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C0C467EE-A5D8-44EF-B479-672466BC7E85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2016.17.18'!$B$3:$L$21464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K18653" i="7"/>
  <c r="K18652" i="7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3" i="9" s="1"/>
  <c r="BE9" i="9" s="1"/>
  <c r="AY8" i="3" s="1"/>
  <c r="BE10" i="9"/>
  <c r="BF3" i="9" s="1"/>
  <c r="BF9" i="9" s="1"/>
  <c r="AZ8" i="3" s="1"/>
  <c r="BF10" i="9"/>
  <c r="BG3" i="9" s="1"/>
  <c r="BG9" i="9" s="1"/>
  <c r="BA8" i="3" s="1"/>
  <c r="BG10" i="9"/>
  <c r="BH3" i="9" s="1"/>
  <c r="BH9" i="9" s="1"/>
  <c r="BB8" i="3" s="1"/>
  <c r="BH10" i="9"/>
  <c r="BI3" i="9" s="1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21462" i="7"/>
  <c r="K21459" i="7"/>
  <c r="K21458" i="7"/>
  <c r="K21444" i="7"/>
  <c r="K21443" i="7"/>
  <c r="K21440" i="7"/>
  <c r="K21407" i="7"/>
  <c r="K21406" i="7"/>
  <c r="K21365" i="7"/>
  <c r="K21363" i="7"/>
  <c r="K21361" i="7"/>
  <c r="K21359" i="7"/>
  <c r="K21357" i="7"/>
  <c r="K21355" i="7"/>
  <c r="K21346" i="7"/>
  <c r="K21315" i="7"/>
  <c r="K21300" i="7"/>
  <c r="K21296" i="7"/>
  <c r="K21295" i="7"/>
  <c r="K21286" i="7"/>
  <c r="K21285" i="7"/>
  <c r="K21266" i="7"/>
  <c r="K21264" i="7"/>
  <c r="K21263" i="7"/>
  <c r="K21253" i="7"/>
  <c r="K21252" i="7"/>
  <c r="K21251" i="7"/>
  <c r="K21238" i="7"/>
  <c r="K21237" i="7"/>
  <c r="K21231" i="7"/>
  <c r="K21213" i="7"/>
  <c r="K21211" i="7"/>
  <c r="K21209" i="7"/>
  <c r="K21206" i="7"/>
  <c r="K21204" i="7"/>
  <c r="K21201" i="7"/>
  <c r="K21199" i="7"/>
  <c r="K21197" i="7"/>
  <c r="K21195" i="7"/>
  <c r="K21194" i="7"/>
  <c r="K21176" i="7"/>
  <c r="K21150" i="7"/>
  <c r="K21004" i="7"/>
  <c r="K21003" i="7"/>
  <c r="K21002" i="7"/>
  <c r="K20976" i="7"/>
  <c r="K20958" i="7"/>
  <c r="K20956" i="7"/>
  <c r="K20951" i="7"/>
  <c r="K20950" i="7"/>
  <c r="K20935" i="7"/>
  <c r="K20919" i="7"/>
  <c r="K20918" i="7"/>
  <c r="K20916" i="7"/>
  <c r="K20911" i="7"/>
  <c r="K20908" i="7"/>
  <c r="K20907" i="7"/>
  <c r="K20895" i="7"/>
  <c r="K20889" i="7"/>
  <c r="K20887" i="7"/>
  <c r="K20885" i="7"/>
  <c r="K20883" i="7"/>
  <c r="K20872" i="7"/>
  <c r="K20860" i="7"/>
  <c r="K20858" i="7"/>
  <c r="K20857" i="7"/>
  <c r="K20840" i="7"/>
  <c r="K20816" i="7"/>
  <c r="K20801" i="7"/>
  <c r="K20799" i="7"/>
  <c r="K20797" i="7"/>
  <c r="K20795" i="7"/>
  <c r="K20794" i="7"/>
  <c r="K20791" i="7"/>
  <c r="K20789" i="7"/>
  <c r="K20781" i="7"/>
  <c r="K20776" i="7"/>
  <c r="K20775" i="7"/>
  <c r="K20764" i="7"/>
  <c r="K20763" i="7"/>
  <c r="K20761" i="7"/>
  <c r="K20749" i="7"/>
  <c r="K20748" i="7"/>
  <c r="K20747" i="7"/>
  <c r="K20746" i="7"/>
  <c r="K20742" i="7"/>
  <c r="K20739" i="7"/>
  <c r="K20723" i="7"/>
  <c r="K20702" i="7"/>
  <c r="K20700" i="7"/>
  <c r="K20678" i="7"/>
  <c r="K20677" i="7"/>
  <c r="K20594" i="7"/>
  <c r="K20551" i="7"/>
  <c r="K20541" i="7"/>
  <c r="K20466" i="7"/>
  <c r="K20464" i="7"/>
  <c r="K20462" i="7"/>
  <c r="K20459" i="7"/>
  <c r="K20454" i="7"/>
  <c r="K20453" i="7"/>
  <c r="K20417" i="7"/>
  <c r="K20416" i="7"/>
  <c r="K20415" i="7"/>
  <c r="K20414" i="7"/>
  <c r="K20413" i="7"/>
  <c r="K20411" i="7"/>
  <c r="K20399" i="7"/>
  <c r="K20398" i="7"/>
  <c r="K20397" i="7"/>
  <c r="K20395" i="7"/>
  <c r="K20393" i="7"/>
  <c r="K20384" i="7"/>
  <c r="K20383" i="7"/>
  <c r="K20381" i="7"/>
  <c r="K20380" i="7"/>
  <c r="K20379" i="7"/>
  <c r="K20377" i="7"/>
  <c r="K20376" i="7"/>
  <c r="K20375" i="7"/>
  <c r="K20357" i="7"/>
  <c r="K20354" i="7"/>
  <c r="K20295" i="7"/>
  <c r="K20294" i="7"/>
  <c r="K20289" i="7"/>
  <c r="K20277" i="7"/>
  <c r="K20243" i="7"/>
  <c r="K20228" i="7"/>
  <c r="K20204" i="7"/>
  <c r="K20200" i="7"/>
  <c r="K20187" i="7"/>
  <c r="K20152" i="7"/>
  <c r="K20136" i="7"/>
  <c r="K19942" i="7"/>
  <c r="K19941" i="7"/>
  <c r="K19911" i="7"/>
  <c r="K19910" i="7"/>
  <c r="K19896" i="7"/>
  <c r="K19880" i="7"/>
  <c r="K19878" i="7"/>
  <c r="K19876" i="7"/>
  <c r="K19794" i="7"/>
  <c r="K19793" i="7"/>
  <c r="K19789" i="7"/>
  <c r="K19788" i="7"/>
  <c r="K19782" i="7"/>
  <c r="K19780" i="7"/>
  <c r="K19777" i="7"/>
  <c r="K19775" i="7"/>
  <c r="K19769" i="7"/>
  <c r="K19757" i="7"/>
  <c r="K19756" i="7"/>
  <c r="K19745" i="7"/>
  <c r="K19588" i="7"/>
  <c r="K19587" i="7"/>
  <c r="K19586" i="7"/>
  <c r="K19545" i="7"/>
  <c r="K19544" i="7"/>
  <c r="K19542" i="7"/>
  <c r="K19520" i="7"/>
  <c r="K19518" i="7"/>
  <c r="K19516" i="7"/>
  <c r="K19511" i="7"/>
  <c r="K19508" i="7"/>
  <c r="K19503" i="7"/>
  <c r="K19501" i="7"/>
  <c r="K19479" i="7"/>
  <c r="K19477" i="7"/>
  <c r="K19474" i="7"/>
  <c r="K19464" i="7"/>
  <c r="K19453" i="7"/>
  <c r="K19427" i="7"/>
  <c r="K19425" i="7"/>
  <c r="K19423" i="7"/>
  <c r="K19421" i="7"/>
  <c r="K19419" i="7"/>
  <c r="K19385" i="7"/>
  <c r="K19374" i="7"/>
  <c r="K19372" i="7"/>
  <c r="K19370" i="7"/>
  <c r="K19369" i="7"/>
  <c r="K19360" i="7"/>
  <c r="K19358" i="7"/>
  <c r="K19294" i="7"/>
  <c r="K19293" i="7"/>
  <c r="K19277" i="7"/>
  <c r="K19260" i="7"/>
  <c r="K19257" i="7"/>
  <c r="K19249" i="7"/>
  <c r="K19247" i="7"/>
  <c r="K19242" i="7"/>
  <c r="K19240" i="7"/>
  <c r="K19235" i="7"/>
  <c r="K19234" i="7"/>
  <c r="K19204" i="7"/>
  <c r="K19203" i="7"/>
  <c r="K19156" i="7"/>
  <c r="K19126" i="7"/>
  <c r="K19113" i="7"/>
  <c r="K19105" i="7"/>
  <c r="K19104" i="7"/>
  <c r="K19103" i="7"/>
  <c r="K19101" i="7"/>
  <c r="K19100" i="7"/>
  <c r="K19085" i="7"/>
  <c r="K19084" i="7"/>
  <c r="K19081" i="7"/>
  <c r="K19080" i="7"/>
  <c r="K19077" i="7"/>
  <c r="K19076" i="7"/>
  <c r="K19075" i="7"/>
  <c r="K19074" i="7"/>
  <c r="K19073" i="7"/>
  <c r="K19072" i="7"/>
  <c r="K19065" i="7"/>
  <c r="K19063" i="7"/>
  <c r="K19060" i="7"/>
  <c r="K19013" i="7"/>
  <c r="K19012" i="7"/>
  <c r="K18971" i="7"/>
  <c r="K18970" i="7"/>
  <c r="K18946" i="7"/>
  <c r="K18945" i="7"/>
  <c r="K18892" i="7"/>
  <c r="K18890" i="7"/>
  <c r="K18873" i="7"/>
  <c r="K18857" i="7"/>
  <c r="K18856" i="7"/>
  <c r="K18855" i="7"/>
  <c r="K18854" i="7"/>
  <c r="K18853" i="7"/>
  <c r="K18851" i="7"/>
  <c r="K18842" i="7"/>
  <c r="K18839" i="7"/>
  <c r="K18832" i="7"/>
  <c r="K18825" i="7"/>
  <c r="K18824" i="7"/>
  <c r="K18823" i="7"/>
  <c r="K18820" i="7"/>
  <c r="K18678" i="7"/>
  <c r="K18660" i="7"/>
  <c r="K18657" i="7"/>
  <c r="K18651" i="7"/>
  <c r="K18548" i="7"/>
  <c r="K18524" i="7"/>
  <c r="K18522" i="7"/>
  <c r="K18521" i="7"/>
  <c r="K18518" i="7"/>
  <c r="K18517" i="7"/>
  <c r="K18512" i="7"/>
  <c r="K18511" i="7"/>
  <c r="K18509" i="7"/>
  <c r="K18508" i="7"/>
  <c r="K18503" i="7"/>
  <c r="K18498" i="7"/>
  <c r="K18497" i="7"/>
  <c r="K18496" i="7"/>
  <c r="K18495" i="7"/>
  <c r="K18493" i="7"/>
  <c r="K18476" i="7"/>
  <c r="K18475" i="7"/>
  <c r="K18474" i="7"/>
  <c r="K18473" i="7"/>
  <c r="K18472" i="7"/>
  <c r="K18465" i="7"/>
  <c r="K18464" i="7"/>
  <c r="K18458" i="7"/>
  <c r="K18381" i="7"/>
  <c r="K18377" i="7"/>
  <c r="K18376" i="7"/>
  <c r="K18367" i="7"/>
  <c r="K18358" i="7"/>
  <c r="K18353" i="7"/>
  <c r="K18352" i="7"/>
  <c r="K18351" i="7"/>
  <c r="K18349" i="7"/>
  <c r="K18347" i="7"/>
  <c r="K18345" i="7"/>
  <c r="K18343" i="7"/>
  <c r="K18341" i="7"/>
  <c r="K18339" i="7"/>
  <c r="K18337" i="7"/>
  <c r="K18336" i="7"/>
  <c r="K18314" i="7"/>
  <c r="K18313" i="7"/>
  <c r="K18312" i="7"/>
  <c r="K18311" i="7"/>
  <c r="K18310" i="7"/>
  <c r="K18309" i="7"/>
  <c r="K18308" i="7"/>
  <c r="K18307" i="7"/>
  <c r="K18306" i="7"/>
  <c r="K18305" i="7"/>
  <c r="K18304" i="7"/>
  <c r="K18303" i="7"/>
  <c r="K18302" i="7"/>
  <c r="K18301" i="7"/>
  <c r="K18300" i="7"/>
  <c r="K18299" i="7"/>
  <c r="K18298" i="7"/>
  <c r="K18297" i="7"/>
  <c r="K18296" i="7"/>
  <c r="K18295" i="7"/>
  <c r="K18294" i="7"/>
  <c r="K18293" i="7"/>
  <c r="K18292" i="7"/>
  <c r="K18291" i="7"/>
  <c r="K18290" i="7"/>
  <c r="K18289" i="7"/>
  <c r="K18288" i="7"/>
  <c r="K18287" i="7"/>
  <c r="K18283" i="7"/>
  <c r="K18262" i="7"/>
  <c r="K18259" i="7"/>
  <c r="K18258" i="7"/>
  <c r="K18257" i="7"/>
  <c r="K18256" i="7"/>
  <c r="K18255" i="7"/>
  <c r="K18254" i="7"/>
  <c r="K18229" i="7"/>
  <c r="K18225" i="7"/>
  <c r="K18223" i="7"/>
  <c r="K18221" i="7"/>
  <c r="K18219" i="7"/>
  <c r="K18187" i="7"/>
  <c r="K18186" i="7"/>
  <c r="K18184" i="7"/>
  <c r="K18183" i="7"/>
  <c r="K18176" i="7"/>
  <c r="K18174" i="7"/>
  <c r="K18171" i="7"/>
  <c r="K18170" i="7"/>
  <c r="K18167" i="7"/>
  <c r="K18166" i="7"/>
  <c r="K18162" i="7"/>
  <c r="K18159" i="7"/>
  <c r="K18150" i="7"/>
  <c r="K18147" i="7"/>
  <c r="K18108" i="7"/>
  <c r="K18107" i="7"/>
  <c r="K18106" i="7"/>
  <c r="K18097" i="7"/>
  <c r="K18096" i="7"/>
  <c r="K18094" i="7"/>
  <c r="K18092" i="7"/>
  <c r="K18090" i="7"/>
  <c r="K18088" i="7"/>
  <c r="K18086" i="7"/>
  <c r="K18084" i="7"/>
  <c r="K18082" i="7"/>
  <c r="K18080" i="7"/>
  <c r="K18078" i="7"/>
  <c r="K18077" i="7"/>
  <c r="K18076" i="7"/>
  <c r="K18073" i="7"/>
  <c r="K18072" i="7"/>
  <c r="K18067" i="7"/>
  <c r="K18065" i="7"/>
  <c r="K18063" i="7"/>
  <c r="K18056" i="7"/>
  <c r="K18055" i="7"/>
  <c r="K18053" i="7"/>
  <c r="K18047" i="7"/>
  <c r="K18042" i="7"/>
  <c r="K18034" i="7"/>
  <c r="K18032" i="7"/>
  <c r="K18019" i="7"/>
  <c r="K18017" i="7"/>
  <c r="K18015" i="7"/>
  <c r="K18013" i="7"/>
  <c r="K18003" i="7"/>
  <c r="K18001" i="7"/>
  <c r="K17999" i="7"/>
  <c r="K17979" i="7"/>
  <c r="K17970" i="7"/>
  <c r="K17961" i="7"/>
  <c r="K17959" i="7"/>
  <c r="K17951" i="7"/>
  <c r="K17950" i="7"/>
  <c r="K17931" i="7"/>
  <c r="K17902" i="7"/>
  <c r="K17891" i="7"/>
  <c r="K17888" i="7"/>
  <c r="K17887" i="7"/>
  <c r="K17885" i="7"/>
  <c r="K17883" i="7"/>
  <c r="K17881" i="7"/>
  <c r="K17878" i="7"/>
  <c r="K17717" i="7"/>
  <c r="K17710" i="7"/>
  <c r="K17690" i="7"/>
  <c r="K17689" i="7"/>
  <c r="K17687" i="7"/>
  <c r="K17642" i="7"/>
  <c r="K17639" i="7"/>
  <c r="K17638" i="7"/>
  <c r="K17631" i="7"/>
  <c r="K17618" i="7"/>
  <c r="K17617" i="7"/>
  <c r="K17613" i="7"/>
  <c r="K17578" i="7"/>
  <c r="K17577" i="7"/>
  <c r="K17576" i="7"/>
  <c r="K17574" i="7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3" i="9"/>
  <c r="BI19" i="9" s="1"/>
  <c r="BA66" i="3"/>
  <c r="BH13" i="9"/>
  <c r="BH19" i="9" s="1"/>
  <c r="BB9" i="3" s="1"/>
  <c r="AP66" i="3"/>
  <c r="AZ13" i="9"/>
  <c r="AZ19" i="9" s="1"/>
  <c r="AQ9" i="3" s="1"/>
  <c r="AH66" i="3"/>
  <c r="AR13" i="9"/>
  <c r="AR19" i="9" s="1"/>
  <c r="AI9" i="3" s="1"/>
  <c r="AZ66" i="3"/>
  <c r="BG13" i="9"/>
  <c r="BG19" i="9" s="1"/>
  <c r="AO66" i="3"/>
  <c r="AY13" i="9"/>
  <c r="AY19" i="9" s="1"/>
  <c r="AP9" i="3" s="1"/>
  <c r="AG66" i="3"/>
  <c r="AQ13" i="9"/>
  <c r="AQ19" i="9" s="1"/>
  <c r="AH9" i="3" s="1"/>
  <c r="BF13" i="9"/>
  <c r="BF19" i="9" s="1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3" i="9"/>
  <c r="BE19" i="9" s="1"/>
  <c r="AY9" i="3" s="1"/>
  <c r="AX66" i="3"/>
  <c r="AM66" i="3"/>
  <c r="AW13" i="9"/>
  <c r="AW19" i="9" s="1"/>
  <c r="AN9" i="3" s="1"/>
  <c r="AI66" i="3"/>
  <c r="AS13" i="9"/>
  <c r="AS19" i="9" s="1"/>
  <c r="AJ9" i="3" s="1"/>
  <c r="BL19" i="9"/>
  <c r="BE66" i="3"/>
  <c r="BD13" i="9"/>
  <c r="BD19" i="9" s="1"/>
  <c r="AX9" i="3" s="1"/>
  <c r="AW66" i="3"/>
  <c r="AL66" i="3"/>
  <c r="AV13" i="9"/>
  <c r="AV19" i="9" s="1"/>
  <c r="AM9" i="3" s="1"/>
  <c r="BK13" i="9"/>
  <c r="BK19" i="9" s="1"/>
  <c r="BE9" i="3" s="1"/>
  <c r="BD66" i="3"/>
  <c r="BC13" i="9"/>
  <c r="BC19" i="9" s="1"/>
  <c r="AW9" i="3" s="1"/>
  <c r="AV66" i="3"/>
  <c r="AK66" i="3"/>
  <c r="AU13" i="9"/>
  <c r="AU19" i="9" s="1"/>
  <c r="AL9" i="3" s="1"/>
  <c r="BJ13" i="9"/>
  <c r="BJ19" i="9" s="1"/>
  <c r="BC66" i="3"/>
  <c r="BB13" i="9"/>
  <c r="BB19" i="9" s="1"/>
  <c r="AV9" i="3" s="1"/>
  <c r="AU66" i="3"/>
  <c r="AJ66" i="3"/>
  <c r="AT13" i="9"/>
  <c r="AT19" i="9" s="1"/>
  <c r="AK9" i="3" s="1"/>
  <c r="BJ3" i="9"/>
  <c r="BJ9" i="9" s="1"/>
  <c r="BD8" i="3" s="1"/>
  <c r="AQ65" i="3"/>
  <c r="BA3" i="9"/>
  <c r="BA9" i="9" s="1"/>
  <c r="AU8" i="3" s="1"/>
  <c r="BC9" i="3"/>
  <c r="BF9" i="3"/>
  <c r="BB65" i="3"/>
  <c r="BL9" i="9"/>
  <c r="BF8" i="3" s="1"/>
  <c r="BD3" i="9"/>
  <c r="BD9" i="9" s="1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3" i="9"/>
  <c r="BK9" i="9" s="1"/>
  <c r="BE8" i="3" s="1"/>
  <c r="BC3" i="9"/>
  <c r="BC9" i="9" s="1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BG65" i="3" s="1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L17574" i="7"/>
  <c r="L17576" i="7"/>
  <c r="L17577" i="7"/>
  <c r="L17578" i="7"/>
  <c r="L17613" i="7"/>
  <c r="L17617" i="7"/>
  <c r="L17618" i="7"/>
  <c r="L17631" i="7"/>
  <c r="L17638" i="7"/>
  <c r="L17639" i="7"/>
  <c r="L17642" i="7"/>
  <c r="L17687" i="7"/>
  <c r="L17689" i="7"/>
  <c r="L17690" i="7"/>
  <c r="L17710" i="7"/>
  <c r="L17717" i="7"/>
  <c r="L17878" i="7"/>
  <c r="L17881" i="7"/>
  <c r="L17883" i="7"/>
  <c r="L17885" i="7"/>
  <c r="L17887" i="7"/>
  <c r="L17888" i="7"/>
  <c r="L17891" i="7"/>
  <c r="L17902" i="7"/>
  <c r="L17931" i="7"/>
  <c r="L17950" i="7"/>
  <c r="L17951" i="7"/>
  <c r="L17959" i="7"/>
  <c r="L17961" i="7"/>
  <c r="L17970" i="7"/>
  <c r="L17979" i="7"/>
  <c r="L17999" i="7"/>
  <c r="L18001" i="7"/>
  <c r="L18003" i="7"/>
  <c r="L18013" i="7"/>
  <c r="L18015" i="7"/>
  <c r="L18017" i="7"/>
  <c r="L18019" i="7"/>
  <c r="L18032" i="7"/>
  <c r="L18034" i="7"/>
  <c r="L18042" i="7"/>
  <c r="L18047" i="7"/>
  <c r="L18053" i="7"/>
  <c r="L18055" i="7"/>
  <c r="L18056" i="7"/>
  <c r="L18063" i="7"/>
  <c r="L18065" i="7"/>
  <c r="L18067" i="7"/>
  <c r="L18072" i="7"/>
  <c r="L18073" i="7"/>
  <c r="L18076" i="7"/>
  <c r="L18077" i="7"/>
  <c r="L18078" i="7"/>
  <c r="L18080" i="7"/>
  <c r="L18082" i="7"/>
  <c r="L18084" i="7"/>
  <c r="L18086" i="7"/>
  <c r="L18088" i="7"/>
  <c r="L18090" i="7"/>
  <c r="L18092" i="7"/>
  <c r="L18094" i="7"/>
  <c r="L18096" i="7"/>
  <c r="L18097" i="7"/>
  <c r="L18106" i="7"/>
  <c r="L18107" i="7"/>
  <c r="L18108" i="7"/>
  <c r="L18147" i="7"/>
  <c r="L18150" i="7"/>
  <c r="L18159" i="7"/>
  <c r="L18162" i="7"/>
  <c r="L18166" i="7"/>
  <c r="L18167" i="7"/>
  <c r="L18170" i="7"/>
  <c r="L18171" i="7"/>
  <c r="L18174" i="7"/>
  <c r="L18176" i="7"/>
  <c r="L18183" i="7"/>
  <c r="L18184" i="7"/>
  <c r="L18186" i="7"/>
  <c r="L18187" i="7"/>
  <c r="L18219" i="7"/>
  <c r="L18221" i="7"/>
  <c r="L18223" i="7"/>
  <c r="L18225" i="7"/>
  <c r="L18229" i="7"/>
  <c r="L18254" i="7"/>
  <c r="L18255" i="7"/>
  <c r="L18256" i="7"/>
  <c r="L18257" i="7"/>
  <c r="L18258" i="7"/>
  <c r="L18259" i="7"/>
  <c r="L18262" i="7"/>
  <c r="L18283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36" i="7"/>
  <c r="L18337" i="7"/>
  <c r="L18339" i="7"/>
  <c r="L18341" i="7"/>
  <c r="L18343" i="7"/>
  <c r="L18345" i="7"/>
  <c r="L18347" i="7"/>
  <c r="L18349" i="7"/>
  <c r="L18351" i="7"/>
  <c r="L18352" i="7"/>
  <c r="L18353" i="7"/>
  <c r="L18358" i="7"/>
  <c r="L18367" i="7"/>
  <c r="L18376" i="7"/>
  <c r="L18377" i="7"/>
  <c r="L18381" i="7"/>
  <c r="L18458" i="7"/>
  <c r="L18464" i="7"/>
  <c r="L18465" i="7"/>
  <c r="L18472" i="7"/>
  <c r="L18473" i="7"/>
  <c r="L18474" i="7"/>
  <c r="L18475" i="7"/>
  <c r="L18476" i="7"/>
  <c r="L18493" i="7"/>
  <c r="L18495" i="7"/>
  <c r="L18496" i="7"/>
  <c r="L18497" i="7"/>
  <c r="L18498" i="7"/>
  <c r="L18503" i="7"/>
  <c r="L18508" i="7"/>
  <c r="L18509" i="7"/>
  <c r="L18511" i="7"/>
  <c r="L18512" i="7"/>
  <c r="L18517" i="7"/>
  <c r="L18518" i="7"/>
  <c r="L18521" i="7"/>
  <c r="L18522" i="7"/>
  <c r="L18524" i="7"/>
  <c r="L18548" i="7"/>
  <c r="L18651" i="7"/>
  <c r="L18652" i="7"/>
  <c r="L18653" i="7"/>
  <c r="L18657" i="7"/>
  <c r="L18660" i="7"/>
  <c r="L18678" i="7"/>
  <c r="L18820" i="7"/>
  <c r="L18823" i="7"/>
  <c r="L18824" i="7"/>
  <c r="L18825" i="7"/>
  <c r="L18832" i="7"/>
  <c r="L18839" i="7"/>
  <c r="L18842" i="7"/>
  <c r="L18851" i="7"/>
  <c r="L18853" i="7"/>
  <c r="L18854" i="7"/>
  <c r="L18855" i="7"/>
  <c r="L18856" i="7"/>
  <c r="L18857" i="7"/>
  <c r="L18873" i="7"/>
  <c r="L18890" i="7"/>
  <c r="L18892" i="7"/>
  <c r="L18945" i="7"/>
  <c r="L18946" i="7"/>
  <c r="L18970" i="7"/>
  <c r="L18971" i="7"/>
  <c r="L19012" i="7"/>
  <c r="L19013" i="7"/>
  <c r="L19060" i="7"/>
  <c r="L19063" i="7"/>
  <c r="L19065" i="7"/>
  <c r="L19072" i="7"/>
  <c r="L19073" i="7"/>
  <c r="L19074" i="7"/>
  <c r="L19075" i="7"/>
  <c r="L19076" i="7"/>
  <c r="L19077" i="7"/>
  <c r="L19080" i="7"/>
  <c r="L19081" i="7"/>
  <c r="L19084" i="7"/>
  <c r="L19085" i="7"/>
  <c r="L19100" i="7"/>
  <c r="L19101" i="7"/>
  <c r="L19103" i="7"/>
  <c r="L19104" i="7"/>
  <c r="L19105" i="7"/>
  <c r="L19113" i="7"/>
  <c r="L19126" i="7"/>
  <c r="L19156" i="7"/>
  <c r="L19203" i="7"/>
  <c r="L19204" i="7"/>
  <c r="L19234" i="7"/>
  <c r="L19235" i="7"/>
  <c r="L19240" i="7"/>
  <c r="L19242" i="7"/>
  <c r="L19247" i="7"/>
  <c r="L19249" i="7"/>
  <c r="L19257" i="7"/>
  <c r="L19260" i="7"/>
  <c r="L19277" i="7"/>
  <c r="L19293" i="7"/>
  <c r="L19294" i="7"/>
  <c r="L19358" i="7"/>
  <c r="L19360" i="7"/>
  <c r="L19369" i="7"/>
  <c r="L19370" i="7"/>
  <c r="L19372" i="7"/>
  <c r="L19374" i="7"/>
  <c r="L19385" i="7"/>
  <c r="L19419" i="7"/>
  <c r="L19421" i="7"/>
  <c r="L19423" i="7"/>
  <c r="L19425" i="7"/>
  <c r="L19427" i="7"/>
  <c r="L19453" i="7"/>
  <c r="L19464" i="7"/>
  <c r="L19474" i="7"/>
  <c r="L19477" i="7"/>
  <c r="L19479" i="7"/>
  <c r="L19501" i="7"/>
  <c r="L19503" i="7"/>
  <c r="L19508" i="7"/>
  <c r="L19511" i="7"/>
  <c r="L19516" i="7"/>
  <c r="L19518" i="7"/>
  <c r="L19520" i="7"/>
  <c r="L19542" i="7"/>
  <c r="L19544" i="7"/>
  <c r="L19545" i="7"/>
  <c r="L19586" i="7"/>
  <c r="L19587" i="7"/>
  <c r="L19588" i="7"/>
  <c r="L19745" i="7"/>
  <c r="L19756" i="7"/>
  <c r="L19757" i="7"/>
  <c r="L19769" i="7"/>
  <c r="L19775" i="7"/>
  <c r="L19777" i="7"/>
  <c r="L19780" i="7"/>
  <c r="L19782" i="7"/>
  <c r="L19788" i="7"/>
  <c r="L19789" i="7"/>
  <c r="L19793" i="7"/>
  <c r="L19794" i="7"/>
  <c r="L19876" i="7"/>
  <c r="L19878" i="7"/>
  <c r="L19880" i="7"/>
  <c r="L19896" i="7"/>
  <c r="L19910" i="7"/>
  <c r="L19911" i="7"/>
  <c r="L19941" i="7"/>
  <c r="L19942" i="7"/>
  <c r="L20136" i="7"/>
  <c r="L20152" i="7"/>
  <c r="L20187" i="7"/>
  <c r="L20200" i="7"/>
  <c r="L20204" i="7"/>
  <c r="L20228" i="7"/>
  <c r="L20243" i="7"/>
  <c r="L20277" i="7"/>
  <c r="L20289" i="7"/>
  <c r="L20294" i="7"/>
  <c r="L20295" i="7"/>
  <c r="L20354" i="7"/>
  <c r="L20357" i="7"/>
  <c r="L20375" i="7"/>
  <c r="L20376" i="7"/>
  <c r="L20377" i="7"/>
  <c r="L20379" i="7"/>
  <c r="L20380" i="7"/>
  <c r="L20381" i="7"/>
  <c r="L20383" i="7"/>
  <c r="L20384" i="7"/>
  <c r="L20393" i="7"/>
  <c r="L20395" i="7"/>
  <c r="L20397" i="7"/>
  <c r="L20398" i="7"/>
  <c r="L20399" i="7"/>
  <c r="L20411" i="7"/>
  <c r="L20413" i="7"/>
  <c r="L20414" i="7"/>
  <c r="L20415" i="7"/>
  <c r="L20416" i="7"/>
  <c r="L20417" i="7"/>
  <c r="L20453" i="7"/>
  <c r="L20454" i="7"/>
  <c r="L20459" i="7"/>
  <c r="L20462" i="7"/>
  <c r="L20464" i="7"/>
  <c r="L20466" i="7"/>
  <c r="L20541" i="7"/>
  <c r="L20551" i="7"/>
  <c r="L20594" i="7"/>
  <c r="L20677" i="7"/>
  <c r="L20678" i="7"/>
  <c r="L20700" i="7"/>
  <c r="L20702" i="7"/>
  <c r="L20723" i="7"/>
  <c r="L20739" i="7"/>
  <c r="L20742" i="7"/>
  <c r="L20746" i="7"/>
  <c r="L20747" i="7"/>
  <c r="L20748" i="7"/>
  <c r="L20749" i="7"/>
  <c r="L20761" i="7"/>
  <c r="L20763" i="7"/>
  <c r="L20764" i="7"/>
  <c r="L20775" i="7"/>
  <c r="L20776" i="7"/>
  <c r="L20781" i="7"/>
  <c r="L20789" i="7"/>
  <c r="L20791" i="7"/>
  <c r="L20794" i="7"/>
  <c r="L20795" i="7"/>
  <c r="L20797" i="7"/>
  <c r="L20799" i="7"/>
  <c r="L20801" i="7"/>
  <c r="L20816" i="7"/>
  <c r="L20840" i="7"/>
  <c r="L20857" i="7"/>
  <c r="L20858" i="7"/>
  <c r="L20860" i="7"/>
  <c r="L20872" i="7"/>
  <c r="L20883" i="7"/>
  <c r="L20885" i="7"/>
  <c r="L20887" i="7"/>
  <c r="L20889" i="7"/>
  <c r="L20895" i="7"/>
  <c r="L20907" i="7"/>
  <c r="L20908" i="7"/>
  <c r="L20911" i="7"/>
  <c r="L20916" i="7"/>
  <c r="L20918" i="7"/>
  <c r="L20919" i="7"/>
  <c r="L20935" i="7"/>
  <c r="L20950" i="7"/>
  <c r="L20951" i="7"/>
  <c r="L20956" i="7"/>
  <c r="L20958" i="7"/>
  <c r="L20976" i="7"/>
  <c r="L21002" i="7"/>
  <c r="L21003" i="7"/>
  <c r="L21004" i="7"/>
  <c r="L21150" i="7"/>
  <c r="L21176" i="7"/>
  <c r="L21194" i="7"/>
  <c r="L21195" i="7"/>
  <c r="L21197" i="7"/>
  <c r="L21199" i="7"/>
  <c r="L21201" i="7"/>
  <c r="L21204" i="7"/>
  <c r="L21206" i="7"/>
  <c r="L21209" i="7"/>
  <c r="L21211" i="7"/>
  <c r="L21213" i="7"/>
  <c r="L21231" i="7"/>
  <c r="L21237" i="7"/>
  <c r="L21238" i="7"/>
  <c r="L21251" i="7"/>
  <c r="L21252" i="7"/>
  <c r="L21253" i="7"/>
  <c r="L21263" i="7"/>
  <c r="L21264" i="7"/>
  <c r="L21266" i="7"/>
  <c r="L21285" i="7"/>
  <c r="L21286" i="7"/>
  <c r="L21295" i="7"/>
  <c r="L21296" i="7"/>
  <c r="L21300" i="7"/>
  <c r="L21315" i="7"/>
  <c r="L21346" i="7"/>
  <c r="L21355" i="7"/>
  <c r="L21357" i="7"/>
  <c r="L21359" i="7"/>
  <c r="L21361" i="7"/>
  <c r="L21363" i="7"/>
  <c r="L21365" i="7"/>
  <c r="L21406" i="7"/>
  <c r="L21407" i="7"/>
  <c r="L21440" i="7"/>
  <c r="L21443" i="7"/>
  <c r="L21444" i="7"/>
  <c r="L21458" i="7"/>
  <c r="L21459" i="7"/>
  <c r="L21462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7573" i="7"/>
  <c r="D17574" i="7"/>
  <c r="A17574" i="7" s="1"/>
  <c r="D17575" i="7"/>
  <c r="D17576" i="7"/>
  <c r="A17576" i="7" s="1"/>
  <c r="D17577" i="7"/>
  <c r="D17578" i="7"/>
  <c r="A17578" i="7" s="1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A17613" i="7" s="1"/>
  <c r="D17614" i="7"/>
  <c r="D17615" i="7"/>
  <c r="D17616" i="7"/>
  <c r="D17617" i="7"/>
  <c r="D17618" i="7"/>
  <c r="A17618" i="7" s="1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A17631" i="7" s="1"/>
  <c r="D17632" i="7"/>
  <c r="D17633" i="7"/>
  <c r="D17634" i="7"/>
  <c r="D17635" i="7"/>
  <c r="D17636" i="7"/>
  <c r="D17637" i="7"/>
  <c r="D17638" i="7"/>
  <c r="A17638" i="7" s="1"/>
  <c r="D17639" i="7"/>
  <c r="A17639" i="7" s="1"/>
  <c r="D17640" i="7"/>
  <c r="D17641" i="7"/>
  <c r="D17642" i="7"/>
  <c r="A17642" i="7" s="1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A17687" i="7" s="1"/>
  <c r="D17688" i="7"/>
  <c r="D17689" i="7"/>
  <c r="D17690" i="7"/>
  <c r="A17690" i="7" s="1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A17710" i="7" s="1"/>
  <c r="D17711" i="7"/>
  <c r="D17712" i="7"/>
  <c r="D17713" i="7"/>
  <c r="D17714" i="7"/>
  <c r="D17715" i="7"/>
  <c r="D17716" i="7"/>
  <c r="D17717" i="7"/>
  <c r="A17717" i="7" s="1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A17878" i="7" s="1"/>
  <c r="D17879" i="7"/>
  <c r="D17880" i="7"/>
  <c r="D17881" i="7"/>
  <c r="D17882" i="7"/>
  <c r="D17883" i="7"/>
  <c r="D17884" i="7"/>
  <c r="D17885" i="7"/>
  <c r="A17885" i="7" s="1"/>
  <c r="D17886" i="7"/>
  <c r="D17887" i="7"/>
  <c r="A17887" i="7" s="1"/>
  <c r="D17888" i="7"/>
  <c r="A17888" i="7" s="1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A17902" i="7" s="1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A17950" i="7" s="1"/>
  <c r="D17951" i="7"/>
  <c r="A17951" i="7" s="1"/>
  <c r="D17952" i="7"/>
  <c r="D17953" i="7"/>
  <c r="D17954" i="7"/>
  <c r="D17955" i="7"/>
  <c r="D17956" i="7"/>
  <c r="D17957" i="7"/>
  <c r="D17958" i="7"/>
  <c r="D17959" i="7"/>
  <c r="A17959" i="7" s="1"/>
  <c r="D17960" i="7"/>
  <c r="D17961" i="7"/>
  <c r="D17962" i="7"/>
  <c r="D17963" i="7"/>
  <c r="D17964" i="7"/>
  <c r="D17965" i="7"/>
  <c r="D17966" i="7"/>
  <c r="D17967" i="7"/>
  <c r="D17968" i="7"/>
  <c r="D17969" i="7"/>
  <c r="D17970" i="7"/>
  <c r="A17970" i="7" s="1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A17999" i="7" s="1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A18013" i="7" s="1"/>
  <c r="D18014" i="7"/>
  <c r="D18015" i="7"/>
  <c r="A18015" i="7" s="1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A18032" i="7" s="1"/>
  <c r="D18033" i="7"/>
  <c r="D18034" i="7"/>
  <c r="A18034" i="7" s="1"/>
  <c r="D18035" i="7"/>
  <c r="D18036" i="7"/>
  <c r="D18037" i="7"/>
  <c r="D18038" i="7"/>
  <c r="D18039" i="7"/>
  <c r="D18040" i="7"/>
  <c r="D18041" i="7"/>
  <c r="D18042" i="7"/>
  <c r="A18042" i="7" s="1"/>
  <c r="D18043" i="7"/>
  <c r="D18044" i="7"/>
  <c r="D18045" i="7"/>
  <c r="D18046" i="7"/>
  <c r="D18047" i="7"/>
  <c r="A18047" i="7" s="1"/>
  <c r="D18048" i="7"/>
  <c r="D18049" i="7"/>
  <c r="D18050" i="7"/>
  <c r="D18051" i="7"/>
  <c r="D18052" i="7"/>
  <c r="D18053" i="7"/>
  <c r="A18053" i="7" s="1"/>
  <c r="D18054" i="7"/>
  <c r="D18055" i="7"/>
  <c r="A18055" i="7" s="1"/>
  <c r="D18056" i="7"/>
  <c r="A18056" i="7" s="1"/>
  <c r="D18057" i="7"/>
  <c r="D18058" i="7"/>
  <c r="D18059" i="7"/>
  <c r="D18060" i="7"/>
  <c r="D18061" i="7"/>
  <c r="D18062" i="7"/>
  <c r="D18063" i="7"/>
  <c r="A18063" i="7" s="1"/>
  <c r="D18064" i="7"/>
  <c r="D18065" i="7"/>
  <c r="D18066" i="7"/>
  <c r="D18067" i="7"/>
  <c r="D18068" i="7"/>
  <c r="D18069" i="7"/>
  <c r="D18070" i="7"/>
  <c r="D18071" i="7"/>
  <c r="D18072" i="7"/>
  <c r="A18072" i="7" s="1"/>
  <c r="D18073" i="7"/>
  <c r="D18074" i="7"/>
  <c r="D18075" i="7"/>
  <c r="D18076" i="7"/>
  <c r="A18076" i="7" s="1"/>
  <c r="D18077" i="7"/>
  <c r="A18077" i="7" s="1"/>
  <c r="D18078" i="7"/>
  <c r="A18078" i="7" s="1"/>
  <c r="D18079" i="7"/>
  <c r="D18080" i="7"/>
  <c r="A18080" i="7" s="1"/>
  <c r="D18081" i="7"/>
  <c r="D18082" i="7"/>
  <c r="A18082" i="7" s="1"/>
  <c r="D18083" i="7"/>
  <c r="D18084" i="7"/>
  <c r="A18084" i="7" s="1"/>
  <c r="D18085" i="7"/>
  <c r="D18086" i="7"/>
  <c r="A18086" i="7" s="1"/>
  <c r="D18087" i="7"/>
  <c r="D18088" i="7"/>
  <c r="A18088" i="7" s="1"/>
  <c r="D18089" i="7"/>
  <c r="D18090" i="7"/>
  <c r="A18090" i="7" s="1"/>
  <c r="D18091" i="7"/>
  <c r="D18092" i="7"/>
  <c r="A18092" i="7" s="1"/>
  <c r="D18093" i="7"/>
  <c r="D18094" i="7"/>
  <c r="A18094" i="7" s="1"/>
  <c r="D18095" i="7"/>
  <c r="D18096" i="7"/>
  <c r="A18096" i="7" s="1"/>
  <c r="D18097" i="7"/>
  <c r="D18098" i="7"/>
  <c r="D18099" i="7"/>
  <c r="D18100" i="7"/>
  <c r="D18101" i="7"/>
  <c r="D18102" i="7"/>
  <c r="D18103" i="7"/>
  <c r="D18104" i="7"/>
  <c r="D18105" i="7"/>
  <c r="D18106" i="7"/>
  <c r="A18106" i="7" s="1"/>
  <c r="D18107" i="7"/>
  <c r="D18108" i="7"/>
  <c r="A18108" i="7" s="1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A18150" i="7" s="1"/>
  <c r="D18151" i="7"/>
  <c r="D18152" i="7"/>
  <c r="D18153" i="7"/>
  <c r="D18154" i="7"/>
  <c r="D18155" i="7"/>
  <c r="D18156" i="7"/>
  <c r="D18157" i="7"/>
  <c r="D18158" i="7"/>
  <c r="D18159" i="7"/>
  <c r="A18159" i="7" s="1"/>
  <c r="D18160" i="7"/>
  <c r="D18161" i="7"/>
  <c r="D18162" i="7"/>
  <c r="A18162" i="7" s="1"/>
  <c r="D18163" i="7"/>
  <c r="D18164" i="7"/>
  <c r="D18165" i="7"/>
  <c r="D18166" i="7"/>
  <c r="A18166" i="7" s="1"/>
  <c r="D18167" i="7"/>
  <c r="A18167" i="7" s="1"/>
  <c r="D18168" i="7"/>
  <c r="D18169" i="7"/>
  <c r="D18170" i="7"/>
  <c r="A18170" i="7" s="1"/>
  <c r="D18171" i="7"/>
  <c r="D18172" i="7"/>
  <c r="D18173" i="7"/>
  <c r="D18174" i="7"/>
  <c r="A18174" i="7" s="1"/>
  <c r="D18175" i="7"/>
  <c r="D18176" i="7"/>
  <c r="A18176" i="7" s="1"/>
  <c r="D18177" i="7"/>
  <c r="D18178" i="7"/>
  <c r="D18179" i="7"/>
  <c r="D18180" i="7"/>
  <c r="D18181" i="7"/>
  <c r="D18182" i="7"/>
  <c r="D18183" i="7"/>
  <c r="A18183" i="7" s="1"/>
  <c r="D18184" i="7"/>
  <c r="A18184" i="7" s="1"/>
  <c r="D18185" i="7"/>
  <c r="D18186" i="7"/>
  <c r="A18186" i="7" s="1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A18221" i="7" s="1"/>
  <c r="D18222" i="7"/>
  <c r="D18223" i="7"/>
  <c r="A18223" i="7" s="1"/>
  <c r="D18224" i="7"/>
  <c r="D18225" i="7"/>
  <c r="D18226" i="7"/>
  <c r="D18227" i="7"/>
  <c r="D18228" i="7"/>
  <c r="D18229" i="7"/>
  <c r="A18229" i="7" s="1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A18254" i="7" s="1"/>
  <c r="D18255" i="7"/>
  <c r="A18255" i="7" s="1"/>
  <c r="D18256" i="7"/>
  <c r="A18256" i="7" s="1"/>
  <c r="D18257" i="7"/>
  <c r="D18258" i="7"/>
  <c r="A18258" i="7" s="1"/>
  <c r="D18259" i="7"/>
  <c r="D18260" i="7"/>
  <c r="D18261" i="7"/>
  <c r="D18262" i="7"/>
  <c r="A18262" i="7" s="1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A18287" i="7" s="1"/>
  <c r="D18288" i="7"/>
  <c r="A18288" i="7" s="1"/>
  <c r="D18289" i="7"/>
  <c r="D18290" i="7"/>
  <c r="A18290" i="7" s="1"/>
  <c r="D18291" i="7"/>
  <c r="D18292" i="7"/>
  <c r="A18292" i="7" s="1"/>
  <c r="D18293" i="7"/>
  <c r="A18293" i="7" s="1"/>
  <c r="D18294" i="7"/>
  <c r="A18294" i="7" s="1"/>
  <c r="D18295" i="7"/>
  <c r="A18295" i="7" s="1"/>
  <c r="D18296" i="7"/>
  <c r="A18296" i="7" s="1"/>
  <c r="D18297" i="7"/>
  <c r="D18298" i="7"/>
  <c r="A18298" i="7" s="1"/>
  <c r="D18299" i="7"/>
  <c r="D18300" i="7"/>
  <c r="A18300" i="7" s="1"/>
  <c r="D18301" i="7"/>
  <c r="A18301" i="7" s="1"/>
  <c r="D18302" i="7"/>
  <c r="A18302" i="7" s="1"/>
  <c r="D18303" i="7"/>
  <c r="A18303" i="7" s="1"/>
  <c r="D18304" i="7"/>
  <c r="A18304" i="7" s="1"/>
  <c r="D18305" i="7"/>
  <c r="D18306" i="7"/>
  <c r="A18306" i="7" s="1"/>
  <c r="D18307" i="7"/>
  <c r="D18308" i="7"/>
  <c r="A18308" i="7" s="1"/>
  <c r="D18309" i="7"/>
  <c r="A18309" i="7" s="1"/>
  <c r="D18310" i="7"/>
  <c r="A18310" i="7" s="1"/>
  <c r="D18311" i="7"/>
  <c r="A18311" i="7" s="1"/>
  <c r="D18312" i="7"/>
  <c r="A18312" i="7" s="1"/>
  <c r="D18313" i="7"/>
  <c r="D18314" i="7"/>
  <c r="A18314" i="7" s="1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A18336" i="7" s="1"/>
  <c r="D18337" i="7"/>
  <c r="D18338" i="7"/>
  <c r="D18339" i="7"/>
  <c r="D18340" i="7"/>
  <c r="D18341" i="7"/>
  <c r="A18341" i="7" s="1"/>
  <c r="D18342" i="7"/>
  <c r="D18343" i="7"/>
  <c r="A18343" i="7" s="1"/>
  <c r="D18344" i="7"/>
  <c r="D18345" i="7"/>
  <c r="D18346" i="7"/>
  <c r="D18347" i="7"/>
  <c r="D18348" i="7"/>
  <c r="D18349" i="7"/>
  <c r="A18349" i="7" s="1"/>
  <c r="D18350" i="7"/>
  <c r="D18351" i="7"/>
  <c r="A18351" i="7" s="1"/>
  <c r="D18352" i="7"/>
  <c r="A18352" i="7" s="1"/>
  <c r="D18353" i="7"/>
  <c r="D18354" i="7"/>
  <c r="D18355" i="7"/>
  <c r="D18356" i="7"/>
  <c r="D18357" i="7"/>
  <c r="D18358" i="7"/>
  <c r="A18358" i="7" s="1"/>
  <c r="D18359" i="7"/>
  <c r="D18360" i="7"/>
  <c r="D18361" i="7"/>
  <c r="D18362" i="7"/>
  <c r="D18363" i="7"/>
  <c r="D18364" i="7"/>
  <c r="D18365" i="7"/>
  <c r="D18366" i="7"/>
  <c r="D18367" i="7"/>
  <c r="A18367" i="7" s="1"/>
  <c r="D18368" i="7"/>
  <c r="D18369" i="7"/>
  <c r="D18370" i="7"/>
  <c r="D18371" i="7"/>
  <c r="D18372" i="7"/>
  <c r="D18373" i="7"/>
  <c r="D18374" i="7"/>
  <c r="D18375" i="7"/>
  <c r="D18376" i="7"/>
  <c r="A18376" i="7" s="1"/>
  <c r="D18377" i="7"/>
  <c r="D18378" i="7"/>
  <c r="D18379" i="7"/>
  <c r="D18380" i="7"/>
  <c r="D18381" i="7"/>
  <c r="A18381" i="7" s="1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A18458" i="7" s="1"/>
  <c r="D18459" i="7"/>
  <c r="D18460" i="7"/>
  <c r="D18461" i="7"/>
  <c r="D18462" i="7"/>
  <c r="D18463" i="7"/>
  <c r="D18464" i="7"/>
  <c r="A18464" i="7" s="1"/>
  <c r="D18465" i="7"/>
  <c r="D18466" i="7"/>
  <c r="D18467" i="7"/>
  <c r="D18468" i="7"/>
  <c r="D18469" i="7"/>
  <c r="D18470" i="7"/>
  <c r="D18471" i="7"/>
  <c r="D18472" i="7"/>
  <c r="A18472" i="7" s="1"/>
  <c r="D18473" i="7"/>
  <c r="D18474" i="7"/>
  <c r="A18474" i="7" s="1"/>
  <c r="D18475" i="7"/>
  <c r="D18476" i="7"/>
  <c r="A18476" i="7" s="1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A18493" i="7" s="1"/>
  <c r="D18494" i="7"/>
  <c r="D18495" i="7"/>
  <c r="A18495" i="7" s="1"/>
  <c r="D18496" i="7"/>
  <c r="A18496" i="7" s="1"/>
  <c r="D18497" i="7"/>
  <c r="D18498" i="7"/>
  <c r="A18498" i="7" s="1"/>
  <c r="D18499" i="7"/>
  <c r="D18500" i="7"/>
  <c r="D18501" i="7"/>
  <c r="D18502" i="7"/>
  <c r="D18503" i="7"/>
  <c r="A18503" i="7" s="1"/>
  <c r="D18504" i="7"/>
  <c r="D18505" i="7"/>
  <c r="D18506" i="7"/>
  <c r="D18507" i="7"/>
  <c r="D18508" i="7"/>
  <c r="A18508" i="7" s="1"/>
  <c r="D18509" i="7"/>
  <c r="A18509" i="7" s="1"/>
  <c r="D18510" i="7"/>
  <c r="D18511" i="7"/>
  <c r="A18511" i="7" s="1"/>
  <c r="D18512" i="7"/>
  <c r="A18512" i="7" s="1"/>
  <c r="D18513" i="7"/>
  <c r="D18514" i="7"/>
  <c r="D18515" i="7"/>
  <c r="D18516" i="7"/>
  <c r="D18517" i="7"/>
  <c r="A18517" i="7" s="1"/>
  <c r="D18518" i="7"/>
  <c r="A18518" i="7" s="1"/>
  <c r="D18519" i="7"/>
  <c r="D18520" i="7"/>
  <c r="D18521" i="7"/>
  <c r="D18522" i="7"/>
  <c r="A18522" i="7" s="1"/>
  <c r="D18523" i="7"/>
  <c r="D18524" i="7"/>
  <c r="A18524" i="7" s="1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A18548" i="7" s="1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A18653" i="7" s="1"/>
  <c r="D18654" i="7"/>
  <c r="D18655" i="7"/>
  <c r="D18656" i="7"/>
  <c r="D18657" i="7"/>
  <c r="D18658" i="7"/>
  <c r="D18659" i="7"/>
  <c r="D18660" i="7"/>
  <c r="A18660" i="7" s="1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A18678" i="7" s="1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A18820" i="7" s="1"/>
  <c r="D18821" i="7"/>
  <c r="D18822" i="7"/>
  <c r="D18823" i="7"/>
  <c r="A18823" i="7" s="1"/>
  <c r="D18824" i="7"/>
  <c r="A18824" i="7" s="1"/>
  <c r="D18825" i="7"/>
  <c r="D18826" i="7"/>
  <c r="D18827" i="7"/>
  <c r="D18828" i="7"/>
  <c r="D18829" i="7"/>
  <c r="D18830" i="7"/>
  <c r="D18831" i="7"/>
  <c r="D18832" i="7"/>
  <c r="A18832" i="7" s="1"/>
  <c r="D18833" i="7"/>
  <c r="D18834" i="7"/>
  <c r="D18835" i="7"/>
  <c r="D18836" i="7"/>
  <c r="D18837" i="7"/>
  <c r="D18838" i="7"/>
  <c r="D18839" i="7"/>
  <c r="A18839" i="7" s="1"/>
  <c r="D18840" i="7"/>
  <c r="D18841" i="7"/>
  <c r="D18842" i="7"/>
  <c r="A18842" i="7" s="1"/>
  <c r="D18843" i="7"/>
  <c r="D18844" i="7"/>
  <c r="D18845" i="7"/>
  <c r="D18846" i="7"/>
  <c r="D18847" i="7"/>
  <c r="D18848" i="7"/>
  <c r="D18849" i="7"/>
  <c r="D18850" i="7"/>
  <c r="D18851" i="7"/>
  <c r="D18852" i="7"/>
  <c r="D18853" i="7"/>
  <c r="A18853" i="7" s="1"/>
  <c r="D18854" i="7"/>
  <c r="A18854" i="7" s="1"/>
  <c r="D18855" i="7"/>
  <c r="A18855" i="7" s="1"/>
  <c r="D18856" i="7"/>
  <c r="A18856" i="7" s="1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A18890" i="7" s="1"/>
  <c r="D18891" i="7"/>
  <c r="D18892" i="7"/>
  <c r="A18892" i="7" s="1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A18946" i="7" s="1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A18970" i="7" s="1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A19012" i="7" s="1"/>
  <c r="D19013" i="7"/>
  <c r="A19013" i="7" s="1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A19060" i="7" s="1"/>
  <c r="D19061" i="7"/>
  <c r="D19062" i="7"/>
  <c r="D19063" i="7"/>
  <c r="A19063" i="7" s="1"/>
  <c r="D19064" i="7"/>
  <c r="D19065" i="7"/>
  <c r="D19066" i="7"/>
  <c r="D19067" i="7"/>
  <c r="D19068" i="7"/>
  <c r="D19069" i="7"/>
  <c r="D19070" i="7"/>
  <c r="D19071" i="7"/>
  <c r="D19072" i="7"/>
  <c r="A19072" i="7" s="1"/>
  <c r="D19073" i="7"/>
  <c r="D19074" i="7"/>
  <c r="A19074" i="7" s="1"/>
  <c r="D19075" i="7"/>
  <c r="D19076" i="7"/>
  <c r="A19076" i="7" s="1"/>
  <c r="D19077" i="7"/>
  <c r="A19077" i="7" s="1"/>
  <c r="D19078" i="7"/>
  <c r="D19079" i="7"/>
  <c r="D19080" i="7"/>
  <c r="A19080" i="7" s="1"/>
  <c r="D19081" i="7"/>
  <c r="D19082" i="7"/>
  <c r="D19083" i="7"/>
  <c r="D19084" i="7"/>
  <c r="A19084" i="7" s="1"/>
  <c r="D19085" i="7"/>
  <c r="A19085" i="7" s="1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A19100" i="7" s="1"/>
  <c r="D19101" i="7"/>
  <c r="A19101" i="7" s="1"/>
  <c r="D19102" i="7"/>
  <c r="D19103" i="7"/>
  <c r="A19103" i="7" s="1"/>
  <c r="D19104" i="7"/>
  <c r="A19104" i="7" s="1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A19126" i="7" s="1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A19156" i="7" s="1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A19204" i="7" s="1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A19234" i="7" s="1"/>
  <c r="D19235" i="7"/>
  <c r="D19236" i="7"/>
  <c r="D19237" i="7"/>
  <c r="D19238" i="7"/>
  <c r="D19239" i="7"/>
  <c r="D19240" i="7"/>
  <c r="A19240" i="7" s="1"/>
  <c r="D19241" i="7"/>
  <c r="D19242" i="7"/>
  <c r="A19242" i="7" s="1"/>
  <c r="D19243" i="7"/>
  <c r="D19244" i="7"/>
  <c r="D19245" i="7"/>
  <c r="D19246" i="7"/>
  <c r="D19247" i="7"/>
  <c r="A19247" i="7" s="1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A19260" i="7" s="1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A19277" i="7" s="1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A19293" i="7" s="1"/>
  <c r="D19294" i="7"/>
  <c r="A19294" i="7" s="1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5" i="7"/>
  <c r="D19346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A19358" i="7" s="1"/>
  <c r="D19359" i="7"/>
  <c r="D19360" i="7"/>
  <c r="A19360" i="7" s="1"/>
  <c r="D19361" i="7"/>
  <c r="D19362" i="7"/>
  <c r="D19363" i="7"/>
  <c r="D19364" i="7"/>
  <c r="D19365" i="7"/>
  <c r="D19366" i="7"/>
  <c r="D19367" i="7"/>
  <c r="D19368" i="7"/>
  <c r="D19369" i="7"/>
  <c r="D19370" i="7"/>
  <c r="A19370" i="7" s="1"/>
  <c r="D19371" i="7"/>
  <c r="D19372" i="7"/>
  <c r="A19372" i="7" s="1"/>
  <c r="D19373" i="7"/>
  <c r="D19374" i="7"/>
  <c r="A19374" i="7" s="1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A19421" i="7" s="1"/>
  <c r="D19422" i="7"/>
  <c r="D19423" i="7"/>
  <c r="A19423" i="7" s="1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A19453" i="7" s="1"/>
  <c r="D19454" i="7"/>
  <c r="D19455" i="7"/>
  <c r="D19456" i="7"/>
  <c r="D19457" i="7"/>
  <c r="D19458" i="7"/>
  <c r="D19459" i="7"/>
  <c r="D19460" i="7"/>
  <c r="D19461" i="7"/>
  <c r="D19462" i="7"/>
  <c r="D19463" i="7"/>
  <c r="D19464" i="7"/>
  <c r="A19464" i="7" s="1"/>
  <c r="D19465" i="7"/>
  <c r="D19466" i="7"/>
  <c r="D19467" i="7"/>
  <c r="D19468" i="7"/>
  <c r="D19469" i="7"/>
  <c r="D19470" i="7"/>
  <c r="D19471" i="7"/>
  <c r="D19472" i="7"/>
  <c r="D19473" i="7"/>
  <c r="D19474" i="7"/>
  <c r="A19474" i="7" s="1"/>
  <c r="D19475" i="7"/>
  <c r="D19476" i="7"/>
  <c r="D19477" i="7"/>
  <c r="A19477" i="7" s="1"/>
  <c r="D19478" i="7"/>
  <c r="D19479" i="7"/>
  <c r="A19479" i="7" s="1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A19501" i="7" s="1"/>
  <c r="D19502" i="7"/>
  <c r="D19503" i="7"/>
  <c r="A19503" i="7" s="1"/>
  <c r="D19504" i="7"/>
  <c r="D19505" i="7"/>
  <c r="D19506" i="7"/>
  <c r="D19507" i="7"/>
  <c r="D19508" i="7"/>
  <c r="A19508" i="7" s="1"/>
  <c r="D19509" i="7"/>
  <c r="D19510" i="7"/>
  <c r="D19511" i="7"/>
  <c r="A19511" i="7" s="1"/>
  <c r="D19512" i="7"/>
  <c r="D19513" i="7"/>
  <c r="D19514" i="7"/>
  <c r="D19515" i="7"/>
  <c r="D19516" i="7"/>
  <c r="A19516" i="7" s="1"/>
  <c r="D19517" i="7"/>
  <c r="D19518" i="7"/>
  <c r="A19518" i="7" s="1"/>
  <c r="D19519" i="7"/>
  <c r="D19520" i="7"/>
  <c r="A19520" i="7" s="1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A19542" i="7" s="1"/>
  <c r="D19543" i="7"/>
  <c r="D19544" i="7"/>
  <c r="A19544" i="7" s="1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A19586" i="7" s="1"/>
  <c r="D19587" i="7"/>
  <c r="D19588" i="7"/>
  <c r="A19588" i="7" s="1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A19756" i="7" s="1"/>
  <c r="D19757" i="7"/>
  <c r="A19757" i="7" s="1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A19775" i="7" s="1"/>
  <c r="D19776" i="7"/>
  <c r="D19777" i="7"/>
  <c r="D19778" i="7"/>
  <c r="D19779" i="7"/>
  <c r="D19780" i="7"/>
  <c r="A19780" i="7" s="1"/>
  <c r="D19781" i="7"/>
  <c r="D19782" i="7"/>
  <c r="A19782" i="7" s="1"/>
  <c r="D19783" i="7"/>
  <c r="D19784" i="7"/>
  <c r="D19785" i="7"/>
  <c r="D19786" i="7"/>
  <c r="D19787" i="7"/>
  <c r="D19788" i="7"/>
  <c r="A19788" i="7" s="1"/>
  <c r="D19789" i="7"/>
  <c r="A19789" i="7" s="1"/>
  <c r="D19790" i="7"/>
  <c r="D19791" i="7"/>
  <c r="D19792" i="7"/>
  <c r="D19793" i="7"/>
  <c r="D19794" i="7"/>
  <c r="A19794" i="7" s="1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A19876" i="7" s="1"/>
  <c r="D19877" i="7"/>
  <c r="D19878" i="7"/>
  <c r="A19878" i="7" s="1"/>
  <c r="D19879" i="7"/>
  <c r="D19880" i="7"/>
  <c r="A19880" i="7" s="1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A19896" i="7" s="1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A19910" i="7" s="1"/>
  <c r="D19911" i="7"/>
  <c r="A19911" i="7" s="1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A19941" i="7" s="1"/>
  <c r="D19942" i="7"/>
  <c r="A19942" i="7" s="1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A20136" i="7" s="1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A20152" i="7" s="1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A20200" i="7" s="1"/>
  <c r="D20201" i="7"/>
  <c r="D20202" i="7"/>
  <c r="D20203" i="7"/>
  <c r="D20204" i="7"/>
  <c r="A20204" i="7" s="1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A20228" i="7" s="1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A20277" i="7" s="1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A20294" i="7" s="1"/>
  <c r="D20295" i="7"/>
  <c r="A20295" i="7" s="1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20308" i="7"/>
  <c r="D20309" i="7"/>
  <c r="D20310" i="7"/>
  <c r="D20311" i="7"/>
  <c r="D20312" i="7"/>
  <c r="D20313" i="7"/>
  <c r="D20314" i="7"/>
  <c r="D20315" i="7"/>
  <c r="D20316" i="7"/>
  <c r="D20317" i="7"/>
  <c r="D20318" i="7"/>
  <c r="D20319" i="7"/>
  <c r="D20320" i="7"/>
  <c r="D20321" i="7"/>
  <c r="D20322" i="7"/>
  <c r="D20323" i="7"/>
  <c r="D20324" i="7"/>
  <c r="D20325" i="7"/>
  <c r="D20326" i="7"/>
  <c r="D20327" i="7"/>
  <c r="D20328" i="7"/>
  <c r="D20329" i="7"/>
  <c r="D20330" i="7"/>
  <c r="D20331" i="7"/>
  <c r="D20332" i="7"/>
  <c r="D20333" i="7"/>
  <c r="D20334" i="7"/>
  <c r="D20335" i="7"/>
  <c r="D20336" i="7"/>
  <c r="D20337" i="7"/>
  <c r="D20338" i="7"/>
  <c r="D20339" i="7"/>
  <c r="D20340" i="7"/>
  <c r="D20341" i="7"/>
  <c r="D20342" i="7"/>
  <c r="D20343" i="7"/>
  <c r="D20344" i="7"/>
  <c r="D20345" i="7"/>
  <c r="D20346" i="7"/>
  <c r="D20347" i="7"/>
  <c r="D20348" i="7"/>
  <c r="D20349" i="7"/>
  <c r="D20350" i="7"/>
  <c r="D20351" i="7"/>
  <c r="D20352" i="7"/>
  <c r="D20353" i="7"/>
  <c r="D20354" i="7"/>
  <c r="A20354" i="7" s="1"/>
  <c r="D20355" i="7"/>
  <c r="D20356" i="7"/>
  <c r="D20357" i="7"/>
  <c r="A20357" i="7" s="1"/>
  <c r="D20358" i="7"/>
  <c r="D20359" i="7"/>
  <c r="D20360" i="7"/>
  <c r="D20361" i="7"/>
  <c r="D20362" i="7"/>
  <c r="D20363" i="7"/>
  <c r="D20364" i="7"/>
  <c r="D20365" i="7"/>
  <c r="D20366" i="7"/>
  <c r="D20367" i="7"/>
  <c r="D20368" i="7"/>
  <c r="D20369" i="7"/>
  <c r="D20370" i="7"/>
  <c r="D20371" i="7"/>
  <c r="D20372" i="7"/>
  <c r="D20373" i="7"/>
  <c r="D20374" i="7"/>
  <c r="D20375" i="7"/>
  <c r="A20375" i="7" s="1"/>
  <c r="D20376" i="7"/>
  <c r="A20376" i="7" s="1"/>
  <c r="D20377" i="7"/>
  <c r="D20378" i="7"/>
  <c r="D20379" i="7"/>
  <c r="D20380" i="7"/>
  <c r="A20380" i="7" s="1"/>
  <c r="D20381" i="7"/>
  <c r="A20381" i="7" s="1"/>
  <c r="D20382" i="7"/>
  <c r="D20383" i="7"/>
  <c r="A20383" i="7" s="1"/>
  <c r="D20384" i="7"/>
  <c r="A20384" i="7" s="1"/>
  <c r="D20385" i="7"/>
  <c r="D20386" i="7"/>
  <c r="D20387" i="7"/>
  <c r="D20388" i="7"/>
  <c r="D20389" i="7"/>
  <c r="D20390" i="7"/>
  <c r="D20391" i="7"/>
  <c r="D20392" i="7"/>
  <c r="D20393" i="7"/>
  <c r="D20394" i="7"/>
  <c r="D20395" i="7"/>
  <c r="D20396" i="7"/>
  <c r="D20397" i="7"/>
  <c r="A20397" i="7" s="1"/>
  <c r="D20398" i="7"/>
  <c r="A20398" i="7" s="1"/>
  <c r="D20399" i="7"/>
  <c r="A20399" i="7" s="1"/>
  <c r="D20400" i="7"/>
  <c r="D20401" i="7"/>
  <c r="D20402" i="7"/>
  <c r="D20403" i="7"/>
  <c r="D20404" i="7"/>
  <c r="D20405" i="7"/>
  <c r="D20406" i="7"/>
  <c r="D20407" i="7"/>
  <c r="D20408" i="7"/>
  <c r="D20409" i="7"/>
  <c r="D20410" i="7"/>
  <c r="D20411" i="7"/>
  <c r="D20412" i="7"/>
  <c r="D20413" i="7"/>
  <c r="A20413" i="7" s="1"/>
  <c r="D20414" i="7"/>
  <c r="A20414" i="7" s="1"/>
  <c r="D20415" i="7"/>
  <c r="A20415" i="7" s="1"/>
  <c r="D20416" i="7"/>
  <c r="A20416" i="7" s="1"/>
  <c r="D20417" i="7"/>
  <c r="D20418" i="7"/>
  <c r="D20419" i="7"/>
  <c r="D20420" i="7"/>
  <c r="D20421" i="7"/>
  <c r="D20422" i="7"/>
  <c r="D20423" i="7"/>
  <c r="D20424" i="7"/>
  <c r="D20425" i="7"/>
  <c r="D20426" i="7"/>
  <c r="D20427" i="7"/>
  <c r="D20428" i="7"/>
  <c r="D20429" i="7"/>
  <c r="D20430" i="7"/>
  <c r="D20431" i="7"/>
  <c r="D20432" i="7"/>
  <c r="D20433" i="7"/>
  <c r="D20434" i="7"/>
  <c r="D20435" i="7"/>
  <c r="D20436" i="7"/>
  <c r="D20437" i="7"/>
  <c r="D20438" i="7"/>
  <c r="D20439" i="7"/>
  <c r="D20440" i="7"/>
  <c r="D20441" i="7"/>
  <c r="D20442" i="7"/>
  <c r="D20443" i="7"/>
  <c r="D20444" i="7"/>
  <c r="D20445" i="7"/>
  <c r="D20446" i="7"/>
  <c r="D20447" i="7"/>
  <c r="D20448" i="7"/>
  <c r="D20449" i="7"/>
  <c r="D20450" i="7"/>
  <c r="D20451" i="7"/>
  <c r="D20452" i="7"/>
  <c r="D20453" i="7"/>
  <c r="A20453" i="7" s="1"/>
  <c r="D20454" i="7"/>
  <c r="A20454" i="7" s="1"/>
  <c r="D20455" i="7"/>
  <c r="D20456" i="7"/>
  <c r="D20457" i="7"/>
  <c r="D20458" i="7"/>
  <c r="D20459" i="7"/>
  <c r="D20460" i="7"/>
  <c r="D20461" i="7"/>
  <c r="D20462" i="7"/>
  <c r="A20462" i="7" s="1"/>
  <c r="D20463" i="7"/>
  <c r="D20464" i="7"/>
  <c r="A20464" i="7" s="1"/>
  <c r="D20465" i="7"/>
  <c r="D20466" i="7"/>
  <c r="A20466" i="7" s="1"/>
  <c r="D20467" i="7"/>
  <c r="D20468" i="7"/>
  <c r="D20469" i="7"/>
  <c r="D20470" i="7"/>
  <c r="D20471" i="7"/>
  <c r="D20472" i="7"/>
  <c r="D20473" i="7"/>
  <c r="D20474" i="7"/>
  <c r="D20475" i="7"/>
  <c r="D20476" i="7"/>
  <c r="D20477" i="7"/>
  <c r="D20478" i="7"/>
  <c r="D20479" i="7"/>
  <c r="D20480" i="7"/>
  <c r="D20481" i="7"/>
  <c r="D20482" i="7"/>
  <c r="D20483" i="7"/>
  <c r="D20484" i="7"/>
  <c r="D20485" i="7"/>
  <c r="D20486" i="7"/>
  <c r="D20487" i="7"/>
  <c r="D20488" i="7"/>
  <c r="D20489" i="7"/>
  <c r="D20490" i="7"/>
  <c r="D20491" i="7"/>
  <c r="D20492" i="7"/>
  <c r="D20493" i="7"/>
  <c r="D20494" i="7"/>
  <c r="D20495" i="7"/>
  <c r="D20496" i="7"/>
  <c r="D20497" i="7"/>
  <c r="D20498" i="7"/>
  <c r="D20499" i="7"/>
  <c r="D20500" i="7"/>
  <c r="D20501" i="7"/>
  <c r="D20502" i="7"/>
  <c r="D20503" i="7"/>
  <c r="D20504" i="7"/>
  <c r="D20505" i="7"/>
  <c r="D20506" i="7"/>
  <c r="D20507" i="7"/>
  <c r="D20508" i="7"/>
  <c r="D20509" i="7"/>
  <c r="D20510" i="7"/>
  <c r="D20511" i="7"/>
  <c r="D20512" i="7"/>
  <c r="D20513" i="7"/>
  <c r="D20514" i="7"/>
  <c r="D20515" i="7"/>
  <c r="D20516" i="7"/>
  <c r="D20517" i="7"/>
  <c r="D20518" i="7"/>
  <c r="D20519" i="7"/>
  <c r="D20520" i="7"/>
  <c r="D20521" i="7"/>
  <c r="D20522" i="7"/>
  <c r="D20523" i="7"/>
  <c r="D20524" i="7"/>
  <c r="D20525" i="7"/>
  <c r="D20526" i="7"/>
  <c r="D20527" i="7"/>
  <c r="D20528" i="7"/>
  <c r="D20529" i="7"/>
  <c r="D20530" i="7"/>
  <c r="D20531" i="7"/>
  <c r="D20532" i="7"/>
  <c r="D20533" i="7"/>
  <c r="D20534" i="7"/>
  <c r="D20535" i="7"/>
  <c r="D20536" i="7"/>
  <c r="D20537" i="7"/>
  <c r="D20538" i="7"/>
  <c r="D20539" i="7"/>
  <c r="D20540" i="7"/>
  <c r="D20541" i="7"/>
  <c r="A20541" i="7" s="1"/>
  <c r="D20542" i="7"/>
  <c r="D20543" i="7"/>
  <c r="D20544" i="7"/>
  <c r="D20545" i="7"/>
  <c r="D20546" i="7"/>
  <c r="D20547" i="7"/>
  <c r="D20548" i="7"/>
  <c r="D20549" i="7"/>
  <c r="D20550" i="7"/>
  <c r="D20551" i="7"/>
  <c r="A20551" i="7" s="1"/>
  <c r="D20552" i="7"/>
  <c r="D20553" i="7"/>
  <c r="D20554" i="7"/>
  <c r="D20555" i="7"/>
  <c r="D20556" i="7"/>
  <c r="D20557" i="7"/>
  <c r="D20558" i="7"/>
  <c r="D20559" i="7"/>
  <c r="D20560" i="7"/>
  <c r="D20561" i="7"/>
  <c r="D20562" i="7"/>
  <c r="D20563" i="7"/>
  <c r="D20564" i="7"/>
  <c r="D20565" i="7"/>
  <c r="D20566" i="7"/>
  <c r="D20567" i="7"/>
  <c r="D20568" i="7"/>
  <c r="D20569" i="7"/>
  <c r="D20570" i="7"/>
  <c r="D20571" i="7"/>
  <c r="D20572" i="7"/>
  <c r="D20573" i="7"/>
  <c r="D20574" i="7"/>
  <c r="D20575" i="7"/>
  <c r="D20576" i="7"/>
  <c r="D20577" i="7"/>
  <c r="D20578" i="7"/>
  <c r="D20579" i="7"/>
  <c r="D20580" i="7"/>
  <c r="D20581" i="7"/>
  <c r="D20582" i="7"/>
  <c r="D20583" i="7"/>
  <c r="D20584" i="7"/>
  <c r="D20585" i="7"/>
  <c r="D20586" i="7"/>
  <c r="D20587" i="7"/>
  <c r="D20588" i="7"/>
  <c r="D20589" i="7"/>
  <c r="D20590" i="7"/>
  <c r="D20591" i="7"/>
  <c r="D20592" i="7"/>
  <c r="D20593" i="7"/>
  <c r="D20594" i="7"/>
  <c r="D20595" i="7"/>
  <c r="D20596" i="7"/>
  <c r="D20597" i="7"/>
  <c r="D20598" i="7"/>
  <c r="D20599" i="7"/>
  <c r="D20600" i="7"/>
  <c r="D20601" i="7"/>
  <c r="D20602" i="7"/>
  <c r="D20603" i="7"/>
  <c r="D20604" i="7"/>
  <c r="D20605" i="7"/>
  <c r="D20606" i="7"/>
  <c r="D20607" i="7"/>
  <c r="D20608" i="7"/>
  <c r="D20609" i="7"/>
  <c r="D20610" i="7"/>
  <c r="D20611" i="7"/>
  <c r="D20612" i="7"/>
  <c r="D20613" i="7"/>
  <c r="D20614" i="7"/>
  <c r="D20615" i="7"/>
  <c r="D20616" i="7"/>
  <c r="D20617" i="7"/>
  <c r="D20618" i="7"/>
  <c r="D20619" i="7"/>
  <c r="D20620" i="7"/>
  <c r="D20621" i="7"/>
  <c r="D20622" i="7"/>
  <c r="D20623" i="7"/>
  <c r="D20624" i="7"/>
  <c r="D20625" i="7"/>
  <c r="D20626" i="7"/>
  <c r="D20627" i="7"/>
  <c r="D20628" i="7"/>
  <c r="D20629" i="7"/>
  <c r="D20630" i="7"/>
  <c r="D20631" i="7"/>
  <c r="D20632" i="7"/>
  <c r="D20633" i="7"/>
  <c r="D20634" i="7"/>
  <c r="D20635" i="7"/>
  <c r="D20636" i="7"/>
  <c r="D20637" i="7"/>
  <c r="D20638" i="7"/>
  <c r="D20639" i="7"/>
  <c r="D20640" i="7"/>
  <c r="D20641" i="7"/>
  <c r="D20642" i="7"/>
  <c r="D20643" i="7"/>
  <c r="D20644" i="7"/>
  <c r="D20645" i="7"/>
  <c r="D20646" i="7"/>
  <c r="D20647" i="7"/>
  <c r="D20648" i="7"/>
  <c r="D20649" i="7"/>
  <c r="D20650" i="7"/>
  <c r="D20651" i="7"/>
  <c r="D20652" i="7"/>
  <c r="D20653" i="7"/>
  <c r="D20654" i="7"/>
  <c r="D20655" i="7"/>
  <c r="D20656" i="7"/>
  <c r="D20657" i="7"/>
  <c r="D20658" i="7"/>
  <c r="D20659" i="7"/>
  <c r="D20660" i="7"/>
  <c r="D20661" i="7"/>
  <c r="D20662" i="7"/>
  <c r="D20663" i="7"/>
  <c r="D20664" i="7"/>
  <c r="D20665" i="7"/>
  <c r="D20666" i="7"/>
  <c r="D20667" i="7"/>
  <c r="D20668" i="7"/>
  <c r="D20669" i="7"/>
  <c r="D20670" i="7"/>
  <c r="D20671" i="7"/>
  <c r="D20672" i="7"/>
  <c r="D20673" i="7"/>
  <c r="D20674" i="7"/>
  <c r="D20675" i="7"/>
  <c r="D20676" i="7"/>
  <c r="D20677" i="7"/>
  <c r="A20677" i="7" s="1"/>
  <c r="D20678" i="7"/>
  <c r="A20678" i="7" s="1"/>
  <c r="D20679" i="7"/>
  <c r="D20680" i="7"/>
  <c r="D20681" i="7"/>
  <c r="D20682" i="7"/>
  <c r="D20683" i="7"/>
  <c r="D20684" i="7"/>
  <c r="D20685" i="7"/>
  <c r="D20686" i="7"/>
  <c r="D20687" i="7"/>
  <c r="D20688" i="7"/>
  <c r="D20689" i="7"/>
  <c r="D20690" i="7"/>
  <c r="D20691" i="7"/>
  <c r="D20692" i="7"/>
  <c r="D20693" i="7"/>
  <c r="D20694" i="7"/>
  <c r="D20695" i="7"/>
  <c r="D20696" i="7"/>
  <c r="D20697" i="7"/>
  <c r="D20698" i="7"/>
  <c r="D20699" i="7"/>
  <c r="D20700" i="7"/>
  <c r="A20700" i="7" s="1"/>
  <c r="D20701" i="7"/>
  <c r="D20702" i="7"/>
  <c r="A20702" i="7" s="1"/>
  <c r="D20703" i="7"/>
  <c r="D20704" i="7"/>
  <c r="D20705" i="7"/>
  <c r="D20706" i="7"/>
  <c r="D20707" i="7"/>
  <c r="D20708" i="7"/>
  <c r="D20709" i="7"/>
  <c r="D20710" i="7"/>
  <c r="D20711" i="7"/>
  <c r="D20712" i="7"/>
  <c r="D20713" i="7"/>
  <c r="D20714" i="7"/>
  <c r="D20715" i="7"/>
  <c r="D20716" i="7"/>
  <c r="D20717" i="7"/>
  <c r="D20718" i="7"/>
  <c r="D20719" i="7"/>
  <c r="D20720" i="7"/>
  <c r="D20721" i="7"/>
  <c r="D20722" i="7"/>
  <c r="D20723" i="7"/>
  <c r="D20724" i="7"/>
  <c r="D20725" i="7"/>
  <c r="D20726" i="7"/>
  <c r="D20727" i="7"/>
  <c r="D20728" i="7"/>
  <c r="D20729" i="7"/>
  <c r="D20730" i="7"/>
  <c r="D20731" i="7"/>
  <c r="D20732" i="7"/>
  <c r="D20733" i="7"/>
  <c r="D20734" i="7"/>
  <c r="D20735" i="7"/>
  <c r="D20736" i="7"/>
  <c r="D20737" i="7"/>
  <c r="D20738" i="7"/>
  <c r="D20739" i="7"/>
  <c r="D20740" i="7"/>
  <c r="D20741" i="7"/>
  <c r="D20742" i="7"/>
  <c r="A20742" i="7" s="1"/>
  <c r="D20743" i="7"/>
  <c r="D20744" i="7"/>
  <c r="D20745" i="7"/>
  <c r="D20746" i="7"/>
  <c r="A20746" i="7" s="1"/>
  <c r="D20747" i="7"/>
  <c r="D20748" i="7"/>
  <c r="A20748" i="7" s="1"/>
  <c r="D20749" i="7"/>
  <c r="A20749" i="7" s="1"/>
  <c r="D20750" i="7"/>
  <c r="D20751" i="7"/>
  <c r="D20752" i="7"/>
  <c r="D20753" i="7"/>
  <c r="D20754" i="7"/>
  <c r="D20755" i="7"/>
  <c r="D20756" i="7"/>
  <c r="D20757" i="7"/>
  <c r="D20758" i="7"/>
  <c r="D20759" i="7"/>
  <c r="D20760" i="7"/>
  <c r="D20761" i="7"/>
  <c r="D20762" i="7"/>
  <c r="D20763" i="7"/>
  <c r="D20764" i="7"/>
  <c r="A20764" i="7" s="1"/>
  <c r="D20765" i="7"/>
  <c r="D20766" i="7"/>
  <c r="D20767" i="7"/>
  <c r="D20768" i="7"/>
  <c r="D20769" i="7"/>
  <c r="D20770" i="7"/>
  <c r="D20771" i="7"/>
  <c r="D20772" i="7"/>
  <c r="D20773" i="7"/>
  <c r="D20774" i="7"/>
  <c r="D20775" i="7"/>
  <c r="A20775" i="7" s="1"/>
  <c r="D20776" i="7"/>
  <c r="A20776" i="7" s="1"/>
  <c r="D20777" i="7"/>
  <c r="D20778" i="7"/>
  <c r="D20779" i="7"/>
  <c r="D20780" i="7"/>
  <c r="D20781" i="7"/>
  <c r="A20781" i="7" s="1"/>
  <c r="D20782" i="7"/>
  <c r="D20783" i="7"/>
  <c r="D20784" i="7"/>
  <c r="D20785" i="7"/>
  <c r="D20786" i="7"/>
  <c r="D20787" i="7"/>
  <c r="D20788" i="7"/>
  <c r="D20789" i="7"/>
  <c r="A20789" i="7" s="1"/>
  <c r="D20790" i="7"/>
  <c r="D20791" i="7"/>
  <c r="A20791" i="7" s="1"/>
  <c r="D20792" i="7"/>
  <c r="D20793" i="7"/>
  <c r="D20794" i="7"/>
  <c r="A20794" i="7" s="1"/>
  <c r="D20795" i="7"/>
  <c r="D20796" i="7"/>
  <c r="D20797" i="7"/>
  <c r="A20797" i="7" s="1"/>
  <c r="D20798" i="7"/>
  <c r="D20799" i="7"/>
  <c r="A20799" i="7" s="1"/>
  <c r="D20800" i="7"/>
  <c r="D20801" i="7"/>
  <c r="D20802" i="7"/>
  <c r="D20803" i="7"/>
  <c r="D20804" i="7"/>
  <c r="D20805" i="7"/>
  <c r="D20806" i="7"/>
  <c r="D20807" i="7"/>
  <c r="D20808" i="7"/>
  <c r="D20809" i="7"/>
  <c r="D20810" i="7"/>
  <c r="D20811" i="7"/>
  <c r="D20812" i="7"/>
  <c r="D20813" i="7"/>
  <c r="D20814" i="7"/>
  <c r="D20815" i="7"/>
  <c r="D20816" i="7"/>
  <c r="A20816" i="7" s="1"/>
  <c r="D20817" i="7"/>
  <c r="D20818" i="7"/>
  <c r="D20819" i="7"/>
  <c r="D20820" i="7"/>
  <c r="D20821" i="7"/>
  <c r="D20822" i="7"/>
  <c r="D20823" i="7"/>
  <c r="D20824" i="7"/>
  <c r="D20825" i="7"/>
  <c r="D20826" i="7"/>
  <c r="D20827" i="7"/>
  <c r="D20828" i="7"/>
  <c r="D20829" i="7"/>
  <c r="D20830" i="7"/>
  <c r="D20831" i="7"/>
  <c r="D20832" i="7"/>
  <c r="D20833" i="7"/>
  <c r="D20834" i="7"/>
  <c r="D20835" i="7"/>
  <c r="D20836" i="7"/>
  <c r="D20837" i="7"/>
  <c r="D20838" i="7"/>
  <c r="D20839" i="7"/>
  <c r="D20840" i="7"/>
  <c r="A20840" i="7" s="1"/>
  <c r="D20841" i="7"/>
  <c r="D20842" i="7"/>
  <c r="D20843" i="7"/>
  <c r="D20844" i="7"/>
  <c r="D20845" i="7"/>
  <c r="D20846" i="7"/>
  <c r="D20847" i="7"/>
  <c r="D20848" i="7"/>
  <c r="D20849" i="7"/>
  <c r="D20850" i="7"/>
  <c r="D20851" i="7"/>
  <c r="D20852" i="7"/>
  <c r="D20853" i="7"/>
  <c r="D20854" i="7"/>
  <c r="D20855" i="7"/>
  <c r="D20856" i="7"/>
  <c r="D20857" i="7"/>
  <c r="D20858" i="7"/>
  <c r="A20858" i="7" s="1"/>
  <c r="D20859" i="7"/>
  <c r="D20860" i="7"/>
  <c r="D20861" i="7"/>
  <c r="D20862" i="7"/>
  <c r="D20863" i="7"/>
  <c r="D20864" i="7"/>
  <c r="D20865" i="7"/>
  <c r="D20866" i="7"/>
  <c r="D20867" i="7"/>
  <c r="D20868" i="7"/>
  <c r="D20869" i="7"/>
  <c r="D20870" i="7"/>
  <c r="D20871" i="7"/>
  <c r="D20872" i="7"/>
  <c r="D20873" i="7"/>
  <c r="D20874" i="7"/>
  <c r="D20875" i="7"/>
  <c r="D20876" i="7"/>
  <c r="D20877" i="7"/>
  <c r="D20878" i="7"/>
  <c r="D20879" i="7"/>
  <c r="D20880" i="7"/>
  <c r="D20881" i="7"/>
  <c r="D20882" i="7"/>
  <c r="D20883" i="7"/>
  <c r="D20884" i="7"/>
  <c r="D20885" i="7"/>
  <c r="A20885" i="7" s="1"/>
  <c r="D20886" i="7"/>
  <c r="D20887" i="7"/>
  <c r="A20887" i="7" s="1"/>
  <c r="D20888" i="7"/>
  <c r="D20889" i="7"/>
  <c r="D20890" i="7"/>
  <c r="D20891" i="7"/>
  <c r="D20892" i="7"/>
  <c r="D20893" i="7"/>
  <c r="D20894" i="7"/>
  <c r="D20895" i="7"/>
  <c r="A20895" i="7" s="1"/>
  <c r="D20896" i="7"/>
  <c r="D20897" i="7"/>
  <c r="D20898" i="7"/>
  <c r="D20899" i="7"/>
  <c r="D20900" i="7"/>
  <c r="D20901" i="7"/>
  <c r="D20902" i="7"/>
  <c r="D20903" i="7"/>
  <c r="D20904" i="7"/>
  <c r="D20905" i="7"/>
  <c r="D20906" i="7"/>
  <c r="D20907" i="7"/>
  <c r="D20908" i="7"/>
  <c r="A20908" i="7" s="1"/>
  <c r="D20909" i="7"/>
  <c r="D20910" i="7"/>
  <c r="D20911" i="7"/>
  <c r="A20911" i="7" s="1"/>
  <c r="D20912" i="7"/>
  <c r="D20913" i="7"/>
  <c r="D20914" i="7"/>
  <c r="D20915" i="7"/>
  <c r="D20916" i="7"/>
  <c r="A20916" i="7" s="1"/>
  <c r="D20917" i="7"/>
  <c r="D20918" i="7"/>
  <c r="A20918" i="7" s="1"/>
  <c r="D20919" i="7"/>
  <c r="A20919" i="7" s="1"/>
  <c r="D20920" i="7"/>
  <c r="D20921" i="7"/>
  <c r="D20922" i="7"/>
  <c r="D20923" i="7"/>
  <c r="D20924" i="7"/>
  <c r="D20925" i="7"/>
  <c r="D20926" i="7"/>
  <c r="D20927" i="7"/>
  <c r="D20928" i="7"/>
  <c r="D20929" i="7"/>
  <c r="D20930" i="7"/>
  <c r="D20931" i="7"/>
  <c r="D20932" i="7"/>
  <c r="D20933" i="7"/>
  <c r="D20934" i="7"/>
  <c r="D20935" i="7"/>
  <c r="D20936" i="7"/>
  <c r="D20937" i="7"/>
  <c r="D20938" i="7"/>
  <c r="D20939" i="7"/>
  <c r="D20940" i="7"/>
  <c r="D20941" i="7"/>
  <c r="D20942" i="7"/>
  <c r="D20943" i="7"/>
  <c r="D20944" i="7"/>
  <c r="D20945" i="7"/>
  <c r="D20946" i="7"/>
  <c r="D20947" i="7"/>
  <c r="D20948" i="7"/>
  <c r="D20949" i="7"/>
  <c r="D20950" i="7"/>
  <c r="A20950" i="7" s="1"/>
  <c r="D20951" i="7"/>
  <c r="D20952" i="7"/>
  <c r="D20953" i="7"/>
  <c r="D20954" i="7"/>
  <c r="D20955" i="7"/>
  <c r="D20956" i="7"/>
  <c r="A20956" i="7" s="1"/>
  <c r="D20957" i="7"/>
  <c r="D20958" i="7"/>
  <c r="A20958" i="7" s="1"/>
  <c r="D20959" i="7"/>
  <c r="D20960" i="7"/>
  <c r="D20961" i="7"/>
  <c r="D20962" i="7"/>
  <c r="D20963" i="7"/>
  <c r="D20964" i="7"/>
  <c r="D20965" i="7"/>
  <c r="D20966" i="7"/>
  <c r="D20967" i="7"/>
  <c r="D20968" i="7"/>
  <c r="D20969" i="7"/>
  <c r="D20970" i="7"/>
  <c r="D20971" i="7"/>
  <c r="D20972" i="7"/>
  <c r="D20973" i="7"/>
  <c r="D20974" i="7"/>
  <c r="D20975" i="7"/>
  <c r="D20976" i="7"/>
  <c r="A20976" i="7" s="1"/>
  <c r="D20977" i="7"/>
  <c r="D20978" i="7"/>
  <c r="D20979" i="7"/>
  <c r="D20980" i="7"/>
  <c r="D20981" i="7"/>
  <c r="D20982" i="7"/>
  <c r="D20983" i="7"/>
  <c r="D20984" i="7"/>
  <c r="D20985" i="7"/>
  <c r="D20986" i="7"/>
  <c r="D20987" i="7"/>
  <c r="D20988" i="7"/>
  <c r="D20989" i="7"/>
  <c r="D20990" i="7"/>
  <c r="D20991" i="7"/>
  <c r="D20992" i="7"/>
  <c r="D20993" i="7"/>
  <c r="D20994" i="7"/>
  <c r="D20995" i="7"/>
  <c r="D20996" i="7"/>
  <c r="D20997" i="7"/>
  <c r="D20998" i="7"/>
  <c r="D20999" i="7"/>
  <c r="D21000" i="7"/>
  <c r="D21001" i="7"/>
  <c r="D21002" i="7"/>
  <c r="A21002" i="7" s="1"/>
  <c r="D21003" i="7"/>
  <c r="D21004" i="7"/>
  <c r="A21004" i="7" s="1"/>
  <c r="D21005" i="7"/>
  <c r="D21006" i="7"/>
  <c r="D21007" i="7"/>
  <c r="D21008" i="7"/>
  <c r="D21009" i="7"/>
  <c r="D21010" i="7"/>
  <c r="D21011" i="7"/>
  <c r="D21012" i="7"/>
  <c r="D21013" i="7"/>
  <c r="D21014" i="7"/>
  <c r="D21015" i="7"/>
  <c r="D21016" i="7"/>
  <c r="D21017" i="7"/>
  <c r="D21018" i="7"/>
  <c r="D21019" i="7"/>
  <c r="D21020" i="7"/>
  <c r="D21021" i="7"/>
  <c r="D21022" i="7"/>
  <c r="D21023" i="7"/>
  <c r="D21024" i="7"/>
  <c r="D21025" i="7"/>
  <c r="D21026" i="7"/>
  <c r="D21027" i="7"/>
  <c r="D21028" i="7"/>
  <c r="D21029" i="7"/>
  <c r="D21030" i="7"/>
  <c r="D21031" i="7"/>
  <c r="D21032" i="7"/>
  <c r="D21033" i="7"/>
  <c r="D21034" i="7"/>
  <c r="D21035" i="7"/>
  <c r="D21036" i="7"/>
  <c r="D21037" i="7"/>
  <c r="D21038" i="7"/>
  <c r="D21039" i="7"/>
  <c r="D21040" i="7"/>
  <c r="D21041" i="7"/>
  <c r="D21042" i="7"/>
  <c r="D21043" i="7"/>
  <c r="D21044" i="7"/>
  <c r="D21045" i="7"/>
  <c r="D21046" i="7"/>
  <c r="D21047" i="7"/>
  <c r="D21048" i="7"/>
  <c r="D21049" i="7"/>
  <c r="D21050" i="7"/>
  <c r="D21051" i="7"/>
  <c r="D21052" i="7"/>
  <c r="D21053" i="7"/>
  <c r="D21054" i="7"/>
  <c r="D21055" i="7"/>
  <c r="D21056" i="7"/>
  <c r="D21057" i="7"/>
  <c r="D21058" i="7"/>
  <c r="D21059" i="7"/>
  <c r="D21060" i="7"/>
  <c r="D21061" i="7"/>
  <c r="D21062" i="7"/>
  <c r="D21063" i="7"/>
  <c r="D21064" i="7"/>
  <c r="D21065" i="7"/>
  <c r="D21066" i="7"/>
  <c r="D21067" i="7"/>
  <c r="D21068" i="7"/>
  <c r="D21069" i="7"/>
  <c r="D21070" i="7"/>
  <c r="D21071" i="7"/>
  <c r="D21072" i="7"/>
  <c r="D21073" i="7"/>
  <c r="D21074" i="7"/>
  <c r="D21075" i="7"/>
  <c r="D21076" i="7"/>
  <c r="D21077" i="7"/>
  <c r="D21078" i="7"/>
  <c r="D21079" i="7"/>
  <c r="D21080" i="7"/>
  <c r="D21081" i="7"/>
  <c r="D21082" i="7"/>
  <c r="D21083" i="7"/>
  <c r="D21084" i="7"/>
  <c r="D21085" i="7"/>
  <c r="D21086" i="7"/>
  <c r="D21087" i="7"/>
  <c r="D21088" i="7"/>
  <c r="D21089" i="7"/>
  <c r="D21090" i="7"/>
  <c r="D21091" i="7"/>
  <c r="D21092" i="7"/>
  <c r="D21093" i="7"/>
  <c r="D21094" i="7"/>
  <c r="D21095" i="7"/>
  <c r="D21096" i="7"/>
  <c r="D21097" i="7"/>
  <c r="D21098" i="7"/>
  <c r="D21099" i="7"/>
  <c r="D21100" i="7"/>
  <c r="D21101" i="7"/>
  <c r="D21102" i="7"/>
  <c r="D21103" i="7"/>
  <c r="D21104" i="7"/>
  <c r="D21105" i="7"/>
  <c r="D21106" i="7"/>
  <c r="D21107" i="7"/>
  <c r="D21108" i="7"/>
  <c r="D21109" i="7"/>
  <c r="D21110" i="7"/>
  <c r="D21111" i="7"/>
  <c r="D21112" i="7"/>
  <c r="D21113" i="7"/>
  <c r="D21114" i="7"/>
  <c r="D21115" i="7"/>
  <c r="D21116" i="7"/>
  <c r="D21117" i="7"/>
  <c r="D21118" i="7"/>
  <c r="D21119" i="7"/>
  <c r="D21120" i="7"/>
  <c r="D21121" i="7"/>
  <c r="D21122" i="7"/>
  <c r="D21123" i="7"/>
  <c r="D21124" i="7"/>
  <c r="D21125" i="7"/>
  <c r="D21126" i="7"/>
  <c r="D21127" i="7"/>
  <c r="D21128" i="7"/>
  <c r="D21129" i="7"/>
  <c r="D21130" i="7"/>
  <c r="D21131" i="7"/>
  <c r="D21132" i="7"/>
  <c r="D21133" i="7"/>
  <c r="D21134" i="7"/>
  <c r="D21135" i="7"/>
  <c r="D21136" i="7"/>
  <c r="D21137" i="7"/>
  <c r="D21138" i="7"/>
  <c r="D21139" i="7"/>
  <c r="D21140" i="7"/>
  <c r="D21141" i="7"/>
  <c r="D21142" i="7"/>
  <c r="D21143" i="7"/>
  <c r="D21144" i="7"/>
  <c r="D21145" i="7"/>
  <c r="D21146" i="7"/>
  <c r="D21147" i="7"/>
  <c r="D21148" i="7"/>
  <c r="D21149" i="7"/>
  <c r="D21150" i="7"/>
  <c r="A21150" i="7" s="1"/>
  <c r="D21151" i="7"/>
  <c r="D21152" i="7"/>
  <c r="D21153" i="7"/>
  <c r="D21154" i="7"/>
  <c r="D21155" i="7"/>
  <c r="D21156" i="7"/>
  <c r="D21157" i="7"/>
  <c r="D21158" i="7"/>
  <c r="D21159" i="7"/>
  <c r="D21160" i="7"/>
  <c r="D21161" i="7"/>
  <c r="D21162" i="7"/>
  <c r="D21163" i="7"/>
  <c r="D21164" i="7"/>
  <c r="D21165" i="7"/>
  <c r="D21166" i="7"/>
  <c r="D21167" i="7"/>
  <c r="D21168" i="7"/>
  <c r="D21169" i="7"/>
  <c r="D21170" i="7"/>
  <c r="D21171" i="7"/>
  <c r="D21172" i="7"/>
  <c r="D21173" i="7"/>
  <c r="D21174" i="7"/>
  <c r="D21175" i="7"/>
  <c r="D21176" i="7"/>
  <c r="A21176" i="7" s="1"/>
  <c r="D21177" i="7"/>
  <c r="D21178" i="7"/>
  <c r="D21179" i="7"/>
  <c r="D21180" i="7"/>
  <c r="D21181" i="7"/>
  <c r="D21182" i="7"/>
  <c r="D21183" i="7"/>
  <c r="D21184" i="7"/>
  <c r="D21185" i="7"/>
  <c r="D21186" i="7"/>
  <c r="D21187" i="7"/>
  <c r="D21188" i="7"/>
  <c r="D21189" i="7"/>
  <c r="D21190" i="7"/>
  <c r="D21191" i="7"/>
  <c r="D21192" i="7"/>
  <c r="D21193" i="7"/>
  <c r="D21194" i="7"/>
  <c r="D21195" i="7"/>
  <c r="D21196" i="7"/>
  <c r="D21197" i="7"/>
  <c r="A21197" i="7" s="1"/>
  <c r="D21198" i="7"/>
  <c r="D21199" i="7"/>
  <c r="D21200" i="7"/>
  <c r="D21201" i="7"/>
  <c r="D21202" i="7"/>
  <c r="D21203" i="7"/>
  <c r="D21204" i="7"/>
  <c r="A21204" i="7" s="1"/>
  <c r="D21205" i="7"/>
  <c r="D21206" i="7"/>
  <c r="A21206" i="7" s="1"/>
  <c r="D21207" i="7"/>
  <c r="D21208" i="7"/>
  <c r="D21209" i="7"/>
  <c r="D21210" i="7"/>
  <c r="D21211" i="7"/>
  <c r="D21212" i="7"/>
  <c r="D21213" i="7"/>
  <c r="A21213" i="7" s="1"/>
  <c r="D21214" i="7"/>
  <c r="D21215" i="7"/>
  <c r="D21216" i="7"/>
  <c r="D21217" i="7"/>
  <c r="D21218" i="7"/>
  <c r="D21219" i="7"/>
  <c r="D21220" i="7"/>
  <c r="D21221" i="7"/>
  <c r="D21222" i="7"/>
  <c r="D21223" i="7"/>
  <c r="D21224" i="7"/>
  <c r="D21225" i="7"/>
  <c r="D21226" i="7"/>
  <c r="D21227" i="7"/>
  <c r="D21228" i="7"/>
  <c r="D21229" i="7"/>
  <c r="D21230" i="7"/>
  <c r="D21231" i="7"/>
  <c r="D21232" i="7"/>
  <c r="D21233" i="7"/>
  <c r="D21234" i="7"/>
  <c r="D21235" i="7"/>
  <c r="D21236" i="7"/>
  <c r="D21237" i="7"/>
  <c r="A21237" i="7" s="1"/>
  <c r="D21238" i="7"/>
  <c r="D21239" i="7"/>
  <c r="D21240" i="7"/>
  <c r="D21241" i="7"/>
  <c r="D21242" i="7"/>
  <c r="D21243" i="7"/>
  <c r="D21244" i="7"/>
  <c r="D21245" i="7"/>
  <c r="D21246" i="7"/>
  <c r="D21247" i="7"/>
  <c r="D21248" i="7"/>
  <c r="D21249" i="7"/>
  <c r="D21250" i="7"/>
  <c r="D21251" i="7"/>
  <c r="D21252" i="7"/>
  <c r="A21252" i="7" s="1"/>
  <c r="D21253" i="7"/>
  <c r="A21253" i="7" s="1"/>
  <c r="D21254" i="7"/>
  <c r="D21255" i="7"/>
  <c r="D21256" i="7"/>
  <c r="D21257" i="7"/>
  <c r="D21258" i="7"/>
  <c r="D21259" i="7"/>
  <c r="D21260" i="7"/>
  <c r="D21261" i="7"/>
  <c r="D21262" i="7"/>
  <c r="D21263" i="7"/>
  <c r="A21263" i="7" s="1"/>
  <c r="D21264" i="7"/>
  <c r="A21264" i="7" s="1"/>
  <c r="D21265" i="7"/>
  <c r="D21266" i="7"/>
  <c r="A21266" i="7" s="1"/>
  <c r="D21267" i="7"/>
  <c r="D21268" i="7"/>
  <c r="D21269" i="7"/>
  <c r="D21270" i="7"/>
  <c r="D21271" i="7"/>
  <c r="D21272" i="7"/>
  <c r="D21273" i="7"/>
  <c r="D21274" i="7"/>
  <c r="D21275" i="7"/>
  <c r="D21276" i="7"/>
  <c r="D21277" i="7"/>
  <c r="D21278" i="7"/>
  <c r="D21279" i="7"/>
  <c r="D21280" i="7"/>
  <c r="D21281" i="7"/>
  <c r="D21282" i="7"/>
  <c r="D21283" i="7"/>
  <c r="D21284" i="7"/>
  <c r="D21285" i="7"/>
  <c r="A21285" i="7" s="1"/>
  <c r="D21286" i="7"/>
  <c r="D21287" i="7"/>
  <c r="D21288" i="7"/>
  <c r="D21289" i="7"/>
  <c r="D21290" i="7"/>
  <c r="D21291" i="7"/>
  <c r="D21292" i="7"/>
  <c r="D21293" i="7"/>
  <c r="D21294" i="7"/>
  <c r="D21295" i="7"/>
  <c r="D21296" i="7"/>
  <c r="A21296" i="7" s="1"/>
  <c r="D21297" i="7"/>
  <c r="D21298" i="7"/>
  <c r="D21299" i="7"/>
  <c r="D21300" i="7"/>
  <c r="A21300" i="7" s="1"/>
  <c r="D21301" i="7"/>
  <c r="D21302" i="7"/>
  <c r="D21303" i="7"/>
  <c r="D21304" i="7"/>
  <c r="D21305" i="7"/>
  <c r="D21306" i="7"/>
  <c r="D21307" i="7"/>
  <c r="D21308" i="7"/>
  <c r="D21309" i="7"/>
  <c r="D21310" i="7"/>
  <c r="D21311" i="7"/>
  <c r="D21312" i="7"/>
  <c r="D21313" i="7"/>
  <c r="D21314" i="7"/>
  <c r="D21315" i="7"/>
  <c r="D21316" i="7"/>
  <c r="D21317" i="7"/>
  <c r="D21318" i="7"/>
  <c r="D21319" i="7"/>
  <c r="D21320" i="7"/>
  <c r="D21321" i="7"/>
  <c r="D21322" i="7"/>
  <c r="D21323" i="7"/>
  <c r="D21324" i="7"/>
  <c r="D21325" i="7"/>
  <c r="D21326" i="7"/>
  <c r="D21327" i="7"/>
  <c r="D21328" i="7"/>
  <c r="D21329" i="7"/>
  <c r="D21330" i="7"/>
  <c r="D21331" i="7"/>
  <c r="D21332" i="7"/>
  <c r="D21333" i="7"/>
  <c r="D21334" i="7"/>
  <c r="D21335" i="7"/>
  <c r="D21336" i="7"/>
  <c r="D21337" i="7"/>
  <c r="D21338" i="7"/>
  <c r="D21339" i="7"/>
  <c r="D21340" i="7"/>
  <c r="D21341" i="7"/>
  <c r="D21342" i="7"/>
  <c r="D21343" i="7"/>
  <c r="D21344" i="7"/>
  <c r="D21345" i="7"/>
  <c r="D21346" i="7"/>
  <c r="D21347" i="7"/>
  <c r="D21348" i="7"/>
  <c r="D21349" i="7"/>
  <c r="D21350" i="7"/>
  <c r="D21351" i="7"/>
  <c r="D21352" i="7"/>
  <c r="D21353" i="7"/>
  <c r="D21354" i="7"/>
  <c r="D21355" i="7"/>
  <c r="D21356" i="7"/>
  <c r="D21357" i="7"/>
  <c r="D21358" i="7"/>
  <c r="D21359" i="7"/>
  <c r="A21359" i="7" s="1"/>
  <c r="D21360" i="7"/>
  <c r="D21361" i="7"/>
  <c r="D21362" i="7"/>
  <c r="D21363" i="7"/>
  <c r="D21364" i="7"/>
  <c r="D21365" i="7"/>
  <c r="D21366" i="7"/>
  <c r="D21367" i="7"/>
  <c r="D21368" i="7"/>
  <c r="D21369" i="7"/>
  <c r="D21370" i="7"/>
  <c r="D21371" i="7"/>
  <c r="D21372" i="7"/>
  <c r="D21373" i="7"/>
  <c r="D21374" i="7"/>
  <c r="D21375" i="7"/>
  <c r="D21376" i="7"/>
  <c r="D21377" i="7"/>
  <c r="D21378" i="7"/>
  <c r="D21379" i="7"/>
  <c r="D21380" i="7"/>
  <c r="D21381" i="7"/>
  <c r="D21382" i="7"/>
  <c r="D21383" i="7"/>
  <c r="D21384" i="7"/>
  <c r="D21385" i="7"/>
  <c r="D21386" i="7"/>
  <c r="D21387" i="7"/>
  <c r="D21388" i="7"/>
  <c r="D21389" i="7"/>
  <c r="D21390" i="7"/>
  <c r="D21391" i="7"/>
  <c r="D21392" i="7"/>
  <c r="D21393" i="7"/>
  <c r="D21394" i="7"/>
  <c r="D21395" i="7"/>
  <c r="D21396" i="7"/>
  <c r="D21397" i="7"/>
  <c r="D21398" i="7"/>
  <c r="D21399" i="7"/>
  <c r="D21400" i="7"/>
  <c r="D21401" i="7"/>
  <c r="D21402" i="7"/>
  <c r="D21403" i="7"/>
  <c r="D21404" i="7"/>
  <c r="D21405" i="7"/>
  <c r="D21406" i="7"/>
  <c r="A21406" i="7" s="1"/>
  <c r="D21407" i="7"/>
  <c r="A21407" i="7" s="1"/>
  <c r="D21408" i="7"/>
  <c r="D21409" i="7"/>
  <c r="D21410" i="7"/>
  <c r="D21411" i="7"/>
  <c r="D21412" i="7"/>
  <c r="D21413" i="7"/>
  <c r="D21414" i="7"/>
  <c r="D21415" i="7"/>
  <c r="D21416" i="7"/>
  <c r="D21417" i="7"/>
  <c r="D21418" i="7"/>
  <c r="D21419" i="7"/>
  <c r="D21420" i="7"/>
  <c r="D21421" i="7"/>
  <c r="D21422" i="7"/>
  <c r="D21423" i="7"/>
  <c r="D21424" i="7"/>
  <c r="D21425" i="7"/>
  <c r="D21426" i="7"/>
  <c r="D21427" i="7"/>
  <c r="D21428" i="7"/>
  <c r="D21429" i="7"/>
  <c r="D21430" i="7"/>
  <c r="D21431" i="7"/>
  <c r="D21432" i="7"/>
  <c r="D21433" i="7"/>
  <c r="D21434" i="7"/>
  <c r="D21435" i="7"/>
  <c r="D21436" i="7"/>
  <c r="D21437" i="7"/>
  <c r="D21438" i="7"/>
  <c r="D21439" i="7"/>
  <c r="D21440" i="7"/>
  <c r="D21441" i="7"/>
  <c r="D21442" i="7"/>
  <c r="D21443" i="7"/>
  <c r="D21444" i="7"/>
  <c r="D21445" i="7"/>
  <c r="D21446" i="7"/>
  <c r="D21447" i="7"/>
  <c r="D21448" i="7"/>
  <c r="D21449" i="7"/>
  <c r="D21450" i="7"/>
  <c r="D21451" i="7"/>
  <c r="D21452" i="7"/>
  <c r="D21453" i="7"/>
  <c r="D21454" i="7"/>
  <c r="D21455" i="7"/>
  <c r="D21456" i="7"/>
  <c r="D21457" i="7"/>
  <c r="D21458" i="7"/>
  <c r="D21459" i="7"/>
  <c r="D21460" i="7"/>
  <c r="D21461" i="7"/>
  <c r="D21462" i="7"/>
  <c r="A21462" i="7" s="1"/>
  <c r="D21463" i="7"/>
  <c r="D21464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AX69" i="3"/>
  <c r="AV69" i="3"/>
  <c r="BG13" i="3"/>
  <c r="BG12" i="3"/>
  <c r="BG11" i="3"/>
  <c r="AU11" i="3"/>
  <c r="AU68" i="3" s="1"/>
  <c r="BG10" i="3"/>
  <c r="BG9" i="3"/>
  <c r="AY14" i="3"/>
  <c r="AW14" i="3"/>
  <c r="BC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U14" i="3" l="1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21209" i="7"/>
  <c r="A21201" i="7"/>
  <c r="A20889" i="7"/>
  <c r="A20857" i="7"/>
  <c r="A20417" i="7"/>
  <c r="A20393" i="7"/>
  <c r="A20377" i="7"/>
  <c r="A20289" i="7"/>
  <c r="A19793" i="7"/>
  <c r="A19777" i="7"/>
  <c r="A19769" i="7"/>
  <c r="A19745" i="7"/>
  <c r="A19369" i="7"/>
  <c r="A19257" i="7"/>
  <c r="A19249" i="7"/>
  <c r="A19113" i="7"/>
  <c r="A19105" i="7"/>
  <c r="A19081" i="7"/>
  <c r="A19073" i="7"/>
  <c r="A19065" i="7"/>
  <c r="A18945" i="7"/>
  <c r="A18873" i="7"/>
  <c r="A18857" i="7"/>
  <c r="A18825" i="7"/>
  <c r="A18657" i="7"/>
  <c r="A18521" i="7"/>
  <c r="A18497" i="7"/>
  <c r="A18473" i="7"/>
  <c r="A18465" i="7"/>
  <c r="A18377" i="7"/>
  <c r="A18353" i="7"/>
  <c r="A18345" i="7"/>
  <c r="A18337" i="7"/>
  <c r="A18313" i="7"/>
  <c r="A18305" i="7"/>
  <c r="A18297" i="7"/>
  <c r="A18289" i="7"/>
  <c r="A18257" i="7"/>
  <c r="A18225" i="7"/>
  <c r="A18097" i="7"/>
  <c r="A18073" i="7"/>
  <c r="A18065" i="7"/>
  <c r="A18017" i="7"/>
  <c r="A18001" i="7"/>
  <c r="A17961" i="7"/>
  <c r="A17881" i="7"/>
  <c r="A17689" i="7"/>
  <c r="A17617" i="7"/>
  <c r="A17577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21363" i="7"/>
  <c r="A21355" i="7"/>
  <c r="A21251" i="7"/>
  <c r="A21211" i="7"/>
  <c r="A21195" i="7"/>
  <c r="A21003" i="7"/>
  <c r="A20907" i="7"/>
  <c r="A20883" i="7"/>
  <c r="A20795" i="7"/>
  <c r="A20763" i="7"/>
  <c r="A20747" i="7"/>
  <c r="A20459" i="7"/>
  <c r="A20411" i="7"/>
  <c r="A20395" i="7"/>
  <c r="A20379" i="7"/>
  <c r="A20243" i="7"/>
  <c r="A20187" i="7"/>
  <c r="A19587" i="7"/>
  <c r="A19427" i="7"/>
  <c r="A19419" i="7"/>
  <c r="A19075" i="7"/>
  <c r="A18971" i="7"/>
  <c r="A18651" i="7"/>
  <c r="A18475" i="7"/>
  <c r="A18347" i="7"/>
  <c r="A18339" i="7"/>
  <c r="A18307" i="7"/>
  <c r="A18299" i="7"/>
  <c r="A18291" i="7"/>
  <c r="A18283" i="7"/>
  <c r="A18259" i="7"/>
  <c r="A18219" i="7"/>
  <c r="A18187" i="7"/>
  <c r="A18171" i="7"/>
  <c r="A18147" i="7"/>
  <c r="A18107" i="7"/>
  <c r="A18067" i="7"/>
  <c r="A18019" i="7"/>
  <c r="A18003" i="7"/>
  <c r="A17979" i="7"/>
  <c r="A17931" i="7"/>
  <c r="A17891" i="7"/>
  <c r="A17883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21458" i="7"/>
  <c r="A13247" i="7"/>
  <c r="A12199" i="7"/>
  <c r="A14040" i="7"/>
  <c r="A13976" i="7"/>
  <c r="A13272" i="7"/>
  <c r="A12888" i="7"/>
  <c r="A12632" i="7"/>
  <c r="A21440" i="7"/>
  <c r="A18652" i="7"/>
  <c r="A19235" i="7"/>
  <c r="A19203" i="7"/>
  <c r="A18851" i="7"/>
  <c r="A19545" i="7"/>
  <c r="A19425" i="7"/>
  <c r="A19385" i="7"/>
  <c r="A20594" i="7"/>
  <c r="A21286" i="7"/>
  <c r="A20801" i="7"/>
  <c r="A20761" i="7"/>
  <c r="A20872" i="7"/>
  <c r="A21199" i="7"/>
  <c r="A20951" i="7"/>
  <c r="A20935" i="7"/>
  <c r="A21365" i="7"/>
  <c r="A21357" i="7"/>
  <c r="A21231" i="7"/>
  <c r="A21346" i="7"/>
  <c r="A21194" i="7"/>
  <c r="A21238" i="7"/>
  <c r="A21361" i="7"/>
  <c r="A21443" i="7"/>
  <c r="A21459" i="7"/>
  <c r="L12492" i="7"/>
  <c r="A21295" i="7"/>
  <c r="A20860" i="7"/>
  <c r="A20739" i="7"/>
  <c r="A20723" i="7"/>
  <c r="A21444" i="7"/>
  <c r="L12199" i="7"/>
  <c r="A21315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K20183" i="7" s="1"/>
  <c r="D14" i="6"/>
  <c r="D12" i="6"/>
  <c r="D11" i="6"/>
  <c r="K20923" i="7" l="1"/>
  <c r="K20922" i="7"/>
  <c r="K20523" i="7"/>
  <c r="K19386" i="7"/>
  <c r="K16301" i="7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21464" i="7"/>
  <c r="K20856" i="7"/>
  <c r="K20387" i="7"/>
  <c r="K19734" i="7"/>
  <c r="K19227" i="7"/>
  <c r="K19226" i="7"/>
  <c r="K18760" i="7"/>
  <c r="K18152" i="7"/>
  <c r="K18151" i="7"/>
  <c r="K18761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21392" i="7"/>
  <c r="K21391" i="7"/>
  <c r="K21390" i="7"/>
  <c r="K19502" i="7"/>
  <c r="K19462" i="7"/>
  <c r="K20287" i="7"/>
  <c r="K19496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20817" i="7"/>
  <c r="K20745" i="7"/>
  <c r="K21329" i="7"/>
  <c r="K20522" i="7"/>
  <c r="K20514" i="7"/>
  <c r="K20202" i="7"/>
  <c r="K20521" i="7"/>
  <c r="K20513" i="7"/>
  <c r="K20185" i="7"/>
  <c r="K20519" i="7"/>
  <c r="K20518" i="7"/>
  <c r="K20278" i="7"/>
  <c r="K20517" i="7"/>
  <c r="K20173" i="7"/>
  <c r="K20516" i="7"/>
  <c r="K20515" i="7"/>
  <c r="K19871" i="7"/>
  <c r="K19799" i="7"/>
  <c r="K20279" i="7"/>
  <c r="K20176" i="7"/>
  <c r="K19870" i="7"/>
  <c r="K19798" i="7"/>
  <c r="K20175" i="7"/>
  <c r="K19797" i="7"/>
  <c r="K20174" i="7"/>
  <c r="K19796" i="7"/>
  <c r="K19964" i="7"/>
  <c r="K19795" i="7"/>
  <c r="K19874" i="7"/>
  <c r="K20520" i="7"/>
  <c r="K19111" i="7"/>
  <c r="K19206" i="7"/>
  <c r="K19451" i="7"/>
  <c r="K19430" i="7"/>
  <c r="K19776" i="7"/>
  <c r="K19873" i="7"/>
  <c r="K19872" i="7"/>
  <c r="K18510" i="7"/>
  <c r="K19205" i="7"/>
  <c r="K18539" i="7"/>
  <c r="K18827" i="7"/>
  <c r="K18826" i="7"/>
  <c r="K18354" i="7"/>
  <c r="K18050" i="7"/>
  <c r="K18070" i="7"/>
  <c r="K17659" i="7"/>
  <c r="K17530" i="7"/>
  <c r="K17418" i="7"/>
  <c r="K17386" i="7"/>
  <c r="K18027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21344" i="7"/>
  <c r="K21320" i="7"/>
  <c r="K21319" i="7"/>
  <c r="K21318" i="7"/>
  <c r="K21310" i="7"/>
  <c r="K21324" i="7"/>
  <c r="K21316" i="7"/>
  <c r="K21323" i="7"/>
  <c r="K21322" i="7"/>
  <c r="K21321" i="7"/>
  <c r="K21317" i="7"/>
  <c r="K20696" i="7"/>
  <c r="K21325" i="7"/>
  <c r="K20164" i="7"/>
  <c r="K20148" i="7"/>
  <c r="K19368" i="7"/>
  <c r="K19011" i="7"/>
  <c r="K17641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21216" i="7"/>
  <c r="K21374" i="7"/>
  <c r="K20881" i="7"/>
  <c r="K20641" i="7"/>
  <c r="K20880" i="7"/>
  <c r="K21217" i="7"/>
  <c r="K20643" i="7"/>
  <c r="K20879" i="7"/>
  <c r="K20645" i="7"/>
  <c r="K20644" i="7"/>
  <c r="K20642" i="7"/>
  <c r="K18997" i="7"/>
  <c r="K17975" i="7"/>
  <c r="K17974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20928" i="7"/>
  <c r="K20932" i="7"/>
  <c r="K20931" i="7"/>
  <c r="K20490" i="7"/>
  <c r="K19962" i="7"/>
  <c r="K20489" i="7"/>
  <c r="K20157" i="7"/>
  <c r="K20492" i="7"/>
  <c r="K20156" i="7"/>
  <c r="K20491" i="7"/>
  <c r="K19311" i="7"/>
  <c r="K19966" i="7"/>
  <c r="K19965" i="7"/>
  <c r="K19314" i="7"/>
  <c r="K19961" i="7"/>
  <c r="K19310" i="7"/>
  <c r="K19382" i="7"/>
  <c r="K18357" i="7"/>
  <c r="K17986" i="7"/>
  <c r="K17890" i="7"/>
  <c r="K18039" i="7"/>
  <c r="K17987" i="7"/>
  <c r="K16656" i="7"/>
  <c r="K183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21424" i="7"/>
  <c r="K21416" i="7"/>
  <c r="K21423" i="7"/>
  <c r="K21415" i="7"/>
  <c r="K21422" i="7"/>
  <c r="K21414" i="7"/>
  <c r="K21421" i="7"/>
  <c r="K21413" i="7"/>
  <c r="K21420" i="7"/>
  <c r="K21412" i="7"/>
  <c r="K21419" i="7"/>
  <c r="K21426" i="7"/>
  <c r="K21418" i="7"/>
  <c r="K20833" i="7"/>
  <c r="K20832" i="7"/>
  <c r="K21425" i="7"/>
  <c r="K21417" i="7"/>
  <c r="K20838" i="7"/>
  <c r="K20830" i="7"/>
  <c r="K20837" i="7"/>
  <c r="K20829" i="7"/>
  <c r="K20836" i="7"/>
  <c r="K20828" i="7"/>
  <c r="K20835" i="7"/>
  <c r="K20827" i="7"/>
  <c r="K20346" i="7"/>
  <c r="K20338" i="7"/>
  <c r="K20330" i="7"/>
  <c r="K20322" i="7"/>
  <c r="K20839" i="7"/>
  <c r="K20353" i="7"/>
  <c r="K20345" i="7"/>
  <c r="K20337" i="7"/>
  <c r="K20329" i="7"/>
  <c r="K20321" i="7"/>
  <c r="K20831" i="7"/>
  <c r="K20350" i="7"/>
  <c r="K20342" i="7"/>
  <c r="K20334" i="7"/>
  <c r="K20326" i="7"/>
  <c r="K20318" i="7"/>
  <c r="K20349" i="7"/>
  <c r="K20341" i="7"/>
  <c r="K20333" i="7"/>
  <c r="K20325" i="7"/>
  <c r="K20317" i="7"/>
  <c r="K20348" i="7"/>
  <c r="K20340" i="7"/>
  <c r="K20332" i="7"/>
  <c r="K20324" i="7"/>
  <c r="K20316" i="7"/>
  <c r="K20347" i="7"/>
  <c r="K20339" i="7"/>
  <c r="K20331" i="7"/>
  <c r="K20323" i="7"/>
  <c r="K20315" i="7"/>
  <c r="K20336" i="7"/>
  <c r="K19583" i="7"/>
  <c r="K19575" i="7"/>
  <c r="K19567" i="7"/>
  <c r="K19559" i="7"/>
  <c r="K19223" i="7"/>
  <c r="K20335" i="7"/>
  <c r="K19582" i="7"/>
  <c r="K19574" i="7"/>
  <c r="K19566" i="7"/>
  <c r="K19558" i="7"/>
  <c r="K20328" i="7"/>
  <c r="K19581" i="7"/>
  <c r="K19573" i="7"/>
  <c r="K19565" i="7"/>
  <c r="K19557" i="7"/>
  <c r="K20327" i="7"/>
  <c r="K20352" i="7"/>
  <c r="K20320" i="7"/>
  <c r="K20351" i="7"/>
  <c r="K20319" i="7"/>
  <c r="K20344" i="7"/>
  <c r="K19580" i="7"/>
  <c r="K19569" i="7"/>
  <c r="K19224" i="7"/>
  <c r="K19095" i="7"/>
  <c r="K19087" i="7"/>
  <c r="K19579" i="7"/>
  <c r="K19568" i="7"/>
  <c r="K19222" i="7"/>
  <c r="K19094" i="7"/>
  <c r="K19086" i="7"/>
  <c r="K19578" i="7"/>
  <c r="K19564" i="7"/>
  <c r="K19221" i="7"/>
  <c r="K20343" i="7"/>
  <c r="K19577" i="7"/>
  <c r="K19563" i="7"/>
  <c r="K19220" i="7"/>
  <c r="K19576" i="7"/>
  <c r="K19562" i="7"/>
  <c r="K19099" i="7"/>
  <c r="K19091" i="7"/>
  <c r="K20834" i="7"/>
  <c r="K19572" i="7"/>
  <c r="K19561" i="7"/>
  <c r="K19098" i="7"/>
  <c r="K19090" i="7"/>
  <c r="K19585" i="7"/>
  <c r="K19571" i="7"/>
  <c r="K19560" i="7"/>
  <c r="K19584" i="7"/>
  <c r="K19570" i="7"/>
  <c r="K19556" i="7"/>
  <c r="K18840" i="7"/>
  <c r="K18646" i="7"/>
  <c r="K18638" i="7"/>
  <c r="K19097" i="7"/>
  <c r="K18645" i="7"/>
  <c r="K18637" i="7"/>
  <c r="K19096" i="7"/>
  <c r="K18644" i="7"/>
  <c r="K18636" i="7"/>
  <c r="K19093" i="7"/>
  <c r="K18643" i="7"/>
  <c r="K18635" i="7"/>
  <c r="K19092" i="7"/>
  <c r="K18924" i="7"/>
  <c r="K18650" i="7"/>
  <c r="K18642" i="7"/>
  <c r="K18634" i="7"/>
  <c r="K19089" i="7"/>
  <c r="K18649" i="7"/>
  <c r="K18641" i="7"/>
  <c r="K18633" i="7"/>
  <c r="K19088" i="7"/>
  <c r="K18648" i="7"/>
  <c r="K18640" i="7"/>
  <c r="K18632" i="7"/>
  <c r="K18841" i="7"/>
  <c r="K18631" i="7"/>
  <c r="K18250" i="7"/>
  <c r="K18130" i="7"/>
  <c r="K18122" i="7"/>
  <c r="K18114" i="7"/>
  <c r="K18249" i="7"/>
  <c r="K18129" i="7"/>
  <c r="K18121" i="7"/>
  <c r="K18136" i="7"/>
  <c r="K18128" i="7"/>
  <c r="K18120" i="7"/>
  <c r="K18135" i="7"/>
  <c r="K18127" i="7"/>
  <c r="K18119" i="7"/>
  <c r="K18111" i="7"/>
  <c r="K18126" i="7"/>
  <c r="K18118" i="7"/>
  <c r="K18110" i="7"/>
  <c r="K18133" i="7"/>
  <c r="K18125" i="7"/>
  <c r="K18117" i="7"/>
  <c r="K18109" i="7"/>
  <c r="K18647" i="7"/>
  <c r="K18132" i="7"/>
  <c r="K18639" i="7"/>
  <c r="K18131" i="7"/>
  <c r="K17561" i="7"/>
  <c r="K17225" i="7"/>
  <c r="K18689" i="7"/>
  <c r="K18124" i="7"/>
  <c r="K17560" i="7"/>
  <c r="K17224" i="7"/>
  <c r="K18123" i="7"/>
  <c r="K17559" i="7"/>
  <c r="K18251" i="7"/>
  <c r="K17350" i="7"/>
  <c r="K17222" i="7"/>
  <c r="K18115" i="7"/>
  <c r="K17589" i="7"/>
  <c r="K17221" i="7"/>
  <c r="K16272" i="7"/>
  <c r="K16208" i="7"/>
  <c r="K16215" i="7"/>
  <c r="K16207" i="7"/>
  <c r="K16214" i="7"/>
  <c r="K16206" i="7"/>
  <c r="K15510" i="7"/>
  <c r="K15502" i="7"/>
  <c r="K17660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21279" i="7"/>
  <c r="K21278" i="7"/>
  <c r="K21373" i="7"/>
  <c r="K21275" i="7"/>
  <c r="K21203" i="7"/>
  <c r="K21276" i="7"/>
  <c r="K21219" i="7"/>
  <c r="K20701" i="7"/>
  <c r="K21205" i="7"/>
  <c r="K20699" i="7"/>
  <c r="K20587" i="7"/>
  <c r="K20555" i="7"/>
  <c r="K20498" i="7"/>
  <c r="K20554" i="7"/>
  <c r="K20502" i="7"/>
  <c r="K20189" i="7"/>
  <c r="K20499" i="7"/>
  <c r="K20504" i="7"/>
  <c r="K19519" i="7"/>
  <c r="K19893" i="7"/>
  <c r="K20151" i="7"/>
  <c r="K19892" i="7"/>
  <c r="K19890" i="7"/>
  <c r="K19158" i="7"/>
  <c r="K19450" i="7"/>
  <c r="K19373" i="7"/>
  <c r="K19228" i="7"/>
  <c r="K19083" i="7"/>
  <c r="K19400" i="7"/>
  <c r="K19162" i="7"/>
  <c r="K19082" i="7"/>
  <c r="K19456" i="7"/>
  <c r="K19371" i="7"/>
  <c r="K19454" i="7"/>
  <c r="K19161" i="7"/>
  <c r="K18504" i="7"/>
  <c r="K18338" i="7"/>
  <c r="K17657" i="7"/>
  <c r="K18192" i="7"/>
  <c r="K17656" i="7"/>
  <c r="K18191" i="7"/>
  <c r="K18342" i="7"/>
  <c r="K18190" i="7"/>
  <c r="K17654" i="7"/>
  <c r="K18213" i="7"/>
  <c r="K16954" i="7"/>
  <c r="K17658" i="7"/>
  <c r="K16953" i="7"/>
  <c r="K17655" i="7"/>
  <c r="K16952" i="7"/>
  <c r="K16904" i="7"/>
  <c r="K16784" i="7"/>
  <c r="K16728" i="7"/>
  <c r="K16592" i="7"/>
  <c r="K1785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834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20963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20967" i="7"/>
  <c r="K19903" i="7"/>
  <c r="K19335" i="7"/>
  <c r="K18937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21311" i="7"/>
  <c r="K20933" i="7"/>
  <c r="K20488" i="7"/>
  <c r="K19264" i="7"/>
  <c r="K18898" i="7"/>
  <c r="K17393" i="7"/>
  <c r="K18075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21312" i="7"/>
  <c r="K21298" i="7"/>
  <c r="K20977" i="7"/>
  <c r="K20953" i="7"/>
  <c r="K20721" i="7"/>
  <c r="K20593" i="7"/>
  <c r="K20592" i="7"/>
  <c r="K21006" i="7"/>
  <c r="K20974" i="7"/>
  <c r="K20750" i="7"/>
  <c r="K20805" i="7"/>
  <c r="K20964" i="7"/>
  <c r="K20804" i="7"/>
  <c r="K20803" i="7"/>
  <c r="K20927" i="7"/>
  <c r="K20186" i="7"/>
  <c r="K20162" i="7"/>
  <c r="K20122" i="7"/>
  <c r="K19978" i="7"/>
  <c r="K20161" i="7"/>
  <c r="K20153" i="7"/>
  <c r="K20698" i="7"/>
  <c r="K20382" i="7"/>
  <c r="K20358" i="7"/>
  <c r="K20890" i="7"/>
  <c r="K20165" i="7"/>
  <c r="K20589" i="7"/>
  <c r="K20355" i="7"/>
  <c r="K20123" i="7"/>
  <c r="K19455" i="7"/>
  <c r="K19375" i="7"/>
  <c r="K20158" i="7"/>
  <c r="K19526" i="7"/>
  <c r="K19909" i="7"/>
  <c r="K19488" i="7"/>
  <c r="K19127" i="7"/>
  <c r="K19881" i="7"/>
  <c r="K19364" i="7"/>
  <c r="K19355" i="7"/>
  <c r="K19363" i="7"/>
  <c r="K19253" i="7"/>
  <c r="K19546" i="7"/>
  <c r="K18672" i="7"/>
  <c r="K18671" i="7"/>
  <c r="K18565" i="7"/>
  <c r="K18670" i="7"/>
  <c r="K18580" i="7"/>
  <c r="K18564" i="7"/>
  <c r="K19016" i="7"/>
  <c r="K18669" i="7"/>
  <c r="K18555" i="7"/>
  <c r="K18674" i="7"/>
  <c r="K18666" i="7"/>
  <c r="K18552" i="7"/>
  <c r="K18929" i="7"/>
  <c r="K18921" i="7"/>
  <c r="K17962" i="7"/>
  <c r="K17930" i="7"/>
  <c r="K18673" i="7"/>
  <c r="K18363" i="7"/>
  <c r="K18281" i="7"/>
  <c r="K18665" i="7"/>
  <c r="K18030" i="7"/>
  <c r="K18029" i="7"/>
  <c r="K17337" i="7"/>
  <c r="K17233" i="7"/>
  <c r="K16897" i="7"/>
  <c r="K16673" i="7"/>
  <c r="K16665" i="7"/>
  <c r="K16513" i="7"/>
  <c r="K16505" i="7"/>
  <c r="K18228" i="7"/>
  <c r="K18043" i="7"/>
  <c r="K18020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8566" i="7"/>
  <c r="K18563" i="7"/>
  <c r="K17879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21372" i="7"/>
  <c r="K20966" i="7"/>
  <c r="K20894" i="7"/>
  <c r="K20878" i="7"/>
  <c r="K20717" i="7"/>
  <c r="K20780" i="7"/>
  <c r="K20740" i="7"/>
  <c r="K20715" i="7"/>
  <c r="K20687" i="7"/>
  <c r="K20407" i="7"/>
  <c r="K20406" i="7"/>
  <c r="K20718" i="7"/>
  <c r="K19902" i="7"/>
  <c r="K19494" i="7"/>
  <c r="K19493" i="7"/>
  <c r="K19914" i="7"/>
  <c r="K20582" i="7"/>
  <c r="K20408" i="7"/>
  <c r="K19506" i="7"/>
  <c r="K19230" i="7"/>
  <c r="K19492" i="7"/>
  <c r="K19336" i="7"/>
  <c r="K18800" i="7"/>
  <c r="K18799" i="7"/>
  <c r="K18934" i="7"/>
  <c r="K18668" i="7"/>
  <c r="K19144" i="7"/>
  <c r="K18931" i="7"/>
  <c r="K17991" i="7"/>
  <c r="K18359" i="7"/>
  <c r="K17990" i="7"/>
  <c r="K17989" i="7"/>
  <c r="K17899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21448" i="7"/>
  <c r="K21400" i="7"/>
  <c r="K21336" i="7"/>
  <c r="K21288" i="7"/>
  <c r="K21256" i="7"/>
  <c r="K21192" i="7"/>
  <c r="K21160" i="7"/>
  <c r="K21152" i="7"/>
  <c r="K21463" i="7"/>
  <c r="K21447" i="7"/>
  <c r="K21439" i="7"/>
  <c r="K21399" i="7"/>
  <c r="K21343" i="7"/>
  <c r="K21335" i="7"/>
  <c r="K21287" i="7"/>
  <c r="K21255" i="7"/>
  <c r="K21191" i="7"/>
  <c r="K21159" i="7"/>
  <c r="K21151" i="7"/>
  <c r="K21446" i="7"/>
  <c r="K21438" i="7"/>
  <c r="K21398" i="7"/>
  <c r="K21342" i="7"/>
  <c r="K21334" i="7"/>
  <c r="K21294" i="7"/>
  <c r="K21262" i="7"/>
  <c r="K21254" i="7"/>
  <c r="K21230" i="7"/>
  <c r="K21461" i="7"/>
  <c r="K21445" i="7"/>
  <c r="K21437" i="7"/>
  <c r="K21405" i="7"/>
  <c r="K21397" i="7"/>
  <c r="K21341" i="7"/>
  <c r="K21333" i="7"/>
  <c r="K21460" i="7"/>
  <c r="K21452" i="7"/>
  <c r="K21436" i="7"/>
  <c r="K21404" i="7"/>
  <c r="K21396" i="7"/>
  <c r="K21340" i="7"/>
  <c r="K21332" i="7"/>
  <c r="K21451" i="7"/>
  <c r="K21435" i="7"/>
  <c r="K21427" i="7"/>
  <c r="K21411" i="7"/>
  <c r="K21403" i="7"/>
  <c r="K21395" i="7"/>
  <c r="K21339" i="7"/>
  <c r="K21291" i="7"/>
  <c r="K21410" i="7"/>
  <c r="K21402" i="7"/>
  <c r="K21394" i="7"/>
  <c r="K21338" i="7"/>
  <c r="K21290" i="7"/>
  <c r="K21258" i="7"/>
  <c r="K21226" i="7"/>
  <c r="K21393" i="7"/>
  <c r="K21225" i="7"/>
  <c r="K21153" i="7"/>
  <c r="K21001" i="7"/>
  <c r="K20993" i="7"/>
  <c r="K20945" i="7"/>
  <c r="K20913" i="7"/>
  <c r="K20825" i="7"/>
  <c r="K20793" i="7"/>
  <c r="K20769" i="7"/>
  <c r="K20729" i="7"/>
  <c r="K20689" i="7"/>
  <c r="K20673" i="7"/>
  <c r="K20665" i="7"/>
  <c r="K20537" i="7"/>
  <c r="K21162" i="7"/>
  <c r="K21000" i="7"/>
  <c r="K20992" i="7"/>
  <c r="K20944" i="7"/>
  <c r="K20904" i="7"/>
  <c r="K20896" i="7"/>
  <c r="K20824" i="7"/>
  <c r="K20768" i="7"/>
  <c r="K20744" i="7"/>
  <c r="K20736" i="7"/>
  <c r="K20728" i="7"/>
  <c r="K20672" i="7"/>
  <c r="K20664" i="7"/>
  <c r="K21190" i="7"/>
  <c r="K21161" i="7"/>
  <c r="K20999" i="7"/>
  <c r="K20991" i="7"/>
  <c r="K21293" i="7"/>
  <c r="K21261" i="7"/>
  <c r="K21189" i="7"/>
  <c r="K21158" i="7"/>
  <c r="K20998" i="7"/>
  <c r="K20990" i="7"/>
  <c r="K20942" i="7"/>
  <c r="K20854" i="7"/>
  <c r="K20822" i="7"/>
  <c r="K20790" i="7"/>
  <c r="K20782" i="7"/>
  <c r="K20774" i="7"/>
  <c r="K20766" i="7"/>
  <c r="K21292" i="7"/>
  <c r="K21260" i="7"/>
  <c r="K21188" i="7"/>
  <c r="K21157" i="7"/>
  <c r="K20997" i="7"/>
  <c r="K20989" i="7"/>
  <c r="K20949" i="7"/>
  <c r="K20941" i="7"/>
  <c r="K20917" i="7"/>
  <c r="K20877" i="7"/>
  <c r="K20853" i="7"/>
  <c r="K20821" i="7"/>
  <c r="K20773" i="7"/>
  <c r="K20765" i="7"/>
  <c r="K20725" i="7"/>
  <c r="K20693" i="7"/>
  <c r="K21337" i="7"/>
  <c r="K21289" i="7"/>
  <c r="K21259" i="7"/>
  <c r="K21229" i="7"/>
  <c r="K21187" i="7"/>
  <c r="K21156" i="7"/>
  <c r="K20996" i="7"/>
  <c r="K20988" i="7"/>
  <c r="K20948" i="7"/>
  <c r="K20940" i="7"/>
  <c r="K20884" i="7"/>
  <c r="K20852" i="7"/>
  <c r="K20820" i="7"/>
  <c r="K20772" i="7"/>
  <c r="K20724" i="7"/>
  <c r="K21257" i="7"/>
  <c r="K21228" i="7"/>
  <c r="K21155" i="7"/>
  <c r="K20995" i="7"/>
  <c r="K20947" i="7"/>
  <c r="K20939" i="7"/>
  <c r="K20915" i="7"/>
  <c r="K20819" i="7"/>
  <c r="K20787" i="7"/>
  <c r="K20771" i="7"/>
  <c r="K20691" i="7"/>
  <c r="K20675" i="7"/>
  <c r="K20667" i="7"/>
  <c r="K20659" i="7"/>
  <c r="K21401" i="7"/>
  <c r="K21227" i="7"/>
  <c r="K21154" i="7"/>
  <c r="K20676" i="7"/>
  <c r="K20662" i="7"/>
  <c r="K20539" i="7"/>
  <c r="K20530" i="7"/>
  <c r="K20450" i="7"/>
  <c r="K20386" i="7"/>
  <c r="K20370" i="7"/>
  <c r="K20290" i="7"/>
  <c r="K20282" i="7"/>
  <c r="K20194" i="7"/>
  <c r="K20178" i="7"/>
  <c r="K20146" i="7"/>
  <c r="K20138" i="7"/>
  <c r="K20770" i="7"/>
  <c r="K20674" i="7"/>
  <c r="K20661" i="7"/>
  <c r="K20538" i="7"/>
  <c r="K20529" i="7"/>
  <c r="K20385" i="7"/>
  <c r="K20369" i="7"/>
  <c r="K20313" i="7"/>
  <c r="K20281" i="7"/>
  <c r="K20241" i="7"/>
  <c r="K20193" i="7"/>
  <c r="K20177" i="7"/>
  <c r="K20145" i="7"/>
  <c r="K20137" i="7"/>
  <c r="K20946" i="7"/>
  <c r="K20786" i="7"/>
  <c r="K20734" i="7"/>
  <c r="K20670" i="7"/>
  <c r="K20535" i="7"/>
  <c r="K20527" i="7"/>
  <c r="K20943" i="7"/>
  <c r="K20855" i="7"/>
  <c r="K20783" i="7"/>
  <c r="K20730" i="7"/>
  <c r="K20695" i="7"/>
  <c r="K20669" i="7"/>
  <c r="K20534" i="7"/>
  <c r="K20526" i="7"/>
  <c r="K20374" i="7"/>
  <c r="K20310" i="7"/>
  <c r="K20938" i="7"/>
  <c r="K20914" i="7"/>
  <c r="K20823" i="7"/>
  <c r="K20727" i="7"/>
  <c r="K20694" i="7"/>
  <c r="K20668" i="7"/>
  <c r="K20533" i="7"/>
  <c r="K20525" i="7"/>
  <c r="K20405" i="7"/>
  <c r="K20373" i="7"/>
  <c r="K20309" i="7"/>
  <c r="K20293" i="7"/>
  <c r="K20197" i="7"/>
  <c r="K20181" i="7"/>
  <c r="K20141" i="7"/>
  <c r="K20994" i="7"/>
  <c r="K20818" i="7"/>
  <c r="K20743" i="7"/>
  <c r="K20726" i="7"/>
  <c r="K20692" i="7"/>
  <c r="K20666" i="7"/>
  <c r="K20532" i="7"/>
  <c r="K20524" i="7"/>
  <c r="K20452" i="7"/>
  <c r="K20412" i="7"/>
  <c r="K20372" i="7"/>
  <c r="K20292" i="7"/>
  <c r="K20196" i="7"/>
  <c r="K20180" i="7"/>
  <c r="K20140" i="7"/>
  <c r="K20690" i="7"/>
  <c r="K20663" i="7"/>
  <c r="K20540" i="7"/>
  <c r="K20531" i="7"/>
  <c r="K20451" i="7"/>
  <c r="K20371" i="7"/>
  <c r="K20291" i="7"/>
  <c r="K20283" i="7"/>
  <c r="K20195" i="7"/>
  <c r="K20179" i="7"/>
  <c r="K20147" i="7"/>
  <c r="K20139" i="7"/>
  <c r="K20280" i="7"/>
  <c r="K20199" i="7"/>
  <c r="K20182" i="7"/>
  <c r="K19959" i="7"/>
  <c r="K19951" i="7"/>
  <c r="K19943" i="7"/>
  <c r="K19863" i="7"/>
  <c r="K19487" i="7"/>
  <c r="K19471" i="7"/>
  <c r="K19447" i="7"/>
  <c r="K19439" i="7"/>
  <c r="K19431" i="7"/>
  <c r="K19367" i="7"/>
  <c r="K19351" i="7"/>
  <c r="K19343" i="7"/>
  <c r="K19287" i="7"/>
  <c r="K19279" i="7"/>
  <c r="K19255" i="7"/>
  <c r="K20198" i="7"/>
  <c r="K19958" i="7"/>
  <c r="K19950" i="7"/>
  <c r="K19862" i="7"/>
  <c r="K19758" i="7"/>
  <c r="K19486" i="7"/>
  <c r="K19470" i="7"/>
  <c r="K19957" i="7"/>
  <c r="K19949" i="7"/>
  <c r="K19861" i="7"/>
  <c r="K19781" i="7"/>
  <c r="K19733" i="7"/>
  <c r="K19541" i="7"/>
  <c r="K19469" i="7"/>
  <c r="K19445" i="7"/>
  <c r="K19437" i="7"/>
  <c r="K19956" i="7"/>
  <c r="K19948" i="7"/>
  <c r="K19868" i="7"/>
  <c r="K19860" i="7"/>
  <c r="K20767" i="7"/>
  <c r="K20536" i="7"/>
  <c r="K19955" i="7"/>
  <c r="K19947" i="7"/>
  <c r="K19867" i="7"/>
  <c r="K19859" i="7"/>
  <c r="K20528" i="7"/>
  <c r="K20144" i="7"/>
  <c r="K19954" i="7"/>
  <c r="K19946" i="7"/>
  <c r="K19866" i="7"/>
  <c r="K19786" i="7"/>
  <c r="K20735" i="7"/>
  <c r="K20671" i="7"/>
  <c r="K20368" i="7"/>
  <c r="K20312" i="7"/>
  <c r="K20240" i="7"/>
  <c r="K20184" i="7"/>
  <c r="K20143" i="7"/>
  <c r="K19864" i="7"/>
  <c r="K19499" i="7"/>
  <c r="K19465" i="7"/>
  <c r="K19443" i="7"/>
  <c r="K19433" i="7"/>
  <c r="K19350" i="7"/>
  <c r="K19286" i="7"/>
  <c r="K19233" i="7"/>
  <c r="K19199" i="7"/>
  <c r="K19143" i="7"/>
  <c r="K19732" i="7"/>
  <c r="K19498" i="7"/>
  <c r="K19442" i="7"/>
  <c r="K19432" i="7"/>
  <c r="K19349" i="7"/>
  <c r="K19285" i="7"/>
  <c r="K19241" i="7"/>
  <c r="K19198" i="7"/>
  <c r="K19118" i="7"/>
  <c r="K19078" i="7"/>
  <c r="K19054" i="7"/>
  <c r="K19960" i="7"/>
  <c r="K19731" i="7"/>
  <c r="K19540" i="7"/>
  <c r="K19497" i="7"/>
  <c r="K19441" i="7"/>
  <c r="K19366" i="7"/>
  <c r="K19348" i="7"/>
  <c r="K19284" i="7"/>
  <c r="K19953" i="7"/>
  <c r="K19730" i="7"/>
  <c r="K19539" i="7"/>
  <c r="K19505" i="7"/>
  <c r="K19440" i="7"/>
  <c r="K19365" i="7"/>
  <c r="K19347" i="7"/>
  <c r="K19292" i="7"/>
  <c r="K19283" i="7"/>
  <c r="K19256" i="7"/>
  <c r="K19196" i="7"/>
  <c r="K19140" i="7"/>
  <c r="K19116" i="7"/>
  <c r="K20311" i="7"/>
  <c r="K20239" i="7"/>
  <c r="K19952" i="7"/>
  <c r="K19514" i="7"/>
  <c r="K19472" i="7"/>
  <c r="K19449" i="7"/>
  <c r="K19438" i="7"/>
  <c r="K19346" i="7"/>
  <c r="K19291" i="7"/>
  <c r="K19282" i="7"/>
  <c r="K19254" i="7"/>
  <c r="K19237" i="7"/>
  <c r="K19219" i="7"/>
  <c r="K19195" i="7"/>
  <c r="K19139" i="7"/>
  <c r="K19115" i="7"/>
  <c r="K20142" i="7"/>
  <c r="K19945" i="7"/>
  <c r="K19513" i="7"/>
  <c r="K19468" i="7"/>
  <c r="K19448" i="7"/>
  <c r="K19436" i="7"/>
  <c r="K19354" i="7"/>
  <c r="K19345" i="7"/>
  <c r="K19290" i="7"/>
  <c r="K19281" i="7"/>
  <c r="K19218" i="7"/>
  <c r="K19202" i="7"/>
  <c r="K19194" i="7"/>
  <c r="K19138" i="7"/>
  <c r="K19114" i="7"/>
  <c r="K19058" i="7"/>
  <c r="K19050" i="7"/>
  <c r="K19010" i="7"/>
  <c r="K19944" i="7"/>
  <c r="K19522" i="7"/>
  <c r="K19512" i="7"/>
  <c r="K19467" i="7"/>
  <c r="K19446" i="7"/>
  <c r="K19435" i="7"/>
  <c r="K19353" i="7"/>
  <c r="K19344" i="7"/>
  <c r="K19289" i="7"/>
  <c r="K19280" i="7"/>
  <c r="K19217" i="7"/>
  <c r="K19201" i="7"/>
  <c r="K19193" i="7"/>
  <c r="K20660" i="7"/>
  <c r="K19865" i="7"/>
  <c r="K19521" i="7"/>
  <c r="K19466" i="7"/>
  <c r="K19444" i="7"/>
  <c r="K19434" i="7"/>
  <c r="K19352" i="7"/>
  <c r="K19342" i="7"/>
  <c r="K19288" i="7"/>
  <c r="K19278" i="7"/>
  <c r="K19225" i="7"/>
  <c r="K19216" i="7"/>
  <c r="K19200" i="7"/>
  <c r="K19117" i="7"/>
  <c r="K19051" i="7"/>
  <c r="K18968" i="7"/>
  <c r="K18960" i="7"/>
  <c r="K18912" i="7"/>
  <c r="K18808" i="7"/>
  <c r="K18688" i="7"/>
  <c r="K18680" i="7"/>
  <c r="K18630" i="7"/>
  <c r="K18622" i="7"/>
  <c r="K18614" i="7"/>
  <c r="K18542" i="7"/>
  <c r="K18502" i="7"/>
  <c r="K18470" i="7"/>
  <c r="K18462" i="7"/>
  <c r="K18374" i="7"/>
  <c r="K19009" i="7"/>
  <c r="K18967" i="7"/>
  <c r="K18959" i="7"/>
  <c r="K18911" i="7"/>
  <c r="K18887" i="7"/>
  <c r="K18687" i="7"/>
  <c r="K18679" i="7"/>
  <c r="K18655" i="7"/>
  <c r="K18629" i="7"/>
  <c r="K18621" i="7"/>
  <c r="K18613" i="7"/>
  <c r="K18541" i="7"/>
  <c r="K18461" i="7"/>
  <c r="K18373" i="7"/>
  <c r="K19059" i="7"/>
  <c r="K19008" i="7"/>
  <c r="K18966" i="7"/>
  <c r="K18958" i="7"/>
  <c r="K18918" i="7"/>
  <c r="K18910" i="7"/>
  <c r="K18886" i="7"/>
  <c r="K18838" i="7"/>
  <c r="K18822" i="7"/>
  <c r="K18806" i="7"/>
  <c r="K18686" i="7"/>
  <c r="K18654" i="7"/>
  <c r="K18628" i="7"/>
  <c r="K18620" i="7"/>
  <c r="K18612" i="7"/>
  <c r="K18540" i="7"/>
  <c r="K18492" i="7"/>
  <c r="K18460" i="7"/>
  <c r="K19007" i="7"/>
  <c r="K18965" i="7"/>
  <c r="K18957" i="7"/>
  <c r="K18917" i="7"/>
  <c r="K18909" i="7"/>
  <c r="K18885" i="7"/>
  <c r="K18845" i="7"/>
  <c r="K18837" i="7"/>
  <c r="K18821" i="7"/>
  <c r="K18685" i="7"/>
  <c r="K18627" i="7"/>
  <c r="K18619" i="7"/>
  <c r="K18611" i="7"/>
  <c r="K18507" i="7"/>
  <c r="K18491" i="7"/>
  <c r="K18459" i="7"/>
  <c r="K19006" i="7"/>
  <c r="K18964" i="7"/>
  <c r="K18956" i="7"/>
  <c r="K18916" i="7"/>
  <c r="K18908" i="7"/>
  <c r="K18884" i="7"/>
  <c r="K18852" i="7"/>
  <c r="K18844" i="7"/>
  <c r="K18684" i="7"/>
  <c r="K18626" i="7"/>
  <c r="K18618" i="7"/>
  <c r="K18610" i="7"/>
  <c r="K18546" i="7"/>
  <c r="K18490" i="7"/>
  <c r="K19005" i="7"/>
  <c r="K18963" i="7"/>
  <c r="K18955" i="7"/>
  <c r="K18915" i="7"/>
  <c r="K18907" i="7"/>
  <c r="K18883" i="7"/>
  <c r="K18843" i="7"/>
  <c r="K18683" i="7"/>
  <c r="K18625" i="7"/>
  <c r="K18617" i="7"/>
  <c r="K18609" i="7"/>
  <c r="K18545" i="7"/>
  <c r="K18385" i="7"/>
  <c r="K18369" i="7"/>
  <c r="K19197" i="7"/>
  <c r="K19141" i="7"/>
  <c r="K19053" i="7"/>
  <c r="K19004" i="7"/>
  <c r="K18962" i="7"/>
  <c r="K18954" i="7"/>
  <c r="K18914" i="7"/>
  <c r="K18882" i="7"/>
  <c r="K18682" i="7"/>
  <c r="K18624" i="7"/>
  <c r="K18616" i="7"/>
  <c r="K18608" i="7"/>
  <c r="K18544" i="7"/>
  <c r="K19052" i="7"/>
  <c r="K19003" i="7"/>
  <c r="K18961" i="7"/>
  <c r="K18913" i="7"/>
  <c r="K18881" i="7"/>
  <c r="K18833" i="7"/>
  <c r="K18386" i="7"/>
  <c r="K18330" i="7"/>
  <c r="K18322" i="7"/>
  <c r="K18242" i="7"/>
  <c r="K18234" i="7"/>
  <c r="K18138" i="7"/>
  <c r="K18098" i="7"/>
  <c r="K18058" i="7"/>
  <c r="K18010" i="7"/>
  <c r="K17922" i="7"/>
  <c r="K17858" i="7"/>
  <c r="K18623" i="7"/>
  <c r="K18463" i="7"/>
  <c r="K18384" i="7"/>
  <c r="K18375" i="7"/>
  <c r="K18329" i="7"/>
  <c r="K18321" i="7"/>
  <c r="K18241" i="7"/>
  <c r="K18233" i="7"/>
  <c r="K18169" i="7"/>
  <c r="K18161" i="7"/>
  <c r="K18137" i="7"/>
  <c r="K18113" i="7"/>
  <c r="K18049" i="7"/>
  <c r="K18009" i="7"/>
  <c r="K17985" i="7"/>
  <c r="K17969" i="7"/>
  <c r="K17921" i="7"/>
  <c r="K17857" i="7"/>
  <c r="K17705" i="7"/>
  <c r="K17649" i="7"/>
  <c r="K17633" i="7"/>
  <c r="K18615" i="7"/>
  <c r="K18519" i="7"/>
  <c r="K18383" i="7"/>
  <c r="K18372" i="7"/>
  <c r="K18328" i="7"/>
  <c r="K18320" i="7"/>
  <c r="K18248" i="7"/>
  <c r="K18240" i="7"/>
  <c r="K18232" i="7"/>
  <c r="K18168" i="7"/>
  <c r="K18160" i="7"/>
  <c r="K18112" i="7"/>
  <c r="K18048" i="7"/>
  <c r="K18024" i="7"/>
  <c r="K18008" i="7"/>
  <c r="K17984" i="7"/>
  <c r="K17928" i="7"/>
  <c r="K17920" i="7"/>
  <c r="K17856" i="7"/>
  <c r="K17840" i="7"/>
  <c r="K17704" i="7"/>
  <c r="K17648" i="7"/>
  <c r="K17632" i="7"/>
  <c r="K18607" i="7"/>
  <c r="K18371" i="7"/>
  <c r="K18327" i="7"/>
  <c r="K18247" i="7"/>
  <c r="K18239" i="7"/>
  <c r="K18231" i="7"/>
  <c r="K18023" i="7"/>
  <c r="K18007" i="7"/>
  <c r="K17983" i="7"/>
  <c r="K17927" i="7"/>
  <c r="K17919" i="7"/>
  <c r="K17855" i="7"/>
  <c r="K18543" i="7"/>
  <c r="K18370" i="7"/>
  <c r="K18334" i="7"/>
  <c r="K18326" i="7"/>
  <c r="K18246" i="7"/>
  <c r="K18238" i="7"/>
  <c r="K18142" i="7"/>
  <c r="K18038" i="7"/>
  <c r="K18006" i="7"/>
  <c r="K17982" i="7"/>
  <c r="K17926" i="7"/>
  <c r="K17918" i="7"/>
  <c r="K17862" i="7"/>
  <c r="K17854" i="7"/>
  <c r="K17702" i="7"/>
  <c r="K17646" i="7"/>
  <c r="K18368" i="7"/>
  <c r="K18333" i="7"/>
  <c r="K18325" i="7"/>
  <c r="K18253" i="7"/>
  <c r="K18245" i="7"/>
  <c r="K18237" i="7"/>
  <c r="K18181" i="7"/>
  <c r="K18141" i="7"/>
  <c r="K18037" i="7"/>
  <c r="K18005" i="7"/>
  <c r="K17981" i="7"/>
  <c r="K17925" i="7"/>
  <c r="K17917" i="7"/>
  <c r="K17861" i="7"/>
  <c r="K17853" i="7"/>
  <c r="K17701" i="7"/>
  <c r="K17645" i="7"/>
  <c r="K17637" i="7"/>
  <c r="K18235" i="7"/>
  <c r="K18011" i="7"/>
  <c r="K17706" i="7"/>
  <c r="K17643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8100" i="7"/>
  <c r="K18060" i="7"/>
  <c r="K18004" i="7"/>
  <c r="K17980" i="7"/>
  <c r="K17703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8099" i="7"/>
  <c r="K18059" i="7"/>
  <c r="K17860" i="7"/>
  <c r="K17700" i="7"/>
  <c r="K17616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8681" i="7"/>
  <c r="K18332" i="7"/>
  <c r="K18252" i="7"/>
  <c r="K17859" i="7"/>
  <c r="K17699" i="7"/>
  <c r="K17615" i="7"/>
  <c r="K17567" i="7"/>
  <c r="K17511" i="7"/>
  <c r="K17471" i="7"/>
  <c r="K17455" i="7"/>
  <c r="K17447" i="7"/>
  <c r="K17439" i="7"/>
  <c r="K17375" i="7"/>
  <c r="K17367" i="7"/>
  <c r="K17359" i="7"/>
  <c r="K17303" i="7"/>
  <c r="K18331" i="7"/>
  <c r="K18260" i="7"/>
  <c r="K18036" i="7"/>
  <c r="K17924" i="7"/>
  <c r="K17698" i="7"/>
  <c r="K17636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8324" i="7"/>
  <c r="K18244" i="7"/>
  <c r="K18035" i="7"/>
  <c r="K17923" i="7"/>
  <c r="K17851" i="7"/>
  <c r="K17650" i="7"/>
  <c r="K17635" i="7"/>
  <c r="K17573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8139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634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70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8051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916" i="7"/>
  <c r="K17644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8323" i="7"/>
  <c r="K18236" i="7"/>
  <c r="K18140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647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8243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691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7915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20975" i="7"/>
  <c r="K20716" i="7"/>
  <c r="K19774" i="7"/>
  <c r="K19773" i="7"/>
  <c r="K19772" i="7"/>
  <c r="K19771" i="7"/>
  <c r="K19428" i="7"/>
  <c r="K18809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21272" i="7"/>
  <c r="K21248" i="7"/>
  <c r="K21247" i="7"/>
  <c r="K21246" i="7"/>
  <c r="K21453" i="7"/>
  <c r="K21283" i="7"/>
  <c r="K21267" i="7"/>
  <c r="K21442" i="7"/>
  <c r="K21314" i="7"/>
  <c r="K21282" i="7"/>
  <c r="K21274" i="7"/>
  <c r="K21250" i="7"/>
  <c r="K21284" i="7"/>
  <c r="K20961" i="7"/>
  <c r="K21236" i="7"/>
  <c r="K20960" i="7"/>
  <c r="K21249" i="7"/>
  <c r="K21273" i="7"/>
  <c r="K21244" i="7"/>
  <c r="K21268" i="7"/>
  <c r="K20442" i="7"/>
  <c r="K20434" i="7"/>
  <c r="K20418" i="7"/>
  <c r="K20362" i="7"/>
  <c r="K20298" i="7"/>
  <c r="K20441" i="7"/>
  <c r="K20433" i="7"/>
  <c r="K20425" i="7"/>
  <c r="K20361" i="7"/>
  <c r="K20297" i="7"/>
  <c r="K20439" i="7"/>
  <c r="K20431" i="7"/>
  <c r="K20423" i="7"/>
  <c r="K20446" i="7"/>
  <c r="K20438" i="7"/>
  <c r="K20430" i="7"/>
  <c r="K20422" i="7"/>
  <c r="K20302" i="7"/>
  <c r="K20959" i="7"/>
  <c r="K20445" i="7"/>
  <c r="K20437" i="7"/>
  <c r="K20429" i="7"/>
  <c r="K20421" i="7"/>
  <c r="K20301" i="7"/>
  <c r="K20444" i="7"/>
  <c r="K20436" i="7"/>
  <c r="K20428" i="7"/>
  <c r="K20420" i="7"/>
  <c r="K20364" i="7"/>
  <c r="K20356" i="7"/>
  <c r="K20300" i="7"/>
  <c r="K20443" i="7"/>
  <c r="K20435" i="7"/>
  <c r="K20419" i="7"/>
  <c r="K20363" i="7"/>
  <c r="K20299" i="7"/>
  <c r="K20304" i="7"/>
  <c r="K19823" i="7"/>
  <c r="K19815" i="7"/>
  <c r="K19807" i="7"/>
  <c r="K19791" i="7"/>
  <c r="K19591" i="7"/>
  <c r="K19271" i="7"/>
  <c r="K20359" i="7"/>
  <c r="K20303" i="7"/>
  <c r="K19822" i="7"/>
  <c r="K19814" i="7"/>
  <c r="K19806" i="7"/>
  <c r="K19590" i="7"/>
  <c r="K20296" i="7"/>
  <c r="K19837" i="7"/>
  <c r="K19813" i="7"/>
  <c r="K19805" i="7"/>
  <c r="K19589" i="7"/>
  <c r="K19828" i="7"/>
  <c r="K19820" i="7"/>
  <c r="K19812" i="7"/>
  <c r="K19907" i="7"/>
  <c r="K19827" i="7"/>
  <c r="K19819" i="7"/>
  <c r="K19811" i="7"/>
  <c r="K19803" i="7"/>
  <c r="K20440" i="7"/>
  <c r="K19906" i="7"/>
  <c r="K19826" i="7"/>
  <c r="K19818" i="7"/>
  <c r="K19810" i="7"/>
  <c r="K19802" i="7"/>
  <c r="K20432" i="7"/>
  <c r="K19268" i="7"/>
  <c r="K19259" i="7"/>
  <c r="K19825" i="7"/>
  <c r="K19313" i="7"/>
  <c r="K19304" i="7"/>
  <c r="K19267" i="7"/>
  <c r="K19258" i="7"/>
  <c r="K19312" i="7"/>
  <c r="K19275" i="7"/>
  <c r="K19266" i="7"/>
  <c r="K20424" i="7"/>
  <c r="K19817" i="7"/>
  <c r="K19792" i="7"/>
  <c r="K19274" i="7"/>
  <c r="K19108" i="7"/>
  <c r="K19816" i="7"/>
  <c r="K19273" i="7"/>
  <c r="K19107" i="7"/>
  <c r="K19809" i="7"/>
  <c r="K19272" i="7"/>
  <c r="K19106" i="7"/>
  <c r="K19808" i="7"/>
  <c r="K19270" i="7"/>
  <c r="K19269" i="7"/>
  <c r="K18920" i="7"/>
  <c r="K18904" i="7"/>
  <c r="K18864" i="7"/>
  <c r="K18534" i="7"/>
  <c r="K18903" i="7"/>
  <c r="K18895" i="7"/>
  <c r="K18533" i="7"/>
  <c r="K18902" i="7"/>
  <c r="K18894" i="7"/>
  <c r="K18862" i="7"/>
  <c r="K18798" i="7"/>
  <c r="K18532" i="7"/>
  <c r="K19109" i="7"/>
  <c r="K18933" i="7"/>
  <c r="K18901" i="7"/>
  <c r="K18861" i="7"/>
  <c r="K18579" i="7"/>
  <c r="K18531" i="7"/>
  <c r="K18523" i="7"/>
  <c r="K18948" i="7"/>
  <c r="K18900" i="7"/>
  <c r="K18868" i="7"/>
  <c r="K18860" i="7"/>
  <c r="K18578" i="7"/>
  <c r="K18530" i="7"/>
  <c r="K18899" i="7"/>
  <c r="K18891" i="7"/>
  <c r="K18867" i="7"/>
  <c r="K18675" i="7"/>
  <c r="K18667" i="7"/>
  <c r="K18577" i="7"/>
  <c r="K18537" i="7"/>
  <c r="K18529" i="7"/>
  <c r="K18866" i="7"/>
  <c r="K18858" i="7"/>
  <c r="K18528" i="7"/>
  <c r="K18865" i="7"/>
  <c r="K18154" i="7"/>
  <c r="K18146" i="7"/>
  <c r="K18153" i="7"/>
  <c r="K18145" i="7"/>
  <c r="K17873" i="7"/>
  <c r="K17697" i="7"/>
  <c r="K18362" i="7"/>
  <c r="K18280" i="7"/>
  <c r="K18144" i="7"/>
  <c r="K17872" i="7"/>
  <c r="K18279" i="7"/>
  <c r="K18380" i="7"/>
  <c r="K18278" i="7"/>
  <c r="K18134" i="7"/>
  <c r="K17958" i="7"/>
  <c r="K17718" i="7"/>
  <c r="K18535" i="7"/>
  <c r="K18285" i="7"/>
  <c r="K18261" i="7"/>
  <c r="K18149" i="7"/>
  <c r="K17957" i="7"/>
  <c r="K18315" i="7"/>
  <c r="K16882" i="7"/>
  <c r="K16881" i="7"/>
  <c r="K16689" i="7"/>
  <c r="K16681" i="7"/>
  <c r="K18155" i="7"/>
  <c r="K17956" i="7"/>
  <c r="K16880" i="7"/>
  <c r="K17955" i="7"/>
  <c r="K18116" i="7"/>
  <c r="K17398" i="7"/>
  <c r="K17318" i="7"/>
  <c r="K18527" i="7"/>
  <c r="K18284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7692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7719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21200" i="7"/>
  <c r="K21215" i="7"/>
  <c r="K20792" i="7"/>
  <c r="K20640" i="7"/>
  <c r="K20910" i="7"/>
  <c r="K21198" i="7"/>
  <c r="K21196" i="7"/>
  <c r="K20882" i="7"/>
  <c r="K19877" i="7"/>
  <c r="K19875" i="7"/>
  <c r="K19178" i="7"/>
  <c r="K19177" i="7"/>
  <c r="K17952" i="7"/>
  <c r="K17709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21351" i="7"/>
  <c r="K20934" i="7"/>
  <c r="K20495" i="7"/>
  <c r="K19309" i="7"/>
  <c r="K19308" i="7"/>
  <c r="K18928" i="7"/>
  <c r="K18061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L20183" i="7"/>
  <c r="A20183" i="7"/>
  <c r="K21224" i="7"/>
  <c r="K21265" i="7"/>
  <c r="K21202" i="7"/>
  <c r="K20457" i="7"/>
  <c r="K19356" i="7"/>
  <c r="K19801" i="7"/>
  <c r="K18893" i="7"/>
  <c r="K18263" i="7"/>
  <c r="K17479" i="7"/>
  <c r="K17988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20426" i="7"/>
  <c r="K20427" i="7"/>
  <c r="K20360" i="7"/>
  <c r="K19839" i="7"/>
  <c r="K19838" i="7"/>
  <c r="K19824" i="7"/>
  <c r="K18896" i="7"/>
  <c r="K18664" i="7"/>
  <c r="K18863" i="7"/>
  <c r="K18663" i="7"/>
  <c r="K19056" i="7"/>
  <c r="K18536" i="7"/>
  <c r="K18360" i="7"/>
  <c r="K18277" i="7"/>
  <c r="K16722" i="7"/>
  <c r="K17716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20912" i="7"/>
  <c r="K21449" i="7"/>
  <c r="K21409" i="7"/>
  <c r="K20987" i="7"/>
  <c r="K20851" i="7"/>
  <c r="K20497" i="7"/>
  <c r="K20449" i="7"/>
  <c r="K20447" i="7"/>
  <c r="K19231" i="7"/>
  <c r="K19894" i="7"/>
  <c r="K19790" i="7"/>
  <c r="K19821" i="7"/>
  <c r="K19804" i="7"/>
  <c r="K19250" i="7"/>
  <c r="K19232" i="7"/>
  <c r="K19248" i="7"/>
  <c r="K19229" i="7"/>
  <c r="K19840" i="7"/>
  <c r="K19252" i="7"/>
  <c r="K19251" i="7"/>
  <c r="K18872" i="7"/>
  <c r="K18859" i="7"/>
  <c r="K17232" i="7"/>
  <c r="K17575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20553" i="7"/>
  <c r="K20954" i="7"/>
  <c r="K19963" i="7"/>
  <c r="K19361" i="7"/>
  <c r="K18526" i="7"/>
  <c r="K18922" i="7"/>
  <c r="K17688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21240" i="7"/>
  <c r="K21232" i="7"/>
  <c r="K21327" i="7"/>
  <c r="K21223" i="7"/>
  <c r="K21299" i="7"/>
  <c r="K21242" i="7"/>
  <c r="K21234" i="7"/>
  <c r="K21222" i="7"/>
  <c r="K21235" i="7"/>
  <c r="K21221" i="7"/>
  <c r="K21233" i="7"/>
  <c r="K21220" i="7"/>
  <c r="K21243" i="7"/>
  <c r="K21241" i="7"/>
  <c r="K20859" i="7"/>
  <c r="K20485" i="7"/>
  <c r="K20484" i="7"/>
  <c r="K19879" i="7"/>
  <c r="K19495" i="7"/>
  <c r="K19215" i="7"/>
  <c r="K19460" i="7"/>
  <c r="K19212" i="7"/>
  <c r="K19211" i="7"/>
  <c r="K19426" i="7"/>
  <c r="K19500" i="7"/>
  <c r="K19424" i="7"/>
  <c r="K18975" i="7"/>
  <c r="K18807" i="7"/>
  <c r="K18216" i="7"/>
  <c r="K18095" i="7"/>
  <c r="K18350" i="7"/>
  <c r="K17178" i="7"/>
  <c r="K17217" i="7"/>
  <c r="K18348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20873" i="7"/>
  <c r="K21281" i="7"/>
  <c r="K20680" i="7"/>
  <c r="K21005" i="7"/>
  <c r="K20925" i="7"/>
  <c r="K20874" i="7"/>
  <c r="K20679" i="7"/>
  <c r="K19491" i="7"/>
  <c r="K18836" i="7"/>
  <c r="K18947" i="7"/>
  <c r="K17874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20969" i="7"/>
  <c r="K20585" i="7"/>
  <c r="K20968" i="7"/>
  <c r="K20584" i="7"/>
  <c r="K20965" i="7"/>
  <c r="K20972" i="7"/>
  <c r="K20971" i="7"/>
  <c r="K20579" i="7"/>
  <c r="K20586" i="7"/>
  <c r="K20583" i="7"/>
  <c r="K20581" i="7"/>
  <c r="K20580" i="7"/>
  <c r="K20578" i="7"/>
  <c r="K19901" i="7"/>
  <c r="K19900" i="7"/>
  <c r="K19899" i="7"/>
  <c r="K19898" i="7"/>
  <c r="K19332" i="7"/>
  <c r="K19331" i="7"/>
  <c r="K19330" i="7"/>
  <c r="K19905" i="7"/>
  <c r="K19329" i="7"/>
  <c r="K19124" i="7"/>
  <c r="K19904" i="7"/>
  <c r="K19328" i="7"/>
  <c r="K19123" i="7"/>
  <c r="K19897" i="7"/>
  <c r="K19122" i="7"/>
  <c r="K19334" i="7"/>
  <c r="K20970" i="7"/>
  <c r="K19333" i="7"/>
  <c r="K18936" i="7"/>
  <c r="K18590" i="7"/>
  <c r="K18478" i="7"/>
  <c r="K18935" i="7"/>
  <c r="K18589" i="7"/>
  <c r="K18477" i="7"/>
  <c r="K18588" i="7"/>
  <c r="K18587" i="7"/>
  <c r="K18586" i="7"/>
  <c r="K18482" i="7"/>
  <c r="K19125" i="7"/>
  <c r="K18585" i="7"/>
  <c r="K18481" i="7"/>
  <c r="K19121" i="7"/>
  <c r="K18938" i="7"/>
  <c r="K18592" i="7"/>
  <c r="K18584" i="7"/>
  <c r="K18480" i="7"/>
  <c r="K18479" i="7"/>
  <c r="K17904" i="7"/>
  <c r="K17903" i="7"/>
  <c r="K18591" i="7"/>
  <c r="K17901" i="7"/>
  <c r="K17290" i="7"/>
  <c r="K17288" i="7"/>
  <c r="K17272" i="7"/>
  <c r="K16496" i="7"/>
  <c r="K17900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20365" i="7"/>
  <c r="K20986" i="7"/>
  <c r="K20448" i="7"/>
  <c r="K19851" i="7"/>
  <c r="K19276" i="7"/>
  <c r="K18469" i="7"/>
  <c r="K19112" i="7"/>
  <c r="K18538" i="7"/>
  <c r="K18874" i="7"/>
  <c r="K17942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929" i="7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20888" i="7"/>
  <c r="K20800" i="7"/>
  <c r="K20886" i="7"/>
  <c r="K20798" i="7"/>
  <c r="K20957" i="7"/>
  <c r="K20899" i="7"/>
  <c r="K20458" i="7"/>
  <c r="K20378" i="7"/>
  <c r="K20203" i="7"/>
  <c r="K19359" i="7"/>
  <c r="K19102" i="7"/>
  <c r="K19357" i="7"/>
  <c r="K19064" i="7"/>
  <c r="K18041" i="7"/>
  <c r="K17287" i="7"/>
  <c r="K17598" i="7"/>
  <c r="K17286" i="7"/>
  <c r="K17597" i="7"/>
  <c r="K16295" i="7"/>
  <c r="K16294" i="7"/>
  <c r="K18012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21144" i="7"/>
  <c r="K21136" i="7"/>
  <c r="K21128" i="7"/>
  <c r="K21143" i="7"/>
  <c r="K21135" i="7"/>
  <c r="K21127" i="7"/>
  <c r="K21382" i="7"/>
  <c r="K21141" i="7"/>
  <c r="K21131" i="7"/>
  <c r="K21121" i="7"/>
  <c r="K21113" i="7"/>
  <c r="K21105" i="7"/>
  <c r="K21097" i="7"/>
  <c r="K21089" i="7"/>
  <c r="K21081" i="7"/>
  <c r="K21073" i="7"/>
  <c r="K21065" i="7"/>
  <c r="K21057" i="7"/>
  <c r="K21049" i="7"/>
  <c r="K21041" i="7"/>
  <c r="K20633" i="7"/>
  <c r="K20625" i="7"/>
  <c r="K20617" i="7"/>
  <c r="K20609" i="7"/>
  <c r="K20601" i="7"/>
  <c r="K21140" i="7"/>
  <c r="K21130" i="7"/>
  <c r="K21120" i="7"/>
  <c r="K21112" i="7"/>
  <c r="K21104" i="7"/>
  <c r="K21096" i="7"/>
  <c r="K21088" i="7"/>
  <c r="K21080" i="7"/>
  <c r="K21072" i="7"/>
  <c r="K21064" i="7"/>
  <c r="K21056" i="7"/>
  <c r="K21048" i="7"/>
  <c r="K21040" i="7"/>
  <c r="K20632" i="7"/>
  <c r="K20624" i="7"/>
  <c r="K20616" i="7"/>
  <c r="K20608" i="7"/>
  <c r="K20600" i="7"/>
  <c r="K21139" i="7"/>
  <c r="K21129" i="7"/>
  <c r="K21119" i="7"/>
  <c r="K21111" i="7"/>
  <c r="K21103" i="7"/>
  <c r="K21095" i="7"/>
  <c r="K21087" i="7"/>
  <c r="K21079" i="7"/>
  <c r="K21071" i="7"/>
  <c r="K21063" i="7"/>
  <c r="K21055" i="7"/>
  <c r="K21047" i="7"/>
  <c r="K21039" i="7"/>
  <c r="K21138" i="7"/>
  <c r="K21126" i="7"/>
  <c r="K21118" i="7"/>
  <c r="K21110" i="7"/>
  <c r="K21102" i="7"/>
  <c r="K21094" i="7"/>
  <c r="K21086" i="7"/>
  <c r="K21078" i="7"/>
  <c r="K21070" i="7"/>
  <c r="K21062" i="7"/>
  <c r="K21054" i="7"/>
  <c r="K21046" i="7"/>
  <c r="K21038" i="7"/>
  <c r="K21137" i="7"/>
  <c r="K21125" i="7"/>
  <c r="K21117" i="7"/>
  <c r="K21109" i="7"/>
  <c r="K21101" i="7"/>
  <c r="K21093" i="7"/>
  <c r="K21085" i="7"/>
  <c r="K21077" i="7"/>
  <c r="K21069" i="7"/>
  <c r="K21061" i="7"/>
  <c r="K21053" i="7"/>
  <c r="K21045" i="7"/>
  <c r="K21037" i="7"/>
  <c r="K21134" i="7"/>
  <c r="K21124" i="7"/>
  <c r="K21116" i="7"/>
  <c r="K21108" i="7"/>
  <c r="K21100" i="7"/>
  <c r="K21092" i="7"/>
  <c r="K21084" i="7"/>
  <c r="K21076" i="7"/>
  <c r="K21068" i="7"/>
  <c r="K21060" i="7"/>
  <c r="K21052" i="7"/>
  <c r="K21044" i="7"/>
  <c r="K21036" i="7"/>
  <c r="K21145" i="7"/>
  <c r="K21133" i="7"/>
  <c r="K21123" i="7"/>
  <c r="K21115" i="7"/>
  <c r="K21107" i="7"/>
  <c r="K21099" i="7"/>
  <c r="K21091" i="7"/>
  <c r="K21083" i="7"/>
  <c r="K21075" i="7"/>
  <c r="K21067" i="7"/>
  <c r="K21059" i="7"/>
  <c r="K21051" i="7"/>
  <c r="K21043" i="7"/>
  <c r="K21035" i="7"/>
  <c r="K20635" i="7"/>
  <c r="K20627" i="7"/>
  <c r="K20619" i="7"/>
  <c r="K20611" i="7"/>
  <c r="K20603" i="7"/>
  <c r="K20595" i="7"/>
  <c r="K21090" i="7"/>
  <c r="K20637" i="7"/>
  <c r="K20623" i="7"/>
  <c r="K20612" i="7"/>
  <c r="K20598" i="7"/>
  <c r="K20114" i="7"/>
  <c r="K20106" i="7"/>
  <c r="K20098" i="7"/>
  <c r="K20090" i="7"/>
  <c r="K20082" i="7"/>
  <c r="K20074" i="7"/>
  <c r="K20066" i="7"/>
  <c r="K20058" i="7"/>
  <c r="K20050" i="7"/>
  <c r="K20042" i="7"/>
  <c r="K20034" i="7"/>
  <c r="K20026" i="7"/>
  <c r="K20018" i="7"/>
  <c r="K20010" i="7"/>
  <c r="K20002" i="7"/>
  <c r="K19994" i="7"/>
  <c r="K19986" i="7"/>
  <c r="K21082" i="7"/>
  <c r="K20636" i="7"/>
  <c r="K20622" i="7"/>
  <c r="K20610" i="7"/>
  <c r="K20597" i="7"/>
  <c r="K20169" i="7"/>
  <c r="K21142" i="7"/>
  <c r="K21074" i="7"/>
  <c r="K21132" i="7"/>
  <c r="K21066" i="7"/>
  <c r="K20631" i="7"/>
  <c r="K20620" i="7"/>
  <c r="K20606" i="7"/>
  <c r="K20556" i="7"/>
  <c r="K21122" i="7"/>
  <c r="K21058" i="7"/>
  <c r="K20630" i="7"/>
  <c r="K20618" i="7"/>
  <c r="K20605" i="7"/>
  <c r="K21114" i="7"/>
  <c r="K21050" i="7"/>
  <c r="K20629" i="7"/>
  <c r="K20615" i="7"/>
  <c r="K20604" i="7"/>
  <c r="K20117" i="7"/>
  <c r="K20109" i="7"/>
  <c r="K20101" i="7"/>
  <c r="K20093" i="7"/>
  <c r="K20085" i="7"/>
  <c r="K20077" i="7"/>
  <c r="K20069" i="7"/>
  <c r="K20061" i="7"/>
  <c r="K20053" i="7"/>
  <c r="K20045" i="7"/>
  <c r="K20037" i="7"/>
  <c r="K20029" i="7"/>
  <c r="K20021" i="7"/>
  <c r="K20013" i="7"/>
  <c r="K20005" i="7"/>
  <c r="K21106" i="7"/>
  <c r="K21042" i="7"/>
  <c r="K20628" i="7"/>
  <c r="K20614" i="7"/>
  <c r="K20602" i="7"/>
  <c r="K20172" i="7"/>
  <c r="K20116" i="7"/>
  <c r="K20108" i="7"/>
  <c r="K20100" i="7"/>
  <c r="K20092" i="7"/>
  <c r="K20084" i="7"/>
  <c r="K20076" i="7"/>
  <c r="K20068" i="7"/>
  <c r="K20060" i="7"/>
  <c r="K20052" i="7"/>
  <c r="K20044" i="7"/>
  <c r="K20036" i="7"/>
  <c r="K21098" i="7"/>
  <c r="K21034" i="7"/>
  <c r="K20638" i="7"/>
  <c r="K20626" i="7"/>
  <c r="K20613" i="7"/>
  <c r="K20599" i="7"/>
  <c r="K20171" i="7"/>
  <c r="K20115" i="7"/>
  <c r="K20107" i="7"/>
  <c r="K20099" i="7"/>
  <c r="K20091" i="7"/>
  <c r="K20083" i="7"/>
  <c r="K20075" i="7"/>
  <c r="K20067" i="7"/>
  <c r="K20059" i="7"/>
  <c r="K20051" i="7"/>
  <c r="K20043" i="7"/>
  <c r="K20035" i="7"/>
  <c r="K20557" i="7"/>
  <c r="K20120" i="7"/>
  <c r="K20104" i="7"/>
  <c r="K20088" i="7"/>
  <c r="K20072" i="7"/>
  <c r="K20056" i="7"/>
  <c r="K20040" i="7"/>
  <c r="K20027" i="7"/>
  <c r="K20016" i="7"/>
  <c r="K20006" i="7"/>
  <c r="K19996" i="7"/>
  <c r="K19987" i="7"/>
  <c r="K19895" i="7"/>
  <c r="K19727" i="7"/>
  <c r="K19719" i="7"/>
  <c r="K19711" i="7"/>
  <c r="K19703" i="7"/>
  <c r="K19695" i="7"/>
  <c r="K19687" i="7"/>
  <c r="K19679" i="7"/>
  <c r="K19671" i="7"/>
  <c r="K19663" i="7"/>
  <c r="K19655" i="7"/>
  <c r="K19647" i="7"/>
  <c r="K19639" i="7"/>
  <c r="K19631" i="7"/>
  <c r="K19623" i="7"/>
  <c r="K19615" i="7"/>
  <c r="K19607" i="7"/>
  <c r="K19599" i="7"/>
  <c r="K20634" i="7"/>
  <c r="K20119" i="7"/>
  <c r="K20103" i="7"/>
  <c r="K20087" i="7"/>
  <c r="K20071" i="7"/>
  <c r="K20055" i="7"/>
  <c r="K20039" i="7"/>
  <c r="K20025" i="7"/>
  <c r="K20015" i="7"/>
  <c r="K20004" i="7"/>
  <c r="K19995" i="7"/>
  <c r="K19985" i="7"/>
  <c r="K19726" i="7"/>
  <c r="K19718" i="7"/>
  <c r="K19710" i="7"/>
  <c r="K19702" i="7"/>
  <c r="K19694" i="7"/>
  <c r="K19686" i="7"/>
  <c r="K19678" i="7"/>
  <c r="K19670" i="7"/>
  <c r="K19662" i="7"/>
  <c r="K19654" i="7"/>
  <c r="K19646" i="7"/>
  <c r="K19638" i="7"/>
  <c r="K19630" i="7"/>
  <c r="K19622" i="7"/>
  <c r="K19614" i="7"/>
  <c r="K19606" i="7"/>
  <c r="K19598" i="7"/>
  <c r="K20621" i="7"/>
  <c r="K20118" i="7"/>
  <c r="K20102" i="7"/>
  <c r="K20086" i="7"/>
  <c r="K20070" i="7"/>
  <c r="K20054" i="7"/>
  <c r="K20038" i="7"/>
  <c r="K20024" i="7"/>
  <c r="K20014" i="7"/>
  <c r="K20003" i="7"/>
  <c r="K19993" i="7"/>
  <c r="K19984" i="7"/>
  <c r="K19725" i="7"/>
  <c r="K19717" i="7"/>
  <c r="K19709" i="7"/>
  <c r="K19701" i="7"/>
  <c r="K19693" i="7"/>
  <c r="K19685" i="7"/>
  <c r="K19677" i="7"/>
  <c r="K19669" i="7"/>
  <c r="K19661" i="7"/>
  <c r="K19653" i="7"/>
  <c r="K19645" i="7"/>
  <c r="K19637" i="7"/>
  <c r="K19629" i="7"/>
  <c r="K19621" i="7"/>
  <c r="K19613" i="7"/>
  <c r="K19605" i="7"/>
  <c r="K19597" i="7"/>
  <c r="K20607" i="7"/>
  <c r="K20113" i="7"/>
  <c r="K20097" i="7"/>
  <c r="K20081" i="7"/>
  <c r="K20065" i="7"/>
  <c r="K20049" i="7"/>
  <c r="K20033" i="7"/>
  <c r="K20023" i="7"/>
  <c r="K20012" i="7"/>
  <c r="K20001" i="7"/>
  <c r="K19992" i="7"/>
  <c r="K20596" i="7"/>
  <c r="K20168" i="7"/>
  <c r="K20112" i="7"/>
  <c r="K20096" i="7"/>
  <c r="K20080" i="7"/>
  <c r="K20064" i="7"/>
  <c r="K20048" i="7"/>
  <c r="K20032" i="7"/>
  <c r="K20022" i="7"/>
  <c r="K20011" i="7"/>
  <c r="K20000" i="7"/>
  <c r="K19991" i="7"/>
  <c r="K20167" i="7"/>
  <c r="K20111" i="7"/>
  <c r="K20095" i="7"/>
  <c r="K20079" i="7"/>
  <c r="K20063" i="7"/>
  <c r="K20047" i="7"/>
  <c r="K20031" i="7"/>
  <c r="K20020" i="7"/>
  <c r="K20009" i="7"/>
  <c r="K19999" i="7"/>
  <c r="K19990" i="7"/>
  <c r="K20166" i="7"/>
  <c r="K20110" i="7"/>
  <c r="K20094" i="7"/>
  <c r="K20078" i="7"/>
  <c r="K20062" i="7"/>
  <c r="K20046" i="7"/>
  <c r="K20030" i="7"/>
  <c r="K20019" i="7"/>
  <c r="K20105" i="7"/>
  <c r="K20007" i="7"/>
  <c r="K19722" i="7"/>
  <c r="K19708" i="7"/>
  <c r="K19697" i="7"/>
  <c r="K19683" i="7"/>
  <c r="K19672" i="7"/>
  <c r="K19658" i="7"/>
  <c r="K19644" i="7"/>
  <c r="K19633" i="7"/>
  <c r="K19619" i="7"/>
  <c r="K19608" i="7"/>
  <c r="K19594" i="7"/>
  <c r="K20089" i="7"/>
  <c r="K19998" i="7"/>
  <c r="K19721" i="7"/>
  <c r="K19707" i="7"/>
  <c r="K19696" i="7"/>
  <c r="K19682" i="7"/>
  <c r="K19668" i="7"/>
  <c r="K19657" i="7"/>
  <c r="K19643" i="7"/>
  <c r="K19632" i="7"/>
  <c r="K19618" i="7"/>
  <c r="K19604" i="7"/>
  <c r="K19593" i="7"/>
  <c r="K19046" i="7"/>
  <c r="K19038" i="7"/>
  <c r="K19030" i="7"/>
  <c r="K20073" i="7"/>
  <c r="K19997" i="7"/>
  <c r="K19720" i="7"/>
  <c r="K19706" i="7"/>
  <c r="K19692" i="7"/>
  <c r="K19681" i="7"/>
  <c r="K19667" i="7"/>
  <c r="K19656" i="7"/>
  <c r="K19642" i="7"/>
  <c r="K19628" i="7"/>
  <c r="K19617" i="7"/>
  <c r="K19603" i="7"/>
  <c r="K19592" i="7"/>
  <c r="K20057" i="7"/>
  <c r="K19989" i="7"/>
  <c r="K19716" i="7"/>
  <c r="K19705" i="7"/>
  <c r="K19691" i="7"/>
  <c r="K19680" i="7"/>
  <c r="K19666" i="7"/>
  <c r="K19652" i="7"/>
  <c r="K19641" i="7"/>
  <c r="K19627" i="7"/>
  <c r="K19616" i="7"/>
  <c r="K19602" i="7"/>
  <c r="K20041" i="7"/>
  <c r="K19988" i="7"/>
  <c r="K19729" i="7"/>
  <c r="K19715" i="7"/>
  <c r="K19704" i="7"/>
  <c r="K19690" i="7"/>
  <c r="K19676" i="7"/>
  <c r="K19665" i="7"/>
  <c r="K19651" i="7"/>
  <c r="K19640" i="7"/>
  <c r="K19626" i="7"/>
  <c r="K19612" i="7"/>
  <c r="K19601" i="7"/>
  <c r="K20028" i="7"/>
  <c r="K19728" i="7"/>
  <c r="K19714" i="7"/>
  <c r="K19700" i="7"/>
  <c r="K19689" i="7"/>
  <c r="K19675" i="7"/>
  <c r="K19664" i="7"/>
  <c r="K19650" i="7"/>
  <c r="K19636" i="7"/>
  <c r="K19625" i="7"/>
  <c r="K19611" i="7"/>
  <c r="K19600" i="7"/>
  <c r="K19042" i="7"/>
  <c r="K19034" i="7"/>
  <c r="K19026" i="7"/>
  <c r="K19018" i="7"/>
  <c r="K20017" i="7"/>
  <c r="K19724" i="7"/>
  <c r="K19713" i="7"/>
  <c r="K19699" i="7"/>
  <c r="K19688" i="7"/>
  <c r="K19674" i="7"/>
  <c r="K19660" i="7"/>
  <c r="K19649" i="7"/>
  <c r="K19635" i="7"/>
  <c r="K19624" i="7"/>
  <c r="K19610" i="7"/>
  <c r="K19596" i="7"/>
  <c r="K20121" i="7"/>
  <c r="K20008" i="7"/>
  <c r="K19723" i="7"/>
  <c r="K19712" i="7"/>
  <c r="K19698" i="7"/>
  <c r="K19684" i="7"/>
  <c r="K19673" i="7"/>
  <c r="K19659" i="7"/>
  <c r="K19648" i="7"/>
  <c r="K19634" i="7"/>
  <c r="K19620" i="7"/>
  <c r="K19609" i="7"/>
  <c r="K19595" i="7"/>
  <c r="K19040" i="7"/>
  <c r="K19029" i="7"/>
  <c r="K19020" i="7"/>
  <c r="K18792" i="7"/>
  <c r="K18784" i="7"/>
  <c r="K18776" i="7"/>
  <c r="K18768" i="7"/>
  <c r="K18752" i="7"/>
  <c r="K18744" i="7"/>
  <c r="K18736" i="7"/>
  <c r="K18728" i="7"/>
  <c r="K18720" i="7"/>
  <c r="K18712" i="7"/>
  <c r="K18704" i="7"/>
  <c r="K18696" i="7"/>
  <c r="K18454" i="7"/>
  <c r="K18446" i="7"/>
  <c r="K18438" i="7"/>
  <c r="K18430" i="7"/>
  <c r="K18422" i="7"/>
  <c r="K18414" i="7"/>
  <c r="K19049" i="7"/>
  <c r="K19039" i="7"/>
  <c r="K19028" i="7"/>
  <c r="K19019" i="7"/>
  <c r="K18791" i="7"/>
  <c r="K18783" i="7"/>
  <c r="K18775" i="7"/>
  <c r="K18767" i="7"/>
  <c r="K18759" i="7"/>
  <c r="K18751" i="7"/>
  <c r="K18743" i="7"/>
  <c r="K18735" i="7"/>
  <c r="K18727" i="7"/>
  <c r="K18719" i="7"/>
  <c r="K18711" i="7"/>
  <c r="K18703" i="7"/>
  <c r="K18695" i="7"/>
  <c r="K18453" i="7"/>
  <c r="K18445" i="7"/>
  <c r="K18437" i="7"/>
  <c r="K18429" i="7"/>
  <c r="K18421" i="7"/>
  <c r="K18413" i="7"/>
  <c r="K19048" i="7"/>
  <c r="K19037" i="7"/>
  <c r="K19027" i="7"/>
  <c r="K19017" i="7"/>
  <c r="K18790" i="7"/>
  <c r="K18782" i="7"/>
  <c r="K18774" i="7"/>
  <c r="K18766" i="7"/>
  <c r="K18758" i="7"/>
  <c r="K18750" i="7"/>
  <c r="K18742" i="7"/>
  <c r="K18734" i="7"/>
  <c r="K18726" i="7"/>
  <c r="K18718" i="7"/>
  <c r="K18710" i="7"/>
  <c r="K18702" i="7"/>
  <c r="K18694" i="7"/>
  <c r="K18452" i="7"/>
  <c r="K18444" i="7"/>
  <c r="K18436" i="7"/>
  <c r="K18428" i="7"/>
  <c r="K18420" i="7"/>
  <c r="K18412" i="7"/>
  <c r="K19047" i="7"/>
  <c r="K19036" i="7"/>
  <c r="K19025" i="7"/>
  <c r="K18797" i="7"/>
  <c r="K18789" i="7"/>
  <c r="K18781" i="7"/>
  <c r="K18773" i="7"/>
  <c r="K18765" i="7"/>
  <c r="K18757" i="7"/>
  <c r="K18749" i="7"/>
  <c r="K18741" i="7"/>
  <c r="K18733" i="7"/>
  <c r="K18725" i="7"/>
  <c r="K18717" i="7"/>
  <c r="K18709" i="7"/>
  <c r="K18701" i="7"/>
  <c r="K18693" i="7"/>
  <c r="K18451" i="7"/>
  <c r="K18443" i="7"/>
  <c r="K18435" i="7"/>
  <c r="K18427" i="7"/>
  <c r="K18419" i="7"/>
  <c r="K18411" i="7"/>
  <c r="K19045" i="7"/>
  <c r="K19035" i="7"/>
  <c r="K19024" i="7"/>
  <c r="K18796" i="7"/>
  <c r="K18788" i="7"/>
  <c r="K18780" i="7"/>
  <c r="K18772" i="7"/>
  <c r="K18764" i="7"/>
  <c r="K18756" i="7"/>
  <c r="K18748" i="7"/>
  <c r="K18740" i="7"/>
  <c r="K18732" i="7"/>
  <c r="K18724" i="7"/>
  <c r="K18716" i="7"/>
  <c r="K18708" i="7"/>
  <c r="K18700" i="7"/>
  <c r="K18692" i="7"/>
  <c r="K18450" i="7"/>
  <c r="K18442" i="7"/>
  <c r="K18434" i="7"/>
  <c r="K18426" i="7"/>
  <c r="K18418" i="7"/>
  <c r="K18410" i="7"/>
  <c r="K19044" i="7"/>
  <c r="K19033" i="7"/>
  <c r="K19023" i="7"/>
  <c r="K18795" i="7"/>
  <c r="K18787" i="7"/>
  <c r="K18779" i="7"/>
  <c r="K18771" i="7"/>
  <c r="K18763" i="7"/>
  <c r="K18755" i="7"/>
  <c r="K18747" i="7"/>
  <c r="K18739" i="7"/>
  <c r="K18731" i="7"/>
  <c r="K18723" i="7"/>
  <c r="K18715" i="7"/>
  <c r="K18707" i="7"/>
  <c r="K18699" i="7"/>
  <c r="K18691" i="7"/>
  <c r="K18457" i="7"/>
  <c r="K18449" i="7"/>
  <c r="K18441" i="7"/>
  <c r="K18433" i="7"/>
  <c r="K18425" i="7"/>
  <c r="K18417" i="7"/>
  <c r="K18409" i="7"/>
  <c r="K19043" i="7"/>
  <c r="K19032" i="7"/>
  <c r="K19022" i="7"/>
  <c r="K18794" i="7"/>
  <c r="K18786" i="7"/>
  <c r="K18778" i="7"/>
  <c r="K18770" i="7"/>
  <c r="K18754" i="7"/>
  <c r="K18746" i="7"/>
  <c r="K18738" i="7"/>
  <c r="K18730" i="7"/>
  <c r="K18722" i="7"/>
  <c r="K18714" i="7"/>
  <c r="K18706" i="7"/>
  <c r="K18698" i="7"/>
  <c r="K18690" i="7"/>
  <c r="K19041" i="7"/>
  <c r="K19031" i="7"/>
  <c r="K19021" i="7"/>
  <c r="K18737" i="7"/>
  <c r="K18439" i="7"/>
  <c r="K18407" i="7"/>
  <c r="K17834" i="7"/>
  <c r="K17826" i="7"/>
  <c r="K17818" i="7"/>
  <c r="K17810" i="7"/>
  <c r="K17802" i="7"/>
  <c r="K17794" i="7"/>
  <c r="K17786" i="7"/>
  <c r="K18793" i="7"/>
  <c r="K18729" i="7"/>
  <c r="K18432" i="7"/>
  <c r="K17833" i="7"/>
  <c r="K17825" i="7"/>
  <c r="K17817" i="7"/>
  <c r="K17809" i="7"/>
  <c r="K17801" i="7"/>
  <c r="K17793" i="7"/>
  <c r="K17785" i="7"/>
  <c r="K17777" i="7"/>
  <c r="K17769" i="7"/>
  <c r="K17761" i="7"/>
  <c r="K17753" i="7"/>
  <c r="K17745" i="7"/>
  <c r="K17737" i="7"/>
  <c r="K17729" i="7"/>
  <c r="K17721" i="7"/>
  <c r="K18785" i="7"/>
  <c r="K18721" i="7"/>
  <c r="K18431" i="7"/>
  <c r="K17832" i="7"/>
  <c r="K17824" i="7"/>
  <c r="K17816" i="7"/>
  <c r="K17808" i="7"/>
  <c r="K17800" i="7"/>
  <c r="K17792" i="7"/>
  <c r="K17784" i="7"/>
  <c r="K17776" i="7"/>
  <c r="K17768" i="7"/>
  <c r="K17760" i="7"/>
  <c r="K17752" i="7"/>
  <c r="K17744" i="7"/>
  <c r="K17736" i="7"/>
  <c r="K17728" i="7"/>
  <c r="K17720" i="7"/>
  <c r="K18777" i="7"/>
  <c r="K18713" i="7"/>
  <c r="K18456" i="7"/>
  <c r="K18424" i="7"/>
  <c r="K17839" i="7"/>
  <c r="K17831" i="7"/>
  <c r="K17823" i="7"/>
  <c r="K17815" i="7"/>
  <c r="K17807" i="7"/>
  <c r="K17799" i="7"/>
  <c r="K18769" i="7"/>
  <c r="K18705" i="7"/>
  <c r="K18455" i="7"/>
  <c r="K18423" i="7"/>
  <c r="K17838" i="7"/>
  <c r="K17830" i="7"/>
  <c r="K17822" i="7"/>
  <c r="K17814" i="7"/>
  <c r="K17806" i="7"/>
  <c r="K17798" i="7"/>
  <c r="K17790" i="7"/>
  <c r="K17782" i="7"/>
  <c r="K17774" i="7"/>
  <c r="K17766" i="7"/>
  <c r="K17758" i="7"/>
  <c r="K17750" i="7"/>
  <c r="K17742" i="7"/>
  <c r="K17734" i="7"/>
  <c r="K17726" i="7"/>
  <c r="K18697" i="7"/>
  <c r="K18448" i="7"/>
  <c r="K18416" i="7"/>
  <c r="K17837" i="7"/>
  <c r="K17829" i="7"/>
  <c r="K17821" i="7"/>
  <c r="K17813" i="7"/>
  <c r="K17805" i="7"/>
  <c r="K17797" i="7"/>
  <c r="K17789" i="7"/>
  <c r="K17781" i="7"/>
  <c r="K17773" i="7"/>
  <c r="K17765" i="7"/>
  <c r="K17757" i="7"/>
  <c r="K17749" i="7"/>
  <c r="K17741" i="7"/>
  <c r="K17733" i="7"/>
  <c r="K17725" i="7"/>
  <c r="K18753" i="7"/>
  <c r="K18440" i="7"/>
  <c r="K17836" i="7"/>
  <c r="K17804" i="7"/>
  <c r="K17780" i="7"/>
  <c r="K17764" i="7"/>
  <c r="K17748" i="7"/>
  <c r="K17732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8745" i="7"/>
  <c r="K18415" i="7"/>
  <c r="K17835" i="7"/>
  <c r="K17803" i="7"/>
  <c r="K17779" i="7"/>
  <c r="K17763" i="7"/>
  <c r="K17747" i="7"/>
  <c r="K17731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8408" i="7"/>
  <c r="K17828" i="7"/>
  <c r="K17796" i="7"/>
  <c r="K17778" i="7"/>
  <c r="K17762" i="7"/>
  <c r="K17746" i="7"/>
  <c r="K17730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827" i="7"/>
  <c r="K17795" i="7"/>
  <c r="K17775" i="7"/>
  <c r="K17759" i="7"/>
  <c r="K17743" i="7"/>
  <c r="K17727" i="7"/>
  <c r="K17295" i="7"/>
  <c r="K17247" i="7"/>
  <c r="K17239" i="7"/>
  <c r="K18148" i="7"/>
  <c r="K17820" i="7"/>
  <c r="K17791" i="7"/>
  <c r="K17772" i="7"/>
  <c r="K17756" i="7"/>
  <c r="K17740" i="7"/>
  <c r="K17724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819" i="7"/>
  <c r="K17788" i="7"/>
  <c r="K17771" i="7"/>
  <c r="K17755" i="7"/>
  <c r="K17739" i="7"/>
  <c r="K17723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767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754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751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812" i="7"/>
  <c r="K17738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787" i="7"/>
  <c r="K17722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770" i="7"/>
  <c r="K17235" i="7"/>
  <c r="K17139" i="7"/>
  <c r="K17116" i="7"/>
  <c r="K17095" i="7"/>
  <c r="K17075" i="7"/>
  <c r="K17052" i="7"/>
  <c r="K17031" i="7"/>
  <c r="K16819" i="7"/>
  <c r="K17735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8447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811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783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21331" i="7"/>
  <c r="K21330" i="7"/>
  <c r="K20511" i="7"/>
  <c r="K20510" i="7"/>
  <c r="K20512" i="7"/>
  <c r="K18816" i="7"/>
  <c r="K18815" i="7"/>
  <c r="K18814" i="7"/>
  <c r="K18818" i="7"/>
  <c r="K18817" i="7"/>
  <c r="K18177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21432" i="7"/>
  <c r="K21408" i="7"/>
  <c r="K21431" i="7"/>
  <c r="K21450" i="7"/>
  <c r="K21017" i="7"/>
  <c r="K20785" i="7"/>
  <c r="K21433" i="7"/>
  <c r="K20760" i="7"/>
  <c r="K20686" i="7"/>
  <c r="K20391" i="7"/>
  <c r="K20390" i="7"/>
  <c r="K20389" i="7"/>
  <c r="K20285" i="7"/>
  <c r="K20500" i="7"/>
  <c r="K20388" i="7"/>
  <c r="K20759" i="7"/>
  <c r="K20392" i="7"/>
  <c r="K19547" i="7"/>
  <c r="K18574" i="7"/>
  <c r="K18604" i="7"/>
  <c r="K18568" i="7"/>
  <c r="K18364" i="7"/>
  <c r="K17954" i="7"/>
  <c r="K18081" i="7"/>
  <c r="K17625" i="7"/>
  <c r="K18551" i="7"/>
  <c r="K18208" i="7"/>
  <c r="K18000" i="7"/>
  <c r="K17992" i="7"/>
  <c r="K17912" i="7"/>
  <c r="K17696" i="7"/>
  <c r="K18215" i="7"/>
  <c r="K18079" i="7"/>
  <c r="K18158" i="7"/>
  <c r="K17886" i="7"/>
  <c r="K17686" i="7"/>
  <c r="K17630" i="7"/>
  <c r="K18093" i="7"/>
  <c r="K17693" i="7"/>
  <c r="K17685" i="7"/>
  <c r="K17629" i="7"/>
  <c r="K17908" i="7"/>
  <c r="K17402" i="7"/>
  <c r="K17338" i="7"/>
  <c r="K18268" i="7"/>
  <c r="K17401" i="7"/>
  <c r="K17329" i="7"/>
  <c r="K16937" i="7"/>
  <c r="K17480" i="7"/>
  <c r="K17344" i="7"/>
  <c r="K18204" i="7"/>
  <c r="K17972" i="7"/>
  <c r="K17503" i="7"/>
  <c r="K17327" i="7"/>
  <c r="K17311" i="7"/>
  <c r="K17271" i="7"/>
  <c r="K17326" i="7"/>
  <c r="K17310" i="7"/>
  <c r="K17682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20920" i="7"/>
  <c r="K20979" i="7"/>
  <c r="K20684" i="7"/>
  <c r="K20460" i="7"/>
  <c r="K20188" i="7"/>
  <c r="K19869" i="7"/>
  <c r="K19490" i="7"/>
  <c r="K19362" i="7"/>
  <c r="K19489" i="7"/>
  <c r="K18525" i="7"/>
  <c r="K18974" i="7"/>
  <c r="K18662" i="7"/>
  <c r="K18661" i="7"/>
  <c r="K18923" i="7"/>
  <c r="K17673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21376" i="7"/>
  <c r="K21208" i="7"/>
  <c r="K21375" i="7"/>
  <c r="K21303" i="7"/>
  <c r="K21271" i="7"/>
  <c r="K21239" i="7"/>
  <c r="K21454" i="7"/>
  <c r="K21366" i="7"/>
  <c r="K21429" i="7"/>
  <c r="K21389" i="7"/>
  <c r="K21428" i="7"/>
  <c r="K21356" i="7"/>
  <c r="K21308" i="7"/>
  <c r="K21386" i="7"/>
  <c r="K21354" i="7"/>
  <c r="K21163" i="7"/>
  <c r="K21009" i="7"/>
  <c r="K20849" i="7"/>
  <c r="K20777" i="7"/>
  <c r="K21385" i="7"/>
  <c r="K21024" i="7"/>
  <c r="K20864" i="7"/>
  <c r="K20808" i="7"/>
  <c r="K20712" i="7"/>
  <c r="K20704" i="7"/>
  <c r="K20560" i="7"/>
  <c r="K21377" i="7"/>
  <c r="K21149" i="7"/>
  <c r="K21023" i="7"/>
  <c r="K21007" i="7"/>
  <c r="K21457" i="7"/>
  <c r="K21369" i="7"/>
  <c r="K21148" i="7"/>
  <c r="K20870" i="7"/>
  <c r="K21309" i="7"/>
  <c r="K21147" i="7"/>
  <c r="K21029" i="7"/>
  <c r="K20909" i="7"/>
  <c r="K20757" i="7"/>
  <c r="K20741" i="7"/>
  <c r="K21305" i="7"/>
  <c r="K21218" i="7"/>
  <c r="K21146" i="7"/>
  <c r="K21028" i="7"/>
  <c r="K21012" i="7"/>
  <c r="K20844" i="7"/>
  <c r="K20796" i="7"/>
  <c r="K20732" i="7"/>
  <c r="K21019" i="7"/>
  <c r="K20843" i="7"/>
  <c r="K20731" i="7"/>
  <c r="K20707" i="7"/>
  <c r="K21026" i="7"/>
  <c r="K20863" i="7"/>
  <c r="K20703" i="7"/>
  <c r="K20258" i="7"/>
  <c r="K20250" i="7"/>
  <c r="K20234" i="7"/>
  <c r="K20218" i="7"/>
  <c r="K20473" i="7"/>
  <c r="K20265" i="7"/>
  <c r="K20257" i="7"/>
  <c r="K20249" i="7"/>
  <c r="K20233" i="7"/>
  <c r="K20225" i="7"/>
  <c r="K20217" i="7"/>
  <c r="K21010" i="7"/>
  <c r="K20898" i="7"/>
  <c r="K21441" i="7"/>
  <c r="K20711" i="7"/>
  <c r="K20470" i="7"/>
  <c r="K20270" i="7"/>
  <c r="K20850" i="7"/>
  <c r="K20762" i="7"/>
  <c r="K20509" i="7"/>
  <c r="K20253" i="7"/>
  <c r="K20245" i="7"/>
  <c r="K20237" i="7"/>
  <c r="K20229" i="7"/>
  <c r="K20221" i="7"/>
  <c r="K20213" i="7"/>
  <c r="K20205" i="7"/>
  <c r="K20847" i="7"/>
  <c r="K20508" i="7"/>
  <c r="K20476" i="7"/>
  <c r="K20276" i="7"/>
  <c r="K20268" i="7"/>
  <c r="K20260" i="7"/>
  <c r="K20252" i="7"/>
  <c r="K20244" i="7"/>
  <c r="K20236" i="7"/>
  <c r="K20220" i="7"/>
  <c r="K20212" i="7"/>
  <c r="K21164" i="7"/>
  <c r="K20866" i="7"/>
  <c r="K20706" i="7"/>
  <c r="K20588" i="7"/>
  <c r="K20267" i="7"/>
  <c r="K20259" i="7"/>
  <c r="K20251" i="7"/>
  <c r="K20235" i="7"/>
  <c r="K20227" i="7"/>
  <c r="K20211" i="7"/>
  <c r="K20255" i="7"/>
  <c r="K20238" i="7"/>
  <c r="K20216" i="7"/>
  <c r="K19927" i="7"/>
  <c r="K19847" i="7"/>
  <c r="K19831" i="7"/>
  <c r="K19767" i="7"/>
  <c r="K19743" i="7"/>
  <c r="K19535" i="7"/>
  <c r="K19527" i="7"/>
  <c r="K19407" i="7"/>
  <c r="K19327" i="7"/>
  <c r="K19319" i="7"/>
  <c r="K20254" i="7"/>
  <c r="K20232" i="7"/>
  <c r="K20215" i="7"/>
  <c r="K19934" i="7"/>
  <c r="K19846" i="7"/>
  <c r="K19766" i="7"/>
  <c r="K19750" i="7"/>
  <c r="K19742" i="7"/>
  <c r="K19534" i="7"/>
  <c r="K19478" i="7"/>
  <c r="K20248" i="7"/>
  <c r="K20231" i="7"/>
  <c r="K20214" i="7"/>
  <c r="K19933" i="7"/>
  <c r="K19845" i="7"/>
  <c r="K19765" i="7"/>
  <c r="K19749" i="7"/>
  <c r="K19741" i="7"/>
  <c r="K20903" i="7"/>
  <c r="K20247" i="7"/>
  <c r="K20230" i="7"/>
  <c r="K20191" i="7"/>
  <c r="K19932" i="7"/>
  <c r="K19924" i="7"/>
  <c r="K19844" i="7"/>
  <c r="K19836" i="7"/>
  <c r="K20472" i="7"/>
  <c r="K20246" i="7"/>
  <c r="K20190" i="7"/>
  <c r="K19931" i="7"/>
  <c r="K19923" i="7"/>
  <c r="K19843" i="7"/>
  <c r="K20264" i="7"/>
  <c r="K19938" i="7"/>
  <c r="K19930" i="7"/>
  <c r="K19922" i="7"/>
  <c r="K19850" i="7"/>
  <c r="K19842" i="7"/>
  <c r="K19762" i="7"/>
  <c r="K19754" i="7"/>
  <c r="K20288" i="7"/>
  <c r="K20223" i="7"/>
  <c r="K19763" i="7"/>
  <c r="K19748" i="7"/>
  <c r="K19476" i="7"/>
  <c r="K19405" i="7"/>
  <c r="K19396" i="7"/>
  <c r="K19341" i="7"/>
  <c r="K19323" i="7"/>
  <c r="K19305" i="7"/>
  <c r="K19207" i="7"/>
  <c r="K19183" i="7"/>
  <c r="K19937" i="7"/>
  <c r="K19761" i="7"/>
  <c r="K19507" i="7"/>
  <c r="K19475" i="7"/>
  <c r="K19413" i="7"/>
  <c r="K19395" i="7"/>
  <c r="K19377" i="7"/>
  <c r="K19340" i="7"/>
  <c r="K19322" i="7"/>
  <c r="K19182" i="7"/>
  <c r="K19070" i="7"/>
  <c r="K20256" i="7"/>
  <c r="K19529" i="7"/>
  <c r="K19412" i="7"/>
  <c r="K19339" i="7"/>
  <c r="K19321" i="7"/>
  <c r="K19929" i="7"/>
  <c r="K19849" i="7"/>
  <c r="K19744" i="7"/>
  <c r="K19473" i="7"/>
  <c r="K19411" i="7"/>
  <c r="K19338" i="7"/>
  <c r="K19320" i="7"/>
  <c r="K19188" i="7"/>
  <c r="K19928" i="7"/>
  <c r="K19848" i="7"/>
  <c r="K19538" i="7"/>
  <c r="K19458" i="7"/>
  <c r="K19410" i="7"/>
  <c r="K19337" i="7"/>
  <c r="K19318" i="7"/>
  <c r="K19187" i="7"/>
  <c r="K19179" i="7"/>
  <c r="K19980" i="7"/>
  <c r="K19841" i="7"/>
  <c r="K19755" i="7"/>
  <c r="K19739" i="7"/>
  <c r="K19537" i="7"/>
  <c r="K19409" i="7"/>
  <c r="K19326" i="7"/>
  <c r="K19317" i="7"/>
  <c r="K18994" i="7"/>
  <c r="K19979" i="7"/>
  <c r="K19920" i="7"/>
  <c r="K19768" i="7"/>
  <c r="K19753" i="7"/>
  <c r="K19738" i="7"/>
  <c r="K19536" i="7"/>
  <c r="K19408" i="7"/>
  <c r="K19325" i="7"/>
  <c r="K19316" i="7"/>
  <c r="K19307" i="7"/>
  <c r="K19209" i="7"/>
  <c r="K19752" i="7"/>
  <c r="K19737" i="7"/>
  <c r="K19532" i="7"/>
  <c r="K19406" i="7"/>
  <c r="K19324" i="7"/>
  <c r="K19315" i="7"/>
  <c r="K19306" i="7"/>
  <c r="K19192" i="7"/>
  <c r="K19184" i="7"/>
  <c r="K19181" i="7"/>
  <c r="K18992" i="7"/>
  <c r="K18944" i="7"/>
  <c r="K18494" i="7"/>
  <c r="K18398" i="7"/>
  <c r="K19133" i="7"/>
  <c r="K19071" i="7"/>
  <c r="K18991" i="7"/>
  <c r="K18943" i="7"/>
  <c r="K18581" i="7"/>
  <c r="K18501" i="7"/>
  <c r="K19069" i="7"/>
  <c r="K18990" i="7"/>
  <c r="K18942" i="7"/>
  <c r="K18596" i="7"/>
  <c r="K18572" i="7"/>
  <c r="K18500" i="7"/>
  <c r="K18468" i="7"/>
  <c r="K18404" i="7"/>
  <c r="K19068" i="7"/>
  <c r="K19057" i="7"/>
  <c r="K18989" i="7"/>
  <c r="K18973" i="7"/>
  <c r="K18805" i="7"/>
  <c r="K18595" i="7"/>
  <c r="K18571" i="7"/>
  <c r="K18499" i="7"/>
  <c r="K18988" i="7"/>
  <c r="K18876" i="7"/>
  <c r="K18804" i="7"/>
  <c r="K18594" i="7"/>
  <c r="K18570" i="7"/>
  <c r="K18506" i="7"/>
  <c r="K18394" i="7"/>
  <c r="K19014" i="7"/>
  <c r="K18996" i="7"/>
  <c r="K18939" i="7"/>
  <c r="K18875" i="7"/>
  <c r="K18803" i="7"/>
  <c r="K18659" i="7"/>
  <c r="K18593" i="7"/>
  <c r="K18505" i="7"/>
  <c r="K18995" i="7"/>
  <c r="K18802" i="7"/>
  <c r="K18658" i="7"/>
  <c r="K18600" i="7"/>
  <c r="K18576" i="7"/>
  <c r="K18993" i="7"/>
  <c r="K18226" i="7"/>
  <c r="K18218" i="7"/>
  <c r="K18202" i="7"/>
  <c r="K18066" i="7"/>
  <c r="K18018" i="7"/>
  <c r="K17946" i="7"/>
  <c r="K17938" i="7"/>
  <c r="K17866" i="7"/>
  <c r="K17842" i="7"/>
  <c r="K18400" i="7"/>
  <c r="K18273" i="7"/>
  <c r="K18201" i="7"/>
  <c r="K18185" i="7"/>
  <c r="K18105" i="7"/>
  <c r="K18089" i="7"/>
  <c r="K17945" i="7"/>
  <c r="K17937" i="7"/>
  <c r="K17865" i="7"/>
  <c r="K17849" i="7"/>
  <c r="K17713" i="7"/>
  <c r="K17665" i="7"/>
  <c r="K18272" i="7"/>
  <c r="K18224" i="7"/>
  <c r="K18104" i="7"/>
  <c r="K18064" i="7"/>
  <c r="K17976" i="7"/>
  <c r="K17968" i="7"/>
  <c r="K17936" i="7"/>
  <c r="K17848" i="7"/>
  <c r="K17712" i="7"/>
  <c r="K17680" i="7"/>
  <c r="K17672" i="7"/>
  <c r="K17664" i="7"/>
  <c r="K18271" i="7"/>
  <c r="K18143" i="7"/>
  <c r="K18087" i="7"/>
  <c r="K17935" i="7"/>
  <c r="K17871" i="7"/>
  <c r="K17847" i="7"/>
  <c r="K18599" i="7"/>
  <c r="K18392" i="7"/>
  <c r="K18286" i="7"/>
  <c r="K18270" i="7"/>
  <c r="K18222" i="7"/>
  <c r="K18062" i="7"/>
  <c r="K17966" i="7"/>
  <c r="K17934" i="7"/>
  <c r="K17870" i="7"/>
  <c r="K17846" i="7"/>
  <c r="K17678" i="7"/>
  <c r="K17670" i="7"/>
  <c r="K17662" i="7"/>
  <c r="K18157" i="7"/>
  <c r="K17973" i="7"/>
  <c r="K17949" i="7"/>
  <c r="K17941" i="7"/>
  <c r="K17933" i="7"/>
  <c r="K17869" i="7"/>
  <c r="K17845" i="7"/>
  <c r="K17677" i="7"/>
  <c r="K17669" i="7"/>
  <c r="K17661" i="7"/>
  <c r="K18275" i="7"/>
  <c r="K17940" i="7"/>
  <c r="K17675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939" i="7"/>
  <c r="K17674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932" i="7"/>
  <c r="K17715" i="7"/>
  <c r="K17671" i="7"/>
  <c r="K17320" i="7"/>
  <c r="K16992" i="7"/>
  <c r="K16928" i="7"/>
  <c r="K16856" i="7"/>
  <c r="K16800" i="7"/>
  <c r="K16792" i="7"/>
  <c r="K16584" i="7"/>
  <c r="K16576" i="7"/>
  <c r="K16552" i="7"/>
  <c r="K18388" i="7"/>
  <c r="K18227" i="7"/>
  <c r="K17714" i="7"/>
  <c r="K17668" i="7"/>
  <c r="K17519" i="7"/>
  <c r="K17319" i="7"/>
  <c r="K18203" i="7"/>
  <c r="K17971" i="7"/>
  <c r="K17711" i="7"/>
  <c r="K17667" i="7"/>
  <c r="K17566" i="7"/>
  <c r="K17494" i="7"/>
  <c r="K17478" i="7"/>
  <c r="K17462" i="7"/>
  <c r="K17230" i="7"/>
  <c r="K17206" i="7"/>
  <c r="K18196" i="7"/>
  <c r="K1766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8091" i="7"/>
  <c r="K1767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7844" i="7"/>
  <c r="K17676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7948" i="7"/>
  <c r="K17663" i="7"/>
  <c r="K16988" i="7"/>
  <c r="K16796" i="7"/>
  <c r="K16771" i="7"/>
  <c r="K16604" i="7"/>
  <c r="K16555" i="7"/>
  <c r="K16222" i="7"/>
  <c r="K15814" i="7"/>
  <c r="K15806" i="7"/>
  <c r="K15686" i="7"/>
  <c r="K15598" i="7"/>
  <c r="K17947" i="7"/>
  <c r="K16987" i="7"/>
  <c r="K16908" i="7"/>
  <c r="K16855" i="7"/>
  <c r="K16827" i="7"/>
  <c r="K16795" i="7"/>
  <c r="K16566" i="7"/>
  <c r="K16554" i="7"/>
  <c r="K16486" i="7"/>
  <c r="K16221" i="7"/>
  <c r="K16173" i="7"/>
  <c r="K1796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8195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7964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18835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20897" i="7"/>
  <c r="K20814" i="7"/>
  <c r="K20893" i="7"/>
  <c r="K20813" i="7"/>
  <c r="K20892" i="7"/>
  <c r="K20812" i="7"/>
  <c r="K20891" i="7"/>
  <c r="K20811" i="7"/>
  <c r="K20815" i="7"/>
  <c r="K20402" i="7"/>
  <c r="K20314" i="7"/>
  <c r="K20306" i="7"/>
  <c r="K20401" i="7"/>
  <c r="K20305" i="7"/>
  <c r="K20826" i="7"/>
  <c r="K20149" i="7"/>
  <c r="K20404" i="7"/>
  <c r="K20308" i="7"/>
  <c r="K20403" i="7"/>
  <c r="K20307" i="7"/>
  <c r="K19783" i="7"/>
  <c r="K19551" i="7"/>
  <c r="K19550" i="7"/>
  <c r="K19549" i="7"/>
  <c r="K19940" i="7"/>
  <c r="K20150" i="7"/>
  <c r="K19939" i="7"/>
  <c r="K19787" i="7"/>
  <c r="K19555" i="7"/>
  <c r="K19135" i="7"/>
  <c r="K19119" i="7"/>
  <c r="K19554" i="7"/>
  <c r="K19142" i="7"/>
  <c r="K20400" i="7"/>
  <c r="K19553" i="7"/>
  <c r="K19552" i="7"/>
  <c r="K19548" i="7"/>
  <c r="K19246" i="7"/>
  <c r="K19245" i="7"/>
  <c r="K19785" i="7"/>
  <c r="K19244" i="7"/>
  <c r="K19784" i="7"/>
  <c r="K19243" i="7"/>
  <c r="K19136" i="7"/>
  <c r="K18888" i="7"/>
  <c r="K18486" i="7"/>
  <c r="K18871" i="7"/>
  <c r="K18831" i="7"/>
  <c r="K18485" i="7"/>
  <c r="K18870" i="7"/>
  <c r="K18830" i="7"/>
  <c r="K18484" i="7"/>
  <c r="K18869" i="7"/>
  <c r="K18829" i="7"/>
  <c r="K18483" i="7"/>
  <c r="K18489" i="7"/>
  <c r="K18834" i="7"/>
  <c r="K18488" i="7"/>
  <c r="K19137" i="7"/>
  <c r="K18178" i="7"/>
  <c r="K18026" i="7"/>
  <c r="K18025" i="7"/>
  <c r="K18040" i="7"/>
  <c r="K17960" i="7"/>
  <c r="K17624" i="7"/>
  <c r="K18175" i="7"/>
  <c r="K18182" i="7"/>
  <c r="K18028" i="7"/>
  <c r="K17610" i="7"/>
  <c r="K17602" i="7"/>
  <c r="K17594" i="7"/>
  <c r="K17586" i="7"/>
  <c r="K17498" i="7"/>
  <c r="K17490" i="7"/>
  <c r="K17258" i="7"/>
  <c r="K17627" i="7"/>
  <c r="K17609" i="7"/>
  <c r="K17601" i="7"/>
  <c r="K17593" i="7"/>
  <c r="K17497" i="7"/>
  <c r="K17489" i="7"/>
  <c r="K17257" i="7"/>
  <c r="K16633" i="7"/>
  <c r="K17608" i="7"/>
  <c r="K17600" i="7"/>
  <c r="K17592" i="7"/>
  <c r="K17488" i="7"/>
  <c r="K18471" i="7"/>
  <c r="K17623" i="7"/>
  <c r="K17607" i="7"/>
  <c r="K17599" i="7"/>
  <c r="K17591" i="7"/>
  <c r="K17583" i="7"/>
  <c r="K17487" i="7"/>
  <c r="K18180" i="7"/>
  <c r="K17622" i="7"/>
  <c r="K17614" i="7"/>
  <c r="K17606" i="7"/>
  <c r="K17590" i="7"/>
  <c r="K17582" i="7"/>
  <c r="K17502" i="7"/>
  <c r="K17254" i="7"/>
  <c r="K18487" i="7"/>
  <c r="K18179" i="7"/>
  <c r="K17621" i="7"/>
  <c r="K17605" i="7"/>
  <c r="K17581" i="7"/>
  <c r="K17501" i="7"/>
  <c r="K17485" i="7"/>
  <c r="K17261" i="7"/>
  <c r="K17253" i="7"/>
  <c r="K17612" i="7"/>
  <c r="K17580" i="7"/>
  <c r="K17260" i="7"/>
  <c r="K17611" i="7"/>
  <c r="K17579" i="7"/>
  <c r="K17259" i="7"/>
  <c r="K17604" i="7"/>
  <c r="K17500" i="7"/>
  <c r="K17252" i="7"/>
  <c r="K15518" i="7"/>
  <c r="K17620" i="7"/>
  <c r="K17603" i="7"/>
  <c r="K17499" i="7"/>
  <c r="K17251" i="7"/>
  <c r="K16542" i="7"/>
  <c r="K16253" i="7"/>
  <c r="K17595" i="7"/>
  <c r="K17491" i="7"/>
  <c r="K16235" i="7"/>
  <c r="K15523" i="7"/>
  <c r="K17587" i="7"/>
  <c r="K15525" i="7"/>
  <c r="K17596" i="7"/>
  <c r="K17588" i="7"/>
  <c r="K15522" i="7"/>
  <c r="K15521" i="7"/>
  <c r="K15520" i="7"/>
  <c r="K17619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A3722" i="7" s="1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A500" i="7" s="1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21302" i="7"/>
  <c r="K20681" i="7"/>
  <c r="K20720" i="7"/>
  <c r="K20688" i="7"/>
  <c r="K20806" i="7"/>
  <c r="K20973" i="7"/>
  <c r="K21301" i="7"/>
  <c r="K20719" i="7"/>
  <c r="K20366" i="7"/>
  <c r="K19968" i="7"/>
  <c r="K19855" i="7"/>
  <c r="K19967" i="7"/>
  <c r="K19854" i="7"/>
  <c r="K19853" i="7"/>
  <c r="K19485" i="7"/>
  <c r="K19852" i="7"/>
  <c r="K19858" i="7"/>
  <c r="K19770" i="7"/>
  <c r="K20367" i="7"/>
  <c r="K19191" i="7"/>
  <c r="K19857" i="7"/>
  <c r="K19484" i="7"/>
  <c r="K19404" i="7"/>
  <c r="K19190" i="7"/>
  <c r="K19856" i="7"/>
  <c r="K19403" i="7"/>
  <c r="K19402" i="7"/>
  <c r="K19457" i="7"/>
  <c r="K19210" i="7"/>
  <c r="K18880" i="7"/>
  <c r="K18879" i="7"/>
  <c r="K18982" i="7"/>
  <c r="K18878" i="7"/>
  <c r="K18516" i="7"/>
  <c r="K18877" i="7"/>
  <c r="K18813" i="7"/>
  <c r="K18677" i="7"/>
  <c r="K18515" i="7"/>
  <c r="K18812" i="7"/>
  <c r="K18514" i="7"/>
  <c r="K18466" i="7"/>
  <c r="K18819" i="7"/>
  <c r="K18811" i="7"/>
  <c r="K18513" i="7"/>
  <c r="K18810" i="7"/>
  <c r="K19189" i="7"/>
  <c r="K18346" i="7"/>
  <c r="K17898" i="7"/>
  <c r="K17897" i="7"/>
  <c r="K18344" i="7"/>
  <c r="K18016" i="7"/>
  <c r="K17896" i="7"/>
  <c r="K18319" i="7"/>
  <c r="K17895" i="7"/>
  <c r="K18318" i="7"/>
  <c r="K18214" i="7"/>
  <c r="K18022" i="7"/>
  <c r="K18014" i="7"/>
  <c r="K17998" i="7"/>
  <c r="K17894" i="7"/>
  <c r="K18379" i="7"/>
  <c r="K18317" i="7"/>
  <c r="K18085" i="7"/>
  <c r="K18021" i="7"/>
  <c r="K17893" i="7"/>
  <c r="K17877" i="7"/>
  <c r="K17378" i="7"/>
  <c r="K16962" i="7"/>
  <c r="K18044" i="7"/>
  <c r="K17377" i="7"/>
  <c r="K16961" i="7"/>
  <c r="K17264" i="7"/>
  <c r="K16960" i="7"/>
  <c r="K16848" i="7"/>
  <c r="K17263" i="7"/>
  <c r="K17262" i="7"/>
  <c r="K17190" i="7"/>
  <c r="K17892" i="7"/>
  <c r="K17461" i="7"/>
  <c r="K18316" i="7"/>
  <c r="K17875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876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8378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A3814" i="7" s="1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A2109" i="7" s="1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A1618" i="7" s="1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A1367" i="7" s="1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20985" i="7"/>
  <c r="K20984" i="7"/>
  <c r="K20983" i="7"/>
  <c r="K21313" i="7"/>
  <c r="K20982" i="7"/>
  <c r="K20981" i="7"/>
  <c r="K20980" i="7"/>
  <c r="K20127" i="7"/>
  <c r="K20126" i="7"/>
  <c r="K18562" i="7"/>
  <c r="K17977" i="7"/>
  <c r="K18103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A5302" i="7" s="1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A6594" i="7" s="1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21349" i="7"/>
  <c r="K21348" i="7"/>
  <c r="K21347" i="7"/>
  <c r="K20753" i="7"/>
  <c r="K20752" i="7"/>
  <c r="K21214" i="7"/>
  <c r="K20685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20756" i="7"/>
  <c r="K20755" i="7"/>
  <c r="K20481" i="7"/>
  <c r="K20479" i="7"/>
  <c r="K19977" i="7"/>
  <c r="K19391" i="7"/>
  <c r="K19918" i="7"/>
  <c r="K19917" i="7"/>
  <c r="K19214" i="7"/>
  <c r="K19394" i="7"/>
  <c r="K19393" i="7"/>
  <c r="K19392" i="7"/>
  <c r="K19390" i="7"/>
  <c r="K19002" i="7"/>
  <c r="K19389" i="7"/>
  <c r="K19001" i="7"/>
  <c r="K18976" i="7"/>
  <c r="K19000" i="7"/>
  <c r="K18365" i="7"/>
  <c r="K18999" i="7"/>
  <c r="K18981" i="7"/>
  <c r="K18980" i="7"/>
  <c r="K18979" i="7"/>
  <c r="K18977" i="7"/>
  <c r="K18282" i="7"/>
  <c r="K18366" i="7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20921" i="7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A6877" i="7" s="1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8052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A5538" i="7" s="1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21032" i="7"/>
  <c r="K21016" i="7"/>
  <c r="K20784" i="7"/>
  <c r="K21031" i="7"/>
  <c r="K21030" i="7"/>
  <c r="K21186" i="7"/>
  <c r="K20482" i="7"/>
  <c r="K20394" i="7"/>
  <c r="K20154" i="7"/>
  <c r="K20465" i="7"/>
  <c r="K20463" i="7"/>
  <c r="K21185" i="7"/>
  <c r="K20461" i="7"/>
  <c r="K20396" i="7"/>
  <c r="K20483" i="7"/>
  <c r="K20155" i="7"/>
  <c r="K20159" i="7"/>
  <c r="K19383" i="7"/>
  <c r="K20160" i="7"/>
  <c r="K19155" i="7"/>
  <c r="K19380" i="7"/>
  <c r="K18927" i="7"/>
  <c r="K18919" i="7"/>
  <c r="K18926" i="7"/>
  <c r="K18998" i="7"/>
  <c r="K18925" i="7"/>
  <c r="K18972" i="7"/>
  <c r="K18601" i="7"/>
  <c r="K19120" i="7"/>
  <c r="K18905" i="7"/>
  <c r="K17681" i="7"/>
  <c r="K18198" i="7"/>
  <c r="K18189" i="7"/>
  <c r="K18165" i="7"/>
  <c r="K18212" i="7"/>
  <c r="K16488" i="7"/>
  <c r="K17652" i="7"/>
  <c r="K17651" i="7"/>
  <c r="K18164" i="7"/>
  <c r="K16861" i="7"/>
  <c r="K16490" i="7"/>
  <c r="K15984" i="7"/>
  <c r="K16489" i="7"/>
  <c r="K15975" i="7"/>
  <c r="K18163" i="7"/>
  <c r="K15990" i="7"/>
  <c r="K15989" i="7"/>
  <c r="K15675" i="7"/>
  <c r="K18188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K5118" i="7"/>
  <c r="A5118" i="7" s="1"/>
  <c r="K6333" i="7"/>
  <c r="K6572" i="7"/>
  <c r="K4652" i="7"/>
  <c r="A4652" i="7" s="1"/>
  <c r="K6547" i="7"/>
  <c r="K5795" i="7"/>
  <c r="K5962" i="7"/>
  <c r="K5794" i="7"/>
  <c r="K5386" i="7"/>
  <c r="K6606" i="7"/>
  <c r="L6606" i="7" s="1"/>
  <c r="K5121" i="7"/>
  <c r="K4681" i="7"/>
  <c r="K4545" i="7"/>
  <c r="K3656" i="7"/>
  <c r="A3656" i="7" s="1"/>
  <c r="K6602" i="7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A4398" i="7" s="1"/>
  <c r="K2552" i="7"/>
  <c r="A2552" i="7" s="1"/>
  <c r="K2432" i="7"/>
  <c r="A2432" i="7" s="1"/>
  <c r="K2192" i="7"/>
  <c r="K1559" i="7"/>
  <c r="A1559" i="7" s="1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20809" i="7"/>
  <c r="K20926" i="7"/>
  <c r="K20487" i="7"/>
  <c r="K19384" i="7"/>
  <c r="K18602" i="7"/>
  <c r="K18265" i="7"/>
  <c r="K17841" i="7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21352" i="7"/>
  <c r="K21304" i="7"/>
  <c r="K21207" i="7"/>
  <c r="K21434" i="7"/>
  <c r="K21297" i="7"/>
  <c r="K20929" i="7"/>
  <c r="K20737" i="7"/>
  <c r="K20952" i="7"/>
  <c r="K20552" i="7"/>
  <c r="K21353" i="7"/>
  <c r="K21345" i="7"/>
  <c r="K20924" i="7"/>
  <c r="K20955" i="7"/>
  <c r="K20683" i="7"/>
  <c r="K20978" i="7"/>
  <c r="K20810" i="7"/>
  <c r="K20201" i="7"/>
  <c r="K20455" i="7"/>
  <c r="K20962" i="7"/>
  <c r="K20494" i="7"/>
  <c r="K20262" i="7"/>
  <c r="K20493" i="7"/>
  <c r="K20261" i="7"/>
  <c r="K20639" i="7"/>
  <c r="K20163" i="7"/>
  <c r="K19295" i="7"/>
  <c r="K19263" i="7"/>
  <c r="K20456" i="7"/>
  <c r="K19509" i="7"/>
  <c r="K19916" i="7"/>
  <c r="K19908" i="7"/>
  <c r="K19915" i="7"/>
  <c r="K19800" i="7"/>
  <c r="K19387" i="7"/>
  <c r="K19452" i="7"/>
  <c r="K19459" i="7"/>
  <c r="K19265" i="7"/>
  <c r="K19504" i="7"/>
  <c r="K19262" i="7"/>
  <c r="K19261" i="7"/>
  <c r="K19388" i="7"/>
  <c r="K18848" i="7"/>
  <c r="K18847" i="7"/>
  <c r="K18549" i="7"/>
  <c r="K18846" i="7"/>
  <c r="K18547" i="7"/>
  <c r="K18554" i="7"/>
  <c r="K19055" i="7"/>
  <c r="K18561" i="7"/>
  <c r="K18930" i="7"/>
  <c r="K18897" i="7"/>
  <c r="K18801" i="7"/>
  <c r="K18567" i="7"/>
  <c r="K18266" i="7"/>
  <c r="K17978" i="7"/>
  <c r="K17906" i="7"/>
  <c r="K18193" i="7"/>
  <c r="K17905" i="7"/>
  <c r="K17889" i="7"/>
  <c r="K18264" i="7"/>
  <c r="K18031" i="7"/>
  <c r="K17458" i="7"/>
  <c r="K17394" i="7"/>
  <c r="K16898" i="7"/>
  <c r="K17907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A6281" i="7" s="1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20905" i="7"/>
  <c r="K21193" i="7"/>
  <c r="K20788" i="7"/>
  <c r="K20410" i="7"/>
  <c r="K20906" i="7"/>
  <c r="K20409" i="7"/>
  <c r="K20284" i="7"/>
  <c r="K19543" i="7"/>
  <c r="K19239" i="7"/>
  <c r="K19779" i="7"/>
  <c r="K19778" i="7"/>
  <c r="K19079" i="7"/>
  <c r="K19238" i="7"/>
  <c r="K18850" i="7"/>
  <c r="K18520" i="7"/>
  <c r="K18969" i="7"/>
  <c r="K18889" i="7"/>
  <c r="K18849" i="7"/>
  <c r="K18335" i="7"/>
  <c r="K18054" i="7"/>
  <c r="K18173" i="7"/>
  <c r="K18172" i="7"/>
  <c r="K17585" i="7"/>
  <c r="K17584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A9412" i="7" s="1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L6340" i="7" s="1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A1350" i="7" s="1"/>
  <c r="K369" i="7"/>
  <c r="A374" i="7" s="1"/>
  <c r="K317" i="7"/>
  <c r="K4" i="7"/>
  <c r="K3526" i="7"/>
  <c r="A3526" i="7" s="1"/>
  <c r="K1070" i="7"/>
  <c r="K20902" i="7"/>
  <c r="K20901" i="7"/>
  <c r="K20900" i="7"/>
  <c r="K19236" i="7"/>
  <c r="K18467" i="7"/>
  <c r="K17640" i="7"/>
  <c r="K17628" i="7"/>
  <c r="K17298" i="7"/>
  <c r="K17297" i="7"/>
  <c r="K17626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A7989" i="7" s="1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A5187" i="7" s="1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A1062" i="7" s="1"/>
  <c r="K3302" i="7"/>
  <c r="A3302" i="7" s="1"/>
  <c r="K1056" i="7"/>
  <c r="A1056" i="7" s="1"/>
  <c r="K21456" i="7"/>
  <c r="K21384" i="7"/>
  <c r="K21368" i="7"/>
  <c r="K21360" i="7"/>
  <c r="K21328" i="7"/>
  <c r="K21280" i="7"/>
  <c r="K21184" i="7"/>
  <c r="K21168" i="7"/>
  <c r="K21455" i="7"/>
  <c r="K21383" i="7"/>
  <c r="K21367" i="7"/>
  <c r="K21183" i="7"/>
  <c r="K21175" i="7"/>
  <c r="K21167" i="7"/>
  <c r="K21430" i="7"/>
  <c r="K21358" i="7"/>
  <c r="K21326" i="7"/>
  <c r="K21270" i="7"/>
  <c r="K21381" i="7"/>
  <c r="K21388" i="7"/>
  <c r="K21380" i="7"/>
  <c r="K21364" i="7"/>
  <c r="K21387" i="7"/>
  <c r="K21379" i="7"/>
  <c r="K21371" i="7"/>
  <c r="K21307" i="7"/>
  <c r="K21378" i="7"/>
  <c r="K21370" i="7"/>
  <c r="K21362" i="7"/>
  <c r="K21306" i="7"/>
  <c r="K21182" i="7"/>
  <c r="K21173" i="7"/>
  <c r="K21025" i="7"/>
  <c r="K20865" i="7"/>
  <c r="K20841" i="7"/>
  <c r="K20713" i="7"/>
  <c r="K20705" i="7"/>
  <c r="K20697" i="7"/>
  <c r="K20657" i="7"/>
  <c r="K20577" i="7"/>
  <c r="K20569" i="7"/>
  <c r="K20561" i="7"/>
  <c r="K20545" i="7"/>
  <c r="K21212" i="7"/>
  <c r="K21181" i="7"/>
  <c r="K21172" i="7"/>
  <c r="K21008" i="7"/>
  <c r="K20848" i="7"/>
  <c r="K20656" i="7"/>
  <c r="K20648" i="7"/>
  <c r="K20576" i="7"/>
  <c r="K20568" i="7"/>
  <c r="K21277" i="7"/>
  <c r="K21180" i="7"/>
  <c r="K21171" i="7"/>
  <c r="K21015" i="7"/>
  <c r="K21245" i="7"/>
  <c r="K21210" i="7"/>
  <c r="K21179" i="7"/>
  <c r="K21170" i="7"/>
  <c r="K21022" i="7"/>
  <c r="K21014" i="7"/>
  <c r="K20862" i="7"/>
  <c r="K20846" i="7"/>
  <c r="K20758" i="7"/>
  <c r="K21178" i="7"/>
  <c r="K21169" i="7"/>
  <c r="K21021" i="7"/>
  <c r="K21013" i="7"/>
  <c r="K20869" i="7"/>
  <c r="K20861" i="7"/>
  <c r="K20845" i="7"/>
  <c r="K20733" i="7"/>
  <c r="K20709" i="7"/>
  <c r="K21269" i="7"/>
  <c r="K21177" i="7"/>
  <c r="K21166" i="7"/>
  <c r="K21020" i="7"/>
  <c r="K20868" i="7"/>
  <c r="K21165" i="7"/>
  <c r="K21027" i="7"/>
  <c r="K21011" i="7"/>
  <c r="K20875" i="7"/>
  <c r="K20867" i="7"/>
  <c r="K20779" i="7"/>
  <c r="K20651" i="7"/>
  <c r="K20571" i="7"/>
  <c r="K20563" i="7"/>
  <c r="K20754" i="7"/>
  <c r="K20722" i="7"/>
  <c r="K20650" i="7"/>
  <c r="K20573" i="7"/>
  <c r="K20559" i="7"/>
  <c r="K20548" i="7"/>
  <c r="K20506" i="7"/>
  <c r="K20474" i="7"/>
  <c r="K20274" i="7"/>
  <c r="K20266" i="7"/>
  <c r="K20242" i="7"/>
  <c r="K20226" i="7"/>
  <c r="K20210" i="7"/>
  <c r="K20170" i="7"/>
  <c r="K20130" i="7"/>
  <c r="K19970" i="7"/>
  <c r="K21018" i="7"/>
  <c r="K20751" i="7"/>
  <c r="K20738" i="7"/>
  <c r="K20647" i="7"/>
  <c r="K20572" i="7"/>
  <c r="K20558" i="7"/>
  <c r="K20547" i="7"/>
  <c r="K20505" i="7"/>
  <c r="K20273" i="7"/>
  <c r="K20209" i="7"/>
  <c r="K20714" i="7"/>
  <c r="K20658" i="7"/>
  <c r="K20567" i="7"/>
  <c r="K20544" i="7"/>
  <c r="K20503" i="7"/>
  <c r="K20471" i="7"/>
  <c r="K20682" i="7"/>
  <c r="K20655" i="7"/>
  <c r="K20591" i="7"/>
  <c r="K20566" i="7"/>
  <c r="K20543" i="7"/>
  <c r="K20478" i="7"/>
  <c r="K20710" i="7"/>
  <c r="K20654" i="7"/>
  <c r="K20590" i="7"/>
  <c r="K20565" i="7"/>
  <c r="K20542" i="7"/>
  <c r="K20501" i="7"/>
  <c r="K20477" i="7"/>
  <c r="K20469" i="7"/>
  <c r="K20269" i="7"/>
  <c r="K20133" i="7"/>
  <c r="K21174" i="7"/>
  <c r="K20871" i="7"/>
  <c r="K20778" i="7"/>
  <c r="K20708" i="7"/>
  <c r="K20653" i="7"/>
  <c r="K20575" i="7"/>
  <c r="K20564" i="7"/>
  <c r="K20550" i="7"/>
  <c r="K20468" i="7"/>
  <c r="K20132" i="7"/>
  <c r="K20842" i="7"/>
  <c r="K20652" i="7"/>
  <c r="K20574" i="7"/>
  <c r="K20562" i="7"/>
  <c r="K20549" i="7"/>
  <c r="K20475" i="7"/>
  <c r="K20467" i="7"/>
  <c r="K20275" i="7"/>
  <c r="K20219" i="7"/>
  <c r="K20131" i="7"/>
  <c r="K20646" i="7"/>
  <c r="K19935" i="7"/>
  <c r="K19919" i="7"/>
  <c r="K19887" i="7"/>
  <c r="K19759" i="7"/>
  <c r="K19751" i="7"/>
  <c r="K19735" i="7"/>
  <c r="K19415" i="7"/>
  <c r="K19399" i="7"/>
  <c r="K19303" i="7"/>
  <c r="K20807" i="7"/>
  <c r="K20135" i="7"/>
  <c r="K19926" i="7"/>
  <c r="K19886" i="7"/>
  <c r="K19830" i="7"/>
  <c r="K20546" i="7"/>
  <c r="K20192" i="7"/>
  <c r="K20134" i="7"/>
  <c r="K19975" i="7"/>
  <c r="K19925" i="7"/>
  <c r="K19885" i="7"/>
  <c r="K19829" i="7"/>
  <c r="K19533" i="7"/>
  <c r="K19525" i="7"/>
  <c r="K19517" i="7"/>
  <c r="K19461" i="7"/>
  <c r="K20272" i="7"/>
  <c r="K20208" i="7"/>
  <c r="K20129" i="7"/>
  <c r="K19983" i="7"/>
  <c r="K19974" i="7"/>
  <c r="K19884" i="7"/>
  <c r="K20271" i="7"/>
  <c r="K20207" i="7"/>
  <c r="K20128" i="7"/>
  <c r="K19982" i="7"/>
  <c r="K19973" i="7"/>
  <c r="K19891" i="7"/>
  <c r="K19883" i="7"/>
  <c r="K19835" i="7"/>
  <c r="K20224" i="7"/>
  <c r="K20206" i="7"/>
  <c r="K19981" i="7"/>
  <c r="K19972" i="7"/>
  <c r="K19882" i="7"/>
  <c r="K19834" i="7"/>
  <c r="K19746" i="7"/>
  <c r="K20263" i="7"/>
  <c r="K19969" i="7"/>
  <c r="K19888" i="7"/>
  <c r="K19832" i="7"/>
  <c r="K19736" i="7"/>
  <c r="K19531" i="7"/>
  <c r="K19414" i="7"/>
  <c r="K19296" i="7"/>
  <c r="K19175" i="7"/>
  <c r="K19167" i="7"/>
  <c r="K19159" i="7"/>
  <c r="K20570" i="7"/>
  <c r="K19747" i="7"/>
  <c r="K19530" i="7"/>
  <c r="K19422" i="7"/>
  <c r="K19174" i="7"/>
  <c r="K19166" i="7"/>
  <c r="K19134" i="7"/>
  <c r="K19062" i="7"/>
  <c r="K19936" i="7"/>
  <c r="K19760" i="7"/>
  <c r="K19483" i="7"/>
  <c r="K19376" i="7"/>
  <c r="K19302" i="7"/>
  <c r="K19213" i="7"/>
  <c r="K19528" i="7"/>
  <c r="K19515" i="7"/>
  <c r="K19482" i="7"/>
  <c r="K19420" i="7"/>
  <c r="K19301" i="7"/>
  <c r="K19180" i="7"/>
  <c r="K19172" i="7"/>
  <c r="K19164" i="7"/>
  <c r="K19148" i="7"/>
  <c r="K19132" i="7"/>
  <c r="K19740" i="7"/>
  <c r="K19524" i="7"/>
  <c r="K19481" i="7"/>
  <c r="K19401" i="7"/>
  <c r="K19300" i="7"/>
  <c r="K19171" i="7"/>
  <c r="K19163" i="7"/>
  <c r="K19147" i="7"/>
  <c r="K19131" i="7"/>
  <c r="K19921" i="7"/>
  <c r="K19523" i="7"/>
  <c r="K19480" i="7"/>
  <c r="K19418" i="7"/>
  <c r="K19299" i="7"/>
  <c r="K19186" i="7"/>
  <c r="K19170" i="7"/>
  <c r="K19146" i="7"/>
  <c r="K19130" i="7"/>
  <c r="K19066" i="7"/>
  <c r="K20222" i="7"/>
  <c r="K19417" i="7"/>
  <c r="K19398" i="7"/>
  <c r="K19298" i="7"/>
  <c r="K19185" i="7"/>
  <c r="K19971" i="7"/>
  <c r="K19889" i="7"/>
  <c r="K19833" i="7"/>
  <c r="K19764" i="7"/>
  <c r="K19416" i="7"/>
  <c r="K19397" i="7"/>
  <c r="K19297" i="7"/>
  <c r="K19208" i="7"/>
  <c r="K19176" i="7"/>
  <c r="K19061" i="7"/>
  <c r="K18984" i="7"/>
  <c r="K18656" i="7"/>
  <c r="K18606" i="7"/>
  <c r="K18598" i="7"/>
  <c r="K18582" i="7"/>
  <c r="K18558" i="7"/>
  <c r="K18550" i="7"/>
  <c r="K18406" i="7"/>
  <c r="K18390" i="7"/>
  <c r="K19173" i="7"/>
  <c r="K18983" i="7"/>
  <c r="K18605" i="7"/>
  <c r="K18597" i="7"/>
  <c r="K18573" i="7"/>
  <c r="K18557" i="7"/>
  <c r="K18405" i="7"/>
  <c r="K18397" i="7"/>
  <c r="K18389" i="7"/>
  <c r="K19169" i="7"/>
  <c r="K19129" i="7"/>
  <c r="K18556" i="7"/>
  <c r="K18396" i="7"/>
  <c r="K19168" i="7"/>
  <c r="K19128" i="7"/>
  <c r="K18941" i="7"/>
  <c r="K18403" i="7"/>
  <c r="K19165" i="7"/>
  <c r="K19145" i="7"/>
  <c r="K19067" i="7"/>
  <c r="K19015" i="7"/>
  <c r="K18940" i="7"/>
  <c r="K18676" i="7"/>
  <c r="K18402" i="7"/>
  <c r="K18987" i="7"/>
  <c r="K18569" i="7"/>
  <c r="K18553" i="7"/>
  <c r="K18401" i="7"/>
  <c r="K18393" i="7"/>
  <c r="K18361" i="7"/>
  <c r="K19160" i="7"/>
  <c r="K18986" i="7"/>
  <c r="K18762" i="7"/>
  <c r="K18560" i="7"/>
  <c r="K19157" i="7"/>
  <c r="K18985" i="7"/>
  <c r="K18274" i="7"/>
  <c r="K18210" i="7"/>
  <c r="K18194" i="7"/>
  <c r="K18002" i="7"/>
  <c r="K17994" i="7"/>
  <c r="K17914" i="7"/>
  <c r="K17882" i="7"/>
  <c r="K17850" i="7"/>
  <c r="K18559" i="7"/>
  <c r="K18217" i="7"/>
  <c r="K18209" i="7"/>
  <c r="K18033" i="7"/>
  <c r="K17993" i="7"/>
  <c r="K17953" i="7"/>
  <c r="K17913" i="7"/>
  <c r="K18399" i="7"/>
  <c r="K18200" i="7"/>
  <c r="K17944" i="7"/>
  <c r="K17880" i="7"/>
  <c r="K17864" i="7"/>
  <c r="K18395" i="7"/>
  <c r="K18207" i="7"/>
  <c r="K18199" i="7"/>
  <c r="K18071" i="7"/>
  <c r="K17967" i="7"/>
  <c r="K17943" i="7"/>
  <c r="K17911" i="7"/>
  <c r="K17863" i="7"/>
  <c r="K18206" i="7"/>
  <c r="K18102" i="7"/>
  <c r="K17910" i="7"/>
  <c r="K17694" i="7"/>
  <c r="K18391" i="7"/>
  <c r="K18269" i="7"/>
  <c r="K18205" i="7"/>
  <c r="K18197" i="7"/>
  <c r="K17997" i="7"/>
  <c r="K17965" i="7"/>
  <c r="K17909" i="7"/>
  <c r="K17653" i="7"/>
  <c r="K17868" i="7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8156" i="7"/>
  <c r="K17867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8583" i="7"/>
  <c r="K18267" i="7"/>
  <c r="K18211" i="7"/>
  <c r="K17884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8575" i="7"/>
  <c r="K17684" i="7"/>
  <c r="K17551" i="7"/>
  <c r="K17343" i="7"/>
  <c r="K18387" i="7"/>
  <c r="K18083" i="7"/>
  <c r="K17683" i="7"/>
  <c r="K17550" i="7"/>
  <c r="K17430" i="7"/>
  <c r="K18068" i="7"/>
  <c r="K17996" i="7"/>
  <c r="K17695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7995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7708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843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8220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8276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A7830" i="7" s="1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A4037" i="7" s="1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A5072" i="7" s="1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A3710" i="7" s="1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A1703" i="7" s="1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21033" i="7"/>
  <c r="K20286" i="7"/>
  <c r="K20125" i="7"/>
  <c r="K20124" i="7"/>
  <c r="K19976" i="7"/>
  <c r="K20480" i="7"/>
  <c r="K19378" i="7"/>
  <c r="K19151" i="7"/>
  <c r="K19150" i="7"/>
  <c r="K19381" i="7"/>
  <c r="K19154" i="7"/>
  <c r="K19379" i="7"/>
  <c r="K19153" i="7"/>
  <c r="K19152" i="7"/>
  <c r="K19149" i="7"/>
  <c r="K18978" i="7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21350" i="7"/>
  <c r="K20937" i="7"/>
  <c r="K20649" i="7"/>
  <c r="K20936" i="7"/>
  <c r="K20802" i="7"/>
  <c r="K20507" i="7"/>
  <c r="K19463" i="7"/>
  <c r="K20496" i="7"/>
  <c r="K19429" i="7"/>
  <c r="K19110" i="7"/>
  <c r="K18952" i="7"/>
  <c r="K18382" i="7"/>
  <c r="K18951" i="7"/>
  <c r="K18950" i="7"/>
  <c r="K18949" i="7"/>
  <c r="K18603" i="7"/>
  <c r="K18932" i="7"/>
  <c r="K18906" i="7"/>
  <c r="K18953" i="7"/>
  <c r="K18074" i="7"/>
  <c r="K18057" i="7"/>
  <c r="K18230" i="7"/>
  <c r="K18101" i="7"/>
  <c r="K18069" i="7"/>
  <c r="K17008" i="7"/>
  <c r="K16984" i="7"/>
  <c r="K17158" i="7"/>
  <c r="K17150" i="7"/>
  <c r="K18355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20876" i="7"/>
  <c r="K20486" i="7"/>
  <c r="K20930" i="7"/>
  <c r="K19510" i="7"/>
  <c r="K19912" i="7"/>
  <c r="K19913" i="7"/>
  <c r="K18828" i="7"/>
  <c r="K18046" i="7"/>
  <c r="K18045" i="7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A6340" i="7"/>
  <c r="L5812" i="7"/>
  <c r="L6866" i="7"/>
  <c r="A6866" i="7"/>
  <c r="L7333" i="7"/>
  <c r="A7333" i="7"/>
  <c r="L6279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2845" i="7"/>
  <c r="A3590" i="7"/>
  <c r="A4380" i="7"/>
  <c r="A4061" i="7"/>
  <c r="A4062" i="7"/>
  <c r="A4294" i="7"/>
  <c r="A4326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304" i="7"/>
  <c r="A5432" i="7"/>
  <c r="A5073" i="7"/>
  <c r="A5105" i="7"/>
  <c r="A5161" i="7"/>
  <c r="A5537" i="7"/>
  <c r="A5889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5795" i="7" l="1"/>
  <c r="A5913" i="7"/>
  <c r="A6601" i="7"/>
  <c r="A6637" i="7"/>
  <c r="A6696" i="7"/>
  <c r="A2988" i="7"/>
  <c r="A5928" i="7"/>
  <c r="A3091" i="7"/>
  <c r="A3110" i="7"/>
  <c r="A3103" i="7"/>
  <c r="A3050" i="7"/>
  <c r="A3242" i="7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E73" i="3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L20937" i="7"/>
  <c r="A20937" i="7"/>
  <c r="A1489" i="7"/>
  <c r="L1489" i="7"/>
  <c r="A14901" i="7"/>
  <c r="L14901" i="7"/>
  <c r="L17000" i="7"/>
  <c r="A17000" i="7"/>
  <c r="L21033" i="7"/>
  <c r="A21033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8068" i="7"/>
  <c r="A18068" i="7"/>
  <c r="L17684" i="7"/>
  <c r="A17684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L18205" i="7"/>
  <c r="A18205" i="7"/>
  <c r="L17911" i="7"/>
  <c r="A17911" i="7"/>
  <c r="L17880" i="7"/>
  <c r="A17880" i="7"/>
  <c r="L18209" i="7"/>
  <c r="A18209" i="7"/>
  <c r="L18194" i="7"/>
  <c r="A18194" i="7"/>
  <c r="L19160" i="7"/>
  <c r="A19160" i="7"/>
  <c r="L18676" i="7"/>
  <c r="A18676" i="7"/>
  <c r="L19128" i="7"/>
  <c r="A19128" i="7"/>
  <c r="L18405" i="7"/>
  <c r="A18405" i="7"/>
  <c r="L18406" i="7"/>
  <c r="A18406" i="7"/>
  <c r="L19061" i="7"/>
  <c r="A19061" i="7"/>
  <c r="L19889" i="7"/>
  <c r="A19889" i="7"/>
  <c r="L19130" i="7"/>
  <c r="A19130" i="7"/>
  <c r="L19921" i="7"/>
  <c r="A19921" i="7"/>
  <c r="L19524" i="7"/>
  <c r="A19524" i="7"/>
  <c r="L19420" i="7"/>
  <c r="A19420" i="7"/>
  <c r="L19760" i="7"/>
  <c r="A19760" i="7"/>
  <c r="L19747" i="7"/>
  <c r="A19747" i="7"/>
  <c r="L19736" i="7"/>
  <c r="A19736" i="7"/>
  <c r="L19972" i="7"/>
  <c r="A19972" i="7"/>
  <c r="L19982" i="7"/>
  <c r="A19982" i="7"/>
  <c r="L20208" i="7"/>
  <c r="A20208" i="7"/>
  <c r="L19925" i="7"/>
  <c r="A19925" i="7"/>
  <c r="L20135" i="7"/>
  <c r="A20135" i="7"/>
  <c r="L19887" i="7"/>
  <c r="A19887" i="7"/>
  <c r="L20475" i="7"/>
  <c r="A20475" i="7"/>
  <c r="L20550" i="7"/>
  <c r="A20550" i="7"/>
  <c r="L20133" i="7"/>
  <c r="A20133" i="7"/>
  <c r="L20654" i="7"/>
  <c r="A20654" i="7"/>
  <c r="L20471" i="7"/>
  <c r="A20471" i="7"/>
  <c r="L20505" i="7"/>
  <c r="A20505" i="7"/>
  <c r="L19970" i="7"/>
  <c r="A19970" i="7"/>
  <c r="L20474" i="7"/>
  <c r="A20474" i="7"/>
  <c r="L20563" i="7"/>
  <c r="A20563" i="7"/>
  <c r="L21165" i="7"/>
  <c r="A21165" i="7"/>
  <c r="L20845" i="7"/>
  <c r="A20845" i="7"/>
  <c r="L20758" i="7"/>
  <c r="A20758" i="7"/>
  <c r="L21245" i="7"/>
  <c r="A21245" i="7"/>
  <c r="L20656" i="7"/>
  <c r="A20656" i="7"/>
  <c r="L20569" i="7"/>
  <c r="A20569" i="7"/>
  <c r="L21025" i="7"/>
  <c r="A21025" i="7"/>
  <c r="L21371" i="7"/>
  <c r="A21371" i="7"/>
  <c r="L21326" i="7"/>
  <c r="A21326" i="7"/>
  <c r="L21455" i="7"/>
  <c r="A21455" i="7"/>
  <c r="L21456" i="7"/>
  <c r="A2145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L17640" i="7"/>
  <c r="A17640" i="7"/>
  <c r="A3956" i="7"/>
  <c r="L3956" i="7"/>
  <c r="A5854" i="7"/>
  <c r="L5854" i="7"/>
  <c r="A14410" i="7"/>
  <c r="L14410" i="7"/>
  <c r="L16243" i="7"/>
  <c r="A16243" i="7"/>
  <c r="L18172" i="7"/>
  <c r="A18172" i="7"/>
  <c r="L18850" i="7"/>
  <c r="A18850" i="7"/>
  <c r="L20409" i="7"/>
  <c r="A20409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L17906" i="7"/>
  <c r="A17906" i="7"/>
  <c r="L19055" i="7"/>
  <c r="A19055" i="7"/>
  <c r="L19261" i="7"/>
  <c r="A19261" i="7"/>
  <c r="L19915" i="7"/>
  <c r="A19915" i="7"/>
  <c r="L20639" i="7"/>
  <c r="A20639" i="7"/>
  <c r="L20810" i="7"/>
  <c r="A20810" i="7"/>
  <c r="L20952" i="7"/>
  <c r="A20952" i="7"/>
  <c r="A5847" i="7"/>
  <c r="L5847" i="7"/>
  <c r="A12218" i="7"/>
  <c r="L12218" i="7"/>
  <c r="A14522" i="7"/>
  <c r="L14522" i="7"/>
  <c r="L18265" i="7"/>
  <c r="A18265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L18198" i="7"/>
  <c r="A18198" i="7"/>
  <c r="L18926" i="7"/>
  <c r="A18926" i="7"/>
  <c r="L20155" i="7"/>
  <c r="A20155" i="7"/>
  <c r="L20394" i="7"/>
  <c r="A20394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L18981" i="7"/>
  <c r="A18981" i="7"/>
  <c r="L19390" i="7"/>
  <c r="A19390" i="7"/>
  <c r="L19977" i="7"/>
  <c r="A19977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21348" i="7"/>
  <c r="A21348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L18562" i="7"/>
  <c r="A18562" i="7"/>
  <c r="L20984" i="7"/>
  <c r="A20984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L18085" i="7"/>
  <c r="A18085" i="7"/>
  <c r="L18318" i="7"/>
  <c r="A18318" i="7"/>
  <c r="L18346" i="7"/>
  <c r="A18346" i="7"/>
  <c r="L18812" i="7"/>
  <c r="A18812" i="7"/>
  <c r="L18879" i="7"/>
  <c r="A18879" i="7"/>
  <c r="L19404" i="7"/>
  <c r="A19404" i="7"/>
  <c r="L19485" i="7"/>
  <c r="A19485" i="7"/>
  <c r="L20719" i="7"/>
  <c r="A20719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587" i="7"/>
  <c r="A17587" i="7"/>
  <c r="L17499" i="7"/>
  <c r="A17499" i="7"/>
  <c r="L17579" i="7"/>
  <c r="A17579" i="7"/>
  <c r="L17501" i="7"/>
  <c r="A17501" i="7"/>
  <c r="L17582" i="7"/>
  <c r="A17582" i="7"/>
  <c r="L17591" i="7"/>
  <c r="A17591" i="7"/>
  <c r="L17608" i="7"/>
  <c r="A17608" i="7"/>
  <c r="L17627" i="7"/>
  <c r="A17627" i="7"/>
  <c r="L18028" i="7"/>
  <c r="A18028" i="7"/>
  <c r="L18178" i="7"/>
  <c r="A18178" i="7"/>
  <c r="L18484" i="7"/>
  <c r="A18484" i="7"/>
  <c r="L19136" i="7"/>
  <c r="A19136" i="7"/>
  <c r="L19552" i="7"/>
  <c r="A19552" i="7"/>
  <c r="L19787" i="7"/>
  <c r="A19787" i="7"/>
  <c r="L20307" i="7"/>
  <c r="A20307" i="7"/>
  <c r="L20306" i="7"/>
  <c r="A20306" i="7"/>
  <c r="L20813" i="7"/>
  <c r="A20813" i="7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L19110" i="7"/>
  <c r="A19110" i="7"/>
  <c r="A878" i="7"/>
  <c r="L878" i="7"/>
  <c r="L1037" i="7"/>
  <c r="A1037" i="7"/>
  <c r="A9361" i="7"/>
  <c r="L9361" i="7"/>
  <c r="A13183" i="7"/>
  <c r="L13183" i="7"/>
  <c r="L16999" i="7"/>
  <c r="A16999" i="7"/>
  <c r="L19150" i="7"/>
  <c r="A19150" i="7"/>
  <c r="A4620" i="7"/>
  <c r="A7804" i="7"/>
  <c r="A7997" i="7"/>
  <c r="A7132" i="7"/>
  <c r="L19913" i="7"/>
  <c r="A19913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L18906" i="7"/>
  <c r="A18906" i="7"/>
  <c r="A14204" i="7"/>
  <c r="L14204" i="7"/>
  <c r="A5960" i="7"/>
  <c r="L5960" i="7"/>
  <c r="L13179" i="7"/>
  <c r="A13179" i="7"/>
  <c r="L17154" i="7"/>
  <c r="A17154" i="7"/>
  <c r="A12971" i="7"/>
  <c r="L12971" i="7"/>
  <c r="L20930" i="7"/>
  <c r="A20930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L18101" i="7"/>
  <c r="A18101" i="7"/>
  <c r="L19463" i="7"/>
  <c r="A19463" i="7"/>
  <c r="A13550" i="7"/>
  <c r="L13550" i="7"/>
  <c r="L15694" i="7"/>
  <c r="A15694" i="7"/>
  <c r="L19152" i="7"/>
  <c r="A1915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8211" i="7"/>
  <c r="A18211" i="7"/>
  <c r="L17529" i="7"/>
  <c r="A17529" i="7"/>
  <c r="L17694" i="7"/>
  <c r="A17694" i="7"/>
  <c r="L18399" i="7"/>
  <c r="A18399" i="7"/>
  <c r="L18985" i="7"/>
  <c r="A18985" i="7"/>
  <c r="L19067" i="7"/>
  <c r="A19067" i="7"/>
  <c r="L18597" i="7"/>
  <c r="A18597" i="7"/>
  <c r="L19297" i="7"/>
  <c r="A19297" i="7"/>
  <c r="L19186" i="7"/>
  <c r="A19186" i="7"/>
  <c r="L19148" i="7"/>
  <c r="A19148" i="7"/>
  <c r="L19134" i="7"/>
  <c r="A19134" i="7"/>
  <c r="L19969" i="7"/>
  <c r="A19969" i="7"/>
  <c r="L20271" i="7"/>
  <c r="A20271" i="7"/>
  <c r="L19399" i="7"/>
  <c r="A19399" i="7"/>
  <c r="L20653" i="7"/>
  <c r="A20653" i="7"/>
  <c r="L20543" i="7"/>
  <c r="A20543" i="7"/>
  <c r="L20572" i="7"/>
  <c r="A20572" i="7"/>
  <c r="L20210" i="7"/>
  <c r="A20210" i="7"/>
  <c r="L20779" i="7"/>
  <c r="A20779" i="7"/>
  <c r="L21166" i="7"/>
  <c r="A21166" i="7"/>
  <c r="L21013" i="7"/>
  <c r="A21013" i="7"/>
  <c r="L21014" i="7"/>
  <c r="A21014" i="7"/>
  <c r="L21180" i="7"/>
  <c r="A21180" i="7"/>
  <c r="L21172" i="7"/>
  <c r="A21172" i="7"/>
  <c r="L20697" i="7"/>
  <c r="A20697" i="7"/>
  <c r="L21306" i="7"/>
  <c r="A21306" i="7"/>
  <c r="L21364" i="7"/>
  <c r="A21364" i="7"/>
  <c r="L21167" i="7"/>
  <c r="A21167" i="7"/>
  <c r="L21280" i="7"/>
  <c r="A21280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20900" i="7"/>
  <c r="A20900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8335" i="7"/>
  <c r="A18335" i="7"/>
  <c r="L19778" i="7"/>
  <c r="A19778" i="7"/>
  <c r="L20788" i="7"/>
  <c r="A20788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L18031" i="7"/>
  <c r="A18031" i="7"/>
  <c r="L18567" i="7"/>
  <c r="A18567" i="7"/>
  <c r="L18846" i="7"/>
  <c r="A18846" i="7"/>
  <c r="L19265" i="7"/>
  <c r="A19265" i="7"/>
  <c r="L19509" i="7"/>
  <c r="A19509" i="7"/>
  <c r="L20262" i="7"/>
  <c r="A20262" i="7"/>
  <c r="L20955" i="7"/>
  <c r="A20955" i="7"/>
  <c r="L21297" i="7"/>
  <c r="A21297" i="7"/>
  <c r="A12255" i="7"/>
  <c r="L12255" i="7"/>
  <c r="A13443" i="7"/>
  <c r="L13443" i="7"/>
  <c r="L15321" i="7"/>
  <c r="A15321" i="7"/>
  <c r="L20487" i="7"/>
  <c r="A20487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L18163" i="7"/>
  <c r="A18163" i="7"/>
  <c r="L17652" i="7"/>
  <c r="A17652" i="7"/>
  <c r="L19120" i="7"/>
  <c r="A19120" i="7"/>
  <c r="L19380" i="7"/>
  <c r="A19380" i="7"/>
  <c r="L20461" i="7"/>
  <c r="A20461" i="7"/>
  <c r="L21030" i="7"/>
  <c r="A21030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L18366" i="7"/>
  <c r="A18366" i="7"/>
  <c r="L19000" i="7"/>
  <c r="A19000" i="7"/>
  <c r="L19394" i="7"/>
  <c r="A19394" i="7"/>
  <c r="L20755" i="7"/>
  <c r="A20755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L20685" i="7"/>
  <c r="A20685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L20980" i="7"/>
  <c r="A20980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17894" i="7"/>
  <c r="A17894" i="7"/>
  <c r="L17896" i="7"/>
  <c r="A17896" i="7"/>
  <c r="L18513" i="7"/>
  <c r="A18513" i="7"/>
  <c r="L18813" i="7"/>
  <c r="A18813" i="7"/>
  <c r="L19457" i="7"/>
  <c r="A19457" i="7"/>
  <c r="L19191" i="7"/>
  <c r="A19191" i="7"/>
  <c r="L19967" i="7"/>
  <c r="A19967" i="7"/>
  <c r="L20806" i="7"/>
  <c r="A20806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580" i="7"/>
  <c r="A17580" i="7"/>
  <c r="L17621" i="7"/>
  <c r="A17621" i="7"/>
  <c r="L17614" i="7"/>
  <c r="A17614" i="7"/>
  <c r="L17623" i="7"/>
  <c r="A17623" i="7"/>
  <c r="L17489" i="7"/>
  <c r="A17489" i="7"/>
  <c r="L17498" i="7"/>
  <c r="A17498" i="7"/>
  <c r="L17624" i="7"/>
  <c r="A17624" i="7"/>
  <c r="L18834" i="7"/>
  <c r="A18834" i="7"/>
  <c r="L18485" i="7"/>
  <c r="A18485" i="7"/>
  <c r="L19244" i="7"/>
  <c r="A19244" i="7"/>
  <c r="L19142" i="7"/>
  <c r="A19142" i="7"/>
  <c r="L19940" i="7"/>
  <c r="A19940" i="7"/>
  <c r="L20404" i="7"/>
  <c r="A20404" i="7"/>
  <c r="L20815" i="7"/>
  <c r="A20815" i="7"/>
  <c r="A1407" i="7"/>
  <c r="L1407" i="7"/>
  <c r="L18835" i="7"/>
  <c r="A18835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7663" i="7"/>
  <c r="A17663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7715" i="7"/>
  <c r="A17715" i="7"/>
  <c r="L16705" i="7"/>
  <c r="A16705" i="7"/>
  <c r="L17353" i="7"/>
  <c r="A17353" i="7"/>
  <c r="L16938" i="7"/>
  <c r="A16938" i="7"/>
  <c r="L17675" i="7"/>
  <c r="A17675" i="7"/>
  <c r="L17933" i="7"/>
  <c r="A17933" i="7"/>
  <c r="L17846" i="7"/>
  <c r="A17846" i="7"/>
  <c r="L18392" i="7"/>
  <c r="A18392" i="7"/>
  <c r="L17664" i="7"/>
  <c r="A17664" i="7"/>
  <c r="L18064" i="7"/>
  <c r="A18064" i="7"/>
  <c r="L17937" i="7"/>
  <c r="A17937" i="7"/>
  <c r="L17842" i="7"/>
  <c r="A17842" i="7"/>
  <c r="L18226" i="7"/>
  <c r="A18226" i="7"/>
  <c r="L18593" i="7"/>
  <c r="A18593" i="7"/>
  <c r="L18506" i="7"/>
  <c r="A18506" i="7"/>
  <c r="L18595" i="7"/>
  <c r="A18595" i="7"/>
  <c r="L18500" i="7"/>
  <c r="A18500" i="7"/>
  <c r="L18943" i="7"/>
  <c r="A18943" i="7"/>
  <c r="L19181" i="7"/>
  <c r="A19181" i="7"/>
  <c r="L19737" i="7"/>
  <c r="A19737" i="7"/>
  <c r="L19738" i="7"/>
  <c r="A19738" i="7"/>
  <c r="L19409" i="7"/>
  <c r="A19409" i="7"/>
  <c r="L19318" i="7"/>
  <c r="A19318" i="7"/>
  <c r="L19320" i="7"/>
  <c r="A19320" i="7"/>
  <c r="L19339" i="7"/>
  <c r="A19339" i="7"/>
  <c r="L19377" i="7"/>
  <c r="A19377" i="7"/>
  <c r="L19207" i="7"/>
  <c r="A19207" i="7"/>
  <c r="L19763" i="7"/>
  <c r="A19763" i="7"/>
  <c r="L19930" i="7"/>
  <c r="A19930" i="7"/>
  <c r="L20472" i="7"/>
  <c r="A20472" i="7"/>
  <c r="L20903" i="7"/>
  <c r="A20903" i="7"/>
  <c r="L20248" i="7"/>
  <c r="A20248" i="7"/>
  <c r="L20215" i="7"/>
  <c r="A20215" i="7"/>
  <c r="L19743" i="7"/>
  <c r="A19743" i="7"/>
  <c r="L20211" i="7"/>
  <c r="A20211" i="7"/>
  <c r="L20866" i="7"/>
  <c r="A20866" i="7"/>
  <c r="L20268" i="7"/>
  <c r="A20268" i="7"/>
  <c r="L20229" i="7"/>
  <c r="A20229" i="7"/>
  <c r="L20470" i="7"/>
  <c r="A20470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8949" i="7"/>
  <c r="A18949" i="7"/>
  <c r="L15932" i="7"/>
  <c r="A15932" i="7"/>
  <c r="A3045" i="7"/>
  <c r="L3046" i="7"/>
  <c r="A14372" i="7"/>
  <c r="L14372" i="7"/>
  <c r="L15698" i="7"/>
  <c r="A15698" i="7"/>
  <c r="L16785" i="7"/>
  <c r="A16785" i="7"/>
  <c r="L20480" i="7"/>
  <c r="A20480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683" i="7"/>
  <c r="A17683" i="7"/>
  <c r="L17256" i="7"/>
  <c r="A17256" i="7"/>
  <c r="L16737" i="7"/>
  <c r="A16737" i="7"/>
  <c r="L16906" i="7"/>
  <c r="A16906" i="7"/>
  <c r="L17653" i="7"/>
  <c r="A17653" i="7"/>
  <c r="L18071" i="7"/>
  <c r="A18071" i="7"/>
  <c r="L17850" i="7"/>
  <c r="A17850" i="7"/>
  <c r="L18401" i="7"/>
  <c r="A18401" i="7"/>
  <c r="L18556" i="7"/>
  <c r="A18556" i="7"/>
  <c r="L18582" i="7"/>
  <c r="A18582" i="7"/>
  <c r="L19298" i="7"/>
  <c r="A19298" i="7"/>
  <c r="L19163" i="7"/>
  <c r="A19163" i="7"/>
  <c r="L19528" i="7"/>
  <c r="A19528" i="7"/>
  <c r="L19167" i="7"/>
  <c r="A19167" i="7"/>
  <c r="L20224" i="7"/>
  <c r="A20224" i="7"/>
  <c r="L19517" i="7"/>
  <c r="A19517" i="7"/>
  <c r="L20192" i="7"/>
  <c r="A20192" i="7"/>
  <c r="L20646" i="7"/>
  <c r="A20646" i="7"/>
  <c r="L20574" i="7"/>
  <c r="A20574" i="7"/>
  <c r="L20477" i="7"/>
  <c r="A20477" i="7"/>
  <c r="L20567" i="7"/>
  <c r="A20567" i="7"/>
  <c r="L20559" i="7"/>
  <c r="A20559" i="7"/>
  <c r="A7849" i="7"/>
  <c r="A4618" i="7"/>
  <c r="A5129" i="7"/>
  <c r="A8643" i="7"/>
  <c r="L8643" i="7"/>
  <c r="A14271" i="7"/>
  <c r="L14271" i="7"/>
  <c r="L18045" i="7"/>
  <c r="A18045" i="7"/>
  <c r="L20876" i="7"/>
  <c r="A20876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8355" i="7"/>
  <c r="A18355" i="7"/>
  <c r="L18057" i="7"/>
  <c r="A18057" i="7"/>
  <c r="L18951" i="7"/>
  <c r="A18951" i="7"/>
  <c r="L20802" i="7"/>
  <c r="A20802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19379" i="7"/>
  <c r="A19379" i="7"/>
  <c r="L20124" i="7"/>
  <c r="A20124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8220" i="7"/>
  <c r="A18220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7843" i="7"/>
  <c r="A17843" i="7"/>
  <c r="L16175" i="7"/>
  <c r="A16175" i="7"/>
  <c r="L16860" i="7"/>
  <c r="A16860" i="7"/>
  <c r="L16384" i="7"/>
  <c r="A16384" i="7"/>
  <c r="L17995" i="7"/>
  <c r="A17995" i="7"/>
  <c r="L16909" i="7"/>
  <c r="A16909" i="7"/>
  <c r="L17565" i="7"/>
  <c r="A17565" i="7"/>
  <c r="L18387" i="7"/>
  <c r="A18387" i="7"/>
  <c r="L16608" i="7"/>
  <c r="A16608" i="7"/>
  <c r="L17328" i="7"/>
  <c r="A17328" i="7"/>
  <c r="L18583" i="7"/>
  <c r="A18583" i="7"/>
  <c r="L16801" i="7"/>
  <c r="A16801" i="7"/>
  <c r="L18156" i="7"/>
  <c r="A18156" i="7"/>
  <c r="L16922" i="7"/>
  <c r="A16922" i="7"/>
  <c r="L17965" i="7"/>
  <c r="A17965" i="7"/>
  <c r="L18102" i="7"/>
  <c r="A18102" i="7"/>
  <c r="L18207" i="7"/>
  <c r="A18207" i="7"/>
  <c r="L17953" i="7"/>
  <c r="A17953" i="7"/>
  <c r="L17914" i="7"/>
  <c r="A17914" i="7"/>
  <c r="L18560" i="7"/>
  <c r="A18560" i="7"/>
  <c r="L18569" i="7"/>
  <c r="A18569" i="7"/>
  <c r="L19165" i="7"/>
  <c r="A19165" i="7"/>
  <c r="L19169" i="7"/>
  <c r="A19169" i="7"/>
  <c r="L18983" i="7"/>
  <c r="A18983" i="7"/>
  <c r="L18606" i="7"/>
  <c r="A18606" i="7"/>
  <c r="L19416" i="7"/>
  <c r="A19416" i="7"/>
  <c r="L19417" i="7"/>
  <c r="A19417" i="7"/>
  <c r="L19418" i="7"/>
  <c r="A19418" i="7"/>
  <c r="L19300" i="7"/>
  <c r="A19300" i="7"/>
  <c r="L19172" i="7"/>
  <c r="A19172" i="7"/>
  <c r="L19302" i="7"/>
  <c r="A19302" i="7"/>
  <c r="L19174" i="7"/>
  <c r="A19174" i="7"/>
  <c r="L19296" i="7"/>
  <c r="A19296" i="7"/>
  <c r="L19746" i="7"/>
  <c r="A19746" i="7"/>
  <c r="L19883" i="7"/>
  <c r="A19883" i="7"/>
  <c r="L19974" i="7"/>
  <c r="A19974" i="7"/>
  <c r="L19533" i="7"/>
  <c r="A19533" i="7"/>
  <c r="L19830" i="7"/>
  <c r="A19830" i="7"/>
  <c r="L19735" i="7"/>
  <c r="A19735" i="7"/>
  <c r="L20219" i="7"/>
  <c r="A20219" i="7"/>
  <c r="L20842" i="7"/>
  <c r="A20842" i="7"/>
  <c r="L20778" i="7"/>
  <c r="A20778" i="7"/>
  <c r="L20542" i="7"/>
  <c r="A20542" i="7"/>
  <c r="L20591" i="7"/>
  <c r="A20591" i="7"/>
  <c r="L20714" i="7"/>
  <c r="A20714" i="7"/>
  <c r="L20738" i="7"/>
  <c r="A20738" i="7"/>
  <c r="L20242" i="7"/>
  <c r="A20242" i="7"/>
  <c r="L20650" i="7"/>
  <c r="A20650" i="7"/>
  <c r="L20875" i="7"/>
  <c r="A20875" i="7"/>
  <c r="L21269" i="7"/>
  <c r="A21269" i="7"/>
  <c r="L21169" i="7"/>
  <c r="A21169" i="7"/>
  <c r="L21170" i="7"/>
  <c r="A21170" i="7"/>
  <c r="L20568" i="7"/>
  <c r="A20568" i="7"/>
  <c r="L21212" i="7"/>
  <c r="A21212" i="7"/>
  <c r="L20713" i="7"/>
  <c r="A20713" i="7"/>
  <c r="L21370" i="7"/>
  <c r="A21370" i="7"/>
  <c r="L21388" i="7"/>
  <c r="A21388" i="7"/>
  <c r="L21183" i="7"/>
  <c r="A21183" i="7"/>
  <c r="L21360" i="7"/>
  <c r="A21360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L20902" i="7"/>
  <c r="A20902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L18889" i="7"/>
  <c r="A18889" i="7"/>
  <c r="L19239" i="7"/>
  <c r="A19239" i="7"/>
  <c r="A21193" i="7"/>
  <c r="L21193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L17889" i="7"/>
  <c r="A17889" i="7"/>
  <c r="L18897" i="7"/>
  <c r="A18897" i="7"/>
  <c r="L18847" i="7"/>
  <c r="A18847" i="7"/>
  <c r="L19452" i="7"/>
  <c r="A19452" i="7"/>
  <c r="L19263" i="7"/>
  <c r="A19263" i="7"/>
  <c r="L20962" i="7"/>
  <c r="A20962" i="7"/>
  <c r="L21345" i="7"/>
  <c r="A21345" i="7"/>
  <c r="L21207" i="7"/>
  <c r="A21207" i="7"/>
  <c r="A12256" i="7"/>
  <c r="L12256" i="7"/>
  <c r="A12797" i="7"/>
  <c r="L12797" i="7"/>
  <c r="L16723" i="7"/>
  <c r="A16723" i="7"/>
  <c r="L20809" i="7"/>
  <c r="A20809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L18212" i="7"/>
  <c r="A18212" i="7"/>
  <c r="L18972" i="7"/>
  <c r="A18972" i="7"/>
  <c r="L20160" i="7"/>
  <c r="A20160" i="7"/>
  <c r="L20463" i="7"/>
  <c r="A20463" i="7"/>
  <c r="L20784" i="7"/>
  <c r="A20784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L18977" i="7"/>
  <c r="A18977" i="7"/>
  <c r="L19001" i="7"/>
  <c r="A19001" i="7"/>
  <c r="L19917" i="7"/>
  <c r="A19917" i="7"/>
  <c r="A6399" i="7"/>
  <c r="BF73" i="3"/>
  <c r="AW73" i="3"/>
  <c r="A14216" i="7"/>
  <c r="L14216" i="7"/>
  <c r="L18046" i="7"/>
  <c r="A1804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8074" i="7"/>
  <c r="A18074" i="7"/>
  <c r="L18382" i="7"/>
  <c r="A18382" i="7"/>
  <c r="L20936" i="7"/>
  <c r="A20936" i="7"/>
  <c r="L16692" i="7"/>
  <c r="A16692" i="7"/>
  <c r="A14899" i="7"/>
  <c r="L14899" i="7"/>
  <c r="L15700" i="7"/>
  <c r="A15700" i="7"/>
  <c r="L17155" i="7"/>
  <c r="A17155" i="7"/>
  <c r="L17209" i="7"/>
  <c r="A17209" i="7"/>
  <c r="L19154" i="7"/>
  <c r="A19154" i="7"/>
  <c r="L20125" i="7"/>
  <c r="A20125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695" i="7"/>
  <c r="A17695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17997" i="7"/>
  <c r="A17997" i="7"/>
  <c r="L18206" i="7"/>
  <c r="A18206" i="7"/>
  <c r="L18395" i="7"/>
  <c r="A18395" i="7"/>
  <c r="L17993" i="7"/>
  <c r="A17993" i="7"/>
  <c r="L17994" i="7"/>
  <c r="A17994" i="7"/>
  <c r="L18762" i="7"/>
  <c r="A18762" i="7"/>
  <c r="L18987" i="7"/>
  <c r="A18987" i="7"/>
  <c r="L18403" i="7"/>
  <c r="A18403" i="7"/>
  <c r="L18389" i="7"/>
  <c r="A18389" i="7"/>
  <c r="L19173" i="7"/>
  <c r="A19173" i="7"/>
  <c r="L18656" i="7"/>
  <c r="A18656" i="7"/>
  <c r="L19764" i="7"/>
  <c r="A19764" i="7"/>
  <c r="L20222" i="7"/>
  <c r="A20222" i="7"/>
  <c r="L19480" i="7"/>
  <c r="A19480" i="7"/>
  <c r="L19401" i="7"/>
  <c r="A19401" i="7"/>
  <c r="L19180" i="7"/>
  <c r="A19180" i="7"/>
  <c r="L19376" i="7"/>
  <c r="A19376" i="7"/>
  <c r="L19422" i="7"/>
  <c r="A19422" i="7"/>
  <c r="L19414" i="7"/>
  <c r="A19414" i="7"/>
  <c r="L19834" i="7"/>
  <c r="A19834" i="7"/>
  <c r="L19891" i="7"/>
  <c r="A19891" i="7"/>
  <c r="L19983" i="7"/>
  <c r="A19983" i="7"/>
  <c r="L19829" i="7"/>
  <c r="A19829" i="7"/>
  <c r="L19886" i="7"/>
  <c r="A19886" i="7"/>
  <c r="L19751" i="7"/>
  <c r="A19751" i="7"/>
  <c r="L20275" i="7"/>
  <c r="A20275" i="7"/>
  <c r="L20132" i="7"/>
  <c r="A20132" i="7"/>
  <c r="L20871" i="7"/>
  <c r="A20871" i="7"/>
  <c r="L20565" i="7"/>
  <c r="A20565" i="7"/>
  <c r="L20655" i="7"/>
  <c r="A20655" i="7"/>
  <c r="L20209" i="7"/>
  <c r="A20209" i="7"/>
  <c r="L20751" i="7"/>
  <c r="A20751" i="7"/>
  <c r="L20266" i="7"/>
  <c r="A20266" i="7"/>
  <c r="L20722" i="7"/>
  <c r="A20722" i="7"/>
  <c r="L21011" i="7"/>
  <c r="A21011" i="7"/>
  <c r="L20709" i="7"/>
  <c r="A20709" i="7"/>
  <c r="L21178" i="7"/>
  <c r="A21178" i="7"/>
  <c r="L21179" i="7"/>
  <c r="A21179" i="7"/>
  <c r="L20576" i="7"/>
  <c r="A20576" i="7"/>
  <c r="L20545" i="7"/>
  <c r="A20545" i="7"/>
  <c r="L20841" i="7"/>
  <c r="A20841" i="7"/>
  <c r="L21378" i="7"/>
  <c r="A21378" i="7"/>
  <c r="L21381" i="7"/>
  <c r="A21381" i="7"/>
  <c r="L21367" i="7"/>
  <c r="A21367" i="7"/>
  <c r="L21368" i="7"/>
  <c r="A21368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A14409" i="7"/>
  <c r="L14409" i="7"/>
  <c r="L16636" i="7"/>
  <c r="A16636" i="7"/>
  <c r="L17584" i="7"/>
  <c r="A17584" i="7"/>
  <c r="L18969" i="7"/>
  <c r="A18969" i="7"/>
  <c r="L19543" i="7"/>
  <c r="A19543" i="7"/>
  <c r="L20905" i="7"/>
  <c r="A20905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7905" i="7"/>
  <c r="A17905" i="7"/>
  <c r="L18930" i="7"/>
  <c r="A18930" i="7"/>
  <c r="L18848" i="7"/>
  <c r="A18848" i="7"/>
  <c r="L19387" i="7"/>
  <c r="A19387" i="7"/>
  <c r="L19295" i="7"/>
  <c r="A19295" i="7"/>
  <c r="L20455" i="7"/>
  <c r="A20455" i="7"/>
  <c r="L21353" i="7"/>
  <c r="A21353" i="7"/>
  <c r="L21304" i="7"/>
  <c r="A21304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L18165" i="7"/>
  <c r="A18165" i="7"/>
  <c r="L18925" i="7"/>
  <c r="A18925" i="7"/>
  <c r="L19383" i="7"/>
  <c r="A19383" i="7"/>
  <c r="L20465" i="7"/>
  <c r="A20465" i="7"/>
  <c r="L21016" i="7"/>
  <c r="A21016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L18979" i="7"/>
  <c r="A18979" i="7"/>
  <c r="L19389" i="7"/>
  <c r="A19389" i="7"/>
  <c r="L19918" i="7"/>
  <c r="A19918" i="7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20753" i="7"/>
  <c r="A20753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L18103" i="7"/>
  <c r="A18103" i="7"/>
  <c r="L21313" i="7"/>
  <c r="A21313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7875" i="7"/>
  <c r="A17875" i="7"/>
  <c r="L16960" i="7"/>
  <c r="A16960" i="7"/>
  <c r="L17893" i="7"/>
  <c r="A17893" i="7"/>
  <c r="L18022" i="7"/>
  <c r="A18022" i="7"/>
  <c r="L17897" i="7"/>
  <c r="A17897" i="7"/>
  <c r="L18466" i="7"/>
  <c r="A18466" i="7"/>
  <c r="L18878" i="7"/>
  <c r="A18878" i="7"/>
  <c r="L19856" i="7"/>
  <c r="A19856" i="7"/>
  <c r="L19858" i="7"/>
  <c r="A19858" i="7"/>
  <c r="L20681" i="7"/>
  <c r="A20681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7596" i="7"/>
  <c r="A17596" i="7"/>
  <c r="L16542" i="7"/>
  <c r="A16542" i="7"/>
  <c r="L17604" i="7"/>
  <c r="A17604" i="7"/>
  <c r="L17261" i="7"/>
  <c r="A17261" i="7"/>
  <c r="L17254" i="7"/>
  <c r="A17254" i="7"/>
  <c r="L17487" i="7"/>
  <c r="A17487" i="7"/>
  <c r="L17592" i="7"/>
  <c r="A17592" i="7"/>
  <c r="L17601" i="7"/>
  <c r="A17601" i="7"/>
  <c r="L17602" i="7"/>
  <c r="A17602" i="7"/>
  <c r="L18025" i="7"/>
  <c r="A18025" i="7"/>
  <c r="L18829" i="7"/>
  <c r="A18829" i="7"/>
  <c r="L18486" i="7"/>
  <c r="A18486" i="7"/>
  <c r="L19246" i="7"/>
  <c r="A19246" i="7"/>
  <c r="L19135" i="7"/>
  <c r="A19135" i="7"/>
  <c r="L19551" i="7"/>
  <c r="A19551" i="7"/>
  <c r="L20305" i="7"/>
  <c r="A20305" i="7"/>
  <c r="L20812" i="7"/>
  <c r="A20812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7947" i="7"/>
  <c r="A17947" i="7"/>
  <c r="L16771" i="7"/>
  <c r="A16771" i="7"/>
  <c r="L16311" i="7"/>
  <c r="A16311" i="7"/>
  <c r="L17676" i="7"/>
  <c r="A17676" i="7"/>
  <c r="L16862" i="7"/>
  <c r="A16862" i="7"/>
  <c r="L16429" i="7"/>
  <c r="A16429" i="7"/>
  <c r="L16925" i="7"/>
  <c r="A16925" i="7"/>
  <c r="L18196" i="7"/>
  <c r="A18196" i="7"/>
  <c r="L17711" i="7"/>
  <c r="A17711" i="7"/>
  <c r="L18388" i="7"/>
  <c r="A18388" i="7"/>
  <c r="L16992" i="7"/>
  <c r="A16992" i="7"/>
  <c r="L16569" i="7"/>
  <c r="A16569" i="7"/>
  <c r="L16945" i="7"/>
  <c r="A16945" i="7"/>
  <c r="L16850" i="7"/>
  <c r="A16850" i="7"/>
  <c r="L17426" i="7"/>
  <c r="A17426" i="7"/>
  <c r="L17677" i="7"/>
  <c r="A17677" i="7"/>
  <c r="L17662" i="7"/>
  <c r="A17662" i="7"/>
  <c r="L18222" i="7"/>
  <c r="A18222" i="7"/>
  <c r="L18087" i="7"/>
  <c r="A18087" i="7"/>
  <c r="L17936" i="7"/>
  <c r="A17936" i="7"/>
  <c r="L17713" i="7"/>
  <c r="A17713" i="7"/>
  <c r="L18201" i="7"/>
  <c r="A18201" i="7"/>
  <c r="L18066" i="7"/>
  <c r="A18066" i="7"/>
  <c r="L18802" i="7"/>
  <c r="A18802" i="7"/>
  <c r="L18996" i="7"/>
  <c r="A18996" i="7"/>
  <c r="L18988" i="7"/>
  <c r="A18988" i="7"/>
  <c r="L19068" i="7"/>
  <c r="A19068" i="7"/>
  <c r="L19069" i="7"/>
  <c r="A19069" i="7"/>
  <c r="L18494" i="7"/>
  <c r="A18494" i="7"/>
  <c r="L19324" i="7"/>
  <c r="A19324" i="7"/>
  <c r="L19325" i="7"/>
  <c r="A19325" i="7"/>
  <c r="L18994" i="7"/>
  <c r="A18994" i="7"/>
  <c r="L19980" i="7"/>
  <c r="A19980" i="7"/>
  <c r="L19848" i="7"/>
  <c r="A19848" i="7"/>
  <c r="L19849" i="7"/>
  <c r="A19849" i="7"/>
  <c r="L19182" i="7"/>
  <c r="A19182" i="7"/>
  <c r="L19761" i="7"/>
  <c r="A19761" i="7"/>
  <c r="L19405" i="7"/>
  <c r="A19405" i="7"/>
  <c r="L19842" i="7"/>
  <c r="A19842" i="7"/>
  <c r="L19931" i="7"/>
  <c r="A19931" i="7"/>
  <c r="L20191" i="7"/>
  <c r="A20191" i="7"/>
  <c r="L19933" i="7"/>
  <c r="A19933" i="7"/>
  <c r="L19766" i="7"/>
  <c r="A19766" i="7"/>
  <c r="L19407" i="7"/>
  <c r="A19407" i="7"/>
  <c r="L20216" i="7"/>
  <c r="A20216" i="7"/>
  <c r="L20267" i="7"/>
  <c r="A20267" i="7"/>
  <c r="L20244" i="7"/>
  <c r="A20244" i="7"/>
  <c r="L20205" i="7"/>
  <c r="A20205" i="7"/>
  <c r="L20762" i="7"/>
  <c r="A20762" i="7"/>
  <c r="L20217" i="7"/>
  <c r="A20217" i="7"/>
  <c r="L20234" i="7"/>
  <c r="A20234" i="7"/>
  <c r="L20843" i="7"/>
  <c r="A20843" i="7"/>
  <c r="L21218" i="7"/>
  <c r="A21218" i="7"/>
  <c r="L20870" i="7"/>
  <c r="A20870" i="7"/>
  <c r="L20560" i="7"/>
  <c r="A20560" i="7"/>
  <c r="L20849" i="7"/>
  <c r="A20849" i="7"/>
  <c r="L21428" i="7"/>
  <c r="A21428" i="7"/>
  <c r="L21375" i="7"/>
  <c r="A21375" i="7"/>
  <c r="A2691" i="7"/>
  <c r="L2691" i="7"/>
  <c r="A8190" i="7"/>
  <c r="L8190" i="7"/>
  <c r="A14545" i="7"/>
  <c r="L14545" i="7"/>
  <c r="L15591" i="7"/>
  <c r="A15591" i="7"/>
  <c r="L18662" i="7"/>
  <c r="A18662" i="7"/>
  <c r="L20460" i="7"/>
  <c r="A20460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L17629" i="7"/>
  <c r="A17629" i="7"/>
  <c r="L18079" i="7"/>
  <c r="A18079" i="7"/>
  <c r="L17625" i="7"/>
  <c r="A17625" i="7"/>
  <c r="L20392" i="7"/>
  <c r="A20392" i="7"/>
  <c r="L20686" i="7"/>
  <c r="A20686" i="7"/>
  <c r="L21432" i="7"/>
  <c r="A21432" i="7"/>
  <c r="A14325" i="7"/>
  <c r="L14325" i="7"/>
  <c r="A14773" i="7"/>
  <c r="L14773" i="7"/>
  <c r="L15713" i="7"/>
  <c r="A15713" i="7"/>
  <c r="L18815" i="7"/>
  <c r="A1881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8447" i="7"/>
  <c r="A18447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739" i="7"/>
  <c r="A17739" i="7"/>
  <c r="L17030" i="7"/>
  <c r="A17030" i="7"/>
  <c r="L17094" i="7"/>
  <c r="A17094" i="7"/>
  <c r="L17246" i="7"/>
  <c r="A17246" i="7"/>
  <c r="L18148" i="7"/>
  <c r="A18148" i="7"/>
  <c r="L17795" i="7"/>
  <c r="A17795" i="7"/>
  <c r="L17040" i="7"/>
  <c r="A17040" i="7"/>
  <c r="L17104" i="7"/>
  <c r="A17104" i="7"/>
  <c r="L17730" i="7"/>
  <c r="A17730" i="7"/>
  <c r="L16849" i="7"/>
  <c r="A16849" i="7"/>
  <c r="L17065" i="7"/>
  <c r="A17065" i="7"/>
  <c r="L17129" i="7"/>
  <c r="A17129" i="7"/>
  <c r="L17763" i="7"/>
  <c r="A17763" i="7"/>
  <c r="L17026" i="7"/>
  <c r="A17026" i="7"/>
  <c r="L17090" i="7"/>
  <c r="A17090" i="7"/>
  <c r="L17234" i="7"/>
  <c r="A17234" i="7"/>
  <c r="L17836" i="7"/>
  <c r="A17836" i="7"/>
  <c r="L17765" i="7"/>
  <c r="A17765" i="7"/>
  <c r="L17829" i="7"/>
  <c r="A17829" i="7"/>
  <c r="L17750" i="7"/>
  <c r="A17750" i="7"/>
  <c r="L17814" i="7"/>
  <c r="A17814" i="7"/>
  <c r="L17799" i="7"/>
  <c r="A17799" i="7"/>
  <c r="L18713" i="7"/>
  <c r="A18713" i="7"/>
  <c r="L17768" i="7"/>
  <c r="A17768" i="7"/>
  <c r="L17832" i="7"/>
  <c r="A17832" i="7"/>
  <c r="L17753" i="7"/>
  <c r="A17753" i="7"/>
  <c r="L17817" i="7"/>
  <c r="A17817" i="7"/>
  <c r="L17802" i="7"/>
  <c r="A17802" i="7"/>
  <c r="L19021" i="7"/>
  <c r="A19021" i="7"/>
  <c r="L18730" i="7"/>
  <c r="A18730" i="7"/>
  <c r="L19022" i="7"/>
  <c r="A19022" i="7"/>
  <c r="L18449" i="7"/>
  <c r="A18449" i="7"/>
  <c r="L18739" i="7"/>
  <c r="A18739" i="7"/>
  <c r="L19023" i="7"/>
  <c r="A19023" i="7"/>
  <c r="L18450" i="7"/>
  <c r="A18450" i="7"/>
  <c r="L18748" i="7"/>
  <c r="A18748" i="7"/>
  <c r="L19035" i="7"/>
  <c r="A19035" i="7"/>
  <c r="L18693" i="7"/>
  <c r="A18693" i="7"/>
  <c r="L18757" i="7"/>
  <c r="A18757" i="7"/>
  <c r="L19047" i="7"/>
  <c r="A19047" i="7"/>
  <c r="L18702" i="7"/>
  <c r="A18702" i="7"/>
  <c r="L18766" i="7"/>
  <c r="A18766" i="7"/>
  <c r="L18413" i="7"/>
  <c r="A18413" i="7"/>
  <c r="L18711" i="7"/>
  <c r="A18711" i="7"/>
  <c r="L18775" i="7"/>
  <c r="A18775" i="7"/>
  <c r="L18422" i="7"/>
  <c r="A18422" i="7"/>
  <c r="L18720" i="7"/>
  <c r="A18720" i="7"/>
  <c r="L18792" i="7"/>
  <c r="A18792" i="7"/>
  <c r="L19648" i="7"/>
  <c r="A19648" i="7"/>
  <c r="L20121" i="7"/>
  <c r="A20121" i="7"/>
  <c r="L19688" i="7"/>
  <c r="A19688" i="7"/>
  <c r="L19042" i="7"/>
  <c r="A19042" i="7"/>
  <c r="L19689" i="7"/>
  <c r="A19689" i="7"/>
  <c r="L19640" i="7"/>
  <c r="A19640" i="7"/>
  <c r="L19988" i="7"/>
  <c r="A19988" i="7"/>
  <c r="L19680" i="7"/>
  <c r="A19680" i="7"/>
  <c r="L19617" i="7"/>
  <c r="A19617" i="7"/>
  <c r="L19720" i="7"/>
  <c r="A19720" i="7"/>
  <c r="L19618" i="7"/>
  <c r="A19618" i="7"/>
  <c r="L19721" i="7"/>
  <c r="A19721" i="7"/>
  <c r="L19658" i="7"/>
  <c r="A19658" i="7"/>
  <c r="L20019" i="7"/>
  <c r="A20019" i="7"/>
  <c r="L19990" i="7"/>
  <c r="A19990" i="7"/>
  <c r="L20095" i="7"/>
  <c r="A20095" i="7"/>
  <c r="L20048" i="7"/>
  <c r="A20048" i="7"/>
  <c r="L20001" i="7"/>
  <c r="A20001" i="7"/>
  <c r="L20113" i="7"/>
  <c r="A20113" i="7"/>
  <c r="L19645" i="7"/>
  <c r="A19645" i="7"/>
  <c r="L19709" i="7"/>
  <c r="A19709" i="7"/>
  <c r="L20038" i="7"/>
  <c r="A20038" i="7"/>
  <c r="L19606" i="7"/>
  <c r="A19606" i="7"/>
  <c r="L19670" i="7"/>
  <c r="A19670" i="7"/>
  <c r="L19985" i="7"/>
  <c r="A19985" i="7"/>
  <c r="L20087" i="7"/>
  <c r="A20087" i="7"/>
  <c r="L19631" i="7"/>
  <c r="A19631" i="7"/>
  <c r="L19695" i="7"/>
  <c r="A19695" i="7"/>
  <c r="L20006" i="7"/>
  <c r="A20006" i="7"/>
  <c r="L20120" i="7"/>
  <c r="A20120" i="7"/>
  <c r="L20083" i="7"/>
  <c r="A20083" i="7"/>
  <c r="L20626" i="7"/>
  <c r="A20626" i="7"/>
  <c r="L20068" i="7"/>
  <c r="A20068" i="7"/>
  <c r="L20602" i="7"/>
  <c r="A20602" i="7"/>
  <c r="L20029" i="7"/>
  <c r="A20029" i="7"/>
  <c r="L20093" i="7"/>
  <c r="A20093" i="7"/>
  <c r="L21114" i="7"/>
  <c r="A21114" i="7"/>
  <c r="L20620" i="7"/>
  <c r="A20620" i="7"/>
  <c r="L20610" i="7"/>
  <c r="A20610" i="7"/>
  <c r="L20018" i="7"/>
  <c r="A20018" i="7"/>
  <c r="L20082" i="7"/>
  <c r="A20082" i="7"/>
  <c r="L20637" i="7"/>
  <c r="A20637" i="7"/>
  <c r="L21035" i="7"/>
  <c r="A21035" i="7"/>
  <c r="L21099" i="7"/>
  <c r="A21099" i="7"/>
  <c r="L21052" i="7"/>
  <c r="A21052" i="7"/>
  <c r="L21116" i="7"/>
  <c r="A21116" i="7"/>
  <c r="L21077" i="7"/>
  <c r="A21077" i="7"/>
  <c r="L21038" i="7"/>
  <c r="A21038" i="7"/>
  <c r="L21102" i="7"/>
  <c r="A21102" i="7"/>
  <c r="L21063" i="7"/>
  <c r="A21063" i="7"/>
  <c r="L21129" i="7"/>
  <c r="A21129" i="7"/>
  <c r="L21048" i="7"/>
  <c r="A21048" i="7"/>
  <c r="L21112" i="7"/>
  <c r="A21112" i="7"/>
  <c r="L20633" i="7"/>
  <c r="A20633" i="7"/>
  <c r="L21097" i="7"/>
  <c r="A21097" i="7"/>
  <c r="L21135" i="7"/>
  <c r="A21135" i="7"/>
  <c r="L9014" i="7"/>
  <c r="A9014" i="7"/>
  <c r="A13440" i="7"/>
  <c r="L13440" i="7"/>
  <c r="A13954" i="7"/>
  <c r="L13954" i="7"/>
  <c r="L16295" i="7"/>
  <c r="A16295" i="7"/>
  <c r="L19102" i="7"/>
  <c r="A19102" i="7"/>
  <c r="L20886" i="7"/>
  <c r="A20886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L19112" i="7"/>
  <c r="A19112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L17900" i="7"/>
  <c r="A17900" i="7"/>
  <c r="L17904" i="7"/>
  <c r="A17904" i="7"/>
  <c r="L18585" i="7"/>
  <c r="A18585" i="7"/>
  <c r="L18935" i="7"/>
  <c r="A18935" i="7"/>
  <c r="L19897" i="7"/>
  <c r="A19897" i="7"/>
  <c r="L19331" i="7"/>
  <c r="A19331" i="7"/>
  <c r="L20581" i="7"/>
  <c r="A20581" i="7"/>
  <c r="L20968" i="7"/>
  <c r="A20968" i="7"/>
  <c r="A9137" i="7"/>
  <c r="L9137" i="7"/>
  <c r="A13457" i="7"/>
  <c r="L13457" i="7"/>
  <c r="L14546" i="7"/>
  <c r="A14546" i="7"/>
  <c r="L15775" i="7"/>
  <c r="A15775" i="7"/>
  <c r="L20679" i="7"/>
  <c r="A20679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18095" i="7"/>
  <c r="A18095" i="7"/>
  <c r="L19212" i="7"/>
  <c r="A19212" i="7"/>
  <c r="L21241" i="7"/>
  <c r="A21241" i="7"/>
  <c r="L21242" i="7"/>
  <c r="A21242" i="7"/>
  <c r="L4588" i="7"/>
  <c r="A4588" i="7"/>
  <c r="A14513" i="7"/>
  <c r="L14513" i="7"/>
  <c r="L19361" i="7"/>
  <c r="A19361" i="7"/>
  <c r="A12279" i="7"/>
  <c r="L12279" i="7"/>
  <c r="A12683" i="7"/>
  <c r="L12683" i="7"/>
  <c r="L14486" i="7"/>
  <c r="A14486" i="7"/>
  <c r="L15551" i="7"/>
  <c r="A15551" i="7"/>
  <c r="L19251" i="7"/>
  <c r="A19251" i="7"/>
  <c r="L19821" i="7"/>
  <c r="A19821" i="7"/>
  <c r="L20987" i="7"/>
  <c r="A20987" i="7"/>
  <c r="A6241" i="7"/>
  <c r="L6241" i="7"/>
  <c r="A13307" i="7"/>
  <c r="L13307" i="7"/>
  <c r="L13743" i="7"/>
  <c r="A13743" i="7"/>
  <c r="L14988" i="7"/>
  <c r="A14988" i="7"/>
  <c r="L16644" i="7"/>
  <c r="A16644" i="7"/>
  <c r="L18277" i="7"/>
  <c r="A18277" i="7"/>
  <c r="L19824" i="7"/>
  <c r="A19824" i="7"/>
  <c r="A14827" i="7"/>
  <c r="L14827" i="7"/>
  <c r="L19801" i="7"/>
  <c r="A19801" i="7"/>
  <c r="L14511" i="7"/>
  <c r="A14511" i="7"/>
  <c r="L15594" i="7"/>
  <c r="A15594" i="7"/>
  <c r="L19308" i="7"/>
  <c r="A19308" i="7"/>
  <c r="L16950" i="7"/>
  <c r="A16950" i="7"/>
  <c r="L17400" i="7"/>
  <c r="A17400" i="7"/>
  <c r="L19877" i="7"/>
  <c r="A19877" i="7"/>
  <c r="L21200" i="7"/>
  <c r="A212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8527" i="7"/>
  <c r="A18527" i="7"/>
  <c r="L16681" i="7"/>
  <c r="A16681" i="7"/>
  <c r="L18285" i="7"/>
  <c r="A18285" i="7"/>
  <c r="L17872" i="7"/>
  <c r="A17872" i="7"/>
  <c r="L18146" i="7"/>
  <c r="A18146" i="7"/>
  <c r="L18577" i="7"/>
  <c r="A18577" i="7"/>
  <c r="L18860" i="7"/>
  <c r="A18860" i="7"/>
  <c r="L18901" i="7"/>
  <c r="A18901" i="7"/>
  <c r="L18533" i="7"/>
  <c r="A18533" i="7"/>
  <c r="L19270" i="7"/>
  <c r="A19270" i="7"/>
  <c r="L19108" i="7"/>
  <c r="A19108" i="7"/>
  <c r="L19258" i="7"/>
  <c r="A19258" i="7"/>
  <c r="L19802" i="7"/>
  <c r="A19802" i="7"/>
  <c r="L19819" i="7"/>
  <c r="A19819" i="7"/>
  <c r="L19813" i="7"/>
  <c r="A19813" i="7"/>
  <c r="L20359" i="7"/>
  <c r="A20359" i="7"/>
  <c r="L20299" i="7"/>
  <c r="A20299" i="7"/>
  <c r="L20420" i="7"/>
  <c r="A20420" i="7"/>
  <c r="L20445" i="7"/>
  <c r="A20445" i="7"/>
  <c r="L20431" i="7"/>
  <c r="A20431" i="7"/>
  <c r="L20298" i="7"/>
  <c r="A20298" i="7"/>
  <c r="L21273" i="7"/>
  <c r="A21273" i="7"/>
  <c r="L21274" i="7"/>
  <c r="A21274" i="7"/>
  <c r="T2" i="9"/>
  <c r="S12" i="9"/>
  <c r="A12798" i="7"/>
  <c r="L12798" i="7"/>
  <c r="A14273" i="7"/>
  <c r="L14273" i="7"/>
  <c r="L16986" i="7"/>
  <c r="A16986" i="7"/>
  <c r="L20975" i="7"/>
  <c r="A20975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7691" i="7"/>
  <c r="A17691" i="7"/>
  <c r="L15361" i="7"/>
  <c r="A15361" i="7"/>
  <c r="L15837" i="7"/>
  <c r="A15837" i="7"/>
  <c r="L18243" i="7"/>
  <c r="A18243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7647" i="7"/>
  <c r="A17647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851" i="7"/>
  <c r="A17851" i="7"/>
  <c r="L17366" i="7"/>
  <c r="A17366" i="7"/>
  <c r="L17534" i="7"/>
  <c r="A17534" i="7"/>
  <c r="L18331" i="7"/>
  <c r="A18331" i="7"/>
  <c r="L17471" i="7"/>
  <c r="A17471" i="7"/>
  <c r="L18681" i="7"/>
  <c r="A18681" i="7"/>
  <c r="L16624" i="7"/>
  <c r="A16624" i="7"/>
  <c r="L17160" i="7"/>
  <c r="A17160" i="7"/>
  <c r="L17448" i="7"/>
  <c r="A17448" i="7"/>
  <c r="L18059" i="7"/>
  <c r="A18059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L17637" i="7"/>
  <c r="A17637" i="7"/>
  <c r="L18005" i="7"/>
  <c r="A18005" i="7"/>
  <c r="L18333" i="7"/>
  <c r="A18333" i="7"/>
  <c r="L17982" i="7"/>
  <c r="A17982" i="7"/>
  <c r="L18370" i="7"/>
  <c r="A18370" i="7"/>
  <c r="L18231" i="7"/>
  <c r="A18231" i="7"/>
  <c r="L17704" i="7"/>
  <c r="A17704" i="7"/>
  <c r="L18048" i="7"/>
  <c r="A18048" i="7"/>
  <c r="L18328" i="7"/>
  <c r="A18328" i="7"/>
  <c r="L17857" i="7"/>
  <c r="A17857" i="7"/>
  <c r="L18161" i="7"/>
  <c r="A18161" i="7"/>
  <c r="L18463" i="7"/>
  <c r="A18463" i="7"/>
  <c r="L18234" i="7"/>
  <c r="A18234" i="7"/>
  <c r="L18961" i="7"/>
  <c r="A18961" i="7"/>
  <c r="L18882" i="7"/>
  <c r="A18882" i="7"/>
  <c r="L18369" i="7"/>
  <c r="A18369" i="7"/>
  <c r="L18883" i="7"/>
  <c r="A18883" i="7"/>
  <c r="L18610" i="7"/>
  <c r="A18610" i="7"/>
  <c r="L18916" i="7"/>
  <c r="A18916" i="7"/>
  <c r="L18619" i="7"/>
  <c r="A18619" i="7"/>
  <c r="L18917" i="7"/>
  <c r="A18917" i="7"/>
  <c r="L18620" i="7"/>
  <c r="A18620" i="7"/>
  <c r="L18910" i="7"/>
  <c r="A18910" i="7"/>
  <c r="L18541" i="7"/>
  <c r="A18541" i="7"/>
  <c r="L18911" i="7"/>
  <c r="A18911" i="7"/>
  <c r="L18542" i="7"/>
  <c r="A18542" i="7"/>
  <c r="L18960" i="7"/>
  <c r="A18960" i="7"/>
  <c r="L19288" i="7"/>
  <c r="A19288" i="7"/>
  <c r="L20660" i="7"/>
  <c r="A20660" i="7"/>
  <c r="L19435" i="7"/>
  <c r="A19435" i="7"/>
  <c r="L19058" i="7"/>
  <c r="A19058" i="7"/>
  <c r="L19345" i="7"/>
  <c r="A19345" i="7"/>
  <c r="L19115" i="7"/>
  <c r="A19115" i="7"/>
  <c r="L19346" i="7"/>
  <c r="A19346" i="7"/>
  <c r="L19116" i="7"/>
  <c r="A19116" i="7"/>
  <c r="L19440" i="7"/>
  <c r="A19440" i="7"/>
  <c r="L19441" i="7"/>
  <c r="A19441" i="7"/>
  <c r="L19198" i="7"/>
  <c r="A19198" i="7"/>
  <c r="L19143" i="7"/>
  <c r="A19143" i="7"/>
  <c r="L19499" i="7"/>
  <c r="A19499" i="7"/>
  <c r="L20735" i="7"/>
  <c r="A20735" i="7"/>
  <c r="L19867" i="7"/>
  <c r="A19867" i="7"/>
  <c r="L19956" i="7"/>
  <c r="A19956" i="7"/>
  <c r="L19949" i="7"/>
  <c r="A19949" i="7"/>
  <c r="L20198" i="7"/>
  <c r="A20198" i="7"/>
  <c r="L19439" i="7"/>
  <c r="A19439" i="7"/>
  <c r="L20182" i="7"/>
  <c r="A20182" i="7"/>
  <c r="L20291" i="7"/>
  <c r="A20291" i="7"/>
  <c r="L20180" i="7"/>
  <c r="A20180" i="7"/>
  <c r="L20666" i="7"/>
  <c r="A20666" i="7"/>
  <c r="L20181" i="7"/>
  <c r="A20181" i="7"/>
  <c r="L20668" i="7"/>
  <c r="A20668" i="7"/>
  <c r="L20526" i="7"/>
  <c r="A20526" i="7"/>
  <c r="L20527" i="7"/>
  <c r="A20527" i="7"/>
  <c r="L20177" i="7"/>
  <c r="A20177" i="7"/>
  <c r="L20538" i="7"/>
  <c r="A20538" i="7"/>
  <c r="L20282" i="7"/>
  <c r="A20282" i="7"/>
  <c r="L20676" i="7"/>
  <c r="A20676" i="7"/>
  <c r="L20771" i="7"/>
  <c r="A20771" i="7"/>
  <c r="L21228" i="7"/>
  <c r="A21228" i="7"/>
  <c r="L20948" i="7"/>
  <c r="A20948" i="7"/>
  <c r="L21337" i="7"/>
  <c r="A21337" i="7"/>
  <c r="L20917" i="7"/>
  <c r="A20917" i="7"/>
  <c r="L21292" i="7"/>
  <c r="A21292" i="7"/>
  <c r="L20942" i="7"/>
  <c r="A20942" i="7"/>
  <c r="L20991" i="7"/>
  <c r="A20991" i="7"/>
  <c r="L20744" i="7"/>
  <c r="A20744" i="7"/>
  <c r="L21162" i="7"/>
  <c r="A21162" i="7"/>
  <c r="L20793" i="7"/>
  <c r="A20793" i="7"/>
  <c r="L21393" i="7"/>
  <c r="A21393" i="7"/>
  <c r="L21411" i="7"/>
  <c r="A21411" i="7"/>
  <c r="L21340" i="7"/>
  <c r="A21340" i="7"/>
  <c r="L21334" i="7"/>
  <c r="A21334" i="7"/>
  <c r="L21159" i="7"/>
  <c r="A21159" i="7"/>
  <c r="L21447" i="7"/>
  <c r="A21447" i="7"/>
  <c r="L21288" i="7"/>
  <c r="A21288" i="7"/>
  <c r="A1549" i="7"/>
  <c r="L1549" i="7"/>
  <c r="A14813" i="7"/>
  <c r="L14813" i="7"/>
  <c r="A14772" i="7"/>
  <c r="L14772" i="7"/>
  <c r="L17397" i="7"/>
  <c r="A17397" i="7"/>
  <c r="L18668" i="7"/>
  <c r="A18668" i="7"/>
  <c r="L20408" i="7"/>
  <c r="A20408" i="7"/>
  <c r="L20407" i="7"/>
  <c r="A20407" i="7"/>
  <c r="L20966" i="7"/>
  <c r="A20966" i="7"/>
  <c r="L15318" i="7"/>
  <c r="A15318" i="7"/>
  <c r="L18563" i="7"/>
  <c r="A18563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L18665" i="7"/>
  <c r="A18665" i="7"/>
  <c r="L18552" i="7"/>
  <c r="A18552" i="7"/>
  <c r="L18670" i="7"/>
  <c r="A18670" i="7"/>
  <c r="L19364" i="7"/>
  <c r="A19364" i="7"/>
  <c r="L19455" i="7"/>
  <c r="A19455" i="7"/>
  <c r="L20698" i="7"/>
  <c r="A20698" i="7"/>
  <c r="L20803" i="7"/>
  <c r="A20803" i="7"/>
  <c r="L20593" i="7"/>
  <c r="A20593" i="7"/>
  <c r="A14004" i="7"/>
  <c r="L14004" i="7"/>
  <c r="L15953" i="7"/>
  <c r="A15953" i="7"/>
  <c r="L16658" i="7"/>
  <c r="A16658" i="7"/>
  <c r="A3903" i="7"/>
  <c r="L3903" i="7"/>
  <c r="L16306" i="7"/>
  <c r="A16306" i="7"/>
  <c r="L20933" i="7"/>
  <c r="A20933" i="7"/>
  <c r="L2395" i="7"/>
  <c r="A2395" i="7"/>
  <c r="L20967" i="7"/>
  <c r="A20967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8340" i="7"/>
  <c r="A18340" i="7"/>
  <c r="L15951" i="7"/>
  <c r="A15951" i="7"/>
  <c r="L16592" i="7"/>
  <c r="A16592" i="7"/>
  <c r="L16954" i="7"/>
  <c r="A16954" i="7"/>
  <c r="L17657" i="7"/>
  <c r="A17657" i="7"/>
  <c r="L19162" i="7"/>
  <c r="A19162" i="7"/>
  <c r="L19892" i="7"/>
  <c r="A19892" i="7"/>
  <c r="L20554" i="7"/>
  <c r="A20554" i="7"/>
  <c r="L21276" i="7"/>
  <c r="A21276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L18125" i="7"/>
  <c r="A18125" i="7"/>
  <c r="L18135" i="7"/>
  <c r="A18135" i="7"/>
  <c r="L18122" i="7"/>
  <c r="A18122" i="7"/>
  <c r="L19088" i="7"/>
  <c r="A19088" i="7"/>
  <c r="L18924" i="7"/>
  <c r="A18924" i="7"/>
  <c r="L18637" i="7"/>
  <c r="A18637" i="7"/>
  <c r="L19584" i="7"/>
  <c r="A19584" i="7"/>
  <c r="L20834" i="7"/>
  <c r="A20834" i="7"/>
  <c r="L20343" i="7"/>
  <c r="A20343" i="7"/>
  <c r="L19579" i="7"/>
  <c r="A19579" i="7"/>
  <c r="L20351" i="7"/>
  <c r="A20351" i="7"/>
  <c r="L20328" i="7"/>
  <c r="A20328" i="7"/>
  <c r="L19567" i="7"/>
  <c r="A19567" i="7"/>
  <c r="L20347" i="7"/>
  <c r="A20347" i="7"/>
  <c r="L20333" i="7"/>
  <c r="A20333" i="7"/>
  <c r="L20831" i="7"/>
  <c r="A20831" i="7"/>
  <c r="L20330" i="7"/>
  <c r="A20330" i="7"/>
  <c r="L20837" i="7"/>
  <c r="A20837" i="7"/>
  <c r="L21426" i="7"/>
  <c r="A21426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9382" i="7"/>
  <c r="A19382" i="7"/>
  <c r="L20156" i="7"/>
  <c r="A20156" i="7"/>
  <c r="L20928" i="7"/>
  <c r="A20928" i="7"/>
  <c r="L16428" i="7"/>
  <c r="A16428" i="7"/>
  <c r="L17466" i="7"/>
  <c r="A17466" i="7"/>
  <c r="L20643" i="7"/>
  <c r="A20643" i="7"/>
  <c r="A128" i="7"/>
  <c r="L129" i="7"/>
  <c r="L342" i="7"/>
  <c r="A337" i="7"/>
  <c r="A14050" i="7"/>
  <c r="L14050" i="7"/>
  <c r="L21325" i="7"/>
  <c r="A21325" i="7"/>
  <c r="L21310" i="7"/>
  <c r="A2131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8827" i="7"/>
  <c r="A18827" i="7"/>
  <c r="L19451" i="7"/>
  <c r="A19451" i="7"/>
  <c r="L20174" i="7"/>
  <c r="A20174" i="7"/>
  <c r="L19871" i="7"/>
  <c r="A19871" i="7"/>
  <c r="L20185" i="7"/>
  <c r="A20185" i="7"/>
  <c r="L20817" i="7"/>
  <c r="A20817" i="7"/>
  <c r="L11673" i="7"/>
  <c r="A11673" i="7"/>
  <c r="L16955" i="7"/>
  <c r="A16955" i="7"/>
  <c r="L16514" i="7"/>
  <c r="A16514" i="7"/>
  <c r="L21391" i="7"/>
  <c r="A21391" i="7"/>
  <c r="L12177" i="7"/>
  <c r="A12177" i="7"/>
  <c r="L15517" i="7"/>
  <c r="A15517" i="7"/>
  <c r="L18761" i="7"/>
  <c r="A18761" i="7"/>
  <c r="L20856" i="7"/>
  <c r="A20856" i="7"/>
  <c r="L16300" i="7"/>
  <c r="A16300" i="7"/>
  <c r="A13087" i="7"/>
  <c r="L13087" i="7"/>
  <c r="L15933" i="7"/>
  <c r="A15933" i="7"/>
  <c r="L19912" i="7"/>
  <c r="A19912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L18932" i="7"/>
  <c r="A18932" i="7"/>
  <c r="L19429" i="7"/>
  <c r="A19429" i="7"/>
  <c r="L21350" i="7"/>
  <c r="A21350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L18978" i="7"/>
  <c r="A18978" i="7"/>
  <c r="L19151" i="7"/>
  <c r="A1915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8575" i="7"/>
  <c r="A18575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18269" i="7"/>
  <c r="A18269" i="7"/>
  <c r="L17943" i="7"/>
  <c r="A17943" i="7"/>
  <c r="L17944" i="7"/>
  <c r="A17944" i="7"/>
  <c r="L18217" i="7"/>
  <c r="A18217" i="7"/>
  <c r="L18210" i="7"/>
  <c r="A18210" i="7"/>
  <c r="L18361" i="7"/>
  <c r="A18361" i="7"/>
  <c r="L18940" i="7"/>
  <c r="A18940" i="7"/>
  <c r="L19168" i="7"/>
  <c r="A19168" i="7"/>
  <c r="L18557" i="7"/>
  <c r="A18557" i="7"/>
  <c r="L18550" i="7"/>
  <c r="A18550" i="7"/>
  <c r="L19176" i="7"/>
  <c r="A19176" i="7"/>
  <c r="L19971" i="7"/>
  <c r="A19971" i="7"/>
  <c r="L19146" i="7"/>
  <c r="A19146" i="7"/>
  <c r="L19131" i="7"/>
  <c r="A19131" i="7"/>
  <c r="L19740" i="7"/>
  <c r="A19740" i="7"/>
  <c r="L19482" i="7"/>
  <c r="A19482" i="7"/>
  <c r="L19936" i="7"/>
  <c r="A19936" i="7"/>
  <c r="L20570" i="7"/>
  <c r="A20570" i="7"/>
  <c r="L19832" i="7"/>
  <c r="A19832" i="7"/>
  <c r="L19981" i="7"/>
  <c r="A19981" i="7"/>
  <c r="L20128" i="7"/>
  <c r="A20128" i="7"/>
  <c r="L20272" i="7"/>
  <c r="A20272" i="7"/>
  <c r="L19975" i="7"/>
  <c r="A19975" i="7"/>
  <c r="L20807" i="7"/>
  <c r="A20807" i="7"/>
  <c r="L19919" i="7"/>
  <c r="A19919" i="7"/>
  <c r="L20549" i="7"/>
  <c r="A20549" i="7"/>
  <c r="L20564" i="7"/>
  <c r="A20564" i="7"/>
  <c r="L20269" i="7"/>
  <c r="A20269" i="7"/>
  <c r="L20710" i="7"/>
  <c r="A20710" i="7"/>
  <c r="L20503" i="7"/>
  <c r="A20503" i="7"/>
  <c r="L20547" i="7"/>
  <c r="A20547" i="7"/>
  <c r="L20130" i="7"/>
  <c r="A20130" i="7"/>
  <c r="L20506" i="7"/>
  <c r="A20506" i="7"/>
  <c r="L20571" i="7"/>
  <c r="A20571" i="7"/>
  <c r="L20868" i="7"/>
  <c r="A20868" i="7"/>
  <c r="L20861" i="7"/>
  <c r="A20861" i="7"/>
  <c r="L20846" i="7"/>
  <c r="A20846" i="7"/>
  <c r="L21015" i="7"/>
  <c r="A21015" i="7"/>
  <c r="L20848" i="7"/>
  <c r="A20848" i="7"/>
  <c r="L20577" i="7"/>
  <c r="A20577" i="7"/>
  <c r="L21173" i="7"/>
  <c r="A21173" i="7"/>
  <c r="L21379" i="7"/>
  <c r="A21379" i="7"/>
  <c r="L21358" i="7"/>
  <c r="A21358" i="7"/>
  <c r="L21168" i="7"/>
  <c r="A21168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18467" i="7"/>
  <c r="A18467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L18173" i="7"/>
  <c r="A18173" i="7"/>
  <c r="L19238" i="7"/>
  <c r="A19238" i="7"/>
  <c r="L20906" i="7"/>
  <c r="A20906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7978" i="7"/>
  <c r="A17978" i="7"/>
  <c r="L18554" i="7"/>
  <c r="A18554" i="7"/>
  <c r="L19262" i="7"/>
  <c r="A19262" i="7"/>
  <c r="L19908" i="7"/>
  <c r="A19908" i="7"/>
  <c r="L20261" i="7"/>
  <c r="A20261" i="7"/>
  <c r="L20978" i="7"/>
  <c r="A20978" i="7"/>
  <c r="L20737" i="7"/>
  <c r="A20737" i="7"/>
  <c r="L16724" i="7"/>
  <c r="A16724" i="7"/>
  <c r="L18602" i="7"/>
  <c r="A18602" i="7"/>
  <c r="L813" i="7"/>
  <c r="A813" i="7"/>
  <c r="A13244" i="7"/>
  <c r="L13244" i="7"/>
  <c r="L15350" i="7"/>
  <c r="A15350" i="7"/>
  <c r="L16492" i="7"/>
  <c r="A16492" i="7"/>
  <c r="L15989" i="7"/>
  <c r="A15989" i="7"/>
  <c r="L18164" i="7"/>
  <c r="A18164" i="7"/>
  <c r="L17681" i="7"/>
  <c r="A17681" i="7"/>
  <c r="L18919" i="7"/>
  <c r="A18919" i="7"/>
  <c r="L20483" i="7"/>
  <c r="A20483" i="7"/>
  <c r="L20482" i="7"/>
  <c r="A20482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L18999" i="7"/>
  <c r="A18999" i="7"/>
  <c r="L19392" i="7"/>
  <c r="A19392" i="7"/>
  <c r="L20479" i="7"/>
  <c r="A2047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L21349" i="7"/>
  <c r="A21349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20126" i="7"/>
  <c r="A20126" i="7"/>
  <c r="L20985" i="7"/>
  <c r="A2098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892" i="7"/>
  <c r="A17892" i="7"/>
  <c r="L17377" i="7"/>
  <c r="A17377" i="7"/>
  <c r="L18317" i="7"/>
  <c r="A18317" i="7"/>
  <c r="L17895" i="7"/>
  <c r="A17895" i="7"/>
  <c r="L19189" i="7"/>
  <c r="A19189" i="7"/>
  <c r="L18515" i="7"/>
  <c r="A18515" i="7"/>
  <c r="L18880" i="7"/>
  <c r="A18880" i="7"/>
  <c r="L19484" i="7"/>
  <c r="A19484" i="7"/>
  <c r="L19853" i="7"/>
  <c r="A19853" i="7"/>
  <c r="L21301" i="7"/>
  <c r="A21301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7619" i="7"/>
  <c r="A17619" i="7"/>
  <c r="L15523" i="7"/>
  <c r="A15523" i="7"/>
  <c r="L17603" i="7"/>
  <c r="A17603" i="7"/>
  <c r="L17611" i="7"/>
  <c r="A17611" i="7"/>
  <c r="L17581" i="7"/>
  <c r="A17581" i="7"/>
  <c r="L17590" i="7"/>
  <c r="A17590" i="7"/>
  <c r="L17599" i="7"/>
  <c r="A17599" i="7"/>
  <c r="L16633" i="7"/>
  <c r="A16633" i="7"/>
  <c r="L17258" i="7"/>
  <c r="A17258" i="7"/>
  <c r="L18182" i="7"/>
  <c r="A18182" i="7"/>
  <c r="L19137" i="7"/>
  <c r="A19137" i="7"/>
  <c r="L18830" i="7"/>
  <c r="A18830" i="7"/>
  <c r="L19243" i="7"/>
  <c r="A19243" i="7"/>
  <c r="L19553" i="7"/>
  <c r="A19553" i="7"/>
  <c r="L19939" i="7"/>
  <c r="A19939" i="7"/>
  <c r="L20403" i="7"/>
  <c r="A20403" i="7"/>
  <c r="L20314" i="7"/>
  <c r="A20314" i="7"/>
  <c r="L20893" i="7"/>
  <c r="A20893" i="7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7844" i="7"/>
  <c r="A17844" i="7"/>
  <c r="L16991" i="7"/>
  <c r="A16991" i="7"/>
  <c r="L16485" i="7"/>
  <c r="A16485" i="7"/>
  <c r="L16989" i="7"/>
  <c r="A16989" i="7"/>
  <c r="L17206" i="7"/>
  <c r="A17206" i="7"/>
  <c r="L17971" i="7"/>
  <c r="A17971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17845" i="7"/>
  <c r="A17845" i="7"/>
  <c r="L17670" i="7"/>
  <c r="A17670" i="7"/>
  <c r="L18270" i="7"/>
  <c r="A18270" i="7"/>
  <c r="L18143" i="7"/>
  <c r="A18143" i="7"/>
  <c r="L17968" i="7"/>
  <c r="A17968" i="7"/>
  <c r="L17849" i="7"/>
  <c r="A17849" i="7"/>
  <c r="L18273" i="7"/>
  <c r="A18273" i="7"/>
  <c r="L18202" i="7"/>
  <c r="A18202" i="7"/>
  <c r="L18995" i="7"/>
  <c r="A18995" i="7"/>
  <c r="L19014" i="7"/>
  <c r="A19014" i="7"/>
  <c r="L18499" i="7"/>
  <c r="A18499" i="7"/>
  <c r="L18404" i="7"/>
  <c r="A18404" i="7"/>
  <c r="L18501" i="7"/>
  <c r="A18501" i="7"/>
  <c r="L18944" i="7"/>
  <c r="A18944" i="7"/>
  <c r="L19406" i="7"/>
  <c r="A19406" i="7"/>
  <c r="L19408" i="7"/>
  <c r="A19408" i="7"/>
  <c r="L19317" i="7"/>
  <c r="A19317" i="7"/>
  <c r="L19179" i="7"/>
  <c r="A19179" i="7"/>
  <c r="L19928" i="7"/>
  <c r="A19928" i="7"/>
  <c r="L19929" i="7"/>
  <c r="A19929" i="7"/>
  <c r="L19322" i="7"/>
  <c r="A19322" i="7"/>
  <c r="L19937" i="7"/>
  <c r="A19937" i="7"/>
  <c r="L19476" i="7"/>
  <c r="A19476" i="7"/>
  <c r="L19850" i="7"/>
  <c r="A19850" i="7"/>
  <c r="L20190" i="7"/>
  <c r="A20190" i="7"/>
  <c r="L20230" i="7"/>
  <c r="A20230" i="7"/>
  <c r="L20214" i="7"/>
  <c r="A20214" i="7"/>
  <c r="L19846" i="7"/>
  <c r="A19846" i="7"/>
  <c r="L19527" i="7"/>
  <c r="A19527" i="7"/>
  <c r="L20238" i="7"/>
  <c r="A20238" i="7"/>
  <c r="L20588" i="7"/>
  <c r="A20588" i="7"/>
  <c r="L20252" i="7"/>
  <c r="A20252" i="7"/>
  <c r="L20213" i="7"/>
  <c r="A20213" i="7"/>
  <c r="L20850" i="7"/>
  <c r="A20850" i="7"/>
  <c r="L20225" i="7"/>
  <c r="A20225" i="7"/>
  <c r="L20250" i="7"/>
  <c r="A20250" i="7"/>
  <c r="L21019" i="7"/>
  <c r="A21019" i="7"/>
  <c r="L21305" i="7"/>
  <c r="A21305" i="7"/>
  <c r="L21148" i="7"/>
  <c r="A21148" i="7"/>
  <c r="L20704" i="7"/>
  <c r="A20704" i="7"/>
  <c r="L21009" i="7"/>
  <c r="A21009" i="7"/>
  <c r="L21389" i="7"/>
  <c r="A21389" i="7"/>
  <c r="L3901" i="7"/>
  <c r="A3901" i="7"/>
  <c r="A12662" i="7"/>
  <c r="L12662" i="7"/>
  <c r="A13646" i="7"/>
  <c r="L13646" i="7"/>
  <c r="L16363" i="7"/>
  <c r="A16363" i="7"/>
  <c r="L18974" i="7"/>
  <c r="A18974" i="7"/>
  <c r="L20684" i="7"/>
  <c r="A20684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L17685" i="7"/>
  <c r="A17685" i="7"/>
  <c r="L18215" i="7"/>
  <c r="A18215" i="7"/>
  <c r="L18081" i="7"/>
  <c r="A18081" i="7"/>
  <c r="L20759" i="7"/>
  <c r="A20759" i="7"/>
  <c r="L20760" i="7"/>
  <c r="A20760" i="7"/>
  <c r="A12576" i="7"/>
  <c r="L12576" i="7"/>
  <c r="A14333" i="7"/>
  <c r="L14333" i="7"/>
  <c r="A14480" i="7"/>
  <c r="L14480" i="7"/>
  <c r="L15714" i="7"/>
  <c r="A15714" i="7"/>
  <c r="L18816" i="7"/>
  <c r="A1881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7751" i="7"/>
  <c r="A17751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755" i="7"/>
  <c r="A17755" i="7"/>
  <c r="L17038" i="7"/>
  <c r="A17038" i="7"/>
  <c r="L17102" i="7"/>
  <c r="A17102" i="7"/>
  <c r="L17294" i="7"/>
  <c r="A17294" i="7"/>
  <c r="L17239" i="7"/>
  <c r="A17239" i="7"/>
  <c r="L17827" i="7"/>
  <c r="A17827" i="7"/>
  <c r="L17048" i="7"/>
  <c r="A17048" i="7"/>
  <c r="L17112" i="7"/>
  <c r="A17112" i="7"/>
  <c r="L17746" i="7"/>
  <c r="A17746" i="7"/>
  <c r="L16873" i="7"/>
  <c r="A16873" i="7"/>
  <c r="L17073" i="7"/>
  <c r="A17073" i="7"/>
  <c r="L17137" i="7"/>
  <c r="A17137" i="7"/>
  <c r="L17779" i="7"/>
  <c r="A17779" i="7"/>
  <c r="L17034" i="7"/>
  <c r="A17034" i="7"/>
  <c r="L17098" i="7"/>
  <c r="A17098" i="7"/>
  <c r="L17242" i="7"/>
  <c r="A17242" i="7"/>
  <c r="L18440" i="7"/>
  <c r="A18440" i="7"/>
  <c r="L17773" i="7"/>
  <c r="A17773" i="7"/>
  <c r="L17837" i="7"/>
  <c r="A17837" i="7"/>
  <c r="L17758" i="7"/>
  <c r="A17758" i="7"/>
  <c r="L17822" i="7"/>
  <c r="A17822" i="7"/>
  <c r="L17807" i="7"/>
  <c r="A17807" i="7"/>
  <c r="L18777" i="7"/>
  <c r="A18777" i="7"/>
  <c r="L17776" i="7"/>
  <c r="A17776" i="7"/>
  <c r="L18431" i="7"/>
  <c r="A18431" i="7"/>
  <c r="L17761" i="7"/>
  <c r="A17761" i="7"/>
  <c r="L17825" i="7"/>
  <c r="A17825" i="7"/>
  <c r="L17810" i="7"/>
  <c r="A17810" i="7"/>
  <c r="L19031" i="7"/>
  <c r="A19031" i="7"/>
  <c r="L18738" i="7"/>
  <c r="A18738" i="7"/>
  <c r="L19032" i="7"/>
  <c r="A19032" i="7"/>
  <c r="L18457" i="7"/>
  <c r="A18457" i="7"/>
  <c r="L18747" i="7"/>
  <c r="A18747" i="7"/>
  <c r="L19033" i="7"/>
  <c r="A19033" i="7"/>
  <c r="L18692" i="7"/>
  <c r="A18692" i="7"/>
  <c r="L18756" i="7"/>
  <c r="A18756" i="7"/>
  <c r="L19045" i="7"/>
  <c r="A19045" i="7"/>
  <c r="L18701" i="7"/>
  <c r="A18701" i="7"/>
  <c r="L18765" i="7"/>
  <c r="A18765" i="7"/>
  <c r="L18412" i="7"/>
  <c r="A18412" i="7"/>
  <c r="L18710" i="7"/>
  <c r="A18710" i="7"/>
  <c r="L18774" i="7"/>
  <c r="A18774" i="7"/>
  <c r="L18421" i="7"/>
  <c r="A18421" i="7"/>
  <c r="L18719" i="7"/>
  <c r="A18719" i="7"/>
  <c r="L18783" i="7"/>
  <c r="A18783" i="7"/>
  <c r="L18430" i="7"/>
  <c r="A18430" i="7"/>
  <c r="L18728" i="7"/>
  <c r="A18728" i="7"/>
  <c r="L19020" i="7"/>
  <c r="A19020" i="7"/>
  <c r="L19659" i="7"/>
  <c r="A19659" i="7"/>
  <c r="L19596" i="7"/>
  <c r="A19596" i="7"/>
  <c r="L19699" i="7"/>
  <c r="A19699" i="7"/>
  <c r="L19600" i="7"/>
  <c r="A19600" i="7"/>
  <c r="L19700" i="7"/>
  <c r="A19700" i="7"/>
  <c r="L19651" i="7"/>
  <c r="A19651" i="7"/>
  <c r="L20041" i="7"/>
  <c r="A20041" i="7"/>
  <c r="L19691" i="7"/>
  <c r="A19691" i="7"/>
  <c r="L19628" i="7"/>
  <c r="A19628" i="7"/>
  <c r="L19997" i="7"/>
  <c r="A19997" i="7"/>
  <c r="L19632" i="7"/>
  <c r="A19632" i="7"/>
  <c r="L19998" i="7"/>
  <c r="A19998" i="7"/>
  <c r="L19672" i="7"/>
  <c r="A19672" i="7"/>
  <c r="L20030" i="7"/>
  <c r="A20030" i="7"/>
  <c r="L19999" i="7"/>
  <c r="A19999" i="7"/>
  <c r="L20111" i="7"/>
  <c r="A20111" i="7"/>
  <c r="L20064" i="7"/>
  <c r="A20064" i="7"/>
  <c r="L20012" i="7"/>
  <c r="A20012" i="7"/>
  <c r="L20607" i="7"/>
  <c r="A20607" i="7"/>
  <c r="L19653" i="7"/>
  <c r="A19653" i="7"/>
  <c r="L19717" i="7"/>
  <c r="A19717" i="7"/>
  <c r="L20054" i="7"/>
  <c r="A20054" i="7"/>
  <c r="L19614" i="7"/>
  <c r="A19614" i="7"/>
  <c r="L19678" i="7"/>
  <c r="A19678" i="7"/>
  <c r="L19995" i="7"/>
  <c r="A19995" i="7"/>
  <c r="L20103" i="7"/>
  <c r="A20103" i="7"/>
  <c r="L19639" i="7"/>
  <c r="A19639" i="7"/>
  <c r="L19703" i="7"/>
  <c r="A19703" i="7"/>
  <c r="L20016" i="7"/>
  <c r="A20016" i="7"/>
  <c r="L20557" i="7"/>
  <c r="A20557" i="7"/>
  <c r="L20091" i="7"/>
  <c r="A20091" i="7"/>
  <c r="L20638" i="7"/>
  <c r="A20638" i="7"/>
  <c r="L20076" i="7"/>
  <c r="A20076" i="7"/>
  <c r="L20614" i="7"/>
  <c r="A20614" i="7"/>
  <c r="L20037" i="7"/>
  <c r="A20037" i="7"/>
  <c r="L20101" i="7"/>
  <c r="A20101" i="7"/>
  <c r="L20605" i="7"/>
  <c r="A20605" i="7"/>
  <c r="L20631" i="7"/>
  <c r="A20631" i="7"/>
  <c r="L20622" i="7"/>
  <c r="A20622" i="7"/>
  <c r="L20026" i="7"/>
  <c r="A20026" i="7"/>
  <c r="L20090" i="7"/>
  <c r="A20090" i="7"/>
  <c r="L21090" i="7"/>
  <c r="A21090" i="7"/>
  <c r="L21043" i="7"/>
  <c r="A21043" i="7"/>
  <c r="L21107" i="7"/>
  <c r="A21107" i="7"/>
  <c r="L21060" i="7"/>
  <c r="A21060" i="7"/>
  <c r="L21124" i="7"/>
  <c r="A21124" i="7"/>
  <c r="L21085" i="7"/>
  <c r="A21085" i="7"/>
  <c r="L21046" i="7"/>
  <c r="A21046" i="7"/>
  <c r="L21110" i="7"/>
  <c r="A21110" i="7"/>
  <c r="L21071" i="7"/>
  <c r="A21071" i="7"/>
  <c r="L21139" i="7"/>
  <c r="A21139" i="7"/>
  <c r="L21056" i="7"/>
  <c r="A21056" i="7"/>
  <c r="L21120" i="7"/>
  <c r="A21120" i="7"/>
  <c r="L21041" i="7"/>
  <c r="A21041" i="7"/>
  <c r="L21105" i="7"/>
  <c r="A21105" i="7"/>
  <c r="L21143" i="7"/>
  <c r="A21143" i="7"/>
  <c r="L2236" i="7"/>
  <c r="A2236" i="7"/>
  <c r="A14677" i="7"/>
  <c r="L14677" i="7"/>
  <c r="L13955" i="7"/>
  <c r="A13955" i="7"/>
  <c r="L17597" i="7"/>
  <c r="A17597" i="7"/>
  <c r="L19359" i="7"/>
  <c r="A19359" i="7"/>
  <c r="L20800" i="7"/>
  <c r="A20800" i="7"/>
  <c r="A12215" i="7"/>
  <c r="L12215" i="7"/>
  <c r="L17196" i="7"/>
  <c r="A17196" i="7"/>
  <c r="A14302" i="7"/>
  <c r="L14302" i="7"/>
  <c r="L13755" i="7"/>
  <c r="A13755" i="7"/>
  <c r="L16271" i="7"/>
  <c r="A16271" i="7"/>
  <c r="L18469" i="7"/>
  <c r="A18469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L18479" i="7"/>
  <c r="A18479" i="7"/>
  <c r="L19125" i="7"/>
  <c r="A19125" i="7"/>
  <c r="L18478" i="7"/>
  <c r="A18478" i="7"/>
  <c r="L19123" i="7"/>
  <c r="A19123" i="7"/>
  <c r="L19332" i="7"/>
  <c r="A19332" i="7"/>
  <c r="L20583" i="7"/>
  <c r="A20583" i="7"/>
  <c r="L20585" i="7"/>
  <c r="A20585" i="7"/>
  <c r="A6108" i="7"/>
  <c r="L6108" i="7"/>
  <c r="L14866" i="7"/>
  <c r="A14866" i="7"/>
  <c r="L16351" i="7"/>
  <c r="A16351" i="7"/>
  <c r="L20874" i="7"/>
  <c r="A20874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18216" i="7"/>
  <c r="A18216" i="7"/>
  <c r="L19460" i="7"/>
  <c r="A19460" i="7"/>
  <c r="L21243" i="7"/>
  <c r="A21243" i="7"/>
  <c r="L21299" i="7"/>
  <c r="A21299" i="7"/>
  <c r="L7574" i="7"/>
  <c r="A7574" i="7"/>
  <c r="A14823" i="7"/>
  <c r="L14823" i="7"/>
  <c r="L19963" i="7"/>
  <c r="A19963" i="7"/>
  <c r="L14981" i="7"/>
  <c r="A14981" i="7"/>
  <c r="L17355" i="7"/>
  <c r="A17355" i="7"/>
  <c r="L19252" i="7"/>
  <c r="A19252" i="7"/>
  <c r="L19790" i="7"/>
  <c r="A19790" i="7"/>
  <c r="L21409" i="7"/>
  <c r="A21409" i="7"/>
  <c r="A853" i="7"/>
  <c r="L853" i="7"/>
  <c r="A13140" i="7"/>
  <c r="L13140" i="7"/>
  <c r="L13871" i="7"/>
  <c r="A13871" i="7"/>
  <c r="L16676" i="7"/>
  <c r="A16676" i="7"/>
  <c r="L16677" i="7"/>
  <c r="A16677" i="7"/>
  <c r="L18360" i="7"/>
  <c r="A18360" i="7"/>
  <c r="L19838" i="7"/>
  <c r="A19838" i="7"/>
  <c r="L15302" i="7"/>
  <c r="A15302" i="7"/>
  <c r="L19356" i="7"/>
  <c r="A19356" i="7"/>
  <c r="A14548" i="7"/>
  <c r="L14548" i="7"/>
  <c r="L15857" i="7"/>
  <c r="A15857" i="7"/>
  <c r="L19309" i="7"/>
  <c r="A19309" i="7"/>
  <c r="L16767" i="7"/>
  <c r="A16767" i="7"/>
  <c r="L16761" i="7"/>
  <c r="A16761" i="7"/>
  <c r="L20882" i="7"/>
  <c r="A20882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7719" i="7"/>
  <c r="A17719" i="7"/>
  <c r="L16596" i="7"/>
  <c r="A16596" i="7"/>
  <c r="L16262" i="7"/>
  <c r="A16262" i="7"/>
  <c r="L16595" i="7"/>
  <c r="A16595" i="7"/>
  <c r="L17318" i="7"/>
  <c r="A17318" i="7"/>
  <c r="L16689" i="7"/>
  <c r="A16689" i="7"/>
  <c r="L18535" i="7"/>
  <c r="A18535" i="7"/>
  <c r="L18144" i="7"/>
  <c r="A18144" i="7"/>
  <c r="L18154" i="7"/>
  <c r="A18154" i="7"/>
  <c r="L18667" i="7"/>
  <c r="A18667" i="7"/>
  <c r="L18868" i="7"/>
  <c r="A18868" i="7"/>
  <c r="L18933" i="7"/>
  <c r="A18933" i="7"/>
  <c r="L18895" i="7"/>
  <c r="A18895" i="7"/>
  <c r="L19808" i="7"/>
  <c r="A19808" i="7"/>
  <c r="L19274" i="7"/>
  <c r="A19274" i="7"/>
  <c r="L19267" i="7"/>
  <c r="A19267" i="7"/>
  <c r="L19810" i="7"/>
  <c r="A19810" i="7"/>
  <c r="L19827" i="7"/>
  <c r="A19827" i="7"/>
  <c r="L19837" i="7"/>
  <c r="A19837" i="7"/>
  <c r="L19271" i="7"/>
  <c r="A19271" i="7"/>
  <c r="L20363" i="7"/>
  <c r="A20363" i="7"/>
  <c r="L20428" i="7"/>
  <c r="A20428" i="7"/>
  <c r="L20959" i="7"/>
  <c r="A20959" i="7"/>
  <c r="L20439" i="7"/>
  <c r="A20439" i="7"/>
  <c r="L20362" i="7"/>
  <c r="A20362" i="7"/>
  <c r="L21249" i="7"/>
  <c r="A21249" i="7"/>
  <c r="L21282" i="7"/>
  <c r="A21282" i="7"/>
  <c r="L21267" i="7"/>
  <c r="A21267" i="7"/>
  <c r="L21246" i="7"/>
  <c r="A21246" i="7"/>
  <c r="A7495" i="7"/>
  <c r="L7495" i="7"/>
  <c r="A14540" i="7"/>
  <c r="L14540" i="7"/>
  <c r="L18809" i="7"/>
  <c r="A18809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7707" i="7"/>
  <c r="A17707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923" i="7"/>
  <c r="A17923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8099" i="7"/>
  <c r="A18099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17645" i="7"/>
  <c r="A17645" i="7"/>
  <c r="L18037" i="7"/>
  <c r="A18037" i="7"/>
  <c r="L18368" i="7"/>
  <c r="A18368" i="7"/>
  <c r="L18006" i="7"/>
  <c r="A18006" i="7"/>
  <c r="L18543" i="7"/>
  <c r="A18543" i="7"/>
  <c r="L18239" i="7"/>
  <c r="A18239" i="7"/>
  <c r="L17840" i="7"/>
  <c r="A17840" i="7"/>
  <c r="L18112" i="7"/>
  <c r="A18112" i="7"/>
  <c r="L18372" i="7"/>
  <c r="A18372" i="7"/>
  <c r="L17921" i="7"/>
  <c r="A17921" i="7"/>
  <c r="L18169" i="7"/>
  <c r="A18169" i="7"/>
  <c r="L18623" i="7"/>
  <c r="A18623" i="7"/>
  <c r="L18242" i="7"/>
  <c r="A18242" i="7"/>
  <c r="L19003" i="7"/>
  <c r="A19003" i="7"/>
  <c r="L18914" i="7"/>
  <c r="A18914" i="7"/>
  <c r="L18385" i="7"/>
  <c r="A18385" i="7"/>
  <c r="L18907" i="7"/>
  <c r="A18907" i="7"/>
  <c r="L18618" i="7"/>
  <c r="A18618" i="7"/>
  <c r="L18956" i="7"/>
  <c r="A18956" i="7"/>
  <c r="L18627" i="7"/>
  <c r="A18627" i="7"/>
  <c r="L18957" i="7"/>
  <c r="A18957" i="7"/>
  <c r="L18628" i="7"/>
  <c r="A18628" i="7"/>
  <c r="L18918" i="7"/>
  <c r="A18918" i="7"/>
  <c r="L18613" i="7"/>
  <c r="A18613" i="7"/>
  <c r="L18959" i="7"/>
  <c r="A18959" i="7"/>
  <c r="L18614" i="7"/>
  <c r="A18614" i="7"/>
  <c r="L18968" i="7"/>
  <c r="A18968" i="7"/>
  <c r="L19342" i="7"/>
  <c r="A19342" i="7"/>
  <c r="L19193" i="7"/>
  <c r="A19193" i="7"/>
  <c r="L19446" i="7"/>
  <c r="A19446" i="7"/>
  <c r="L19114" i="7"/>
  <c r="A19114" i="7"/>
  <c r="L19354" i="7"/>
  <c r="A19354" i="7"/>
  <c r="L19139" i="7"/>
  <c r="A19139" i="7"/>
  <c r="L19438" i="7"/>
  <c r="A19438" i="7"/>
  <c r="L19140" i="7"/>
  <c r="A19140" i="7"/>
  <c r="L19505" i="7"/>
  <c r="A19505" i="7"/>
  <c r="L19497" i="7"/>
  <c r="A19497" i="7"/>
  <c r="L19241" i="7"/>
  <c r="A19241" i="7"/>
  <c r="L19199" i="7"/>
  <c r="A19199" i="7"/>
  <c r="L19864" i="7"/>
  <c r="A19864" i="7"/>
  <c r="L19786" i="7"/>
  <c r="A19786" i="7"/>
  <c r="L19947" i="7"/>
  <c r="A19947" i="7"/>
  <c r="L19437" i="7"/>
  <c r="A19437" i="7"/>
  <c r="L19957" i="7"/>
  <c r="A19957" i="7"/>
  <c r="L19255" i="7"/>
  <c r="A19255" i="7"/>
  <c r="L19447" i="7"/>
  <c r="A19447" i="7"/>
  <c r="L20199" i="7"/>
  <c r="A20199" i="7"/>
  <c r="L20371" i="7"/>
  <c r="A20371" i="7"/>
  <c r="L20196" i="7"/>
  <c r="A20196" i="7"/>
  <c r="L20692" i="7"/>
  <c r="A20692" i="7"/>
  <c r="L20197" i="7"/>
  <c r="A20197" i="7"/>
  <c r="L20694" i="7"/>
  <c r="A20694" i="7"/>
  <c r="L20534" i="7"/>
  <c r="A20534" i="7"/>
  <c r="L20535" i="7"/>
  <c r="A20535" i="7"/>
  <c r="L20193" i="7"/>
  <c r="A20193" i="7"/>
  <c r="L20661" i="7"/>
  <c r="A20661" i="7"/>
  <c r="L20290" i="7"/>
  <c r="A20290" i="7"/>
  <c r="L21154" i="7"/>
  <c r="A21154" i="7"/>
  <c r="L20787" i="7"/>
  <c r="A20787" i="7"/>
  <c r="L21257" i="7"/>
  <c r="A21257" i="7"/>
  <c r="L20988" i="7"/>
  <c r="A20988" i="7"/>
  <c r="L20693" i="7"/>
  <c r="A20693" i="7"/>
  <c r="L20941" i="7"/>
  <c r="A20941" i="7"/>
  <c r="L20990" i="7"/>
  <c r="A20990" i="7"/>
  <c r="L20999" i="7"/>
  <c r="A20999" i="7"/>
  <c r="L20768" i="7"/>
  <c r="A20768" i="7"/>
  <c r="L20825" i="7"/>
  <c r="A20825" i="7"/>
  <c r="L21226" i="7"/>
  <c r="A21226" i="7"/>
  <c r="L21427" i="7"/>
  <c r="A21427" i="7"/>
  <c r="L21396" i="7"/>
  <c r="A21396" i="7"/>
  <c r="L21333" i="7"/>
  <c r="A21333" i="7"/>
  <c r="L21342" i="7"/>
  <c r="A21342" i="7"/>
  <c r="L21191" i="7"/>
  <c r="A21191" i="7"/>
  <c r="L21463" i="7"/>
  <c r="A21463" i="7"/>
  <c r="L21336" i="7"/>
  <c r="A21336" i="7"/>
  <c r="L3351" i="7"/>
  <c r="A3351" i="7"/>
  <c r="A9098" i="7"/>
  <c r="L9098" i="7"/>
  <c r="L15592" i="7"/>
  <c r="A15592" i="7"/>
  <c r="L16547" i="7"/>
  <c r="A16547" i="7"/>
  <c r="L17899" i="7"/>
  <c r="A17899" i="7"/>
  <c r="L18934" i="7"/>
  <c r="A18934" i="7"/>
  <c r="L20582" i="7"/>
  <c r="A20582" i="7"/>
  <c r="L20687" i="7"/>
  <c r="A20687" i="7"/>
  <c r="L21372" i="7"/>
  <c r="A21372" i="7"/>
  <c r="A3935" i="7"/>
  <c r="L3935" i="7"/>
  <c r="A14523" i="7"/>
  <c r="L14523" i="7"/>
  <c r="L18566" i="7"/>
  <c r="A18566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L18281" i="7"/>
  <c r="A18281" i="7"/>
  <c r="L18666" i="7"/>
  <c r="A18666" i="7"/>
  <c r="L18565" i="7"/>
  <c r="A18565" i="7"/>
  <c r="L19881" i="7"/>
  <c r="A19881" i="7"/>
  <c r="L20123" i="7"/>
  <c r="A20123" i="7"/>
  <c r="L20153" i="7"/>
  <c r="A20153" i="7"/>
  <c r="L20804" i="7"/>
  <c r="A20804" i="7"/>
  <c r="L20721" i="7"/>
  <c r="A20721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21311" i="7"/>
  <c r="A21311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L18213" i="7"/>
  <c r="A18213" i="7"/>
  <c r="L18338" i="7"/>
  <c r="A18338" i="7"/>
  <c r="L19400" i="7"/>
  <c r="A19400" i="7"/>
  <c r="L20151" i="7"/>
  <c r="A20151" i="7"/>
  <c r="L20498" i="7"/>
  <c r="A20498" i="7"/>
  <c r="L21203" i="7"/>
  <c r="A21203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8251" i="7"/>
  <c r="A18251" i="7"/>
  <c r="L17561" i="7"/>
  <c r="A17561" i="7"/>
  <c r="L18133" i="7"/>
  <c r="A18133" i="7"/>
  <c r="L18120" i="7"/>
  <c r="A18120" i="7"/>
  <c r="L18130" i="7"/>
  <c r="A18130" i="7"/>
  <c r="L18633" i="7"/>
  <c r="A18633" i="7"/>
  <c r="L19092" i="7"/>
  <c r="A19092" i="7"/>
  <c r="L18645" i="7"/>
  <c r="A18645" i="7"/>
  <c r="L19560" i="7"/>
  <c r="A19560" i="7"/>
  <c r="L19091" i="7"/>
  <c r="A19091" i="7"/>
  <c r="L19221" i="7"/>
  <c r="A19221" i="7"/>
  <c r="L19087" i="7"/>
  <c r="A19087" i="7"/>
  <c r="L20320" i="7"/>
  <c r="A20320" i="7"/>
  <c r="L19558" i="7"/>
  <c r="A19558" i="7"/>
  <c r="L19575" i="7"/>
  <c r="A19575" i="7"/>
  <c r="L20316" i="7"/>
  <c r="A20316" i="7"/>
  <c r="L20341" i="7"/>
  <c r="A20341" i="7"/>
  <c r="L20321" i="7"/>
  <c r="A20321" i="7"/>
  <c r="L20338" i="7"/>
  <c r="A20338" i="7"/>
  <c r="L20830" i="7"/>
  <c r="A20830" i="7"/>
  <c r="L21419" i="7"/>
  <c r="A21419" i="7"/>
  <c r="L21415" i="7"/>
  <c r="A21415" i="7"/>
  <c r="L9039" i="7"/>
  <c r="A9039" i="7"/>
  <c r="L13241" i="7"/>
  <c r="A13241" i="7"/>
  <c r="L13775" i="7"/>
  <c r="A13775" i="7"/>
  <c r="L14553" i="7"/>
  <c r="A14553" i="7"/>
  <c r="L17412" i="7"/>
  <c r="A17412" i="7"/>
  <c r="L18356" i="7"/>
  <c r="A18356" i="7"/>
  <c r="L19310" i="7"/>
  <c r="A19310" i="7"/>
  <c r="L20492" i="7"/>
  <c r="A20492" i="7"/>
  <c r="L846" i="7"/>
  <c r="A846" i="7"/>
  <c r="A4377" i="7"/>
  <c r="L4377" i="7"/>
  <c r="A14814" i="7"/>
  <c r="L14814" i="7"/>
  <c r="L15782" i="7"/>
  <c r="A15782" i="7"/>
  <c r="L17974" i="7"/>
  <c r="A17974" i="7"/>
  <c r="L21217" i="7"/>
  <c r="A2121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20696" i="7"/>
  <c r="A20696" i="7"/>
  <c r="L21318" i="7"/>
  <c r="A21318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L18539" i="7"/>
  <c r="A18539" i="7"/>
  <c r="L19206" i="7"/>
  <c r="A19206" i="7"/>
  <c r="L19797" i="7"/>
  <c r="A19797" i="7"/>
  <c r="L20515" i="7"/>
  <c r="A20515" i="7"/>
  <c r="L20513" i="7"/>
  <c r="A20513" i="7"/>
  <c r="A6105" i="7"/>
  <c r="L6105" i="7"/>
  <c r="A12434" i="7"/>
  <c r="L12434" i="7"/>
  <c r="L16515" i="7"/>
  <c r="A16515" i="7"/>
  <c r="L16957" i="7"/>
  <c r="A16957" i="7"/>
  <c r="L21392" i="7"/>
  <c r="A21392" i="7"/>
  <c r="L10849" i="7"/>
  <c r="A10849" i="7"/>
  <c r="A13916" i="7"/>
  <c r="L13916" i="7"/>
  <c r="L14927" i="7"/>
  <c r="A14927" i="7"/>
  <c r="L18151" i="7"/>
  <c r="A18151" i="7"/>
  <c r="L16299" i="7"/>
  <c r="A16299" i="7"/>
  <c r="AV73" i="3"/>
  <c r="AY73" i="3"/>
  <c r="L5907" i="7"/>
  <c r="A5907" i="7"/>
  <c r="A13464" i="7"/>
  <c r="L13464" i="7"/>
  <c r="L16161" i="7"/>
  <c r="A16161" i="7"/>
  <c r="L19510" i="7"/>
  <c r="A19510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8069" i="7"/>
  <c r="A18069" i="7"/>
  <c r="L18603" i="7"/>
  <c r="A18603" i="7"/>
  <c r="L20496" i="7"/>
  <c r="A20496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19149" i="7"/>
  <c r="A19149" i="7"/>
  <c r="L19378" i="7"/>
  <c r="A19378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7884" i="7"/>
  <c r="A17884" i="7"/>
  <c r="L16729" i="7"/>
  <c r="A16729" i="7"/>
  <c r="L17409" i="7"/>
  <c r="A17409" i="7"/>
  <c r="L16802" i="7"/>
  <c r="A16802" i="7"/>
  <c r="L17868" i="7"/>
  <c r="A17868" i="7"/>
  <c r="L18391" i="7"/>
  <c r="A18391" i="7"/>
  <c r="L17967" i="7"/>
  <c r="A17967" i="7"/>
  <c r="L18200" i="7"/>
  <c r="A18200" i="7"/>
  <c r="L18559" i="7"/>
  <c r="A18559" i="7"/>
  <c r="L18274" i="7"/>
  <c r="A18274" i="7"/>
  <c r="L18393" i="7"/>
  <c r="A18393" i="7"/>
  <c r="L19015" i="7"/>
  <c r="A19015" i="7"/>
  <c r="L18396" i="7"/>
  <c r="A18396" i="7"/>
  <c r="L18573" i="7"/>
  <c r="A18573" i="7"/>
  <c r="L18558" i="7"/>
  <c r="A18558" i="7"/>
  <c r="L19208" i="7"/>
  <c r="A19208" i="7"/>
  <c r="L19185" i="7"/>
  <c r="A19185" i="7"/>
  <c r="L19170" i="7"/>
  <c r="A19170" i="7"/>
  <c r="L19147" i="7"/>
  <c r="A19147" i="7"/>
  <c r="L19132" i="7"/>
  <c r="A19132" i="7"/>
  <c r="L19515" i="7"/>
  <c r="A19515" i="7"/>
  <c r="L19062" i="7"/>
  <c r="A19062" i="7"/>
  <c r="L19159" i="7"/>
  <c r="A19159" i="7"/>
  <c r="L19888" i="7"/>
  <c r="A19888" i="7"/>
  <c r="L20206" i="7"/>
  <c r="A20206" i="7"/>
  <c r="L20207" i="7"/>
  <c r="A20207" i="7"/>
  <c r="L19461" i="7"/>
  <c r="A19461" i="7"/>
  <c r="L20134" i="7"/>
  <c r="A20134" i="7"/>
  <c r="L19303" i="7"/>
  <c r="A19303" i="7"/>
  <c r="L19935" i="7"/>
  <c r="A19935" i="7"/>
  <c r="L20562" i="7"/>
  <c r="A20562" i="7"/>
  <c r="L20575" i="7"/>
  <c r="A20575" i="7"/>
  <c r="L20469" i="7"/>
  <c r="A20469" i="7"/>
  <c r="L20478" i="7"/>
  <c r="A20478" i="7"/>
  <c r="L20544" i="7"/>
  <c r="A20544" i="7"/>
  <c r="L20558" i="7"/>
  <c r="A20558" i="7"/>
  <c r="L20170" i="7"/>
  <c r="A20170" i="7"/>
  <c r="L20548" i="7"/>
  <c r="A20548" i="7"/>
  <c r="L20651" i="7"/>
  <c r="A20651" i="7"/>
  <c r="L21020" i="7"/>
  <c r="A21020" i="7"/>
  <c r="L20869" i="7"/>
  <c r="A20869" i="7"/>
  <c r="L20862" i="7"/>
  <c r="A20862" i="7"/>
  <c r="L21171" i="7"/>
  <c r="A21171" i="7"/>
  <c r="L21008" i="7"/>
  <c r="A21008" i="7"/>
  <c r="L20657" i="7"/>
  <c r="A20657" i="7"/>
  <c r="L21182" i="7"/>
  <c r="A21182" i="7"/>
  <c r="L21387" i="7"/>
  <c r="A21387" i="7"/>
  <c r="L21430" i="7"/>
  <c r="A21430" i="7"/>
  <c r="L21184" i="7"/>
  <c r="A21184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L19236" i="7"/>
  <c r="A19236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L18054" i="7"/>
  <c r="A18054" i="7"/>
  <c r="L19079" i="7"/>
  <c r="A19079" i="7"/>
  <c r="L20410" i="7"/>
  <c r="A20410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L18266" i="7"/>
  <c r="A18266" i="7"/>
  <c r="L18547" i="7"/>
  <c r="A18547" i="7"/>
  <c r="L19504" i="7"/>
  <c r="A19504" i="7"/>
  <c r="L19916" i="7"/>
  <c r="A19916" i="7"/>
  <c r="L20493" i="7"/>
  <c r="A20493" i="7"/>
  <c r="L20683" i="7"/>
  <c r="A20683" i="7"/>
  <c r="L20929" i="7"/>
  <c r="A20929" i="7"/>
  <c r="A7853" i="7"/>
  <c r="L7853" i="7"/>
  <c r="A12916" i="7"/>
  <c r="L12916" i="7"/>
  <c r="L15320" i="7"/>
  <c r="A15320" i="7"/>
  <c r="L19384" i="7"/>
  <c r="A19384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7651" i="7"/>
  <c r="A17651" i="7"/>
  <c r="L18905" i="7"/>
  <c r="A18905" i="7"/>
  <c r="L18927" i="7"/>
  <c r="A18927" i="7"/>
  <c r="L20396" i="7"/>
  <c r="A20396" i="7"/>
  <c r="L21186" i="7"/>
  <c r="A21186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L18365" i="7"/>
  <c r="A18365" i="7"/>
  <c r="L19393" i="7"/>
  <c r="A19393" i="7"/>
  <c r="L20481" i="7"/>
  <c r="A20481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L20127" i="7"/>
  <c r="A20127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L18378" i="7"/>
  <c r="A18378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18044" i="7"/>
  <c r="A18044" i="7"/>
  <c r="L18379" i="7"/>
  <c r="A18379" i="7"/>
  <c r="L18319" i="7"/>
  <c r="A18319" i="7"/>
  <c r="L18810" i="7"/>
  <c r="A18810" i="7"/>
  <c r="L18677" i="7"/>
  <c r="A18677" i="7"/>
  <c r="L19210" i="7"/>
  <c r="A19210" i="7"/>
  <c r="L19857" i="7"/>
  <c r="A19857" i="7"/>
  <c r="L19854" i="7"/>
  <c r="A19854" i="7"/>
  <c r="L20973" i="7"/>
  <c r="A20973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620" i="7"/>
  <c r="A17620" i="7"/>
  <c r="L17260" i="7"/>
  <c r="A17260" i="7"/>
  <c r="L17605" i="7"/>
  <c r="A17605" i="7"/>
  <c r="L17606" i="7"/>
  <c r="A17606" i="7"/>
  <c r="L17607" i="7"/>
  <c r="A17607" i="7"/>
  <c r="L17257" i="7"/>
  <c r="A17257" i="7"/>
  <c r="L17490" i="7"/>
  <c r="A17490" i="7"/>
  <c r="L18175" i="7"/>
  <c r="A18175" i="7"/>
  <c r="L18488" i="7"/>
  <c r="A18488" i="7"/>
  <c r="L18870" i="7"/>
  <c r="A18870" i="7"/>
  <c r="L19784" i="7"/>
  <c r="A19784" i="7"/>
  <c r="L20400" i="7"/>
  <c r="A20400" i="7"/>
  <c r="L20150" i="7"/>
  <c r="A20150" i="7"/>
  <c r="L20308" i="7"/>
  <c r="A20308" i="7"/>
  <c r="L20402" i="7"/>
  <c r="A20402" i="7"/>
  <c r="L20814" i="7"/>
  <c r="A20814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8195" i="7"/>
  <c r="A18195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8203" i="7"/>
  <c r="A18203" i="7"/>
  <c r="L16576" i="7"/>
  <c r="A16576" i="7"/>
  <c r="L17671" i="7"/>
  <c r="A17671" i="7"/>
  <c r="L16609" i="7"/>
  <c r="A16609" i="7"/>
  <c r="L17009" i="7"/>
  <c r="A17009" i="7"/>
  <c r="L16930" i="7"/>
  <c r="A16930" i="7"/>
  <c r="L17546" i="7"/>
  <c r="A17546" i="7"/>
  <c r="L17869" i="7"/>
  <c r="A17869" i="7"/>
  <c r="L17678" i="7"/>
  <c r="A17678" i="7"/>
  <c r="L18286" i="7"/>
  <c r="A18286" i="7"/>
  <c r="L18271" i="7"/>
  <c r="A18271" i="7"/>
  <c r="L17976" i="7"/>
  <c r="A17976" i="7"/>
  <c r="L17865" i="7"/>
  <c r="A17865" i="7"/>
  <c r="L18400" i="7"/>
  <c r="A18400" i="7"/>
  <c r="L18218" i="7"/>
  <c r="A18218" i="7"/>
  <c r="L18505" i="7"/>
  <c r="A18505" i="7"/>
  <c r="L18394" i="7"/>
  <c r="A18394" i="7"/>
  <c r="L18571" i="7"/>
  <c r="A18571" i="7"/>
  <c r="L18468" i="7"/>
  <c r="A18468" i="7"/>
  <c r="L18581" i="7"/>
  <c r="A18581" i="7"/>
  <c r="L18992" i="7"/>
  <c r="A18992" i="7"/>
  <c r="L19532" i="7"/>
  <c r="A19532" i="7"/>
  <c r="L19536" i="7"/>
  <c r="A19536" i="7"/>
  <c r="L19326" i="7"/>
  <c r="A19326" i="7"/>
  <c r="L19187" i="7"/>
  <c r="A19187" i="7"/>
  <c r="L19188" i="7"/>
  <c r="A19188" i="7"/>
  <c r="L19321" i="7"/>
  <c r="A19321" i="7"/>
  <c r="L19340" i="7"/>
  <c r="A19340" i="7"/>
  <c r="L19183" i="7"/>
  <c r="A19183" i="7"/>
  <c r="L19748" i="7"/>
  <c r="A19748" i="7"/>
  <c r="L19922" i="7"/>
  <c r="A19922" i="7"/>
  <c r="L20246" i="7"/>
  <c r="A20246" i="7"/>
  <c r="L20247" i="7"/>
  <c r="A20247" i="7"/>
  <c r="L20231" i="7"/>
  <c r="A20231" i="7"/>
  <c r="L19934" i="7"/>
  <c r="A19934" i="7"/>
  <c r="L19535" i="7"/>
  <c r="A19535" i="7"/>
  <c r="L20255" i="7"/>
  <c r="A20255" i="7"/>
  <c r="L20706" i="7"/>
  <c r="A20706" i="7"/>
  <c r="L20260" i="7"/>
  <c r="A20260" i="7"/>
  <c r="L20221" i="7"/>
  <c r="A20221" i="7"/>
  <c r="L20270" i="7"/>
  <c r="A20270" i="7"/>
  <c r="L20233" i="7"/>
  <c r="A20233" i="7"/>
  <c r="L20258" i="7"/>
  <c r="A20258" i="7"/>
  <c r="L20732" i="7"/>
  <c r="A20732" i="7"/>
  <c r="L20741" i="7"/>
  <c r="A20741" i="7"/>
  <c r="L21369" i="7"/>
  <c r="A21369" i="7"/>
  <c r="L20712" i="7"/>
  <c r="A20712" i="7"/>
  <c r="L21163" i="7"/>
  <c r="A21163" i="7"/>
  <c r="L21429" i="7"/>
  <c r="A21429" i="7"/>
  <c r="L21208" i="7"/>
  <c r="A21208" i="7"/>
  <c r="L12160" i="7"/>
  <c r="A12160" i="7"/>
  <c r="A14047" i="7"/>
  <c r="L14047" i="7"/>
  <c r="L16639" i="7"/>
  <c r="A16639" i="7"/>
  <c r="L18525" i="7"/>
  <c r="A18525" i="7"/>
  <c r="L20979" i="7"/>
  <c r="A20979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17693" i="7"/>
  <c r="A17693" i="7"/>
  <c r="L17696" i="7"/>
  <c r="A17696" i="7"/>
  <c r="L17954" i="7"/>
  <c r="A17954" i="7"/>
  <c r="L20388" i="7"/>
  <c r="A20388" i="7"/>
  <c r="L21433" i="7"/>
  <c r="A21433" i="7"/>
  <c r="L8061" i="7"/>
  <c r="A8061" i="7"/>
  <c r="L12601" i="7"/>
  <c r="A12601" i="7"/>
  <c r="L13390" i="7"/>
  <c r="A13390" i="7"/>
  <c r="A14689" i="7"/>
  <c r="L14689" i="7"/>
  <c r="L17227" i="7"/>
  <c r="A17227" i="7"/>
  <c r="L20512" i="7"/>
  <c r="A20512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735" i="7"/>
  <c r="A17735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771" i="7"/>
  <c r="A17771" i="7"/>
  <c r="L17046" i="7"/>
  <c r="A17046" i="7"/>
  <c r="L17110" i="7"/>
  <c r="A17110" i="7"/>
  <c r="L17724" i="7"/>
  <c r="A17724" i="7"/>
  <c r="L17247" i="7"/>
  <c r="A17247" i="7"/>
  <c r="L16816" i="7"/>
  <c r="A16816" i="7"/>
  <c r="L17056" i="7"/>
  <c r="A17056" i="7"/>
  <c r="L17120" i="7"/>
  <c r="A17120" i="7"/>
  <c r="L17762" i="7"/>
  <c r="A17762" i="7"/>
  <c r="L17017" i="7"/>
  <c r="A17017" i="7"/>
  <c r="L17081" i="7"/>
  <c r="A17081" i="7"/>
  <c r="L17145" i="7"/>
  <c r="A17145" i="7"/>
  <c r="L17803" i="7"/>
  <c r="A17803" i="7"/>
  <c r="L17042" i="7"/>
  <c r="A17042" i="7"/>
  <c r="L17106" i="7"/>
  <c r="A17106" i="7"/>
  <c r="L17274" i="7"/>
  <c r="A17274" i="7"/>
  <c r="L18753" i="7"/>
  <c r="A18753" i="7"/>
  <c r="L17781" i="7"/>
  <c r="A17781" i="7"/>
  <c r="L18416" i="7"/>
  <c r="A18416" i="7"/>
  <c r="L17766" i="7"/>
  <c r="A17766" i="7"/>
  <c r="L17830" i="7"/>
  <c r="A17830" i="7"/>
  <c r="L17815" i="7"/>
  <c r="A17815" i="7"/>
  <c r="L17720" i="7"/>
  <c r="A17720" i="7"/>
  <c r="L17784" i="7"/>
  <c r="A17784" i="7"/>
  <c r="L18721" i="7"/>
  <c r="A18721" i="7"/>
  <c r="L17769" i="7"/>
  <c r="A17769" i="7"/>
  <c r="L17833" i="7"/>
  <c r="A17833" i="7"/>
  <c r="L17818" i="7"/>
  <c r="A17818" i="7"/>
  <c r="L19041" i="7"/>
  <c r="A19041" i="7"/>
  <c r="L18746" i="7"/>
  <c r="A18746" i="7"/>
  <c r="L19043" i="7"/>
  <c r="A19043" i="7"/>
  <c r="L18691" i="7"/>
  <c r="A18691" i="7"/>
  <c r="L18755" i="7"/>
  <c r="A18755" i="7"/>
  <c r="L19044" i="7"/>
  <c r="A19044" i="7"/>
  <c r="L18700" i="7"/>
  <c r="A18700" i="7"/>
  <c r="L18764" i="7"/>
  <c r="A18764" i="7"/>
  <c r="L18411" i="7"/>
  <c r="A18411" i="7"/>
  <c r="L18709" i="7"/>
  <c r="A18709" i="7"/>
  <c r="L18773" i="7"/>
  <c r="A18773" i="7"/>
  <c r="L18420" i="7"/>
  <c r="A18420" i="7"/>
  <c r="L18718" i="7"/>
  <c r="A18718" i="7"/>
  <c r="L18782" i="7"/>
  <c r="A18782" i="7"/>
  <c r="L18429" i="7"/>
  <c r="A18429" i="7"/>
  <c r="L18727" i="7"/>
  <c r="A18727" i="7"/>
  <c r="L18791" i="7"/>
  <c r="A18791" i="7"/>
  <c r="L18438" i="7"/>
  <c r="A18438" i="7"/>
  <c r="L18736" i="7"/>
  <c r="A18736" i="7"/>
  <c r="L19029" i="7"/>
  <c r="A19029" i="7"/>
  <c r="L19673" i="7"/>
  <c r="A19673" i="7"/>
  <c r="L19610" i="7"/>
  <c r="A19610" i="7"/>
  <c r="L19713" i="7"/>
  <c r="A19713" i="7"/>
  <c r="L19611" i="7"/>
  <c r="A19611" i="7"/>
  <c r="L19714" i="7"/>
  <c r="A19714" i="7"/>
  <c r="L19665" i="7"/>
  <c r="A19665" i="7"/>
  <c r="L19602" i="7"/>
  <c r="A19602" i="7"/>
  <c r="L19705" i="7"/>
  <c r="A19705" i="7"/>
  <c r="L19642" i="7"/>
  <c r="A19642" i="7"/>
  <c r="L20073" i="7"/>
  <c r="A20073" i="7"/>
  <c r="L19643" i="7"/>
  <c r="A19643" i="7"/>
  <c r="L20089" i="7"/>
  <c r="A20089" i="7"/>
  <c r="L19683" i="7"/>
  <c r="A19683" i="7"/>
  <c r="L20046" i="7"/>
  <c r="A20046" i="7"/>
  <c r="L20009" i="7"/>
  <c r="A20009" i="7"/>
  <c r="L20167" i="7"/>
  <c r="A20167" i="7"/>
  <c r="L20080" i="7"/>
  <c r="A20080" i="7"/>
  <c r="L20023" i="7"/>
  <c r="A20023" i="7"/>
  <c r="L19597" i="7"/>
  <c r="A19597" i="7"/>
  <c r="L19661" i="7"/>
  <c r="A19661" i="7"/>
  <c r="L19725" i="7"/>
  <c r="A19725" i="7"/>
  <c r="L20070" i="7"/>
  <c r="A20070" i="7"/>
  <c r="L19622" i="7"/>
  <c r="A19622" i="7"/>
  <c r="L19686" i="7"/>
  <c r="A19686" i="7"/>
  <c r="L20004" i="7"/>
  <c r="A20004" i="7"/>
  <c r="L20119" i="7"/>
  <c r="A20119" i="7"/>
  <c r="L19647" i="7"/>
  <c r="A19647" i="7"/>
  <c r="L19711" i="7"/>
  <c r="A19711" i="7"/>
  <c r="L20027" i="7"/>
  <c r="A20027" i="7"/>
  <c r="L20035" i="7"/>
  <c r="A20035" i="7"/>
  <c r="L20099" i="7"/>
  <c r="A20099" i="7"/>
  <c r="L21034" i="7"/>
  <c r="A21034" i="7"/>
  <c r="L20084" i="7"/>
  <c r="A20084" i="7"/>
  <c r="L20628" i="7"/>
  <c r="A20628" i="7"/>
  <c r="L20045" i="7"/>
  <c r="A20045" i="7"/>
  <c r="L20109" i="7"/>
  <c r="A20109" i="7"/>
  <c r="L20618" i="7"/>
  <c r="A20618" i="7"/>
  <c r="L21066" i="7"/>
  <c r="A21066" i="7"/>
  <c r="L20636" i="7"/>
  <c r="A20636" i="7"/>
  <c r="L20034" i="7"/>
  <c r="A20034" i="7"/>
  <c r="L20098" i="7"/>
  <c r="A20098" i="7"/>
  <c r="L20595" i="7"/>
  <c r="A20595" i="7"/>
  <c r="L21051" i="7"/>
  <c r="A21051" i="7"/>
  <c r="L21115" i="7"/>
  <c r="A21115" i="7"/>
  <c r="L21068" i="7"/>
  <c r="A21068" i="7"/>
  <c r="L21134" i="7"/>
  <c r="A21134" i="7"/>
  <c r="L21093" i="7"/>
  <c r="A21093" i="7"/>
  <c r="L21054" i="7"/>
  <c r="A21054" i="7"/>
  <c r="L21118" i="7"/>
  <c r="A21118" i="7"/>
  <c r="L21079" i="7"/>
  <c r="A21079" i="7"/>
  <c r="L20600" i="7"/>
  <c r="A20600" i="7"/>
  <c r="L21064" i="7"/>
  <c r="A21064" i="7"/>
  <c r="L21130" i="7"/>
  <c r="A21130" i="7"/>
  <c r="L21049" i="7"/>
  <c r="A21049" i="7"/>
  <c r="L21113" i="7"/>
  <c r="A21113" i="7"/>
  <c r="L21128" i="7"/>
  <c r="A21128" i="7"/>
  <c r="A13107" i="7"/>
  <c r="L13107" i="7"/>
  <c r="L15543" i="7"/>
  <c r="A15543" i="7"/>
  <c r="L17286" i="7"/>
  <c r="A17286" i="7"/>
  <c r="L20203" i="7"/>
  <c r="A20203" i="7"/>
  <c r="L20888" i="7"/>
  <c r="A20888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L19276" i="7"/>
  <c r="A19276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L18480" i="7"/>
  <c r="A18480" i="7"/>
  <c r="L18482" i="7"/>
  <c r="A18482" i="7"/>
  <c r="L18590" i="7"/>
  <c r="A18590" i="7"/>
  <c r="L19328" i="7"/>
  <c r="A19328" i="7"/>
  <c r="L19898" i="7"/>
  <c r="A19898" i="7"/>
  <c r="L20586" i="7"/>
  <c r="A20586" i="7"/>
  <c r="L20969" i="7"/>
  <c r="A20969" i="7"/>
  <c r="A12922" i="7"/>
  <c r="L12922" i="7"/>
  <c r="L15330" i="7"/>
  <c r="A15330" i="7"/>
  <c r="L16352" i="7"/>
  <c r="A16352" i="7"/>
  <c r="L20925" i="7"/>
  <c r="A20925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18807" i="7"/>
  <c r="A18807" i="7"/>
  <c r="L19215" i="7"/>
  <c r="A19215" i="7"/>
  <c r="L21220" i="7"/>
  <c r="A21220" i="7"/>
  <c r="L21223" i="7"/>
  <c r="A21223" i="7"/>
  <c r="L7008" i="7"/>
  <c r="A7007" i="7"/>
  <c r="L15300" i="7"/>
  <c r="A15300" i="7"/>
  <c r="L20954" i="7"/>
  <c r="A20954" i="7"/>
  <c r="A8665" i="7"/>
  <c r="L8665" i="7"/>
  <c r="L12150" i="7"/>
  <c r="A12150" i="7"/>
  <c r="L12500" i="7"/>
  <c r="A12500" i="7"/>
  <c r="L14488" i="7"/>
  <c r="A14488" i="7"/>
  <c r="L16261" i="7"/>
  <c r="A16261" i="7"/>
  <c r="L19840" i="7"/>
  <c r="A19840" i="7"/>
  <c r="L19894" i="7"/>
  <c r="A19894" i="7"/>
  <c r="L21449" i="7"/>
  <c r="A21449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8536" i="7"/>
  <c r="A18536" i="7"/>
  <c r="L19839" i="7"/>
  <c r="A19839" i="7"/>
  <c r="L16538" i="7"/>
  <c r="A16538" i="7"/>
  <c r="L20457" i="7"/>
  <c r="A20457" i="7"/>
  <c r="A14587" i="7"/>
  <c r="L14587" i="7"/>
  <c r="A14590" i="7"/>
  <c r="L14590" i="7"/>
  <c r="L15329" i="7"/>
  <c r="A15329" i="7"/>
  <c r="L20495" i="7"/>
  <c r="A20495" i="7"/>
  <c r="L17300" i="7"/>
  <c r="A17300" i="7"/>
  <c r="L17346" i="7"/>
  <c r="A17346" i="7"/>
  <c r="L21196" i="7"/>
  <c r="A2119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7718" i="7"/>
  <c r="A17718" i="7"/>
  <c r="L18280" i="7"/>
  <c r="A18280" i="7"/>
  <c r="L18865" i="7"/>
  <c r="A18865" i="7"/>
  <c r="L18675" i="7"/>
  <c r="A18675" i="7"/>
  <c r="L18900" i="7"/>
  <c r="A18900" i="7"/>
  <c r="L19109" i="7"/>
  <c r="A19109" i="7"/>
  <c r="L18903" i="7"/>
  <c r="A18903" i="7"/>
  <c r="L19106" i="7"/>
  <c r="A19106" i="7"/>
  <c r="L19792" i="7"/>
  <c r="A19792" i="7"/>
  <c r="L19304" i="7"/>
  <c r="A19304" i="7"/>
  <c r="L19818" i="7"/>
  <c r="A19818" i="7"/>
  <c r="L19907" i="7"/>
  <c r="A19907" i="7"/>
  <c r="L20296" i="7"/>
  <c r="A20296" i="7"/>
  <c r="L19591" i="7"/>
  <c r="A19591" i="7"/>
  <c r="L20419" i="7"/>
  <c r="A20419" i="7"/>
  <c r="L20436" i="7"/>
  <c r="A20436" i="7"/>
  <c r="L20302" i="7"/>
  <c r="A20302" i="7"/>
  <c r="L20418" i="7"/>
  <c r="A20418" i="7"/>
  <c r="L20960" i="7"/>
  <c r="A20960" i="7"/>
  <c r="L21314" i="7"/>
  <c r="A21314" i="7"/>
  <c r="L21283" i="7"/>
  <c r="A21283" i="7"/>
  <c r="L21248" i="7"/>
  <c r="A21248" i="7"/>
  <c r="L12799" i="7"/>
  <c r="A12799" i="7"/>
  <c r="A14541" i="7"/>
  <c r="L14541" i="7"/>
  <c r="L19428" i="7"/>
  <c r="A19428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8035" i="7"/>
  <c r="A18035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7703" i="7"/>
  <c r="A17703" i="7"/>
  <c r="L16842" i="7"/>
  <c r="A16842" i="7"/>
  <c r="L17362" i="7"/>
  <c r="A17362" i="7"/>
  <c r="L17514" i="7"/>
  <c r="A17514" i="7"/>
  <c r="L17701" i="7"/>
  <c r="A17701" i="7"/>
  <c r="L18141" i="7"/>
  <c r="A18141" i="7"/>
  <c r="L17646" i="7"/>
  <c r="A17646" i="7"/>
  <c r="L18038" i="7"/>
  <c r="A18038" i="7"/>
  <c r="L17855" i="7"/>
  <c r="A17855" i="7"/>
  <c r="L18247" i="7"/>
  <c r="A18247" i="7"/>
  <c r="L17856" i="7"/>
  <c r="A17856" i="7"/>
  <c r="L18160" i="7"/>
  <c r="A18160" i="7"/>
  <c r="L18383" i="7"/>
  <c r="A18383" i="7"/>
  <c r="L17969" i="7"/>
  <c r="A17969" i="7"/>
  <c r="L18233" i="7"/>
  <c r="A18233" i="7"/>
  <c r="L17858" i="7"/>
  <c r="A17858" i="7"/>
  <c r="L18322" i="7"/>
  <c r="A18322" i="7"/>
  <c r="L19052" i="7"/>
  <c r="A19052" i="7"/>
  <c r="L18954" i="7"/>
  <c r="A18954" i="7"/>
  <c r="L18545" i="7"/>
  <c r="A18545" i="7"/>
  <c r="L18915" i="7"/>
  <c r="A18915" i="7"/>
  <c r="L18626" i="7"/>
  <c r="A18626" i="7"/>
  <c r="L18964" i="7"/>
  <c r="A18964" i="7"/>
  <c r="L18685" i="7"/>
  <c r="A18685" i="7"/>
  <c r="L18965" i="7"/>
  <c r="A18965" i="7"/>
  <c r="L18654" i="7"/>
  <c r="A18654" i="7"/>
  <c r="L18958" i="7"/>
  <c r="A18958" i="7"/>
  <c r="L18621" i="7"/>
  <c r="A18621" i="7"/>
  <c r="L18967" i="7"/>
  <c r="A18967" i="7"/>
  <c r="L18622" i="7"/>
  <c r="A18622" i="7"/>
  <c r="L19051" i="7"/>
  <c r="A19051" i="7"/>
  <c r="L19352" i="7"/>
  <c r="A19352" i="7"/>
  <c r="L19201" i="7"/>
  <c r="A19201" i="7"/>
  <c r="L19467" i="7"/>
  <c r="A19467" i="7"/>
  <c r="L19138" i="7"/>
  <c r="A19138" i="7"/>
  <c r="L19436" i="7"/>
  <c r="A19436" i="7"/>
  <c r="L19195" i="7"/>
  <c r="A19195" i="7"/>
  <c r="L19449" i="7"/>
  <c r="A19449" i="7"/>
  <c r="L19196" i="7"/>
  <c r="A19196" i="7"/>
  <c r="L19539" i="7"/>
  <c r="A19539" i="7"/>
  <c r="L19540" i="7"/>
  <c r="A19540" i="7"/>
  <c r="L19285" i="7"/>
  <c r="A19285" i="7"/>
  <c r="L19233" i="7"/>
  <c r="A19233" i="7"/>
  <c r="L20143" i="7"/>
  <c r="A20143" i="7"/>
  <c r="L19866" i="7"/>
  <c r="A19866" i="7"/>
  <c r="L19955" i="7"/>
  <c r="A19955" i="7"/>
  <c r="L19445" i="7"/>
  <c r="A19445" i="7"/>
  <c r="L19470" i="7"/>
  <c r="A19470" i="7"/>
  <c r="L19279" i="7"/>
  <c r="A19279" i="7"/>
  <c r="L19471" i="7"/>
  <c r="A19471" i="7"/>
  <c r="L20280" i="7"/>
  <c r="A20280" i="7"/>
  <c r="L20451" i="7"/>
  <c r="A20451" i="7"/>
  <c r="L20292" i="7"/>
  <c r="A20292" i="7"/>
  <c r="L20726" i="7"/>
  <c r="A20726" i="7"/>
  <c r="L20293" i="7"/>
  <c r="A20293" i="7"/>
  <c r="L20727" i="7"/>
  <c r="A20727" i="7"/>
  <c r="L20669" i="7"/>
  <c r="A20669" i="7"/>
  <c r="L20670" i="7"/>
  <c r="A20670" i="7"/>
  <c r="L20241" i="7"/>
  <c r="A20241" i="7"/>
  <c r="L20674" i="7"/>
  <c r="A20674" i="7"/>
  <c r="L20370" i="7"/>
  <c r="A20370" i="7"/>
  <c r="L21227" i="7"/>
  <c r="A21227" i="7"/>
  <c r="L20819" i="7"/>
  <c r="A20819" i="7"/>
  <c r="L20724" i="7"/>
  <c r="A20724" i="7"/>
  <c r="L20996" i="7"/>
  <c r="A20996" i="7"/>
  <c r="L20725" i="7"/>
  <c r="A20725" i="7"/>
  <c r="L20949" i="7"/>
  <c r="A20949" i="7"/>
  <c r="L20766" i="7"/>
  <c r="A20766" i="7"/>
  <c r="L20998" i="7"/>
  <c r="A20998" i="7"/>
  <c r="L21161" i="7"/>
  <c r="A21161" i="7"/>
  <c r="L20824" i="7"/>
  <c r="A20824" i="7"/>
  <c r="L20537" i="7"/>
  <c r="A20537" i="7"/>
  <c r="L20913" i="7"/>
  <c r="A20913" i="7"/>
  <c r="L21258" i="7"/>
  <c r="A21258" i="7"/>
  <c r="L21435" i="7"/>
  <c r="A21435" i="7"/>
  <c r="L21404" i="7"/>
  <c r="A21404" i="7"/>
  <c r="L21341" i="7"/>
  <c r="A21341" i="7"/>
  <c r="L21398" i="7"/>
  <c r="A21398" i="7"/>
  <c r="L21255" i="7"/>
  <c r="A21255" i="7"/>
  <c r="L21400" i="7"/>
  <c r="A21400" i="7"/>
  <c r="L9097" i="7"/>
  <c r="A9097" i="7"/>
  <c r="L11668" i="7"/>
  <c r="A11668" i="7"/>
  <c r="L14767" i="7"/>
  <c r="A14767" i="7"/>
  <c r="L17148" i="7"/>
  <c r="A17148" i="7"/>
  <c r="L17989" i="7"/>
  <c r="A17989" i="7"/>
  <c r="L18799" i="7"/>
  <c r="A18799" i="7"/>
  <c r="L19914" i="7"/>
  <c r="A19914" i="7"/>
  <c r="L20715" i="7"/>
  <c r="A20715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363" i="7"/>
  <c r="A18363" i="7"/>
  <c r="L18674" i="7"/>
  <c r="A18674" i="7"/>
  <c r="L18671" i="7"/>
  <c r="A18671" i="7"/>
  <c r="L19127" i="7"/>
  <c r="A19127" i="7"/>
  <c r="L20355" i="7"/>
  <c r="A20355" i="7"/>
  <c r="L20161" i="7"/>
  <c r="A20161" i="7"/>
  <c r="L20964" i="7"/>
  <c r="A20964" i="7"/>
  <c r="L20953" i="7"/>
  <c r="A20953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L17654" i="7"/>
  <c r="A17654" i="7"/>
  <c r="L18504" i="7"/>
  <c r="A18504" i="7"/>
  <c r="L19083" i="7"/>
  <c r="A19083" i="7"/>
  <c r="L19893" i="7"/>
  <c r="A19893" i="7"/>
  <c r="L20555" i="7"/>
  <c r="A20555" i="7"/>
  <c r="L21275" i="7"/>
  <c r="A21275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8131" i="7"/>
  <c r="A18131" i="7"/>
  <c r="L18110" i="7"/>
  <c r="A18110" i="7"/>
  <c r="L18128" i="7"/>
  <c r="A18128" i="7"/>
  <c r="L18250" i="7"/>
  <c r="A18250" i="7"/>
  <c r="L18641" i="7"/>
  <c r="A18641" i="7"/>
  <c r="L18635" i="7"/>
  <c r="A18635" i="7"/>
  <c r="L19097" i="7"/>
  <c r="A19097" i="7"/>
  <c r="L19571" i="7"/>
  <c r="A19571" i="7"/>
  <c r="L19099" i="7"/>
  <c r="A19099" i="7"/>
  <c r="L19564" i="7"/>
  <c r="A19564" i="7"/>
  <c r="L19095" i="7"/>
  <c r="A19095" i="7"/>
  <c r="L20352" i="7"/>
  <c r="A20352" i="7"/>
  <c r="L19566" i="7"/>
  <c r="A19566" i="7"/>
  <c r="L19583" i="7"/>
  <c r="A19583" i="7"/>
  <c r="L20324" i="7"/>
  <c r="A20324" i="7"/>
  <c r="L20349" i="7"/>
  <c r="A20349" i="7"/>
  <c r="L20329" i="7"/>
  <c r="A20329" i="7"/>
  <c r="L20346" i="7"/>
  <c r="A20346" i="7"/>
  <c r="L20838" i="7"/>
  <c r="A20838" i="7"/>
  <c r="L21412" i="7"/>
  <c r="A21412" i="7"/>
  <c r="L21423" i="7"/>
  <c r="A21423" i="7"/>
  <c r="L13242" i="7"/>
  <c r="A13242" i="7"/>
  <c r="L14520" i="7"/>
  <c r="A14520" i="7"/>
  <c r="L15593" i="7"/>
  <c r="A15593" i="7"/>
  <c r="L15332" i="7"/>
  <c r="A15332" i="7"/>
  <c r="L16656" i="7"/>
  <c r="A16656" i="7"/>
  <c r="L19961" i="7"/>
  <c r="A19961" i="7"/>
  <c r="L20157" i="7"/>
  <c r="A20157" i="7"/>
  <c r="L8362" i="7"/>
  <c r="A8362" i="7"/>
  <c r="L15781" i="7"/>
  <c r="A15781" i="7"/>
  <c r="L15790" i="7"/>
  <c r="A15790" i="7"/>
  <c r="L17975" i="7"/>
  <c r="A17975" i="7"/>
  <c r="L20880" i="7"/>
  <c r="A20880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21317" i="7"/>
  <c r="A21317" i="7"/>
  <c r="L21319" i="7"/>
  <c r="A21319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9205" i="7"/>
  <c r="A19205" i="7"/>
  <c r="L19111" i="7"/>
  <c r="A19111" i="7"/>
  <c r="L20175" i="7"/>
  <c r="A20175" i="7"/>
  <c r="L20516" i="7"/>
  <c r="A20516" i="7"/>
  <c r="L20521" i="7"/>
  <c r="A20521" i="7"/>
  <c r="L16516" i="7"/>
  <c r="A16516" i="7"/>
  <c r="L15715" i="7"/>
  <c r="A15715" i="7"/>
  <c r="L17345" i="7"/>
  <c r="A17345" i="7"/>
  <c r="A6131" i="7"/>
  <c r="L6131" i="7"/>
  <c r="A14928" i="7"/>
  <c r="L14928" i="7"/>
  <c r="L18152" i="7"/>
  <c r="A18152" i="7"/>
  <c r="L21464" i="7"/>
  <c r="A21464" i="7"/>
  <c r="L16301" i="7"/>
  <c r="A16301" i="7"/>
  <c r="A14867" i="7"/>
  <c r="L14867" i="7"/>
  <c r="L16364" i="7"/>
  <c r="A16364" i="7"/>
  <c r="L16810" i="7"/>
  <c r="A16810" i="7"/>
  <c r="L21005" i="7"/>
  <c r="A21005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18975" i="7"/>
  <c r="A18975" i="7"/>
  <c r="L19495" i="7"/>
  <c r="A19495" i="7"/>
  <c r="L21233" i="7"/>
  <c r="A21233" i="7"/>
  <c r="L21327" i="7"/>
  <c r="A21327" i="7"/>
  <c r="L7009" i="7"/>
  <c r="A7008" i="7"/>
  <c r="L12606" i="7"/>
  <c r="A12606" i="7"/>
  <c r="L15976" i="7"/>
  <c r="A15976" i="7"/>
  <c r="L20553" i="7"/>
  <c r="A20553" i="7"/>
  <c r="L9915" i="7"/>
  <c r="A9915" i="7"/>
  <c r="A13119" i="7"/>
  <c r="L13119" i="7"/>
  <c r="A13084" i="7"/>
  <c r="L13084" i="7"/>
  <c r="L16353" i="7"/>
  <c r="A16353" i="7"/>
  <c r="L17231" i="7"/>
  <c r="A17231" i="7"/>
  <c r="L19229" i="7"/>
  <c r="A19229" i="7"/>
  <c r="L19231" i="7"/>
  <c r="A19231" i="7"/>
  <c r="L20912" i="7"/>
  <c r="A20912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L19056" i="7"/>
  <c r="A19056" i="7"/>
  <c r="L20360" i="7"/>
  <c r="A20360" i="7"/>
  <c r="A12233" i="7"/>
  <c r="L12233" i="7"/>
  <c r="L15899" i="7"/>
  <c r="A15899" i="7"/>
  <c r="L21202" i="7"/>
  <c r="A21202" i="7"/>
  <c r="A14508" i="7"/>
  <c r="L14508" i="7"/>
  <c r="A14549" i="7"/>
  <c r="L14549" i="7"/>
  <c r="A14586" i="7"/>
  <c r="L14586" i="7"/>
  <c r="L20934" i="7"/>
  <c r="A20934" i="7"/>
  <c r="A12561" i="7"/>
  <c r="L12561" i="7"/>
  <c r="L16165" i="7"/>
  <c r="A16165" i="7"/>
  <c r="L17709" i="7"/>
  <c r="A17709" i="7"/>
  <c r="L21198" i="7"/>
  <c r="A21198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8116" i="7"/>
  <c r="A18116" i="7"/>
  <c r="L16882" i="7"/>
  <c r="A16882" i="7"/>
  <c r="L17958" i="7"/>
  <c r="A17958" i="7"/>
  <c r="L18362" i="7"/>
  <c r="A18362" i="7"/>
  <c r="L18528" i="7"/>
  <c r="A18528" i="7"/>
  <c r="L18867" i="7"/>
  <c r="A18867" i="7"/>
  <c r="L18948" i="7"/>
  <c r="A18948" i="7"/>
  <c r="L18532" i="7"/>
  <c r="A18532" i="7"/>
  <c r="L18534" i="7"/>
  <c r="A18534" i="7"/>
  <c r="L19272" i="7"/>
  <c r="A19272" i="7"/>
  <c r="L19817" i="7"/>
  <c r="A19817" i="7"/>
  <c r="L19313" i="7"/>
  <c r="A19313" i="7"/>
  <c r="L19826" i="7"/>
  <c r="A19826" i="7"/>
  <c r="L19812" i="7"/>
  <c r="A19812" i="7"/>
  <c r="L19590" i="7"/>
  <c r="A19590" i="7"/>
  <c r="L19791" i="7"/>
  <c r="A19791" i="7"/>
  <c r="L20435" i="7"/>
  <c r="A20435" i="7"/>
  <c r="L20444" i="7"/>
  <c r="A20444" i="7"/>
  <c r="L20422" i="7"/>
  <c r="A20422" i="7"/>
  <c r="L20297" i="7"/>
  <c r="A20297" i="7"/>
  <c r="L20434" i="7"/>
  <c r="A20434" i="7"/>
  <c r="L21236" i="7"/>
  <c r="A21236" i="7"/>
  <c r="L21442" i="7"/>
  <c r="A21442" i="7"/>
  <c r="L21272" i="7"/>
  <c r="A21272" i="7"/>
  <c r="A5843" i="7"/>
  <c r="L5843" i="7"/>
  <c r="L12800" i="7"/>
  <c r="A12800" i="7"/>
  <c r="L16422" i="7"/>
  <c r="A16422" i="7"/>
  <c r="L19771" i="7"/>
  <c r="A19771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8139" i="7"/>
  <c r="A18139" i="7"/>
  <c r="L16613" i="7"/>
  <c r="A16613" i="7"/>
  <c r="L16965" i="7"/>
  <c r="A16965" i="7"/>
  <c r="L17365" i="7"/>
  <c r="A17365" i="7"/>
  <c r="L17541" i="7"/>
  <c r="A17541" i="7"/>
  <c r="L18244" i="7"/>
  <c r="A18244" i="7"/>
  <c r="L17438" i="7"/>
  <c r="A17438" i="7"/>
  <c r="L17636" i="7"/>
  <c r="A17636" i="7"/>
  <c r="L17367" i="7"/>
  <c r="A17367" i="7"/>
  <c r="L17615" i="7"/>
  <c r="A17615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7980" i="7"/>
  <c r="A17980" i="7"/>
  <c r="L16866" i="7"/>
  <c r="A16866" i="7"/>
  <c r="L17370" i="7"/>
  <c r="A17370" i="7"/>
  <c r="L17522" i="7"/>
  <c r="A17522" i="7"/>
  <c r="L17853" i="7"/>
  <c r="A17853" i="7"/>
  <c r="L18181" i="7"/>
  <c r="A18181" i="7"/>
  <c r="L17702" i="7"/>
  <c r="A17702" i="7"/>
  <c r="L18142" i="7"/>
  <c r="A18142" i="7"/>
  <c r="L17919" i="7"/>
  <c r="A17919" i="7"/>
  <c r="L18327" i="7"/>
  <c r="A18327" i="7"/>
  <c r="L17920" i="7"/>
  <c r="A17920" i="7"/>
  <c r="L18168" i="7"/>
  <c r="A18168" i="7"/>
  <c r="L18519" i="7"/>
  <c r="A18519" i="7"/>
  <c r="L17985" i="7"/>
  <c r="A17985" i="7"/>
  <c r="L18241" i="7"/>
  <c r="A18241" i="7"/>
  <c r="L17922" i="7"/>
  <c r="A17922" i="7"/>
  <c r="L18330" i="7"/>
  <c r="A18330" i="7"/>
  <c r="L18544" i="7"/>
  <c r="A18544" i="7"/>
  <c r="L18962" i="7"/>
  <c r="A18962" i="7"/>
  <c r="L18609" i="7"/>
  <c r="A18609" i="7"/>
  <c r="L18955" i="7"/>
  <c r="A18955" i="7"/>
  <c r="L18684" i="7"/>
  <c r="A18684" i="7"/>
  <c r="L19006" i="7"/>
  <c r="A19006" i="7"/>
  <c r="L18821" i="7"/>
  <c r="A18821" i="7"/>
  <c r="L19007" i="7"/>
  <c r="A19007" i="7"/>
  <c r="L18686" i="7"/>
  <c r="A18686" i="7"/>
  <c r="L18966" i="7"/>
  <c r="A18966" i="7"/>
  <c r="L18629" i="7"/>
  <c r="A18629" i="7"/>
  <c r="L19009" i="7"/>
  <c r="A19009" i="7"/>
  <c r="L18630" i="7"/>
  <c r="A18630" i="7"/>
  <c r="L19117" i="7"/>
  <c r="A19117" i="7"/>
  <c r="L19434" i="7"/>
  <c r="A19434" i="7"/>
  <c r="L19217" i="7"/>
  <c r="A19217" i="7"/>
  <c r="L19512" i="7"/>
  <c r="A19512" i="7"/>
  <c r="L19194" i="7"/>
  <c r="A19194" i="7"/>
  <c r="L19448" i="7"/>
  <c r="A19448" i="7"/>
  <c r="L19219" i="7"/>
  <c r="A19219" i="7"/>
  <c r="L19472" i="7"/>
  <c r="A19472" i="7"/>
  <c r="L19256" i="7"/>
  <c r="A19256" i="7"/>
  <c r="L19730" i="7"/>
  <c r="A19730" i="7"/>
  <c r="L19731" i="7"/>
  <c r="A19731" i="7"/>
  <c r="L19349" i="7"/>
  <c r="A19349" i="7"/>
  <c r="L19286" i="7"/>
  <c r="A19286" i="7"/>
  <c r="L20184" i="7"/>
  <c r="A20184" i="7"/>
  <c r="L19946" i="7"/>
  <c r="A19946" i="7"/>
  <c r="L20536" i="7"/>
  <c r="A20536" i="7"/>
  <c r="L19469" i="7"/>
  <c r="A19469" i="7"/>
  <c r="L19486" i="7"/>
  <c r="A19486" i="7"/>
  <c r="L19287" i="7"/>
  <c r="A19287" i="7"/>
  <c r="L19487" i="7"/>
  <c r="A19487" i="7"/>
  <c r="L20139" i="7"/>
  <c r="A20139" i="7"/>
  <c r="L20531" i="7"/>
  <c r="A20531" i="7"/>
  <c r="L20372" i="7"/>
  <c r="A20372" i="7"/>
  <c r="L20743" i="7"/>
  <c r="A20743" i="7"/>
  <c r="L20309" i="7"/>
  <c r="A20309" i="7"/>
  <c r="L20823" i="7"/>
  <c r="A20823" i="7"/>
  <c r="L20695" i="7"/>
  <c r="A20695" i="7"/>
  <c r="L20734" i="7"/>
  <c r="A20734" i="7"/>
  <c r="L20281" i="7"/>
  <c r="A20281" i="7"/>
  <c r="L20770" i="7"/>
  <c r="A20770" i="7"/>
  <c r="L20386" i="7"/>
  <c r="A20386" i="7"/>
  <c r="L21401" i="7"/>
  <c r="A21401" i="7"/>
  <c r="L20915" i="7"/>
  <c r="A20915" i="7"/>
  <c r="L20772" i="7"/>
  <c r="A20772" i="7"/>
  <c r="L21156" i="7"/>
  <c r="A21156" i="7"/>
  <c r="L20765" i="7"/>
  <c r="A20765" i="7"/>
  <c r="L20989" i="7"/>
  <c r="A20989" i="7"/>
  <c r="L20774" i="7"/>
  <c r="A20774" i="7"/>
  <c r="L21158" i="7"/>
  <c r="A21158" i="7"/>
  <c r="L21190" i="7"/>
  <c r="A21190" i="7"/>
  <c r="L20896" i="7"/>
  <c r="A20896" i="7"/>
  <c r="L20665" i="7"/>
  <c r="A20665" i="7"/>
  <c r="L20945" i="7"/>
  <c r="A20945" i="7"/>
  <c r="L21290" i="7"/>
  <c r="A21290" i="7"/>
  <c r="L21451" i="7"/>
  <c r="A21451" i="7"/>
  <c r="L21436" i="7"/>
  <c r="A21436" i="7"/>
  <c r="L21397" i="7"/>
  <c r="A21397" i="7"/>
  <c r="L21438" i="7"/>
  <c r="A21438" i="7"/>
  <c r="L21287" i="7"/>
  <c r="A21287" i="7"/>
  <c r="L21448" i="7"/>
  <c r="A21448" i="7"/>
  <c r="L12665" i="7"/>
  <c r="A12665" i="7"/>
  <c r="L15605" i="7"/>
  <c r="A15605" i="7"/>
  <c r="L15606" i="7"/>
  <c r="A15606" i="7"/>
  <c r="L17990" i="7"/>
  <c r="A17990" i="7"/>
  <c r="L18800" i="7"/>
  <c r="A18800" i="7"/>
  <c r="L19493" i="7"/>
  <c r="A19493" i="7"/>
  <c r="L20740" i="7"/>
  <c r="A20740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18673" i="7"/>
  <c r="A18673" i="7"/>
  <c r="L18555" i="7"/>
  <c r="A18555" i="7"/>
  <c r="L18672" i="7"/>
  <c r="A18672" i="7"/>
  <c r="L19488" i="7"/>
  <c r="A19488" i="7"/>
  <c r="L20589" i="7"/>
  <c r="A20589" i="7"/>
  <c r="L19978" i="7"/>
  <c r="A19978" i="7"/>
  <c r="L20805" i="7"/>
  <c r="A20805" i="7"/>
  <c r="L20977" i="7"/>
  <c r="A20977" i="7"/>
  <c r="L4158" i="7"/>
  <c r="A4159" i="7"/>
  <c r="A13768" i="7"/>
  <c r="L13768" i="7"/>
  <c r="L15897" i="7"/>
  <c r="A15897" i="7"/>
  <c r="L18075" i="7"/>
  <c r="A18075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18190" i="7"/>
  <c r="A18190" i="7"/>
  <c r="L19161" i="7"/>
  <c r="A19161" i="7"/>
  <c r="L19228" i="7"/>
  <c r="A19228" i="7"/>
  <c r="L19519" i="7"/>
  <c r="A19519" i="7"/>
  <c r="L20587" i="7"/>
  <c r="A20587" i="7"/>
  <c r="L21373" i="7"/>
  <c r="A21373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7660" i="7"/>
  <c r="A17660" i="7"/>
  <c r="L16272" i="7"/>
  <c r="A16272" i="7"/>
  <c r="L18123" i="7"/>
  <c r="A18123" i="7"/>
  <c r="L18639" i="7"/>
  <c r="A18639" i="7"/>
  <c r="L18118" i="7"/>
  <c r="A18118" i="7"/>
  <c r="L18136" i="7"/>
  <c r="A18136" i="7"/>
  <c r="L18631" i="7"/>
  <c r="A18631" i="7"/>
  <c r="L18649" i="7"/>
  <c r="A18649" i="7"/>
  <c r="L18643" i="7"/>
  <c r="A18643" i="7"/>
  <c r="L18638" i="7"/>
  <c r="A18638" i="7"/>
  <c r="L19585" i="7"/>
  <c r="A19585" i="7"/>
  <c r="L19562" i="7"/>
  <c r="A19562" i="7"/>
  <c r="L19578" i="7"/>
  <c r="A19578" i="7"/>
  <c r="L19224" i="7"/>
  <c r="A19224" i="7"/>
  <c r="L20327" i="7"/>
  <c r="A20327" i="7"/>
  <c r="L19574" i="7"/>
  <c r="A19574" i="7"/>
  <c r="L20336" i="7"/>
  <c r="A20336" i="7"/>
  <c r="L20332" i="7"/>
  <c r="A20332" i="7"/>
  <c r="L20318" i="7"/>
  <c r="A20318" i="7"/>
  <c r="L20337" i="7"/>
  <c r="A20337" i="7"/>
  <c r="L20827" i="7"/>
  <c r="A20827" i="7"/>
  <c r="L21417" i="7"/>
  <c r="A21417" i="7"/>
  <c r="L21420" i="7"/>
  <c r="A21420" i="7"/>
  <c r="A8104" i="7"/>
  <c r="L8104" i="7"/>
  <c r="A14316" i="7"/>
  <c r="L14316" i="7"/>
  <c r="A13801" i="7"/>
  <c r="L13801" i="7"/>
  <c r="L15665" i="7"/>
  <c r="A15665" i="7"/>
  <c r="L16347" i="7"/>
  <c r="A16347" i="7"/>
  <c r="L17987" i="7"/>
  <c r="A17987" i="7"/>
  <c r="L19314" i="7"/>
  <c r="A19314" i="7"/>
  <c r="L20489" i="7"/>
  <c r="A20489" i="7"/>
  <c r="L8331" i="7"/>
  <c r="A8331" i="7"/>
  <c r="A14815" i="7"/>
  <c r="L14815" i="7"/>
  <c r="L16414" i="7"/>
  <c r="A16414" i="7"/>
  <c r="L18997" i="7"/>
  <c r="A18997" i="7"/>
  <c r="L20641" i="7"/>
  <c r="A20641" i="7"/>
  <c r="A16" i="7"/>
  <c r="L17" i="7"/>
  <c r="A309" i="7"/>
  <c r="L312" i="7"/>
  <c r="L69" i="7"/>
  <c r="A68" i="7"/>
  <c r="A310" i="7"/>
  <c r="L313" i="7"/>
  <c r="L17641" i="7"/>
  <c r="A17641" i="7"/>
  <c r="L21321" i="7"/>
  <c r="A21321" i="7"/>
  <c r="L21320" i="7"/>
  <c r="A21320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L17659" i="7"/>
  <c r="A17659" i="7"/>
  <c r="L18510" i="7"/>
  <c r="A18510" i="7"/>
  <c r="L20520" i="7"/>
  <c r="A20520" i="7"/>
  <c r="L19798" i="7"/>
  <c r="A19798" i="7"/>
  <c r="L20173" i="7"/>
  <c r="A20173" i="7"/>
  <c r="L20202" i="7"/>
  <c r="A20202" i="7"/>
  <c r="A1027" i="7"/>
  <c r="L1027" i="7"/>
  <c r="L15717" i="7"/>
  <c r="A15717" i="7"/>
  <c r="L16956" i="7"/>
  <c r="A16956" i="7"/>
  <c r="L19496" i="7"/>
  <c r="A19496" i="7"/>
  <c r="L11744" i="7"/>
  <c r="A11744" i="7"/>
  <c r="A13379" i="7"/>
  <c r="L13379" i="7"/>
  <c r="L16233" i="7"/>
  <c r="A16233" i="7"/>
  <c r="L18760" i="7"/>
  <c r="A18760" i="7"/>
  <c r="L19386" i="7"/>
  <c r="A19386" i="7"/>
  <c r="L20249" i="7"/>
  <c r="A20249" i="7"/>
  <c r="L20703" i="7"/>
  <c r="A20703" i="7"/>
  <c r="L20796" i="7"/>
  <c r="A20796" i="7"/>
  <c r="L20757" i="7"/>
  <c r="A20757" i="7"/>
  <c r="L21457" i="7"/>
  <c r="A21457" i="7"/>
  <c r="L20808" i="7"/>
  <c r="A20808" i="7"/>
  <c r="L21354" i="7"/>
  <c r="A21354" i="7"/>
  <c r="L21366" i="7"/>
  <c r="A21366" i="7"/>
  <c r="L21376" i="7"/>
  <c r="A21376" i="7"/>
  <c r="L12216" i="7"/>
  <c r="A12216" i="7"/>
  <c r="A14512" i="7"/>
  <c r="L14512" i="7"/>
  <c r="L15758" i="7"/>
  <c r="A15758" i="7"/>
  <c r="L19489" i="7"/>
  <c r="A19489" i="7"/>
  <c r="L20920" i="7"/>
  <c r="A20920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8093" i="7"/>
  <c r="A18093" i="7"/>
  <c r="L17912" i="7"/>
  <c r="A17912" i="7"/>
  <c r="L18364" i="7"/>
  <c r="A18364" i="7"/>
  <c r="L20500" i="7"/>
  <c r="A20500" i="7"/>
  <c r="L20785" i="7"/>
  <c r="A20785" i="7"/>
  <c r="L11231" i="7"/>
  <c r="A11231" i="7"/>
  <c r="A12659" i="7"/>
  <c r="L12659" i="7"/>
  <c r="A13926" i="7"/>
  <c r="L13926" i="7"/>
  <c r="L14951" i="7"/>
  <c r="A14951" i="7"/>
  <c r="L16864" i="7"/>
  <c r="A16864" i="7"/>
  <c r="L20510" i="7"/>
  <c r="A20510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7811" i="7"/>
  <c r="A17811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7770" i="7"/>
  <c r="A17770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767" i="7"/>
  <c r="A17767" i="7"/>
  <c r="L17021" i="7"/>
  <c r="A17021" i="7"/>
  <c r="L17085" i="7"/>
  <c r="A17085" i="7"/>
  <c r="L17237" i="7"/>
  <c r="A17237" i="7"/>
  <c r="L17788" i="7"/>
  <c r="A17788" i="7"/>
  <c r="L17054" i="7"/>
  <c r="A17054" i="7"/>
  <c r="L17118" i="7"/>
  <c r="A17118" i="7"/>
  <c r="L17740" i="7"/>
  <c r="A17740" i="7"/>
  <c r="L17295" i="7"/>
  <c r="A17295" i="7"/>
  <c r="L16912" i="7"/>
  <c r="A16912" i="7"/>
  <c r="L17064" i="7"/>
  <c r="A17064" i="7"/>
  <c r="L17128" i="7"/>
  <c r="A17128" i="7"/>
  <c r="L17778" i="7"/>
  <c r="A17778" i="7"/>
  <c r="L17025" i="7"/>
  <c r="A17025" i="7"/>
  <c r="L17089" i="7"/>
  <c r="A17089" i="7"/>
  <c r="L17241" i="7"/>
  <c r="A17241" i="7"/>
  <c r="L17835" i="7"/>
  <c r="A17835" i="7"/>
  <c r="L17050" i="7"/>
  <c r="A17050" i="7"/>
  <c r="L17114" i="7"/>
  <c r="A17114" i="7"/>
  <c r="L17732" i="7"/>
  <c r="A17732" i="7"/>
  <c r="L17725" i="7"/>
  <c r="A17725" i="7"/>
  <c r="L17789" i="7"/>
  <c r="A17789" i="7"/>
  <c r="L18448" i="7"/>
  <c r="A18448" i="7"/>
  <c r="L17774" i="7"/>
  <c r="A17774" i="7"/>
  <c r="L17838" i="7"/>
  <c r="A17838" i="7"/>
  <c r="L17823" i="7"/>
  <c r="A17823" i="7"/>
  <c r="L17728" i="7"/>
  <c r="A17728" i="7"/>
  <c r="L17792" i="7"/>
  <c r="A17792" i="7"/>
  <c r="L18785" i="7"/>
  <c r="A18785" i="7"/>
  <c r="L17777" i="7"/>
  <c r="A17777" i="7"/>
  <c r="L18432" i="7"/>
  <c r="A18432" i="7"/>
  <c r="L17826" i="7"/>
  <c r="A17826" i="7"/>
  <c r="L18690" i="7"/>
  <c r="A18690" i="7"/>
  <c r="L18754" i="7"/>
  <c r="A18754" i="7"/>
  <c r="L18409" i="7"/>
  <c r="A18409" i="7"/>
  <c r="L18699" i="7"/>
  <c r="A18699" i="7"/>
  <c r="L18763" i="7"/>
  <c r="A18763" i="7"/>
  <c r="L18410" i="7"/>
  <c r="A18410" i="7"/>
  <c r="L18708" i="7"/>
  <c r="A18708" i="7"/>
  <c r="L18772" i="7"/>
  <c r="A18772" i="7"/>
  <c r="L18419" i="7"/>
  <c r="A18419" i="7"/>
  <c r="L18717" i="7"/>
  <c r="A18717" i="7"/>
  <c r="L18781" i="7"/>
  <c r="A18781" i="7"/>
  <c r="L18428" i="7"/>
  <c r="A18428" i="7"/>
  <c r="L18726" i="7"/>
  <c r="A18726" i="7"/>
  <c r="L18790" i="7"/>
  <c r="A18790" i="7"/>
  <c r="L18437" i="7"/>
  <c r="A18437" i="7"/>
  <c r="L18735" i="7"/>
  <c r="A18735" i="7"/>
  <c r="L19019" i="7"/>
  <c r="A19019" i="7"/>
  <c r="L18446" i="7"/>
  <c r="A18446" i="7"/>
  <c r="L18744" i="7"/>
  <c r="A18744" i="7"/>
  <c r="L19040" i="7"/>
  <c r="A19040" i="7"/>
  <c r="L19684" i="7"/>
  <c r="A19684" i="7"/>
  <c r="L19624" i="7"/>
  <c r="A19624" i="7"/>
  <c r="L19724" i="7"/>
  <c r="A19724" i="7"/>
  <c r="L19625" i="7"/>
  <c r="A19625" i="7"/>
  <c r="L19728" i="7"/>
  <c r="A19728" i="7"/>
  <c r="L19676" i="7"/>
  <c r="A19676" i="7"/>
  <c r="L19616" i="7"/>
  <c r="A19616" i="7"/>
  <c r="L19716" i="7"/>
  <c r="A19716" i="7"/>
  <c r="L19656" i="7"/>
  <c r="A19656" i="7"/>
  <c r="L19030" i="7"/>
  <c r="A19030" i="7"/>
  <c r="L19657" i="7"/>
  <c r="A19657" i="7"/>
  <c r="L19594" i="7"/>
  <c r="A19594" i="7"/>
  <c r="L19697" i="7"/>
  <c r="A19697" i="7"/>
  <c r="L20062" i="7"/>
  <c r="A20062" i="7"/>
  <c r="L20020" i="7"/>
  <c r="A20020" i="7"/>
  <c r="L19991" i="7"/>
  <c r="A19991" i="7"/>
  <c r="L20096" i="7"/>
  <c r="A20096" i="7"/>
  <c r="L20033" i="7"/>
  <c r="A20033" i="7"/>
  <c r="L19605" i="7"/>
  <c r="A19605" i="7"/>
  <c r="L19669" i="7"/>
  <c r="A19669" i="7"/>
  <c r="L19984" i="7"/>
  <c r="A19984" i="7"/>
  <c r="L20086" i="7"/>
  <c r="A20086" i="7"/>
  <c r="L19630" i="7"/>
  <c r="A19630" i="7"/>
  <c r="L19694" i="7"/>
  <c r="A19694" i="7"/>
  <c r="L20015" i="7"/>
  <c r="A20015" i="7"/>
  <c r="L20634" i="7"/>
  <c r="A20634" i="7"/>
  <c r="L19655" i="7"/>
  <c r="A19655" i="7"/>
  <c r="L19719" i="7"/>
  <c r="A19719" i="7"/>
  <c r="L20040" i="7"/>
  <c r="A20040" i="7"/>
  <c r="L20043" i="7"/>
  <c r="A20043" i="7"/>
  <c r="L20107" i="7"/>
  <c r="A20107" i="7"/>
  <c r="L21098" i="7"/>
  <c r="A21098" i="7"/>
  <c r="L20092" i="7"/>
  <c r="A20092" i="7"/>
  <c r="L21042" i="7"/>
  <c r="A21042" i="7"/>
  <c r="L20053" i="7"/>
  <c r="A20053" i="7"/>
  <c r="L20117" i="7"/>
  <c r="A20117" i="7"/>
  <c r="L20630" i="7"/>
  <c r="A20630" i="7"/>
  <c r="L21132" i="7"/>
  <c r="A21132" i="7"/>
  <c r="L21082" i="7"/>
  <c r="A21082" i="7"/>
  <c r="L20042" i="7"/>
  <c r="A20042" i="7"/>
  <c r="L20106" i="7"/>
  <c r="A20106" i="7"/>
  <c r="L20603" i="7"/>
  <c r="A20603" i="7"/>
  <c r="L21059" i="7"/>
  <c r="A21059" i="7"/>
  <c r="L21123" i="7"/>
  <c r="A21123" i="7"/>
  <c r="L21076" i="7"/>
  <c r="A21076" i="7"/>
  <c r="L21037" i="7"/>
  <c r="A21037" i="7"/>
  <c r="L21101" i="7"/>
  <c r="A21101" i="7"/>
  <c r="L21062" i="7"/>
  <c r="A21062" i="7"/>
  <c r="L21126" i="7"/>
  <c r="A21126" i="7"/>
  <c r="L21087" i="7"/>
  <c r="A21087" i="7"/>
  <c r="L20608" i="7"/>
  <c r="A20608" i="7"/>
  <c r="L21072" i="7"/>
  <c r="A21072" i="7"/>
  <c r="L21140" i="7"/>
  <c r="A21140" i="7"/>
  <c r="L21057" i="7"/>
  <c r="A21057" i="7"/>
  <c r="L21121" i="7"/>
  <c r="A21121" i="7"/>
  <c r="L21136" i="7"/>
  <c r="A21136" i="7"/>
  <c r="A13441" i="7"/>
  <c r="L13441" i="7"/>
  <c r="L15544" i="7"/>
  <c r="A15544" i="7"/>
  <c r="L17598" i="7"/>
  <c r="A17598" i="7"/>
  <c r="L20378" i="7"/>
  <c r="A20378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19851" i="7"/>
  <c r="A19851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L18584" i="7"/>
  <c r="A18584" i="7"/>
  <c r="L18586" i="7"/>
  <c r="A18586" i="7"/>
  <c r="L18936" i="7"/>
  <c r="A18936" i="7"/>
  <c r="L19904" i="7"/>
  <c r="A19904" i="7"/>
  <c r="L19899" i="7"/>
  <c r="A19899" i="7"/>
  <c r="L20579" i="7"/>
  <c r="A20579" i="7"/>
  <c r="AX73" i="3"/>
  <c r="AU73" i="3"/>
  <c r="A14536" i="7"/>
  <c r="L14536" i="7"/>
  <c r="L15935" i="7"/>
  <c r="A15935" i="7"/>
  <c r="L20486" i="7"/>
  <c r="A20486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L18230" i="7"/>
  <c r="A18230" i="7"/>
  <c r="L18950" i="7"/>
  <c r="A18950" i="7"/>
  <c r="L20507" i="7"/>
  <c r="A20507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L19153" i="7"/>
  <c r="A19153" i="7"/>
  <c r="L19976" i="7"/>
  <c r="A19976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8083" i="7"/>
  <c r="A18083" i="7"/>
  <c r="L16600" i="7"/>
  <c r="A16600" i="7"/>
  <c r="L17312" i="7"/>
  <c r="A17312" i="7"/>
  <c r="L18267" i="7"/>
  <c r="A18267" i="7"/>
  <c r="L16793" i="7"/>
  <c r="A16793" i="7"/>
  <c r="L17867" i="7"/>
  <c r="A17867" i="7"/>
  <c r="L16914" i="7"/>
  <c r="A16914" i="7"/>
  <c r="L17909" i="7"/>
  <c r="A17909" i="7"/>
  <c r="L17910" i="7"/>
  <c r="A17910" i="7"/>
  <c r="L18199" i="7"/>
  <c r="A18199" i="7"/>
  <c r="L17913" i="7"/>
  <c r="A17913" i="7"/>
  <c r="L17882" i="7"/>
  <c r="A17882" i="7"/>
  <c r="L19157" i="7"/>
  <c r="A19157" i="7"/>
  <c r="L18553" i="7"/>
  <c r="A18553" i="7"/>
  <c r="L19145" i="7"/>
  <c r="A19145" i="7"/>
  <c r="L19129" i="7"/>
  <c r="A19129" i="7"/>
  <c r="L18605" i="7"/>
  <c r="A18605" i="7"/>
  <c r="L18598" i="7"/>
  <c r="A18598" i="7"/>
  <c r="L19397" i="7"/>
  <c r="A19397" i="7"/>
  <c r="L19398" i="7"/>
  <c r="A19398" i="7"/>
  <c r="L19299" i="7"/>
  <c r="A19299" i="7"/>
  <c r="L19171" i="7"/>
  <c r="A19171" i="7"/>
  <c r="L19164" i="7"/>
  <c r="A19164" i="7"/>
  <c r="L19213" i="7"/>
  <c r="A19213" i="7"/>
  <c r="L19166" i="7"/>
  <c r="A19166" i="7"/>
  <c r="L19175" i="7"/>
  <c r="A19175" i="7"/>
  <c r="L20263" i="7"/>
  <c r="A20263" i="7"/>
  <c r="L19835" i="7"/>
  <c r="A19835" i="7"/>
  <c r="L19884" i="7"/>
  <c r="A19884" i="7"/>
  <c r="L19525" i="7"/>
  <c r="A19525" i="7"/>
  <c r="L20546" i="7"/>
  <c r="A20546" i="7"/>
  <c r="L19415" i="7"/>
  <c r="A19415" i="7"/>
  <c r="L20131" i="7"/>
  <c r="A20131" i="7"/>
  <c r="L20652" i="7"/>
  <c r="A20652" i="7"/>
  <c r="L20708" i="7"/>
  <c r="A20708" i="7"/>
  <c r="L20501" i="7"/>
  <c r="A20501" i="7"/>
  <c r="L20566" i="7"/>
  <c r="A20566" i="7"/>
  <c r="L20658" i="7"/>
  <c r="A20658" i="7"/>
  <c r="L20647" i="7"/>
  <c r="A20647" i="7"/>
  <c r="L20226" i="7"/>
  <c r="A20226" i="7"/>
  <c r="L20573" i="7"/>
  <c r="A20573" i="7"/>
  <c r="L20867" i="7"/>
  <c r="A20867" i="7"/>
  <c r="L21177" i="7"/>
  <c r="A21177" i="7"/>
  <c r="L21021" i="7"/>
  <c r="A21021" i="7"/>
  <c r="L21022" i="7"/>
  <c r="A21022" i="7"/>
  <c r="L21277" i="7"/>
  <c r="A21277" i="7"/>
  <c r="L21181" i="7"/>
  <c r="A21181" i="7"/>
  <c r="L20705" i="7"/>
  <c r="A20705" i="7"/>
  <c r="L21362" i="7"/>
  <c r="A21362" i="7"/>
  <c r="L21380" i="7"/>
  <c r="A21380" i="7"/>
  <c r="L21175" i="7"/>
  <c r="A21175" i="7"/>
  <c r="L21328" i="7"/>
  <c r="A21328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17626" i="7"/>
  <c r="A17626" i="7"/>
  <c r="L20901" i="7"/>
  <c r="A20901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L18849" i="7"/>
  <c r="A18849" i="7"/>
  <c r="L19779" i="7"/>
  <c r="A19779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18264" i="7"/>
  <c r="A18264" i="7"/>
  <c r="L18801" i="7"/>
  <c r="A18801" i="7"/>
  <c r="L18549" i="7"/>
  <c r="A18549" i="7"/>
  <c r="L19459" i="7"/>
  <c r="A19459" i="7"/>
  <c r="L20456" i="7"/>
  <c r="A20456" i="7"/>
  <c r="L20494" i="7"/>
  <c r="A20494" i="7"/>
  <c r="L20924" i="7"/>
  <c r="A20924" i="7"/>
  <c r="L21434" i="7"/>
  <c r="A21434" i="7"/>
  <c r="L8103" i="7"/>
  <c r="A8103" i="7"/>
  <c r="L13517" i="7"/>
  <c r="A13517" i="7"/>
  <c r="A14884" i="7"/>
  <c r="L14884" i="7"/>
  <c r="L20926" i="7"/>
  <c r="A20926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8601" i="7"/>
  <c r="A18601" i="7"/>
  <c r="L19155" i="7"/>
  <c r="A19155" i="7"/>
  <c r="L21185" i="7"/>
  <c r="A21185" i="7"/>
  <c r="L21031" i="7"/>
  <c r="A21031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20921" i="7"/>
  <c r="A20921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L18282" i="7"/>
  <c r="A18282" i="7"/>
  <c r="L18976" i="7"/>
  <c r="A18976" i="7"/>
  <c r="L19214" i="7"/>
  <c r="A19214" i="7"/>
  <c r="L20756" i="7"/>
  <c r="A20756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L21214" i="7"/>
  <c r="A21214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L20981" i="7"/>
  <c r="A20981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7876" i="7"/>
  <c r="A17876" i="7"/>
  <c r="L15630" i="7"/>
  <c r="A15630" i="7"/>
  <c r="L16320" i="7"/>
  <c r="A16320" i="7"/>
  <c r="L17263" i="7"/>
  <c r="A17263" i="7"/>
  <c r="L17378" i="7"/>
  <c r="A17378" i="7"/>
  <c r="L17998" i="7"/>
  <c r="A17998" i="7"/>
  <c r="L18016" i="7"/>
  <c r="A18016" i="7"/>
  <c r="L18811" i="7"/>
  <c r="A18811" i="7"/>
  <c r="L18877" i="7"/>
  <c r="A18877" i="7"/>
  <c r="L19402" i="7"/>
  <c r="A19402" i="7"/>
  <c r="L20367" i="7"/>
  <c r="A20367" i="7"/>
  <c r="L19855" i="7"/>
  <c r="A19855" i="7"/>
  <c r="L20688" i="7"/>
  <c r="A20688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595" i="7"/>
  <c r="A17595" i="7"/>
  <c r="L17252" i="7"/>
  <c r="A17252" i="7"/>
  <c r="L17612" i="7"/>
  <c r="A17612" i="7"/>
  <c r="L18179" i="7"/>
  <c r="A18179" i="7"/>
  <c r="L17622" i="7"/>
  <c r="A17622" i="7"/>
  <c r="L18471" i="7"/>
  <c r="A18471" i="7"/>
  <c r="L17497" i="7"/>
  <c r="A17497" i="7"/>
  <c r="L17586" i="7"/>
  <c r="A17586" i="7"/>
  <c r="L17960" i="7"/>
  <c r="A17960" i="7"/>
  <c r="L18489" i="7"/>
  <c r="A18489" i="7"/>
  <c r="L18831" i="7"/>
  <c r="A18831" i="7"/>
  <c r="L19785" i="7"/>
  <c r="A19785" i="7"/>
  <c r="L19554" i="7"/>
  <c r="A19554" i="7"/>
  <c r="L19549" i="7"/>
  <c r="A19549" i="7"/>
  <c r="L20149" i="7"/>
  <c r="A20149" i="7"/>
  <c r="L20811" i="7"/>
  <c r="A2081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7964" i="7"/>
  <c r="A17964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7948" i="7"/>
  <c r="A17948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7932" i="7"/>
  <c r="A17932" i="7"/>
  <c r="L16769" i="7"/>
  <c r="A16769" i="7"/>
  <c r="L17465" i="7"/>
  <c r="A17465" i="7"/>
  <c r="L16994" i="7"/>
  <c r="A16994" i="7"/>
  <c r="L17940" i="7"/>
  <c r="A17940" i="7"/>
  <c r="L17941" i="7"/>
  <c r="A17941" i="7"/>
  <c r="L17870" i="7"/>
  <c r="A17870" i="7"/>
  <c r="L18599" i="7"/>
  <c r="A18599" i="7"/>
  <c r="L17672" i="7"/>
  <c r="A17672" i="7"/>
  <c r="L18104" i="7"/>
  <c r="A18104" i="7"/>
  <c r="L17945" i="7"/>
  <c r="A17945" i="7"/>
  <c r="L17866" i="7"/>
  <c r="A17866" i="7"/>
  <c r="L18993" i="7"/>
  <c r="A18993" i="7"/>
  <c r="L18659" i="7"/>
  <c r="A18659" i="7"/>
  <c r="L18570" i="7"/>
  <c r="A18570" i="7"/>
  <c r="L18805" i="7"/>
  <c r="A18805" i="7"/>
  <c r="L18572" i="7"/>
  <c r="A18572" i="7"/>
  <c r="L18991" i="7"/>
  <c r="A18991" i="7"/>
  <c r="L19184" i="7"/>
  <c r="A19184" i="7"/>
  <c r="L19752" i="7"/>
  <c r="A19752" i="7"/>
  <c r="L19753" i="7"/>
  <c r="A19753" i="7"/>
  <c r="L19537" i="7"/>
  <c r="A19537" i="7"/>
  <c r="L19337" i="7"/>
  <c r="A19337" i="7"/>
  <c r="L19338" i="7"/>
  <c r="A19338" i="7"/>
  <c r="L19412" i="7"/>
  <c r="A19412" i="7"/>
  <c r="L19395" i="7"/>
  <c r="A19395" i="7"/>
  <c r="L19305" i="7"/>
  <c r="A19305" i="7"/>
  <c r="L20223" i="7"/>
  <c r="A20223" i="7"/>
  <c r="L19938" i="7"/>
  <c r="A19938" i="7"/>
  <c r="L19836" i="7"/>
  <c r="A19836" i="7"/>
  <c r="L19741" i="7"/>
  <c r="A19741" i="7"/>
  <c r="L19478" i="7"/>
  <c r="A19478" i="7"/>
  <c r="L20232" i="7"/>
  <c r="A20232" i="7"/>
  <c r="L19767" i="7"/>
  <c r="A19767" i="7"/>
  <c r="L20227" i="7"/>
  <c r="A20227" i="7"/>
  <c r="L21164" i="7"/>
  <c r="A21164" i="7"/>
  <c r="L20276" i="7"/>
  <c r="A20276" i="7"/>
  <c r="L20237" i="7"/>
  <c r="A20237" i="7"/>
  <c r="L20711" i="7"/>
  <c r="A20711" i="7"/>
  <c r="L20257" i="7"/>
  <c r="A20257" i="7"/>
  <c r="L20863" i="7"/>
  <c r="A20863" i="7"/>
  <c r="L20844" i="7"/>
  <c r="A20844" i="7"/>
  <c r="L20909" i="7"/>
  <c r="A20909" i="7"/>
  <c r="L21007" i="7"/>
  <c r="A21007" i="7"/>
  <c r="L20864" i="7"/>
  <c r="A20864" i="7"/>
  <c r="L21386" i="7"/>
  <c r="A21386" i="7"/>
  <c r="L21454" i="7"/>
  <c r="A21454" i="7"/>
  <c r="A7693" i="7"/>
  <c r="L7693" i="7"/>
  <c r="L10236" i="7"/>
  <c r="A10236" i="7"/>
  <c r="A13524" i="7"/>
  <c r="L13524" i="7"/>
  <c r="L15757" i="7"/>
  <c r="A15757" i="7"/>
  <c r="L16877" i="7"/>
  <c r="A16877" i="7"/>
  <c r="L19362" i="7"/>
  <c r="A19362" i="7"/>
  <c r="A12811" i="7"/>
  <c r="L12811" i="7"/>
  <c r="L17292" i="7"/>
  <c r="A17292" i="7"/>
  <c r="L16859" i="7"/>
  <c r="A16859" i="7"/>
  <c r="L16733" i="7"/>
  <c r="A16733" i="7"/>
  <c r="L17503" i="7"/>
  <c r="A17503" i="7"/>
  <c r="L18268" i="7"/>
  <c r="A18268" i="7"/>
  <c r="L17630" i="7"/>
  <c r="A17630" i="7"/>
  <c r="L17992" i="7"/>
  <c r="A17992" i="7"/>
  <c r="L18568" i="7"/>
  <c r="A18568" i="7"/>
  <c r="L20285" i="7"/>
  <c r="A20285" i="7"/>
  <c r="L21017" i="7"/>
  <c r="A21017" i="7"/>
  <c r="A14324" i="7"/>
  <c r="L14324" i="7"/>
  <c r="A14334" i="7"/>
  <c r="L14334" i="7"/>
  <c r="L17188" i="7"/>
  <c r="A17188" i="7"/>
  <c r="L18177" i="7"/>
  <c r="A18177" i="7"/>
  <c r="L20511" i="7"/>
  <c r="A20511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7738" i="7"/>
  <c r="A17738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819" i="7"/>
  <c r="A17819" i="7"/>
  <c r="L17062" i="7"/>
  <c r="A17062" i="7"/>
  <c r="L17126" i="7"/>
  <c r="A17126" i="7"/>
  <c r="L17756" i="7"/>
  <c r="A17756" i="7"/>
  <c r="L17727" i="7"/>
  <c r="A17727" i="7"/>
  <c r="L16944" i="7"/>
  <c r="A16944" i="7"/>
  <c r="L17072" i="7"/>
  <c r="A17072" i="7"/>
  <c r="L17136" i="7"/>
  <c r="A17136" i="7"/>
  <c r="L17796" i="7"/>
  <c r="A17796" i="7"/>
  <c r="L17033" i="7"/>
  <c r="A17033" i="7"/>
  <c r="L17097" i="7"/>
  <c r="A17097" i="7"/>
  <c r="L17249" i="7"/>
  <c r="A17249" i="7"/>
  <c r="L18415" i="7"/>
  <c r="A18415" i="7"/>
  <c r="L17058" i="7"/>
  <c r="A17058" i="7"/>
  <c r="L17122" i="7"/>
  <c r="A17122" i="7"/>
  <c r="L17748" i="7"/>
  <c r="A17748" i="7"/>
  <c r="L17733" i="7"/>
  <c r="A17733" i="7"/>
  <c r="L17797" i="7"/>
  <c r="A17797" i="7"/>
  <c r="L18697" i="7"/>
  <c r="A18697" i="7"/>
  <c r="L17782" i="7"/>
  <c r="A17782" i="7"/>
  <c r="L18423" i="7"/>
  <c r="A18423" i="7"/>
  <c r="L17831" i="7"/>
  <c r="A17831" i="7"/>
  <c r="L17736" i="7"/>
  <c r="A17736" i="7"/>
  <c r="L17800" i="7"/>
  <c r="A17800" i="7"/>
  <c r="L17721" i="7"/>
  <c r="A17721" i="7"/>
  <c r="L17785" i="7"/>
  <c r="A17785" i="7"/>
  <c r="L18729" i="7"/>
  <c r="A18729" i="7"/>
  <c r="L17834" i="7"/>
  <c r="A17834" i="7"/>
  <c r="L18698" i="7"/>
  <c r="A18698" i="7"/>
  <c r="L18770" i="7"/>
  <c r="A18770" i="7"/>
  <c r="L18417" i="7"/>
  <c r="A18417" i="7"/>
  <c r="L18707" i="7"/>
  <c r="A18707" i="7"/>
  <c r="L18771" i="7"/>
  <c r="A18771" i="7"/>
  <c r="L18418" i="7"/>
  <c r="A18418" i="7"/>
  <c r="L18716" i="7"/>
  <c r="A18716" i="7"/>
  <c r="L18780" i="7"/>
  <c r="A18780" i="7"/>
  <c r="L18427" i="7"/>
  <c r="A18427" i="7"/>
  <c r="L18725" i="7"/>
  <c r="A18725" i="7"/>
  <c r="L18789" i="7"/>
  <c r="A18789" i="7"/>
  <c r="L18436" i="7"/>
  <c r="A18436" i="7"/>
  <c r="L18734" i="7"/>
  <c r="A18734" i="7"/>
  <c r="L19017" i="7"/>
  <c r="A19017" i="7"/>
  <c r="L18445" i="7"/>
  <c r="A18445" i="7"/>
  <c r="L18743" i="7"/>
  <c r="A18743" i="7"/>
  <c r="L19028" i="7"/>
  <c r="A19028" i="7"/>
  <c r="L18454" i="7"/>
  <c r="A18454" i="7"/>
  <c r="L18752" i="7"/>
  <c r="A18752" i="7"/>
  <c r="L19595" i="7"/>
  <c r="A19595" i="7"/>
  <c r="L19698" i="7"/>
  <c r="A19698" i="7"/>
  <c r="L19635" i="7"/>
  <c r="A19635" i="7"/>
  <c r="L20017" i="7"/>
  <c r="A20017" i="7"/>
  <c r="L19636" i="7"/>
  <c r="A19636" i="7"/>
  <c r="L20028" i="7"/>
  <c r="A20028" i="7"/>
  <c r="L19690" i="7"/>
  <c r="A19690" i="7"/>
  <c r="L19627" i="7"/>
  <c r="A19627" i="7"/>
  <c r="L19989" i="7"/>
  <c r="A19989" i="7"/>
  <c r="L19667" i="7"/>
  <c r="A19667" i="7"/>
  <c r="L19038" i="7"/>
  <c r="A19038" i="7"/>
  <c r="L19668" i="7"/>
  <c r="A19668" i="7"/>
  <c r="L19608" i="7"/>
  <c r="A19608" i="7"/>
  <c r="L19708" i="7"/>
  <c r="A19708" i="7"/>
  <c r="L20078" i="7"/>
  <c r="A20078" i="7"/>
  <c r="L20031" i="7"/>
  <c r="A20031" i="7"/>
  <c r="L20000" i="7"/>
  <c r="A20000" i="7"/>
  <c r="L20112" i="7"/>
  <c r="A20112" i="7"/>
  <c r="L20049" i="7"/>
  <c r="A20049" i="7"/>
  <c r="L19613" i="7"/>
  <c r="A19613" i="7"/>
  <c r="L19677" i="7"/>
  <c r="A19677" i="7"/>
  <c r="L19993" i="7"/>
  <c r="A19993" i="7"/>
  <c r="L20102" i="7"/>
  <c r="A20102" i="7"/>
  <c r="L19638" i="7"/>
  <c r="A19638" i="7"/>
  <c r="L19702" i="7"/>
  <c r="A19702" i="7"/>
  <c r="L20025" i="7"/>
  <c r="A20025" i="7"/>
  <c r="L19599" i="7"/>
  <c r="A19599" i="7"/>
  <c r="L19663" i="7"/>
  <c r="A19663" i="7"/>
  <c r="L19727" i="7"/>
  <c r="A19727" i="7"/>
  <c r="L20056" i="7"/>
  <c r="A20056" i="7"/>
  <c r="L20051" i="7"/>
  <c r="A20051" i="7"/>
  <c r="L20115" i="7"/>
  <c r="A20115" i="7"/>
  <c r="L20036" i="7"/>
  <c r="A20036" i="7"/>
  <c r="L20100" i="7"/>
  <c r="A20100" i="7"/>
  <c r="L21106" i="7"/>
  <c r="A21106" i="7"/>
  <c r="L20061" i="7"/>
  <c r="A20061" i="7"/>
  <c r="L20604" i="7"/>
  <c r="A20604" i="7"/>
  <c r="L21058" i="7"/>
  <c r="A21058" i="7"/>
  <c r="L21074" i="7"/>
  <c r="A21074" i="7"/>
  <c r="L19986" i="7"/>
  <c r="A19986" i="7"/>
  <c r="L20050" i="7"/>
  <c r="A20050" i="7"/>
  <c r="L20114" i="7"/>
  <c r="A20114" i="7"/>
  <c r="L20611" i="7"/>
  <c r="A20611" i="7"/>
  <c r="L21067" i="7"/>
  <c r="A21067" i="7"/>
  <c r="L21133" i="7"/>
  <c r="A21133" i="7"/>
  <c r="L21084" i="7"/>
  <c r="A21084" i="7"/>
  <c r="L21045" i="7"/>
  <c r="A21045" i="7"/>
  <c r="L21109" i="7"/>
  <c r="A21109" i="7"/>
  <c r="L21070" i="7"/>
  <c r="A21070" i="7"/>
  <c r="L21138" i="7"/>
  <c r="A21138" i="7"/>
  <c r="L21095" i="7"/>
  <c r="A21095" i="7"/>
  <c r="L20616" i="7"/>
  <c r="A20616" i="7"/>
  <c r="L21080" i="7"/>
  <c r="A21080" i="7"/>
  <c r="L20601" i="7"/>
  <c r="A20601" i="7"/>
  <c r="L21065" i="7"/>
  <c r="A21065" i="7"/>
  <c r="L21131" i="7"/>
  <c r="A21131" i="7"/>
  <c r="L21144" i="7"/>
  <c r="A21144" i="7"/>
  <c r="A5815" i="7"/>
  <c r="L5815" i="7"/>
  <c r="L4349" i="7"/>
  <c r="A4349" i="7"/>
  <c r="L14935" i="7"/>
  <c r="A14935" i="7"/>
  <c r="L17287" i="7"/>
  <c r="A17287" i="7"/>
  <c r="L20458" i="7"/>
  <c r="A20458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L20448" i="7"/>
  <c r="A20448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L18592" i="7"/>
  <c r="A18592" i="7"/>
  <c r="L18587" i="7"/>
  <c r="A18587" i="7"/>
  <c r="L19333" i="7"/>
  <c r="A19333" i="7"/>
  <c r="L19124" i="7"/>
  <c r="A19124" i="7"/>
  <c r="L19900" i="7"/>
  <c r="A19900" i="7"/>
  <c r="L20971" i="7"/>
  <c r="A20971" i="7"/>
  <c r="BD73" i="3"/>
  <c r="A14547" i="7"/>
  <c r="L14547" i="7"/>
  <c r="L15315" i="7"/>
  <c r="A15315" i="7"/>
  <c r="L17874" i="7"/>
  <c r="A17874" i="7"/>
  <c r="L20680" i="7"/>
  <c r="A20680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8348" i="7"/>
  <c r="A18348" i="7"/>
  <c r="L19424" i="7"/>
  <c r="A19424" i="7"/>
  <c r="L19879" i="7"/>
  <c r="A19879" i="7"/>
  <c r="L21221" i="7"/>
  <c r="A21221" i="7"/>
  <c r="L21232" i="7"/>
  <c r="A21232" i="7"/>
  <c r="L16537" i="7"/>
  <c r="A16537" i="7"/>
  <c r="L11267" i="7"/>
  <c r="A11267" i="7"/>
  <c r="A13372" i="7"/>
  <c r="L13372" i="7"/>
  <c r="A13394" i="7"/>
  <c r="L13394" i="7"/>
  <c r="L17575" i="7"/>
  <c r="A17575" i="7"/>
  <c r="L19248" i="7"/>
  <c r="A19248" i="7"/>
  <c r="L20447" i="7"/>
  <c r="A20447" i="7"/>
  <c r="A13732" i="7"/>
  <c r="L13732" i="7"/>
  <c r="A13418" i="7"/>
  <c r="L13418" i="7"/>
  <c r="L16678" i="7"/>
  <c r="A16678" i="7"/>
  <c r="L16688" i="7"/>
  <c r="A16688" i="7"/>
  <c r="L18663" i="7"/>
  <c r="A18663" i="7"/>
  <c r="L20427" i="7"/>
  <c r="A20427" i="7"/>
  <c r="A6104" i="7"/>
  <c r="L6104" i="7"/>
  <c r="A13804" i="7"/>
  <c r="L13804" i="7"/>
  <c r="L17988" i="7"/>
  <c r="A17988" i="7"/>
  <c r="L21265" i="7"/>
  <c r="A21265" i="7"/>
  <c r="A14509" i="7"/>
  <c r="L14509" i="7"/>
  <c r="L14550" i="7"/>
  <c r="A14550" i="7"/>
  <c r="L16348" i="7"/>
  <c r="A16348" i="7"/>
  <c r="L21351" i="7"/>
  <c r="A21351" i="7"/>
  <c r="A3905" i="7"/>
  <c r="L3905" i="7"/>
  <c r="A3693" i="7"/>
  <c r="L3693" i="7"/>
  <c r="A8364" i="7"/>
  <c r="L8364" i="7"/>
  <c r="A12563" i="7"/>
  <c r="L12563" i="7"/>
  <c r="L17347" i="7"/>
  <c r="A17347" i="7"/>
  <c r="L17952" i="7"/>
  <c r="A17952" i="7"/>
  <c r="L20910" i="7"/>
  <c r="A20910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L17955" i="7"/>
  <c r="A17955" i="7"/>
  <c r="L18315" i="7"/>
  <c r="A18315" i="7"/>
  <c r="L18134" i="7"/>
  <c r="A18134" i="7"/>
  <c r="L17697" i="7"/>
  <c r="A17697" i="7"/>
  <c r="L18858" i="7"/>
  <c r="A18858" i="7"/>
  <c r="L18891" i="7"/>
  <c r="A18891" i="7"/>
  <c r="L18523" i="7"/>
  <c r="A18523" i="7"/>
  <c r="L18798" i="7"/>
  <c r="A18798" i="7"/>
  <c r="L18864" i="7"/>
  <c r="A18864" i="7"/>
  <c r="L19809" i="7"/>
  <c r="A19809" i="7"/>
  <c r="L20424" i="7"/>
  <c r="A20424" i="7"/>
  <c r="L19825" i="7"/>
  <c r="A19825" i="7"/>
  <c r="L19906" i="7"/>
  <c r="A19906" i="7"/>
  <c r="L19820" i="7"/>
  <c r="A19820" i="7"/>
  <c r="L19806" i="7"/>
  <c r="A19806" i="7"/>
  <c r="L19807" i="7"/>
  <c r="A19807" i="7"/>
  <c r="L20443" i="7"/>
  <c r="A20443" i="7"/>
  <c r="L20301" i="7"/>
  <c r="A20301" i="7"/>
  <c r="L20430" i="7"/>
  <c r="A20430" i="7"/>
  <c r="L20361" i="7"/>
  <c r="A20361" i="7"/>
  <c r="L20442" i="7"/>
  <c r="A20442" i="7"/>
  <c r="A12250" i="7"/>
  <c r="L12250" i="7"/>
  <c r="L16423" i="7"/>
  <c r="A16423" i="7"/>
  <c r="L19772" i="7"/>
  <c r="A19772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8140" i="7"/>
  <c r="A18140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8324" i="7"/>
  <c r="A18324" i="7"/>
  <c r="L17446" i="7"/>
  <c r="A17446" i="7"/>
  <c r="L17698" i="7"/>
  <c r="A17698" i="7"/>
  <c r="L17375" i="7"/>
  <c r="A17375" i="7"/>
  <c r="L17699" i="7"/>
  <c r="A17699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8004" i="7"/>
  <c r="A18004" i="7"/>
  <c r="L16970" i="7"/>
  <c r="A16970" i="7"/>
  <c r="L17434" i="7"/>
  <c r="A17434" i="7"/>
  <c r="L17643" i="7"/>
  <c r="A17643" i="7"/>
  <c r="L17861" i="7"/>
  <c r="A17861" i="7"/>
  <c r="L18237" i="7"/>
  <c r="A18237" i="7"/>
  <c r="L17854" i="7"/>
  <c r="A17854" i="7"/>
  <c r="L18238" i="7"/>
  <c r="A18238" i="7"/>
  <c r="L17927" i="7"/>
  <c r="A17927" i="7"/>
  <c r="L18371" i="7"/>
  <c r="A18371" i="7"/>
  <c r="L17928" i="7"/>
  <c r="A17928" i="7"/>
  <c r="L18232" i="7"/>
  <c r="A18232" i="7"/>
  <c r="L18615" i="7"/>
  <c r="A18615" i="7"/>
  <c r="L18009" i="7"/>
  <c r="A18009" i="7"/>
  <c r="L18321" i="7"/>
  <c r="A18321" i="7"/>
  <c r="L18010" i="7"/>
  <c r="A18010" i="7"/>
  <c r="L18386" i="7"/>
  <c r="A18386" i="7"/>
  <c r="L18608" i="7"/>
  <c r="A18608" i="7"/>
  <c r="L19004" i="7"/>
  <c r="A19004" i="7"/>
  <c r="L18617" i="7"/>
  <c r="A18617" i="7"/>
  <c r="L18963" i="7"/>
  <c r="A18963" i="7"/>
  <c r="L18844" i="7"/>
  <c r="A18844" i="7"/>
  <c r="L18459" i="7"/>
  <c r="A18459" i="7"/>
  <c r="L18837" i="7"/>
  <c r="A18837" i="7"/>
  <c r="L18460" i="7"/>
  <c r="A18460" i="7"/>
  <c r="L18806" i="7"/>
  <c r="A18806" i="7"/>
  <c r="L19008" i="7"/>
  <c r="A19008" i="7"/>
  <c r="L18655" i="7"/>
  <c r="A18655" i="7"/>
  <c r="L18374" i="7"/>
  <c r="A18374" i="7"/>
  <c r="L18680" i="7"/>
  <c r="A18680" i="7"/>
  <c r="L19200" i="7"/>
  <c r="A19200" i="7"/>
  <c r="L19444" i="7"/>
  <c r="A19444" i="7"/>
  <c r="L19280" i="7"/>
  <c r="A19280" i="7"/>
  <c r="L19522" i="7"/>
  <c r="A19522" i="7"/>
  <c r="L19202" i="7"/>
  <c r="A19202" i="7"/>
  <c r="L19468" i="7"/>
  <c r="A19468" i="7"/>
  <c r="L19237" i="7"/>
  <c r="A19237" i="7"/>
  <c r="L19514" i="7"/>
  <c r="A19514" i="7"/>
  <c r="L19283" i="7"/>
  <c r="A19283" i="7"/>
  <c r="L19953" i="7"/>
  <c r="A19953" i="7"/>
  <c r="L19960" i="7"/>
  <c r="A19960" i="7"/>
  <c r="L19432" i="7"/>
  <c r="A19432" i="7"/>
  <c r="L19350" i="7"/>
  <c r="A19350" i="7"/>
  <c r="L20240" i="7"/>
  <c r="A20240" i="7"/>
  <c r="L19954" i="7"/>
  <c r="A19954" i="7"/>
  <c r="L20767" i="7"/>
  <c r="A20767" i="7"/>
  <c r="L19541" i="7"/>
  <c r="A19541" i="7"/>
  <c r="L19758" i="7"/>
  <c r="A19758" i="7"/>
  <c r="L19343" i="7"/>
  <c r="A19343" i="7"/>
  <c r="L19863" i="7"/>
  <c r="A19863" i="7"/>
  <c r="L20147" i="7"/>
  <c r="A20147" i="7"/>
  <c r="L20540" i="7"/>
  <c r="A20540" i="7"/>
  <c r="L20412" i="7"/>
  <c r="A20412" i="7"/>
  <c r="L20818" i="7"/>
  <c r="A20818" i="7"/>
  <c r="L20373" i="7"/>
  <c r="A20373" i="7"/>
  <c r="L20914" i="7"/>
  <c r="A20914" i="7"/>
  <c r="L20730" i="7"/>
  <c r="A20730" i="7"/>
  <c r="L20786" i="7"/>
  <c r="A20786" i="7"/>
  <c r="L20313" i="7"/>
  <c r="A20313" i="7"/>
  <c r="L20138" i="7"/>
  <c r="A20138" i="7"/>
  <c r="L20450" i="7"/>
  <c r="A20450" i="7"/>
  <c r="L20659" i="7"/>
  <c r="A20659" i="7"/>
  <c r="L20939" i="7"/>
  <c r="A20939" i="7"/>
  <c r="L20820" i="7"/>
  <c r="A20820" i="7"/>
  <c r="L21187" i="7"/>
  <c r="A21187" i="7"/>
  <c r="L20773" i="7"/>
  <c r="A20773" i="7"/>
  <c r="L20997" i="7"/>
  <c r="A20997" i="7"/>
  <c r="L20782" i="7"/>
  <c r="A20782" i="7"/>
  <c r="L21189" i="7"/>
  <c r="A21189" i="7"/>
  <c r="L20664" i="7"/>
  <c r="A20664" i="7"/>
  <c r="L20904" i="7"/>
  <c r="A20904" i="7"/>
  <c r="L20673" i="7"/>
  <c r="A20673" i="7"/>
  <c r="L20993" i="7"/>
  <c r="A20993" i="7"/>
  <c r="L21338" i="7"/>
  <c r="A21338" i="7"/>
  <c r="L21291" i="7"/>
  <c r="A21291" i="7"/>
  <c r="L21452" i="7"/>
  <c r="A21452" i="7"/>
  <c r="L21405" i="7"/>
  <c r="A21405" i="7"/>
  <c r="L21230" i="7"/>
  <c r="A21230" i="7"/>
  <c r="L21446" i="7"/>
  <c r="A21446" i="7"/>
  <c r="L21335" i="7"/>
  <c r="A21335" i="7"/>
  <c r="L21152" i="7"/>
  <c r="A21152" i="7"/>
  <c r="L12666" i="7"/>
  <c r="A12666" i="7"/>
  <c r="L15607" i="7"/>
  <c r="A15607" i="7"/>
  <c r="L15870" i="7"/>
  <c r="A15870" i="7"/>
  <c r="L18359" i="7"/>
  <c r="A18359" i="7"/>
  <c r="L19336" i="7"/>
  <c r="A19336" i="7"/>
  <c r="L19494" i="7"/>
  <c r="A19494" i="7"/>
  <c r="L20780" i="7"/>
  <c r="A20780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8020" i="7"/>
  <c r="A18020" i="7"/>
  <c r="L17233" i="7"/>
  <c r="A17233" i="7"/>
  <c r="L17930" i="7"/>
  <c r="A17930" i="7"/>
  <c r="L18669" i="7"/>
  <c r="A18669" i="7"/>
  <c r="L19546" i="7"/>
  <c r="A19546" i="7"/>
  <c r="L19909" i="7"/>
  <c r="A19909" i="7"/>
  <c r="L20165" i="7"/>
  <c r="A20165" i="7"/>
  <c r="L20122" i="7"/>
  <c r="A20122" i="7"/>
  <c r="L20750" i="7"/>
  <c r="A20750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18342" i="7"/>
  <c r="A18342" i="7"/>
  <c r="L19454" i="7"/>
  <c r="A19454" i="7"/>
  <c r="L19373" i="7"/>
  <c r="A19373" i="7"/>
  <c r="L20504" i="7"/>
  <c r="A20504" i="7"/>
  <c r="L20699" i="7"/>
  <c r="A20699" i="7"/>
  <c r="A21278" i="7"/>
  <c r="L21278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L18132" i="7"/>
  <c r="A18132" i="7"/>
  <c r="L18126" i="7"/>
  <c r="A18126" i="7"/>
  <c r="L18121" i="7"/>
  <c r="A18121" i="7"/>
  <c r="L18841" i="7"/>
  <c r="A18841" i="7"/>
  <c r="L19089" i="7"/>
  <c r="A19089" i="7"/>
  <c r="L19093" i="7"/>
  <c r="A19093" i="7"/>
  <c r="L18646" i="7"/>
  <c r="A18646" i="7"/>
  <c r="L19090" i="7"/>
  <c r="A19090" i="7"/>
  <c r="L19576" i="7"/>
  <c r="A19576" i="7"/>
  <c r="L19086" i="7"/>
  <c r="A19086" i="7"/>
  <c r="L19569" i="7"/>
  <c r="A19569" i="7"/>
  <c r="L19557" i="7"/>
  <c r="A19557" i="7"/>
  <c r="L19582" i="7"/>
  <c r="A19582" i="7"/>
  <c r="L20315" i="7"/>
  <c r="A20315" i="7"/>
  <c r="L20340" i="7"/>
  <c r="A20340" i="7"/>
  <c r="L20326" i="7"/>
  <c r="A20326" i="7"/>
  <c r="L20345" i="7"/>
  <c r="A20345" i="7"/>
  <c r="L20835" i="7"/>
  <c r="A20835" i="7"/>
  <c r="L21425" i="7"/>
  <c r="A21425" i="7"/>
  <c r="L21413" i="7"/>
  <c r="A21413" i="7"/>
  <c r="L21416" i="7"/>
  <c r="A21416" i="7"/>
  <c r="A2598" i="7"/>
  <c r="L2598" i="7"/>
  <c r="L12211" i="7"/>
  <c r="A12211" i="7"/>
  <c r="A14297" i="7"/>
  <c r="L14297" i="7"/>
  <c r="L15327" i="7"/>
  <c r="A15327" i="7"/>
  <c r="L16420" i="7"/>
  <c r="A16420" i="7"/>
  <c r="L18039" i="7"/>
  <c r="A18039" i="7"/>
  <c r="L19965" i="7"/>
  <c r="A19965" i="7"/>
  <c r="L19962" i="7"/>
  <c r="A19962" i="7"/>
  <c r="L15784" i="7"/>
  <c r="A15784" i="7"/>
  <c r="L15783" i="7"/>
  <c r="A15783" i="7"/>
  <c r="L20642" i="7"/>
  <c r="A20642" i="7"/>
  <c r="L20881" i="7"/>
  <c r="A20881" i="7"/>
  <c r="L349" i="7"/>
  <c r="A344" i="7"/>
  <c r="L18" i="7"/>
  <c r="A17" i="7"/>
  <c r="L28" i="7"/>
  <c r="A27" i="7"/>
  <c r="A14036" i="7"/>
  <c r="L14036" i="7"/>
  <c r="L19011" i="7"/>
  <c r="A19011" i="7"/>
  <c r="L21322" i="7"/>
  <c r="A21322" i="7"/>
  <c r="L21344" i="7"/>
  <c r="A21344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18070" i="7"/>
  <c r="A18070" i="7"/>
  <c r="L19872" i="7"/>
  <c r="A19872" i="7"/>
  <c r="L19874" i="7"/>
  <c r="A19874" i="7"/>
  <c r="L19870" i="7"/>
  <c r="A19870" i="7"/>
  <c r="L20517" i="7"/>
  <c r="A20517" i="7"/>
  <c r="L20514" i="7"/>
  <c r="A20514" i="7"/>
  <c r="L897" i="7"/>
  <c r="A897" i="7"/>
  <c r="A4028" i="7"/>
  <c r="L4028" i="7"/>
  <c r="A14592" i="7"/>
  <c r="L14592" i="7"/>
  <c r="L15718" i="7"/>
  <c r="A15718" i="7"/>
  <c r="L20287" i="7"/>
  <c r="A20287" i="7"/>
  <c r="A6132" i="7"/>
  <c r="L6132" i="7"/>
  <c r="A12902" i="7"/>
  <c r="L12902" i="7"/>
  <c r="L15516" i="7"/>
  <c r="A15516" i="7"/>
  <c r="L17571" i="7"/>
  <c r="A17571" i="7"/>
  <c r="L19226" i="7"/>
  <c r="A19226" i="7"/>
  <c r="L20523" i="7"/>
  <c r="A20523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L20752" i="7"/>
  <c r="A20752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0982" i="7"/>
  <c r="A20982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17877" i="7"/>
  <c r="A17877" i="7"/>
  <c r="L18014" i="7"/>
  <c r="A18014" i="7"/>
  <c r="L18344" i="7"/>
  <c r="A18344" i="7"/>
  <c r="L18819" i="7"/>
  <c r="A18819" i="7"/>
  <c r="L18516" i="7"/>
  <c r="A18516" i="7"/>
  <c r="L19403" i="7"/>
  <c r="A19403" i="7"/>
  <c r="L19770" i="7"/>
  <c r="A19770" i="7"/>
  <c r="L19968" i="7"/>
  <c r="A19968" i="7"/>
  <c r="L20720" i="7"/>
  <c r="A20720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7588" i="7"/>
  <c r="A17588" i="7"/>
  <c r="L16253" i="7"/>
  <c r="A16253" i="7"/>
  <c r="L17500" i="7"/>
  <c r="A17500" i="7"/>
  <c r="L17253" i="7"/>
  <c r="A17253" i="7"/>
  <c r="L18487" i="7"/>
  <c r="A18487" i="7"/>
  <c r="L18180" i="7"/>
  <c r="A18180" i="7"/>
  <c r="L17488" i="7"/>
  <c r="A17488" i="7"/>
  <c r="L17593" i="7"/>
  <c r="A17593" i="7"/>
  <c r="L17594" i="7"/>
  <c r="A17594" i="7"/>
  <c r="L18040" i="7"/>
  <c r="A18040" i="7"/>
  <c r="L18483" i="7"/>
  <c r="A18483" i="7"/>
  <c r="L18871" i="7"/>
  <c r="A18871" i="7"/>
  <c r="L19245" i="7"/>
  <c r="A19245" i="7"/>
  <c r="L19119" i="7"/>
  <c r="A19119" i="7"/>
  <c r="L19550" i="7"/>
  <c r="A19550" i="7"/>
  <c r="L20826" i="7"/>
  <c r="A20826" i="7"/>
  <c r="L20891" i="7"/>
  <c r="A20891" i="7"/>
  <c r="L20897" i="7"/>
  <c r="A20897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7963" i="7"/>
  <c r="A1796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7668" i="7"/>
  <c r="A17668" i="7"/>
  <c r="L16800" i="7"/>
  <c r="A16800" i="7"/>
  <c r="L16545" i="7"/>
  <c r="A16545" i="7"/>
  <c r="L16825" i="7"/>
  <c r="A16825" i="7"/>
  <c r="L17674" i="7"/>
  <c r="A17674" i="7"/>
  <c r="L17218" i="7"/>
  <c r="A17218" i="7"/>
  <c r="L18275" i="7"/>
  <c r="A18275" i="7"/>
  <c r="L17949" i="7"/>
  <c r="A17949" i="7"/>
  <c r="L17934" i="7"/>
  <c r="A17934" i="7"/>
  <c r="L17847" i="7"/>
  <c r="A17847" i="7"/>
  <c r="L17680" i="7"/>
  <c r="A17680" i="7"/>
  <c r="L18224" i="7"/>
  <c r="A18224" i="7"/>
  <c r="L18089" i="7"/>
  <c r="A18089" i="7"/>
  <c r="L17938" i="7"/>
  <c r="A17938" i="7"/>
  <c r="L18576" i="7"/>
  <c r="A18576" i="7"/>
  <c r="L18803" i="7"/>
  <c r="A18803" i="7"/>
  <c r="L18594" i="7"/>
  <c r="A18594" i="7"/>
  <c r="L18973" i="7"/>
  <c r="A18973" i="7"/>
  <c r="L18596" i="7"/>
  <c r="A18596" i="7"/>
  <c r="L19071" i="7"/>
  <c r="A19071" i="7"/>
  <c r="L19192" i="7"/>
  <c r="A19192" i="7"/>
  <c r="L19209" i="7"/>
  <c r="A19209" i="7"/>
  <c r="L19768" i="7"/>
  <c r="A19768" i="7"/>
  <c r="L19739" i="7"/>
  <c r="A19739" i="7"/>
  <c r="L19410" i="7"/>
  <c r="A19410" i="7"/>
  <c r="L19411" i="7"/>
  <c r="A19411" i="7"/>
  <c r="L19529" i="7"/>
  <c r="A19529" i="7"/>
  <c r="L19413" i="7"/>
  <c r="A19413" i="7"/>
  <c r="L19323" i="7"/>
  <c r="A19323" i="7"/>
  <c r="L20288" i="7"/>
  <c r="A20288" i="7"/>
  <c r="L20264" i="7"/>
  <c r="A20264" i="7"/>
  <c r="L19844" i="7"/>
  <c r="A19844" i="7"/>
  <c r="L19749" i="7"/>
  <c r="A19749" i="7"/>
  <c r="L19534" i="7"/>
  <c r="A19534" i="7"/>
  <c r="L20254" i="7"/>
  <c r="A20254" i="7"/>
  <c r="L19831" i="7"/>
  <c r="A19831" i="7"/>
  <c r="L20235" i="7"/>
  <c r="A20235" i="7"/>
  <c r="L20212" i="7"/>
  <c r="A20212" i="7"/>
  <c r="L20476" i="7"/>
  <c r="A20476" i="7"/>
  <c r="L20245" i="7"/>
  <c r="A20245" i="7"/>
  <c r="L21441" i="7"/>
  <c r="A21441" i="7"/>
  <c r="L20265" i="7"/>
  <c r="A20265" i="7"/>
  <c r="L21026" i="7"/>
  <c r="A21026" i="7"/>
  <c r="L21012" i="7"/>
  <c r="A21012" i="7"/>
  <c r="L21029" i="7"/>
  <c r="A21029" i="7"/>
  <c r="L21023" i="7"/>
  <c r="A21023" i="7"/>
  <c r="L21024" i="7"/>
  <c r="A21024" i="7"/>
  <c r="L21239" i="7"/>
  <c r="A21239" i="7"/>
  <c r="L12217" i="7"/>
  <c r="A12217" i="7"/>
  <c r="L16004" i="7"/>
  <c r="A16004" i="7"/>
  <c r="L17673" i="7"/>
  <c r="A17673" i="7"/>
  <c r="L19490" i="7"/>
  <c r="A19490" i="7"/>
  <c r="A4003" i="7"/>
  <c r="L4003" i="7"/>
  <c r="L13654" i="7"/>
  <c r="A13654" i="7"/>
  <c r="L15851" i="7"/>
  <c r="A15851" i="7"/>
  <c r="L16942" i="7"/>
  <c r="A16942" i="7"/>
  <c r="L17341" i="7"/>
  <c r="A17341" i="7"/>
  <c r="L17972" i="7"/>
  <c r="A17972" i="7"/>
  <c r="L17338" i="7"/>
  <c r="A17338" i="7"/>
  <c r="L17686" i="7"/>
  <c r="A17686" i="7"/>
  <c r="L18000" i="7"/>
  <c r="A18000" i="7"/>
  <c r="L18604" i="7"/>
  <c r="A18604" i="7"/>
  <c r="L20389" i="7"/>
  <c r="A20389" i="7"/>
  <c r="L21450" i="7"/>
  <c r="A21450" i="7"/>
  <c r="L10562" i="7"/>
  <c r="A10562" i="7"/>
  <c r="A12556" i="7"/>
  <c r="L12556" i="7"/>
  <c r="A14055" i="7"/>
  <c r="L14055" i="7"/>
  <c r="A14688" i="7"/>
  <c r="L14688" i="7"/>
  <c r="L18817" i="7"/>
  <c r="A18817" i="7"/>
  <c r="L21330" i="7"/>
  <c r="A21330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7722" i="7"/>
  <c r="A17722" i="7"/>
  <c r="L16053" i="7"/>
  <c r="A16053" i="7"/>
  <c r="L16117" i="7"/>
  <c r="A16117" i="7"/>
  <c r="L16924" i="7"/>
  <c r="A16924" i="7"/>
  <c r="L17812" i="7"/>
  <c r="A17812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772" i="7"/>
  <c r="A17772" i="7"/>
  <c r="L17743" i="7"/>
  <c r="A17743" i="7"/>
  <c r="L17016" i="7"/>
  <c r="A17016" i="7"/>
  <c r="L17080" i="7"/>
  <c r="A17080" i="7"/>
  <c r="L17144" i="7"/>
  <c r="A17144" i="7"/>
  <c r="L17828" i="7"/>
  <c r="A17828" i="7"/>
  <c r="L17041" i="7"/>
  <c r="A17041" i="7"/>
  <c r="L17105" i="7"/>
  <c r="A17105" i="7"/>
  <c r="L17273" i="7"/>
  <c r="A17273" i="7"/>
  <c r="L18745" i="7"/>
  <c r="A18745" i="7"/>
  <c r="L17066" i="7"/>
  <c r="A17066" i="7"/>
  <c r="L17130" i="7"/>
  <c r="A17130" i="7"/>
  <c r="L17764" i="7"/>
  <c r="A17764" i="7"/>
  <c r="L17741" i="7"/>
  <c r="A17741" i="7"/>
  <c r="L17805" i="7"/>
  <c r="A17805" i="7"/>
  <c r="L17726" i="7"/>
  <c r="A17726" i="7"/>
  <c r="L17790" i="7"/>
  <c r="A17790" i="7"/>
  <c r="L18455" i="7"/>
  <c r="A18455" i="7"/>
  <c r="L17839" i="7"/>
  <c r="A17839" i="7"/>
  <c r="L17744" i="7"/>
  <c r="A17744" i="7"/>
  <c r="L17808" i="7"/>
  <c r="A17808" i="7"/>
  <c r="L17729" i="7"/>
  <c r="A17729" i="7"/>
  <c r="L17793" i="7"/>
  <c r="A17793" i="7"/>
  <c r="L18793" i="7"/>
  <c r="A18793" i="7"/>
  <c r="L18407" i="7"/>
  <c r="A18407" i="7"/>
  <c r="L18706" i="7"/>
  <c r="A18706" i="7"/>
  <c r="L18778" i="7"/>
  <c r="A18778" i="7"/>
  <c r="L18425" i="7"/>
  <c r="A18425" i="7"/>
  <c r="L18715" i="7"/>
  <c r="A18715" i="7"/>
  <c r="L18779" i="7"/>
  <c r="A18779" i="7"/>
  <c r="L18426" i="7"/>
  <c r="A18426" i="7"/>
  <c r="L18724" i="7"/>
  <c r="A18724" i="7"/>
  <c r="L18788" i="7"/>
  <c r="A18788" i="7"/>
  <c r="L18435" i="7"/>
  <c r="A18435" i="7"/>
  <c r="L18733" i="7"/>
  <c r="A18733" i="7"/>
  <c r="L18797" i="7"/>
  <c r="A18797" i="7"/>
  <c r="L18444" i="7"/>
  <c r="A18444" i="7"/>
  <c r="L18742" i="7"/>
  <c r="A18742" i="7"/>
  <c r="L19027" i="7"/>
  <c r="A19027" i="7"/>
  <c r="L18453" i="7"/>
  <c r="A18453" i="7"/>
  <c r="L18751" i="7"/>
  <c r="A18751" i="7"/>
  <c r="L19039" i="7"/>
  <c r="A19039" i="7"/>
  <c r="L18696" i="7"/>
  <c r="A18696" i="7"/>
  <c r="L18768" i="7"/>
  <c r="A18768" i="7"/>
  <c r="L19609" i="7"/>
  <c r="A19609" i="7"/>
  <c r="L19712" i="7"/>
  <c r="A19712" i="7"/>
  <c r="L19649" i="7"/>
  <c r="A19649" i="7"/>
  <c r="L19018" i="7"/>
  <c r="A19018" i="7"/>
  <c r="L19650" i="7"/>
  <c r="A19650" i="7"/>
  <c r="L19601" i="7"/>
  <c r="A19601" i="7"/>
  <c r="L19704" i="7"/>
  <c r="A19704" i="7"/>
  <c r="L19641" i="7"/>
  <c r="A19641" i="7"/>
  <c r="L20057" i="7"/>
  <c r="A20057" i="7"/>
  <c r="L19681" i="7"/>
  <c r="A19681" i="7"/>
  <c r="L19046" i="7"/>
  <c r="A19046" i="7"/>
  <c r="L19682" i="7"/>
  <c r="A19682" i="7"/>
  <c r="L19619" i="7"/>
  <c r="A19619" i="7"/>
  <c r="L19722" i="7"/>
  <c r="A19722" i="7"/>
  <c r="L20094" i="7"/>
  <c r="A20094" i="7"/>
  <c r="L20047" i="7"/>
  <c r="A20047" i="7"/>
  <c r="L20011" i="7"/>
  <c r="A20011" i="7"/>
  <c r="L20168" i="7"/>
  <c r="A20168" i="7"/>
  <c r="L20065" i="7"/>
  <c r="A20065" i="7"/>
  <c r="L19621" i="7"/>
  <c r="A19621" i="7"/>
  <c r="L19685" i="7"/>
  <c r="A19685" i="7"/>
  <c r="L20003" i="7"/>
  <c r="A20003" i="7"/>
  <c r="L20118" i="7"/>
  <c r="A20118" i="7"/>
  <c r="L19646" i="7"/>
  <c r="A19646" i="7"/>
  <c r="L19710" i="7"/>
  <c r="A19710" i="7"/>
  <c r="L20039" i="7"/>
  <c r="A20039" i="7"/>
  <c r="L19607" i="7"/>
  <c r="A19607" i="7"/>
  <c r="L19671" i="7"/>
  <c r="A19671" i="7"/>
  <c r="L19895" i="7"/>
  <c r="A19895" i="7"/>
  <c r="L20072" i="7"/>
  <c r="A20072" i="7"/>
  <c r="L20059" i="7"/>
  <c r="A20059" i="7"/>
  <c r="L20171" i="7"/>
  <c r="A20171" i="7"/>
  <c r="L20044" i="7"/>
  <c r="A20044" i="7"/>
  <c r="L20108" i="7"/>
  <c r="A20108" i="7"/>
  <c r="L20005" i="7"/>
  <c r="A20005" i="7"/>
  <c r="L20069" i="7"/>
  <c r="A20069" i="7"/>
  <c r="L20615" i="7"/>
  <c r="A20615" i="7"/>
  <c r="L21122" i="7"/>
  <c r="A21122" i="7"/>
  <c r="L21142" i="7"/>
  <c r="A21142" i="7"/>
  <c r="L19994" i="7"/>
  <c r="A19994" i="7"/>
  <c r="L20058" i="7"/>
  <c r="A20058" i="7"/>
  <c r="L20598" i="7"/>
  <c r="A20598" i="7"/>
  <c r="L20619" i="7"/>
  <c r="A20619" i="7"/>
  <c r="L21075" i="7"/>
  <c r="A21075" i="7"/>
  <c r="L21145" i="7"/>
  <c r="A21145" i="7"/>
  <c r="L21092" i="7"/>
  <c r="A21092" i="7"/>
  <c r="L21053" i="7"/>
  <c r="A21053" i="7"/>
  <c r="L21117" i="7"/>
  <c r="A21117" i="7"/>
  <c r="L21078" i="7"/>
  <c r="A21078" i="7"/>
  <c r="L21039" i="7"/>
  <c r="A21039" i="7"/>
  <c r="L21103" i="7"/>
  <c r="A21103" i="7"/>
  <c r="L20624" i="7"/>
  <c r="A20624" i="7"/>
  <c r="L21088" i="7"/>
  <c r="A21088" i="7"/>
  <c r="L20609" i="7"/>
  <c r="A20609" i="7"/>
  <c r="L21073" i="7"/>
  <c r="A21073" i="7"/>
  <c r="L21141" i="7"/>
  <c r="A21141" i="7"/>
  <c r="A8265" i="7"/>
  <c r="L8265" i="7"/>
  <c r="A12604" i="7"/>
  <c r="L12604" i="7"/>
  <c r="L14936" i="7"/>
  <c r="A14936" i="7"/>
  <c r="L18041" i="7"/>
  <c r="A18041" i="7"/>
  <c r="L20899" i="7"/>
  <c r="A20899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L17942" i="7"/>
  <c r="A17942" i="7"/>
  <c r="L20986" i="7"/>
  <c r="A20986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L17901" i="7"/>
  <c r="A17901" i="7"/>
  <c r="L18938" i="7"/>
  <c r="A18938" i="7"/>
  <c r="L18588" i="7"/>
  <c r="A18588" i="7"/>
  <c r="L20970" i="7"/>
  <c r="A20970" i="7"/>
  <c r="L19329" i="7"/>
  <c r="A19329" i="7"/>
  <c r="L19901" i="7"/>
  <c r="A19901" i="7"/>
  <c r="L20972" i="7"/>
  <c r="A20972" i="7"/>
  <c r="A3902" i="7"/>
  <c r="L3902" i="7"/>
  <c r="A13802" i="7"/>
  <c r="L13802" i="7"/>
  <c r="A14868" i="7"/>
  <c r="L14868" i="7"/>
  <c r="L18947" i="7"/>
  <c r="A18947" i="7"/>
  <c r="L21281" i="7"/>
  <c r="A21281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9500" i="7"/>
  <c r="A19500" i="7"/>
  <c r="L20484" i="7"/>
  <c r="A20484" i="7"/>
  <c r="L21235" i="7"/>
  <c r="A21235" i="7"/>
  <c r="L21240" i="7"/>
  <c r="A21240" i="7"/>
  <c r="L12907" i="7"/>
  <c r="A12907" i="7"/>
  <c r="L17688" i="7"/>
  <c r="A17688" i="7"/>
  <c r="A13393" i="7"/>
  <c r="L13393" i="7"/>
  <c r="L12141" i="7"/>
  <c r="A12141" i="7"/>
  <c r="L14977" i="7"/>
  <c r="A14977" i="7"/>
  <c r="L17232" i="7"/>
  <c r="A17232" i="7"/>
  <c r="L19232" i="7"/>
  <c r="A19232" i="7"/>
  <c r="L20449" i="7"/>
  <c r="A20449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L18863" i="7"/>
  <c r="A18863" i="7"/>
  <c r="L20426" i="7"/>
  <c r="A20426" i="7"/>
  <c r="A8341" i="7"/>
  <c r="L8341" i="7"/>
  <c r="A12642" i="7"/>
  <c r="L12642" i="7"/>
  <c r="L17479" i="7"/>
  <c r="A17479" i="7"/>
  <c r="L21224" i="7"/>
  <c r="A21224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L19177" i="7"/>
  <c r="A19177" i="7"/>
  <c r="L20640" i="7"/>
  <c r="A20640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L17957" i="7"/>
  <c r="A17957" i="7"/>
  <c r="L18278" i="7"/>
  <c r="A18278" i="7"/>
  <c r="L17873" i="7"/>
  <c r="A17873" i="7"/>
  <c r="L18866" i="7"/>
  <c r="A18866" i="7"/>
  <c r="L18899" i="7"/>
  <c r="A18899" i="7"/>
  <c r="L18531" i="7"/>
  <c r="A18531" i="7"/>
  <c r="L18862" i="7"/>
  <c r="A18862" i="7"/>
  <c r="L18904" i="7"/>
  <c r="A18904" i="7"/>
  <c r="L19107" i="7"/>
  <c r="A19107" i="7"/>
  <c r="L19266" i="7"/>
  <c r="A19266" i="7"/>
  <c r="L19259" i="7"/>
  <c r="A19259" i="7"/>
  <c r="L20440" i="7"/>
  <c r="A20440" i="7"/>
  <c r="L19828" i="7"/>
  <c r="A19828" i="7"/>
  <c r="L19814" i="7"/>
  <c r="A19814" i="7"/>
  <c r="L19815" i="7"/>
  <c r="A19815" i="7"/>
  <c r="L20300" i="7"/>
  <c r="A20300" i="7"/>
  <c r="L20421" i="7"/>
  <c r="A20421" i="7"/>
  <c r="L20438" i="7"/>
  <c r="A20438" i="7"/>
  <c r="L20425" i="7"/>
  <c r="A20425" i="7"/>
  <c r="L21268" i="7"/>
  <c r="A21268" i="7"/>
  <c r="L20961" i="7"/>
  <c r="A20961" i="7"/>
  <c r="L21453" i="7"/>
  <c r="A21453" i="7"/>
  <c r="L21247" i="7"/>
  <c r="A21247" i="7"/>
  <c r="A14172" i="7"/>
  <c r="L14172" i="7"/>
  <c r="L16425" i="7"/>
  <c r="A16425" i="7"/>
  <c r="L19773" i="7"/>
  <c r="A19773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8236" i="7"/>
  <c r="A18236" i="7"/>
  <c r="L15827" i="7"/>
  <c r="A15827" i="7"/>
  <c r="L16275" i="7"/>
  <c r="A16275" i="7"/>
  <c r="L16626" i="7"/>
  <c r="A16626" i="7"/>
  <c r="L17644" i="7"/>
  <c r="A17644" i="7"/>
  <c r="L16333" i="7"/>
  <c r="A16333" i="7"/>
  <c r="L16759" i="7"/>
  <c r="A16759" i="7"/>
  <c r="L18051" i="7"/>
  <c r="A18051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573" i="7"/>
  <c r="A17573" i="7"/>
  <c r="L17166" i="7"/>
  <c r="A17166" i="7"/>
  <c r="L17454" i="7"/>
  <c r="A17454" i="7"/>
  <c r="L17924" i="7"/>
  <c r="A17924" i="7"/>
  <c r="L17439" i="7"/>
  <c r="A17439" i="7"/>
  <c r="L17859" i="7"/>
  <c r="A17859" i="7"/>
  <c r="L16472" i="7"/>
  <c r="A16472" i="7"/>
  <c r="L16840" i="7"/>
  <c r="A16840" i="7"/>
  <c r="L17384" i="7"/>
  <c r="A17384" i="7"/>
  <c r="L17616" i="7"/>
  <c r="A17616" i="7"/>
  <c r="L16745" i="7"/>
  <c r="A16745" i="7"/>
  <c r="L17265" i="7"/>
  <c r="A17265" i="7"/>
  <c r="L17473" i="7"/>
  <c r="A17473" i="7"/>
  <c r="L18060" i="7"/>
  <c r="A18060" i="7"/>
  <c r="L16978" i="7"/>
  <c r="A16978" i="7"/>
  <c r="L17442" i="7"/>
  <c r="A17442" i="7"/>
  <c r="L17706" i="7"/>
  <c r="A17706" i="7"/>
  <c r="L17917" i="7"/>
  <c r="A17917" i="7"/>
  <c r="L18245" i="7"/>
  <c r="A18245" i="7"/>
  <c r="L17862" i="7"/>
  <c r="A17862" i="7"/>
  <c r="L18246" i="7"/>
  <c r="A18246" i="7"/>
  <c r="L17983" i="7"/>
  <c r="A17983" i="7"/>
  <c r="L18607" i="7"/>
  <c r="A18607" i="7"/>
  <c r="L17984" i="7"/>
  <c r="A17984" i="7"/>
  <c r="L18240" i="7"/>
  <c r="A18240" i="7"/>
  <c r="L17633" i="7"/>
  <c r="A17633" i="7"/>
  <c r="L18049" i="7"/>
  <c r="A18049" i="7"/>
  <c r="L18329" i="7"/>
  <c r="A18329" i="7"/>
  <c r="L18058" i="7"/>
  <c r="A18058" i="7"/>
  <c r="L18833" i="7"/>
  <c r="A18833" i="7"/>
  <c r="L18616" i="7"/>
  <c r="A18616" i="7"/>
  <c r="L19053" i="7"/>
  <c r="A19053" i="7"/>
  <c r="L18625" i="7"/>
  <c r="A18625" i="7"/>
  <c r="L19005" i="7"/>
  <c r="A19005" i="7"/>
  <c r="L18852" i="7"/>
  <c r="A18852" i="7"/>
  <c r="L18491" i="7"/>
  <c r="A18491" i="7"/>
  <c r="L18845" i="7"/>
  <c r="A18845" i="7"/>
  <c r="L18492" i="7"/>
  <c r="A18492" i="7"/>
  <c r="L18822" i="7"/>
  <c r="A18822" i="7"/>
  <c r="L19059" i="7"/>
  <c r="A19059" i="7"/>
  <c r="L18679" i="7"/>
  <c r="A18679" i="7"/>
  <c r="L18462" i="7"/>
  <c r="A18462" i="7"/>
  <c r="L18688" i="7"/>
  <c r="A18688" i="7"/>
  <c r="L19216" i="7"/>
  <c r="A19216" i="7"/>
  <c r="L19466" i="7"/>
  <c r="A19466" i="7"/>
  <c r="L19289" i="7"/>
  <c r="A19289" i="7"/>
  <c r="L19944" i="7"/>
  <c r="A19944" i="7"/>
  <c r="L19218" i="7"/>
  <c r="A19218" i="7"/>
  <c r="L19513" i="7"/>
  <c r="A19513" i="7"/>
  <c r="L19254" i="7"/>
  <c r="A19254" i="7"/>
  <c r="L19952" i="7"/>
  <c r="A19952" i="7"/>
  <c r="L19292" i="7"/>
  <c r="A19292" i="7"/>
  <c r="L19284" i="7"/>
  <c r="A19284" i="7"/>
  <c r="L19054" i="7"/>
  <c r="A19054" i="7"/>
  <c r="L19442" i="7"/>
  <c r="A19442" i="7"/>
  <c r="L19433" i="7"/>
  <c r="A19433" i="7"/>
  <c r="L20312" i="7"/>
  <c r="A20312" i="7"/>
  <c r="L20144" i="7"/>
  <c r="A20144" i="7"/>
  <c r="L19860" i="7"/>
  <c r="A19860" i="7"/>
  <c r="L19733" i="7"/>
  <c r="A19733" i="7"/>
  <c r="L19862" i="7"/>
  <c r="A19862" i="7"/>
  <c r="L19351" i="7"/>
  <c r="A19351" i="7"/>
  <c r="L19943" i="7"/>
  <c r="A19943" i="7"/>
  <c r="L20179" i="7"/>
  <c r="A20179" i="7"/>
  <c r="L20663" i="7"/>
  <c r="A20663" i="7"/>
  <c r="L20452" i="7"/>
  <c r="A20452" i="7"/>
  <c r="L20994" i="7"/>
  <c r="A20994" i="7"/>
  <c r="L20405" i="7"/>
  <c r="A20405" i="7"/>
  <c r="L20938" i="7"/>
  <c r="A20938" i="7"/>
  <c r="L20783" i="7"/>
  <c r="A20783" i="7"/>
  <c r="L20946" i="7"/>
  <c r="A20946" i="7"/>
  <c r="L20369" i="7"/>
  <c r="A20369" i="7"/>
  <c r="L20146" i="7"/>
  <c r="A20146" i="7"/>
  <c r="L20530" i="7"/>
  <c r="A20530" i="7"/>
  <c r="L20667" i="7"/>
  <c r="A20667" i="7"/>
  <c r="L20947" i="7"/>
  <c r="A20947" i="7"/>
  <c r="L20852" i="7"/>
  <c r="A20852" i="7"/>
  <c r="L21229" i="7"/>
  <c r="A21229" i="7"/>
  <c r="L20821" i="7"/>
  <c r="A20821" i="7"/>
  <c r="L21157" i="7"/>
  <c r="A21157" i="7"/>
  <c r="L20790" i="7"/>
  <c r="A20790" i="7"/>
  <c r="L21261" i="7"/>
  <c r="A21261" i="7"/>
  <c r="L20672" i="7"/>
  <c r="A20672" i="7"/>
  <c r="L20944" i="7"/>
  <c r="A20944" i="7"/>
  <c r="L20689" i="7"/>
  <c r="A20689" i="7"/>
  <c r="L21001" i="7"/>
  <c r="A21001" i="7"/>
  <c r="L21394" i="7"/>
  <c r="A21394" i="7"/>
  <c r="L21339" i="7"/>
  <c r="A21339" i="7"/>
  <c r="L21460" i="7"/>
  <c r="A21460" i="7"/>
  <c r="L21437" i="7"/>
  <c r="A21437" i="7"/>
  <c r="L21254" i="7"/>
  <c r="A21254" i="7"/>
  <c r="L21343" i="7"/>
  <c r="A21343" i="7"/>
  <c r="L21160" i="7"/>
  <c r="A21160" i="7"/>
  <c r="A1252" i="7"/>
  <c r="L1252" i="7"/>
  <c r="A13812" i="7"/>
  <c r="L13812" i="7"/>
  <c r="L15869" i="7"/>
  <c r="A15869" i="7"/>
  <c r="L15871" i="7"/>
  <c r="A15871" i="7"/>
  <c r="L17991" i="7"/>
  <c r="A17991" i="7"/>
  <c r="L19492" i="7"/>
  <c r="A19492" i="7"/>
  <c r="L19902" i="7"/>
  <c r="A19902" i="7"/>
  <c r="L20717" i="7"/>
  <c r="A20717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8043" i="7"/>
  <c r="A18043" i="7"/>
  <c r="L17337" i="7"/>
  <c r="A17337" i="7"/>
  <c r="L17962" i="7"/>
  <c r="A17962" i="7"/>
  <c r="L19016" i="7"/>
  <c r="A19016" i="7"/>
  <c r="L19253" i="7"/>
  <c r="A19253" i="7"/>
  <c r="L19526" i="7"/>
  <c r="A19526" i="7"/>
  <c r="L20890" i="7"/>
  <c r="A20890" i="7"/>
  <c r="L20162" i="7"/>
  <c r="A20162" i="7"/>
  <c r="L20974" i="7"/>
  <c r="A20974" i="7"/>
  <c r="L21298" i="7"/>
  <c r="A21298" i="7"/>
  <c r="A1807" i="7"/>
  <c r="L1807" i="7"/>
  <c r="L3900" i="7"/>
  <c r="A3900" i="7"/>
  <c r="L15898" i="7"/>
  <c r="A15898" i="7"/>
  <c r="L15981" i="7"/>
  <c r="A15981" i="7"/>
  <c r="L6911" i="7"/>
  <c r="A6910" i="7"/>
  <c r="L18898" i="7"/>
  <c r="A18898" i="7"/>
  <c r="L18937" i="7"/>
  <c r="A18937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17655" i="7"/>
  <c r="A17655" i="7"/>
  <c r="L18191" i="7"/>
  <c r="A18191" i="7"/>
  <c r="L19371" i="7"/>
  <c r="A19371" i="7"/>
  <c r="L19450" i="7"/>
  <c r="A19450" i="7"/>
  <c r="L20499" i="7"/>
  <c r="A20499" i="7"/>
  <c r="L21205" i="7"/>
  <c r="A21205" i="7"/>
  <c r="L21279" i="7"/>
  <c r="A21279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89" i="7"/>
  <c r="A17589" i="7"/>
  <c r="L17560" i="7"/>
  <c r="A17560" i="7"/>
  <c r="L18647" i="7"/>
  <c r="A18647" i="7"/>
  <c r="L18111" i="7"/>
  <c r="A18111" i="7"/>
  <c r="L18129" i="7"/>
  <c r="A18129" i="7"/>
  <c r="L18632" i="7"/>
  <c r="A18632" i="7"/>
  <c r="L18634" i="7"/>
  <c r="A18634" i="7"/>
  <c r="L18636" i="7"/>
  <c r="A18636" i="7"/>
  <c r="L18840" i="7"/>
  <c r="A18840" i="7"/>
  <c r="L19098" i="7"/>
  <c r="A19098" i="7"/>
  <c r="L19220" i="7"/>
  <c r="A19220" i="7"/>
  <c r="L19094" i="7"/>
  <c r="A19094" i="7"/>
  <c r="L19580" i="7"/>
  <c r="A19580" i="7"/>
  <c r="L19565" i="7"/>
  <c r="A19565" i="7"/>
  <c r="L20335" i="7"/>
  <c r="A20335" i="7"/>
  <c r="L20323" i="7"/>
  <c r="A20323" i="7"/>
  <c r="L20348" i="7"/>
  <c r="A20348" i="7"/>
  <c r="L20334" i="7"/>
  <c r="A20334" i="7"/>
  <c r="L20353" i="7"/>
  <c r="A20353" i="7"/>
  <c r="L20828" i="7"/>
  <c r="A20828" i="7"/>
  <c r="L20832" i="7"/>
  <c r="A20832" i="7"/>
  <c r="L21421" i="7"/>
  <c r="A21421" i="7"/>
  <c r="L21424" i="7"/>
  <c r="A21424" i="7"/>
  <c r="A12294" i="7"/>
  <c r="L12294" i="7"/>
  <c r="L14006" i="7"/>
  <c r="A14006" i="7"/>
  <c r="A14521" i="7"/>
  <c r="L14521" i="7"/>
  <c r="L15666" i="7"/>
  <c r="A15666" i="7"/>
  <c r="L16655" i="7"/>
  <c r="A16655" i="7"/>
  <c r="L17890" i="7"/>
  <c r="A17890" i="7"/>
  <c r="L19966" i="7"/>
  <c r="A19966" i="7"/>
  <c r="L20490" i="7"/>
  <c r="A20490" i="7"/>
  <c r="A7589" i="7"/>
  <c r="L7589" i="7"/>
  <c r="L17467" i="7"/>
  <c r="A17467" i="7"/>
  <c r="L16416" i="7"/>
  <c r="A16416" i="7"/>
  <c r="L20644" i="7"/>
  <c r="A20644" i="7"/>
  <c r="L21374" i="7"/>
  <c r="A21374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9368" i="7"/>
  <c r="A19368" i="7"/>
  <c r="L21323" i="7"/>
  <c r="A2132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L18050" i="7"/>
  <c r="A18050" i="7"/>
  <c r="L19873" i="7"/>
  <c r="A19873" i="7"/>
  <c r="L19795" i="7"/>
  <c r="A19795" i="7"/>
  <c r="L20176" i="7"/>
  <c r="A20176" i="7"/>
  <c r="L20278" i="7"/>
  <c r="A20278" i="7"/>
  <c r="L20522" i="7"/>
  <c r="A20522" i="7"/>
  <c r="A2057" i="7"/>
  <c r="L2057" i="7"/>
  <c r="L4333" i="7"/>
  <c r="A4333" i="7"/>
  <c r="L15752" i="7"/>
  <c r="A15752" i="7"/>
  <c r="L16958" i="7"/>
  <c r="A16958" i="7"/>
  <c r="L19462" i="7"/>
  <c r="A19462" i="7"/>
  <c r="A4295" i="7"/>
  <c r="L4295" i="7"/>
  <c r="A9207" i="7"/>
  <c r="L9207" i="7"/>
  <c r="A13380" i="7"/>
  <c r="L13380" i="7"/>
  <c r="A14473" i="7"/>
  <c r="L14473" i="7"/>
  <c r="L17199" i="7"/>
  <c r="A17199" i="7"/>
  <c r="L19227" i="7"/>
  <c r="A19227" i="7"/>
  <c r="L20922" i="7"/>
  <c r="A20922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7679" i="7"/>
  <c r="A17679" i="7"/>
  <c r="L16805" i="7"/>
  <c r="A16805" i="7"/>
  <c r="L17549" i="7"/>
  <c r="A17549" i="7"/>
  <c r="L17566" i="7"/>
  <c r="A17566" i="7"/>
  <c r="L17714" i="7"/>
  <c r="A17714" i="7"/>
  <c r="L16856" i="7"/>
  <c r="A16856" i="7"/>
  <c r="L16553" i="7"/>
  <c r="A16553" i="7"/>
  <c r="L16857" i="7"/>
  <c r="A16857" i="7"/>
  <c r="L17939" i="7"/>
  <c r="A17939" i="7"/>
  <c r="L17322" i="7"/>
  <c r="A17322" i="7"/>
  <c r="L17661" i="7"/>
  <c r="A17661" i="7"/>
  <c r="L17973" i="7"/>
  <c r="A17973" i="7"/>
  <c r="L17966" i="7"/>
  <c r="A17966" i="7"/>
  <c r="L17871" i="7"/>
  <c r="A17871" i="7"/>
  <c r="L17712" i="7"/>
  <c r="A17712" i="7"/>
  <c r="L18272" i="7"/>
  <c r="A18272" i="7"/>
  <c r="L18105" i="7"/>
  <c r="A18105" i="7"/>
  <c r="L17946" i="7"/>
  <c r="A17946" i="7"/>
  <c r="L18600" i="7"/>
  <c r="A18600" i="7"/>
  <c r="L18875" i="7"/>
  <c r="A18875" i="7"/>
  <c r="L18804" i="7"/>
  <c r="A18804" i="7"/>
  <c r="L18989" i="7"/>
  <c r="A18989" i="7"/>
  <c r="L18942" i="7"/>
  <c r="A18942" i="7"/>
  <c r="L19133" i="7"/>
  <c r="A19133" i="7"/>
  <c r="L19306" i="7"/>
  <c r="A19306" i="7"/>
  <c r="L19307" i="7"/>
  <c r="A19307" i="7"/>
  <c r="L19920" i="7"/>
  <c r="A19920" i="7"/>
  <c r="L19755" i="7"/>
  <c r="A19755" i="7"/>
  <c r="L19458" i="7"/>
  <c r="A19458" i="7"/>
  <c r="L19473" i="7"/>
  <c r="A19473" i="7"/>
  <c r="L20256" i="7"/>
  <c r="A20256" i="7"/>
  <c r="L19475" i="7"/>
  <c r="A19475" i="7"/>
  <c r="L19341" i="7"/>
  <c r="A19341" i="7"/>
  <c r="L19754" i="7"/>
  <c r="A19754" i="7"/>
  <c r="L19843" i="7"/>
  <c r="A19843" i="7"/>
  <c r="L19924" i="7"/>
  <c r="A19924" i="7"/>
  <c r="L19765" i="7"/>
  <c r="A19765" i="7"/>
  <c r="L19742" i="7"/>
  <c r="A19742" i="7"/>
  <c r="L19319" i="7"/>
  <c r="A19319" i="7"/>
  <c r="L19847" i="7"/>
  <c r="A19847" i="7"/>
  <c r="L20251" i="7"/>
  <c r="A20251" i="7"/>
  <c r="L20220" i="7"/>
  <c r="A20220" i="7"/>
  <c r="L20508" i="7"/>
  <c r="A20508" i="7"/>
  <c r="L20253" i="7"/>
  <c r="A20253" i="7"/>
  <c r="L20898" i="7"/>
  <c r="A20898" i="7"/>
  <c r="L20473" i="7"/>
  <c r="A20473" i="7"/>
  <c r="L20707" i="7"/>
  <c r="A20707" i="7"/>
  <c r="L21028" i="7"/>
  <c r="A21028" i="7"/>
  <c r="L21147" i="7"/>
  <c r="A21147" i="7"/>
  <c r="L21149" i="7"/>
  <c r="A21149" i="7"/>
  <c r="L21385" i="7"/>
  <c r="A21385" i="7"/>
  <c r="L21308" i="7"/>
  <c r="A21308" i="7"/>
  <c r="L21271" i="7"/>
  <c r="A21271" i="7"/>
  <c r="L10237" i="7"/>
  <c r="A10237" i="7"/>
  <c r="A12612" i="7"/>
  <c r="L12612" i="7"/>
  <c r="L16362" i="7"/>
  <c r="A16362" i="7"/>
  <c r="L18923" i="7"/>
  <c r="A18923" i="7"/>
  <c r="L19869" i="7"/>
  <c r="A19869" i="7"/>
  <c r="A750" i="7"/>
  <c r="L750" i="7"/>
  <c r="L15945" i="7"/>
  <c r="A15945" i="7"/>
  <c r="L16355" i="7"/>
  <c r="A16355" i="7"/>
  <c r="L17340" i="7"/>
  <c r="A17340" i="7"/>
  <c r="L17682" i="7"/>
  <c r="A17682" i="7"/>
  <c r="L18204" i="7"/>
  <c r="A18204" i="7"/>
  <c r="L17402" i="7"/>
  <c r="A17402" i="7"/>
  <c r="L17886" i="7"/>
  <c r="A17886" i="7"/>
  <c r="L18208" i="7"/>
  <c r="A18208" i="7"/>
  <c r="L18574" i="7"/>
  <c r="A18574" i="7"/>
  <c r="L20390" i="7"/>
  <c r="A20390" i="7"/>
  <c r="L21431" i="7"/>
  <c r="A21431" i="7"/>
  <c r="L8909" i="7"/>
  <c r="A8909" i="7"/>
  <c r="A12844" i="7"/>
  <c r="L12844" i="7"/>
  <c r="A14335" i="7"/>
  <c r="L14335" i="7"/>
  <c r="L15712" i="7"/>
  <c r="A15712" i="7"/>
  <c r="L18818" i="7"/>
  <c r="A18818" i="7"/>
  <c r="L21331" i="7"/>
  <c r="A21331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7783" i="7"/>
  <c r="A17783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7787" i="7"/>
  <c r="A17787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791" i="7"/>
  <c r="A17791" i="7"/>
  <c r="L17759" i="7"/>
  <c r="A17759" i="7"/>
  <c r="L17024" i="7"/>
  <c r="A17024" i="7"/>
  <c r="L17088" i="7"/>
  <c r="A17088" i="7"/>
  <c r="L17240" i="7"/>
  <c r="A17240" i="7"/>
  <c r="L18408" i="7"/>
  <c r="A18408" i="7"/>
  <c r="L17049" i="7"/>
  <c r="A17049" i="7"/>
  <c r="L17113" i="7"/>
  <c r="A17113" i="7"/>
  <c r="L17731" i="7"/>
  <c r="A17731" i="7"/>
  <c r="L16818" i="7"/>
  <c r="A16818" i="7"/>
  <c r="L17074" i="7"/>
  <c r="A17074" i="7"/>
  <c r="L17138" i="7"/>
  <c r="A17138" i="7"/>
  <c r="L17780" i="7"/>
  <c r="A17780" i="7"/>
  <c r="L17749" i="7"/>
  <c r="A17749" i="7"/>
  <c r="L17813" i="7"/>
  <c r="A17813" i="7"/>
  <c r="L17734" i="7"/>
  <c r="A17734" i="7"/>
  <c r="L17798" i="7"/>
  <c r="A17798" i="7"/>
  <c r="L18705" i="7"/>
  <c r="A18705" i="7"/>
  <c r="L18424" i="7"/>
  <c r="A18424" i="7"/>
  <c r="L17752" i="7"/>
  <c r="A17752" i="7"/>
  <c r="L17816" i="7"/>
  <c r="A17816" i="7"/>
  <c r="L17737" i="7"/>
  <c r="A17737" i="7"/>
  <c r="L17801" i="7"/>
  <c r="A17801" i="7"/>
  <c r="L17786" i="7"/>
  <c r="A17786" i="7"/>
  <c r="L18439" i="7"/>
  <c r="A18439" i="7"/>
  <c r="L18714" i="7"/>
  <c r="A18714" i="7"/>
  <c r="L18786" i="7"/>
  <c r="A18786" i="7"/>
  <c r="L18433" i="7"/>
  <c r="A18433" i="7"/>
  <c r="L18723" i="7"/>
  <c r="A18723" i="7"/>
  <c r="L18787" i="7"/>
  <c r="A18787" i="7"/>
  <c r="L18434" i="7"/>
  <c r="A18434" i="7"/>
  <c r="L18732" i="7"/>
  <c r="A18732" i="7"/>
  <c r="L18796" i="7"/>
  <c r="A18796" i="7"/>
  <c r="L18443" i="7"/>
  <c r="A18443" i="7"/>
  <c r="L18741" i="7"/>
  <c r="A18741" i="7"/>
  <c r="L19025" i="7"/>
  <c r="A19025" i="7"/>
  <c r="L18452" i="7"/>
  <c r="A18452" i="7"/>
  <c r="L18750" i="7"/>
  <c r="A18750" i="7"/>
  <c r="L19037" i="7"/>
  <c r="A19037" i="7"/>
  <c r="L18695" i="7"/>
  <c r="A18695" i="7"/>
  <c r="L18759" i="7"/>
  <c r="A18759" i="7"/>
  <c r="L19049" i="7"/>
  <c r="A19049" i="7"/>
  <c r="L18704" i="7"/>
  <c r="A18704" i="7"/>
  <c r="L18776" i="7"/>
  <c r="A18776" i="7"/>
  <c r="L19620" i="7"/>
  <c r="A19620" i="7"/>
  <c r="L19723" i="7"/>
  <c r="A19723" i="7"/>
  <c r="L19660" i="7"/>
  <c r="A19660" i="7"/>
  <c r="L19026" i="7"/>
  <c r="A19026" i="7"/>
  <c r="L19664" i="7"/>
  <c r="A19664" i="7"/>
  <c r="L19612" i="7"/>
  <c r="A19612" i="7"/>
  <c r="L19715" i="7"/>
  <c r="A19715" i="7"/>
  <c r="L19652" i="7"/>
  <c r="A19652" i="7"/>
  <c r="L19592" i="7"/>
  <c r="A19592" i="7"/>
  <c r="L19692" i="7"/>
  <c r="A19692" i="7"/>
  <c r="L19593" i="7"/>
  <c r="A19593" i="7"/>
  <c r="L19696" i="7"/>
  <c r="A19696" i="7"/>
  <c r="L19633" i="7"/>
  <c r="A19633" i="7"/>
  <c r="L20007" i="7"/>
  <c r="A20007" i="7"/>
  <c r="L20110" i="7"/>
  <c r="A20110" i="7"/>
  <c r="L20063" i="7"/>
  <c r="A20063" i="7"/>
  <c r="L20022" i="7"/>
  <c r="A20022" i="7"/>
  <c r="L20596" i="7"/>
  <c r="A20596" i="7"/>
  <c r="L20081" i="7"/>
  <c r="A20081" i="7"/>
  <c r="L19629" i="7"/>
  <c r="A19629" i="7"/>
  <c r="L19693" i="7"/>
  <c r="A19693" i="7"/>
  <c r="L20014" i="7"/>
  <c r="A20014" i="7"/>
  <c r="L20621" i="7"/>
  <c r="A20621" i="7"/>
  <c r="L19654" i="7"/>
  <c r="A19654" i="7"/>
  <c r="L19718" i="7"/>
  <c r="A19718" i="7"/>
  <c r="L20055" i="7"/>
  <c r="A20055" i="7"/>
  <c r="L19615" i="7"/>
  <c r="A19615" i="7"/>
  <c r="L19679" i="7"/>
  <c r="A19679" i="7"/>
  <c r="L19987" i="7"/>
  <c r="A19987" i="7"/>
  <c r="L20088" i="7"/>
  <c r="A20088" i="7"/>
  <c r="L20067" i="7"/>
  <c r="A20067" i="7"/>
  <c r="L20599" i="7"/>
  <c r="A20599" i="7"/>
  <c r="L20052" i="7"/>
  <c r="A20052" i="7"/>
  <c r="L20116" i="7"/>
  <c r="A20116" i="7"/>
  <c r="L20013" i="7"/>
  <c r="A20013" i="7"/>
  <c r="L20077" i="7"/>
  <c r="A20077" i="7"/>
  <c r="L20629" i="7"/>
  <c r="A20629" i="7"/>
  <c r="L20556" i="7"/>
  <c r="A20556" i="7"/>
  <c r="L20169" i="7"/>
  <c r="A20169" i="7"/>
  <c r="L20002" i="7"/>
  <c r="A20002" i="7"/>
  <c r="L20066" i="7"/>
  <c r="A20066" i="7"/>
  <c r="L20612" i="7"/>
  <c r="A20612" i="7"/>
  <c r="L20627" i="7"/>
  <c r="A20627" i="7"/>
  <c r="L21083" i="7"/>
  <c r="A21083" i="7"/>
  <c r="L21036" i="7"/>
  <c r="A21036" i="7"/>
  <c r="L21100" i="7"/>
  <c r="A21100" i="7"/>
  <c r="L21061" i="7"/>
  <c r="A21061" i="7"/>
  <c r="L21125" i="7"/>
  <c r="A21125" i="7"/>
  <c r="L21086" i="7"/>
  <c r="A21086" i="7"/>
  <c r="L21047" i="7"/>
  <c r="A21047" i="7"/>
  <c r="L21111" i="7"/>
  <c r="A21111" i="7"/>
  <c r="L20632" i="7"/>
  <c r="A20632" i="7"/>
  <c r="L21096" i="7"/>
  <c r="A21096" i="7"/>
  <c r="L20617" i="7"/>
  <c r="A20617" i="7"/>
  <c r="L21081" i="7"/>
  <c r="A21081" i="7"/>
  <c r="L21382" i="7"/>
  <c r="A21382" i="7"/>
  <c r="A13108" i="7"/>
  <c r="L13108" i="7"/>
  <c r="L18012" i="7"/>
  <c r="A18012" i="7"/>
  <c r="L19064" i="7"/>
  <c r="A19064" i="7"/>
  <c r="L20957" i="7"/>
  <c r="A20957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18874" i="7"/>
  <c r="A18874" i="7"/>
  <c r="L20365" i="7"/>
  <c r="A20365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18591" i="7"/>
  <c r="A18591" i="7"/>
  <c r="L19121" i="7"/>
  <c r="A19121" i="7"/>
  <c r="L18477" i="7"/>
  <c r="A18477" i="7"/>
  <c r="L19334" i="7"/>
  <c r="A19334" i="7"/>
  <c r="L19905" i="7"/>
  <c r="A19905" i="7"/>
  <c r="L20578" i="7"/>
  <c r="A20578" i="7"/>
  <c r="L20965" i="7"/>
  <c r="A20965" i="7"/>
  <c r="L4329" i="7"/>
  <c r="A4329" i="7"/>
  <c r="L11271" i="7"/>
  <c r="A11271" i="7"/>
  <c r="A14591" i="7"/>
  <c r="L14591" i="7"/>
  <c r="L16365" i="7"/>
  <c r="A16365" i="7"/>
  <c r="L18836" i="7"/>
  <c r="A18836" i="7"/>
  <c r="L20873" i="7"/>
  <c r="A20873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19426" i="7"/>
  <c r="A19426" i="7"/>
  <c r="L20485" i="7"/>
  <c r="A20485" i="7"/>
  <c r="L21222" i="7"/>
  <c r="A21222" i="7"/>
  <c r="L8184" i="7"/>
  <c r="A8184" i="7"/>
  <c r="A13452" i="7"/>
  <c r="L13452" i="7"/>
  <c r="L18922" i="7"/>
  <c r="A18922" i="7"/>
  <c r="A13238" i="7"/>
  <c r="L13238" i="7"/>
  <c r="L14005" i="7"/>
  <c r="A14005" i="7"/>
  <c r="L13237" i="7"/>
  <c r="A13237" i="7"/>
  <c r="L14946" i="7"/>
  <c r="A14946" i="7"/>
  <c r="L18859" i="7"/>
  <c r="A18859" i="7"/>
  <c r="L19250" i="7"/>
  <c r="A19250" i="7"/>
  <c r="L20497" i="7"/>
  <c r="A20497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17716" i="7"/>
  <c r="A17716" i="7"/>
  <c r="L18664" i="7"/>
  <c r="A18664" i="7"/>
  <c r="L4297" i="7"/>
  <c r="A4297" i="7"/>
  <c r="L9685" i="7"/>
  <c r="A9685" i="7"/>
  <c r="A14396" i="7"/>
  <c r="L14396" i="7"/>
  <c r="L18263" i="7"/>
  <c r="A18263" i="7"/>
  <c r="A14510" i="7"/>
  <c r="L14510" i="7"/>
  <c r="A14507" i="7"/>
  <c r="L14507" i="7"/>
  <c r="L18061" i="7"/>
  <c r="A18061" i="7"/>
  <c r="A3329" i="7"/>
  <c r="L3329" i="7"/>
  <c r="A5958" i="7"/>
  <c r="L5958" i="7"/>
  <c r="A9305" i="7"/>
  <c r="L9305" i="7"/>
  <c r="A14729" i="7"/>
  <c r="L14729" i="7"/>
  <c r="L17348" i="7"/>
  <c r="A17348" i="7"/>
  <c r="L19178" i="7"/>
  <c r="A19178" i="7"/>
  <c r="L20792" i="7"/>
  <c r="A20792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L17956" i="7"/>
  <c r="A17956" i="7"/>
  <c r="L18149" i="7"/>
  <c r="A18149" i="7"/>
  <c r="L18380" i="7"/>
  <c r="A18380" i="7"/>
  <c r="L18145" i="7"/>
  <c r="A18145" i="7"/>
  <c r="L18529" i="7"/>
  <c r="A18529" i="7"/>
  <c r="L18530" i="7"/>
  <c r="A18530" i="7"/>
  <c r="L18579" i="7"/>
  <c r="A18579" i="7"/>
  <c r="L18894" i="7"/>
  <c r="A18894" i="7"/>
  <c r="L18920" i="7"/>
  <c r="A18920" i="7"/>
  <c r="L19273" i="7"/>
  <c r="A19273" i="7"/>
  <c r="L19275" i="7"/>
  <c r="A19275" i="7"/>
  <c r="L19268" i="7"/>
  <c r="A19268" i="7"/>
  <c r="L19803" i="7"/>
  <c r="A19803" i="7"/>
  <c r="L19589" i="7"/>
  <c r="A19589" i="7"/>
  <c r="L19822" i="7"/>
  <c r="A19822" i="7"/>
  <c r="L19823" i="7"/>
  <c r="A19823" i="7"/>
  <c r="L20356" i="7"/>
  <c r="A20356" i="7"/>
  <c r="L20429" i="7"/>
  <c r="A20429" i="7"/>
  <c r="L20446" i="7"/>
  <c r="A20446" i="7"/>
  <c r="L20433" i="7"/>
  <c r="A20433" i="7"/>
  <c r="L21284" i="7"/>
  <c r="A21284" i="7"/>
  <c r="A14062" i="7"/>
  <c r="L14062" i="7"/>
  <c r="L16421" i="7"/>
  <c r="A16421" i="7"/>
  <c r="L19774" i="7"/>
  <c r="A19774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8323" i="7"/>
  <c r="A18323" i="7"/>
  <c r="L15835" i="7"/>
  <c r="A15835" i="7"/>
  <c r="L16283" i="7"/>
  <c r="A16283" i="7"/>
  <c r="L16756" i="7"/>
  <c r="A16756" i="7"/>
  <c r="L17916" i="7"/>
  <c r="A1791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7634" i="7"/>
  <c r="A17634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635" i="7"/>
  <c r="A17635" i="7"/>
  <c r="L17302" i="7"/>
  <c r="A17302" i="7"/>
  <c r="L17470" i="7"/>
  <c r="A17470" i="7"/>
  <c r="L18036" i="7"/>
  <c r="A18036" i="7"/>
  <c r="L17447" i="7"/>
  <c r="A17447" i="7"/>
  <c r="L18252" i="7"/>
  <c r="A18252" i="7"/>
  <c r="L16528" i="7"/>
  <c r="A16528" i="7"/>
  <c r="L16968" i="7"/>
  <c r="A16968" i="7"/>
  <c r="L17432" i="7"/>
  <c r="A17432" i="7"/>
  <c r="L17700" i="7"/>
  <c r="A17700" i="7"/>
  <c r="L16753" i="7"/>
  <c r="A16753" i="7"/>
  <c r="L17281" i="7"/>
  <c r="A17281" i="7"/>
  <c r="L17505" i="7"/>
  <c r="A17505" i="7"/>
  <c r="L18100" i="7"/>
  <c r="A18100" i="7"/>
  <c r="L17162" i="7"/>
  <c r="A17162" i="7"/>
  <c r="L17450" i="7"/>
  <c r="A17450" i="7"/>
  <c r="L18011" i="7"/>
  <c r="A18011" i="7"/>
  <c r="L17925" i="7"/>
  <c r="A17925" i="7"/>
  <c r="L18253" i="7"/>
  <c r="A18253" i="7"/>
  <c r="L17918" i="7"/>
  <c r="A17918" i="7"/>
  <c r="L18326" i="7"/>
  <c r="A18326" i="7"/>
  <c r="L18007" i="7"/>
  <c r="A18007" i="7"/>
  <c r="L17632" i="7"/>
  <c r="A17632" i="7"/>
  <c r="L18008" i="7"/>
  <c r="A18008" i="7"/>
  <c r="L18248" i="7"/>
  <c r="A18248" i="7"/>
  <c r="L17649" i="7"/>
  <c r="A17649" i="7"/>
  <c r="L18113" i="7"/>
  <c r="A18113" i="7"/>
  <c r="L18375" i="7"/>
  <c r="A18375" i="7"/>
  <c r="L18098" i="7"/>
  <c r="A18098" i="7"/>
  <c r="L18881" i="7"/>
  <c r="A18881" i="7"/>
  <c r="L18624" i="7"/>
  <c r="A18624" i="7"/>
  <c r="L19141" i="7"/>
  <c r="A19141" i="7"/>
  <c r="L18683" i="7"/>
  <c r="A18683" i="7"/>
  <c r="L18490" i="7"/>
  <c r="A18490" i="7"/>
  <c r="L18884" i="7"/>
  <c r="A18884" i="7"/>
  <c r="L18507" i="7"/>
  <c r="A18507" i="7"/>
  <c r="L18885" i="7"/>
  <c r="A18885" i="7"/>
  <c r="L18540" i="7"/>
  <c r="A18540" i="7"/>
  <c r="L18838" i="7"/>
  <c r="A18838" i="7"/>
  <c r="L18373" i="7"/>
  <c r="A18373" i="7"/>
  <c r="L18687" i="7"/>
  <c r="A18687" i="7"/>
  <c r="L18470" i="7"/>
  <c r="A18470" i="7"/>
  <c r="L18808" i="7"/>
  <c r="A18808" i="7"/>
  <c r="L19225" i="7"/>
  <c r="A19225" i="7"/>
  <c r="L19521" i="7"/>
  <c r="A19521" i="7"/>
  <c r="L19344" i="7"/>
  <c r="A19344" i="7"/>
  <c r="L19010" i="7"/>
  <c r="A19010" i="7"/>
  <c r="L19281" i="7"/>
  <c r="A19281" i="7"/>
  <c r="L19945" i="7"/>
  <c r="A19945" i="7"/>
  <c r="L19282" i="7"/>
  <c r="A19282" i="7"/>
  <c r="L20239" i="7"/>
  <c r="A20239" i="7"/>
  <c r="L19347" i="7"/>
  <c r="A19347" i="7"/>
  <c r="L19348" i="7"/>
  <c r="A19348" i="7"/>
  <c r="L19078" i="7"/>
  <c r="A19078" i="7"/>
  <c r="L19498" i="7"/>
  <c r="A19498" i="7"/>
  <c r="L19443" i="7"/>
  <c r="A19443" i="7"/>
  <c r="L20368" i="7"/>
  <c r="A20368" i="7"/>
  <c r="L20528" i="7"/>
  <c r="A20528" i="7"/>
  <c r="L19868" i="7"/>
  <c r="A19868" i="7"/>
  <c r="L19781" i="7"/>
  <c r="A19781" i="7"/>
  <c r="L19950" i="7"/>
  <c r="A19950" i="7"/>
  <c r="L19367" i="7"/>
  <c r="A19367" i="7"/>
  <c r="L19951" i="7"/>
  <c r="A19951" i="7"/>
  <c r="L20195" i="7"/>
  <c r="A20195" i="7"/>
  <c r="L20690" i="7"/>
  <c r="A20690" i="7"/>
  <c r="L20524" i="7"/>
  <c r="A20524" i="7"/>
  <c r="L20525" i="7"/>
  <c r="A20525" i="7"/>
  <c r="L20310" i="7"/>
  <c r="A20310" i="7"/>
  <c r="L20855" i="7"/>
  <c r="A20855" i="7"/>
  <c r="L20137" i="7"/>
  <c r="A20137" i="7"/>
  <c r="L20385" i="7"/>
  <c r="A20385" i="7"/>
  <c r="L20178" i="7"/>
  <c r="A20178" i="7"/>
  <c r="L20539" i="7"/>
  <c r="A20539" i="7"/>
  <c r="L20675" i="7"/>
  <c r="A20675" i="7"/>
  <c r="L20995" i="7"/>
  <c r="A20995" i="7"/>
  <c r="L20884" i="7"/>
  <c r="A20884" i="7"/>
  <c r="L21259" i="7"/>
  <c r="A21259" i="7"/>
  <c r="L20853" i="7"/>
  <c r="A20853" i="7"/>
  <c r="L21188" i="7"/>
  <c r="A21188" i="7"/>
  <c r="L20822" i="7"/>
  <c r="A20822" i="7"/>
  <c r="L21293" i="7"/>
  <c r="A21293" i="7"/>
  <c r="L20728" i="7"/>
  <c r="A20728" i="7"/>
  <c r="L20992" i="7"/>
  <c r="A20992" i="7"/>
  <c r="L20729" i="7"/>
  <c r="A20729" i="7"/>
  <c r="L21153" i="7"/>
  <c r="A21153" i="7"/>
  <c r="L21402" i="7"/>
  <c r="A21402" i="7"/>
  <c r="L21395" i="7"/>
  <c r="A21395" i="7"/>
  <c r="L21445" i="7"/>
  <c r="A21445" i="7"/>
  <c r="L21262" i="7"/>
  <c r="A21262" i="7"/>
  <c r="L21399" i="7"/>
  <c r="A21399" i="7"/>
  <c r="L21192" i="7"/>
  <c r="A21192" i="7"/>
  <c r="L4315" i="7"/>
  <c r="A4315" i="7"/>
  <c r="A14524" i="7"/>
  <c r="L14524" i="7"/>
  <c r="A14817" i="7"/>
  <c r="L14817" i="7"/>
  <c r="L16359" i="7"/>
  <c r="A16359" i="7"/>
  <c r="L18931" i="7"/>
  <c r="A18931" i="7"/>
  <c r="L19230" i="7"/>
  <c r="A19230" i="7"/>
  <c r="L20718" i="7"/>
  <c r="A20718" i="7"/>
  <c r="L20878" i="7"/>
  <c r="A20878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L18228" i="7"/>
  <c r="A18228" i="7"/>
  <c r="L18029" i="7"/>
  <c r="A18029" i="7"/>
  <c r="L18921" i="7"/>
  <c r="A18921" i="7"/>
  <c r="L18564" i="7"/>
  <c r="A18564" i="7"/>
  <c r="L19363" i="7"/>
  <c r="A19363" i="7"/>
  <c r="L20158" i="7"/>
  <c r="A20158" i="7"/>
  <c r="L20358" i="7"/>
  <c r="A20358" i="7"/>
  <c r="L20186" i="7"/>
  <c r="A20186" i="7"/>
  <c r="L21006" i="7"/>
  <c r="A21006" i="7"/>
  <c r="L21312" i="7"/>
  <c r="A21312" i="7"/>
  <c r="A5336" i="7"/>
  <c r="L5336" i="7"/>
  <c r="L4732" i="7"/>
  <c r="A4732" i="7"/>
  <c r="L15980" i="7"/>
  <c r="A15980" i="7"/>
  <c r="L15982" i="7"/>
  <c r="A15982" i="7"/>
  <c r="L19264" i="7"/>
  <c r="A19264" i="7"/>
  <c r="A5840" i="7"/>
  <c r="L5840" i="7"/>
  <c r="L19335" i="7"/>
  <c r="A19335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17656" i="7"/>
  <c r="A17656" i="7"/>
  <c r="L19456" i="7"/>
  <c r="A19456" i="7"/>
  <c r="L19158" i="7"/>
  <c r="A19158" i="7"/>
  <c r="L20189" i="7"/>
  <c r="A20189" i="7"/>
  <c r="L20701" i="7"/>
  <c r="A20701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8115" i="7"/>
  <c r="A18115" i="7"/>
  <c r="L18124" i="7"/>
  <c r="A18124" i="7"/>
  <c r="L18109" i="7"/>
  <c r="A18109" i="7"/>
  <c r="L18119" i="7"/>
  <c r="A18119" i="7"/>
  <c r="L18249" i="7"/>
  <c r="A18249" i="7"/>
  <c r="L18640" i="7"/>
  <c r="A18640" i="7"/>
  <c r="L18642" i="7"/>
  <c r="A18642" i="7"/>
  <c r="L18644" i="7"/>
  <c r="A18644" i="7"/>
  <c r="L19556" i="7"/>
  <c r="A19556" i="7"/>
  <c r="L19561" i="7"/>
  <c r="A19561" i="7"/>
  <c r="L19563" i="7"/>
  <c r="A19563" i="7"/>
  <c r="L19222" i="7"/>
  <c r="A19222" i="7"/>
  <c r="L20344" i="7"/>
  <c r="A20344" i="7"/>
  <c r="L19573" i="7"/>
  <c r="A19573" i="7"/>
  <c r="L19223" i="7"/>
  <c r="A19223" i="7"/>
  <c r="L20331" i="7"/>
  <c r="A20331" i="7"/>
  <c r="L20317" i="7"/>
  <c r="A20317" i="7"/>
  <c r="L20342" i="7"/>
  <c r="A20342" i="7"/>
  <c r="L20839" i="7"/>
  <c r="A20839" i="7"/>
  <c r="L20836" i="7"/>
  <c r="A20836" i="7"/>
  <c r="L20833" i="7"/>
  <c r="A20833" i="7"/>
  <c r="L21414" i="7"/>
  <c r="A21414" i="7"/>
  <c r="L13207" i="7"/>
  <c r="A13207" i="7"/>
  <c r="L14070" i="7"/>
  <c r="A14070" i="7"/>
  <c r="A14298" i="7"/>
  <c r="L14298" i="7"/>
  <c r="A14554" i="7"/>
  <c r="L14554" i="7"/>
  <c r="L16288" i="7"/>
  <c r="A16288" i="7"/>
  <c r="L17986" i="7"/>
  <c r="A17986" i="7"/>
  <c r="L19311" i="7"/>
  <c r="A19311" i="7"/>
  <c r="L20931" i="7"/>
  <c r="A20931" i="7"/>
  <c r="L8470" i="7"/>
  <c r="A8470" i="7"/>
  <c r="L15785" i="7"/>
  <c r="A15785" i="7"/>
  <c r="L16824" i="7"/>
  <c r="A16824" i="7"/>
  <c r="L20645" i="7"/>
  <c r="A20645" i="7"/>
  <c r="L21216" i="7"/>
  <c r="A21216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L20148" i="7"/>
  <c r="A20148" i="7"/>
  <c r="L21316" i="7"/>
  <c r="A21316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L18354" i="7"/>
  <c r="A18354" i="7"/>
  <c r="L19776" i="7"/>
  <c r="A19776" i="7"/>
  <c r="L19964" i="7"/>
  <c r="A19964" i="7"/>
  <c r="L20279" i="7"/>
  <c r="A20279" i="7"/>
  <c r="L20518" i="7"/>
  <c r="A20518" i="7"/>
  <c r="L21329" i="7"/>
  <c r="A21329" i="7"/>
  <c r="A2201" i="7"/>
  <c r="L2201" i="7"/>
  <c r="L4383" i="7"/>
  <c r="A4383" i="7"/>
  <c r="L9134" i="7"/>
  <c r="A9134" i="7"/>
  <c r="L15716" i="7"/>
  <c r="A15716" i="7"/>
  <c r="L15719" i="7"/>
  <c r="A15719" i="7"/>
  <c r="L19502" i="7"/>
  <c r="A19502" i="7"/>
  <c r="L378" i="7"/>
  <c r="A378" i="7"/>
  <c r="L11745" i="7"/>
  <c r="A11745" i="7"/>
  <c r="A14474" i="7"/>
  <c r="L14474" i="7"/>
  <c r="L16232" i="7"/>
  <c r="A16232" i="7"/>
  <c r="L19734" i="7"/>
  <c r="A19734" i="7"/>
  <c r="A12433" i="7"/>
  <c r="L12433" i="7"/>
  <c r="L20923" i="7"/>
  <c r="A20923" i="7"/>
  <c r="A14217" i="7"/>
  <c r="L14217" i="7"/>
  <c r="L18828" i="7"/>
  <c r="A18828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8953" i="7"/>
  <c r="A18953" i="7"/>
  <c r="L18952" i="7"/>
  <c r="A18952" i="7"/>
  <c r="L20649" i="7"/>
  <c r="A20649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L19381" i="7"/>
  <c r="A19381" i="7"/>
  <c r="L20286" i="7"/>
  <c r="A20286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8276" i="7"/>
  <c r="A18276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7708" i="7"/>
  <c r="A17708" i="7"/>
  <c r="L16427" i="7"/>
  <c r="A16427" i="7"/>
  <c r="L16581" i="7"/>
  <c r="A16581" i="7"/>
  <c r="L16941" i="7"/>
  <c r="A16941" i="7"/>
  <c r="L17996" i="7"/>
  <c r="A17996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18197" i="7"/>
  <c r="A18197" i="7"/>
  <c r="L17863" i="7"/>
  <c r="A17863" i="7"/>
  <c r="L17864" i="7"/>
  <c r="A17864" i="7"/>
  <c r="L18033" i="7"/>
  <c r="A18033" i="7"/>
  <c r="L18002" i="7"/>
  <c r="A18002" i="7"/>
  <c r="L18986" i="7"/>
  <c r="A18986" i="7"/>
  <c r="L18402" i="7"/>
  <c r="A18402" i="7"/>
  <c r="L18941" i="7"/>
  <c r="A18941" i="7"/>
  <c r="L18397" i="7"/>
  <c r="A18397" i="7"/>
  <c r="L18390" i="7"/>
  <c r="A18390" i="7"/>
  <c r="L18984" i="7"/>
  <c r="A18984" i="7"/>
  <c r="L19833" i="7"/>
  <c r="A19833" i="7"/>
  <c r="L19066" i="7"/>
  <c r="A19066" i="7"/>
  <c r="L19523" i="7"/>
  <c r="A19523" i="7"/>
  <c r="L19481" i="7"/>
  <c r="A19481" i="7"/>
  <c r="L19301" i="7"/>
  <c r="A19301" i="7"/>
  <c r="L19483" i="7"/>
  <c r="A19483" i="7"/>
  <c r="L19530" i="7"/>
  <c r="A19530" i="7"/>
  <c r="L19531" i="7"/>
  <c r="A19531" i="7"/>
  <c r="L19882" i="7"/>
  <c r="A19882" i="7"/>
  <c r="L19973" i="7"/>
  <c r="A19973" i="7"/>
  <c r="L20129" i="7"/>
  <c r="A20129" i="7"/>
  <c r="L19885" i="7"/>
  <c r="A19885" i="7"/>
  <c r="L19926" i="7"/>
  <c r="A19926" i="7"/>
  <c r="L19759" i="7"/>
  <c r="A19759" i="7"/>
  <c r="L20467" i="7"/>
  <c r="A20467" i="7"/>
  <c r="L20468" i="7"/>
  <c r="A20468" i="7"/>
  <c r="L21174" i="7"/>
  <c r="A21174" i="7"/>
  <c r="L20590" i="7"/>
  <c r="A20590" i="7"/>
  <c r="L20682" i="7"/>
  <c r="A20682" i="7"/>
  <c r="L20273" i="7"/>
  <c r="A20273" i="7"/>
  <c r="L21018" i="7"/>
  <c r="A21018" i="7"/>
  <c r="L20274" i="7"/>
  <c r="A20274" i="7"/>
  <c r="L20754" i="7"/>
  <c r="A20754" i="7"/>
  <c r="L21027" i="7"/>
  <c r="A21027" i="7"/>
  <c r="L20733" i="7"/>
  <c r="A20733" i="7"/>
  <c r="L21210" i="7"/>
  <c r="A21210" i="7"/>
  <c r="L20648" i="7"/>
  <c r="A20648" i="7"/>
  <c r="L20561" i="7"/>
  <c r="A20561" i="7"/>
  <c r="L20865" i="7"/>
  <c r="A20865" i="7"/>
  <c r="L21307" i="7"/>
  <c r="A21307" i="7"/>
  <c r="L21270" i="7"/>
  <c r="A21270" i="7"/>
  <c r="L21383" i="7"/>
  <c r="A21383" i="7"/>
  <c r="L21384" i="7"/>
  <c r="A21384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L17628" i="7"/>
  <c r="A17628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L17585" i="7"/>
  <c r="A17585" i="7"/>
  <c r="L18520" i="7"/>
  <c r="A18520" i="7"/>
  <c r="L20284" i="7"/>
  <c r="A20284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17907" i="7"/>
  <c r="A17907" i="7"/>
  <c r="L18193" i="7"/>
  <c r="A18193" i="7"/>
  <c r="L18561" i="7"/>
  <c r="A18561" i="7"/>
  <c r="L19388" i="7"/>
  <c r="A19388" i="7"/>
  <c r="L19800" i="7"/>
  <c r="A19800" i="7"/>
  <c r="L20163" i="7"/>
  <c r="A20163" i="7"/>
  <c r="L20201" i="7"/>
  <c r="A20201" i="7"/>
  <c r="L20552" i="7"/>
  <c r="A20552" i="7"/>
  <c r="L21352" i="7"/>
  <c r="A21352" i="7"/>
  <c r="L9230" i="7"/>
  <c r="A9230" i="7"/>
  <c r="A13828" i="7"/>
  <c r="L13828" i="7"/>
  <c r="A14042" i="7"/>
  <c r="L14042" i="7"/>
  <c r="L17841" i="7"/>
  <c r="A17841" i="7"/>
  <c r="L4287" i="7"/>
  <c r="A4287" i="7"/>
  <c r="L12803" i="7"/>
  <c r="A12803" i="7"/>
  <c r="L14870" i="7"/>
  <c r="A14870" i="7"/>
  <c r="L15353" i="7"/>
  <c r="A15353" i="7"/>
  <c r="L18188" i="7"/>
  <c r="A18188" i="7"/>
  <c r="L16490" i="7"/>
  <c r="A16490" i="7"/>
  <c r="L18189" i="7"/>
  <c r="A18189" i="7"/>
  <c r="L18998" i="7"/>
  <c r="A18998" i="7"/>
  <c r="L20159" i="7"/>
  <c r="A20159" i="7"/>
  <c r="L20154" i="7"/>
  <c r="A20154" i="7"/>
  <c r="L21032" i="7"/>
  <c r="A21032" i="7"/>
  <c r="L11829" i="7"/>
  <c r="A11829" i="7"/>
  <c r="L13437" i="7"/>
  <c r="A13437" i="7"/>
  <c r="L14305" i="7"/>
  <c r="A14305" i="7"/>
  <c r="L18052" i="7"/>
  <c r="A18052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18980" i="7"/>
  <c r="A18980" i="7"/>
  <c r="L19002" i="7"/>
  <c r="A19002" i="7"/>
  <c r="L19391" i="7"/>
  <c r="A19391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L21347" i="7"/>
  <c r="A21347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17977" i="7"/>
  <c r="A17977" i="7"/>
  <c r="L20983" i="7"/>
  <c r="A20983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8316" i="7"/>
  <c r="A18316" i="7"/>
  <c r="L17264" i="7"/>
  <c r="A17264" i="7"/>
  <c r="L18021" i="7"/>
  <c r="A18021" i="7"/>
  <c r="L18214" i="7"/>
  <c r="A18214" i="7"/>
  <c r="L17898" i="7"/>
  <c r="A17898" i="7"/>
  <c r="L18514" i="7"/>
  <c r="A18514" i="7"/>
  <c r="L18982" i="7"/>
  <c r="A18982" i="7"/>
  <c r="L19190" i="7"/>
  <c r="A19190" i="7"/>
  <c r="L19852" i="7"/>
  <c r="A19852" i="7"/>
  <c r="L20366" i="7"/>
  <c r="A20366" i="7"/>
  <c r="L21302" i="7"/>
  <c r="A21302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L17583" i="7"/>
  <c r="A17583" i="7"/>
  <c r="L17600" i="7"/>
  <c r="A17600" i="7"/>
  <c r="L17609" i="7"/>
  <c r="A17609" i="7"/>
  <c r="L17610" i="7"/>
  <c r="A17610" i="7"/>
  <c r="L18026" i="7"/>
  <c r="A18026" i="7"/>
  <c r="L18869" i="7"/>
  <c r="A18869" i="7"/>
  <c r="L18888" i="7"/>
  <c r="A18888" i="7"/>
  <c r="L19548" i="7"/>
  <c r="A19548" i="7"/>
  <c r="L19555" i="7"/>
  <c r="A19555" i="7"/>
  <c r="L19783" i="7"/>
  <c r="A19783" i="7"/>
  <c r="L20401" i="7"/>
  <c r="A20401" i="7"/>
  <c r="L20892" i="7"/>
  <c r="A20892" i="7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8091" i="7"/>
  <c r="A18091" i="7"/>
  <c r="L16853" i="7"/>
  <c r="A16853" i="7"/>
  <c r="L17666" i="7"/>
  <c r="A17666" i="7"/>
  <c r="L17667" i="7"/>
  <c r="A17667" i="7"/>
  <c r="L18227" i="7"/>
  <c r="A18227" i="7"/>
  <c r="L16928" i="7"/>
  <c r="A16928" i="7"/>
  <c r="L16561" i="7"/>
  <c r="A16561" i="7"/>
  <c r="L16913" i="7"/>
  <c r="A16913" i="7"/>
  <c r="L16786" i="7"/>
  <c r="A16786" i="7"/>
  <c r="L17330" i="7"/>
  <c r="A17330" i="7"/>
  <c r="L17669" i="7"/>
  <c r="A17669" i="7"/>
  <c r="L18157" i="7"/>
  <c r="A18157" i="7"/>
  <c r="L18062" i="7"/>
  <c r="A18062" i="7"/>
  <c r="L17935" i="7"/>
  <c r="A17935" i="7"/>
  <c r="L17848" i="7"/>
  <c r="A17848" i="7"/>
  <c r="L17665" i="7"/>
  <c r="A17665" i="7"/>
  <c r="L18185" i="7"/>
  <c r="A18185" i="7"/>
  <c r="L18018" i="7"/>
  <c r="A18018" i="7"/>
  <c r="L18658" i="7"/>
  <c r="A18658" i="7"/>
  <c r="L18939" i="7"/>
  <c r="A18939" i="7"/>
  <c r="L18876" i="7"/>
  <c r="A18876" i="7"/>
  <c r="L19057" i="7"/>
  <c r="A19057" i="7"/>
  <c r="L18990" i="7"/>
  <c r="A18990" i="7"/>
  <c r="L18398" i="7"/>
  <c r="A18398" i="7"/>
  <c r="L19315" i="7"/>
  <c r="A19315" i="7"/>
  <c r="L19316" i="7"/>
  <c r="A19316" i="7"/>
  <c r="L19979" i="7"/>
  <c r="A19979" i="7"/>
  <c r="L19841" i="7"/>
  <c r="A19841" i="7"/>
  <c r="L19538" i="7"/>
  <c r="A19538" i="7"/>
  <c r="L19744" i="7"/>
  <c r="A19744" i="7"/>
  <c r="L19070" i="7"/>
  <c r="A19070" i="7"/>
  <c r="L19507" i="7"/>
  <c r="A19507" i="7"/>
  <c r="L19396" i="7"/>
  <c r="A19396" i="7"/>
  <c r="L19762" i="7"/>
  <c r="A19762" i="7"/>
  <c r="L19923" i="7"/>
  <c r="A19923" i="7"/>
  <c r="L19932" i="7"/>
  <c r="A19932" i="7"/>
  <c r="L19845" i="7"/>
  <c r="A19845" i="7"/>
  <c r="L19750" i="7"/>
  <c r="A19750" i="7"/>
  <c r="L19327" i="7"/>
  <c r="A19327" i="7"/>
  <c r="L19927" i="7"/>
  <c r="A19927" i="7"/>
  <c r="L20259" i="7"/>
  <c r="A20259" i="7"/>
  <c r="L20236" i="7"/>
  <c r="A20236" i="7"/>
  <c r="L20847" i="7"/>
  <c r="A20847" i="7"/>
  <c r="L20509" i="7"/>
  <c r="A20509" i="7"/>
  <c r="L21010" i="7"/>
  <c r="A21010" i="7"/>
  <c r="L20218" i="7"/>
  <c r="A20218" i="7"/>
  <c r="L20731" i="7"/>
  <c r="A20731" i="7"/>
  <c r="L21146" i="7"/>
  <c r="A21146" i="7"/>
  <c r="L21309" i="7"/>
  <c r="A21309" i="7"/>
  <c r="L21377" i="7"/>
  <c r="A21377" i="7"/>
  <c r="L20777" i="7"/>
  <c r="A20777" i="7"/>
  <c r="L21356" i="7"/>
  <c r="A21356" i="7"/>
  <c r="L21303" i="7"/>
  <c r="A21303" i="7"/>
  <c r="L6306" i="7"/>
  <c r="A6306" i="7"/>
  <c r="L8906" i="7"/>
  <c r="A8906" i="7"/>
  <c r="A12908" i="7"/>
  <c r="L12908" i="7"/>
  <c r="A14892" i="7"/>
  <c r="L14892" i="7"/>
  <c r="L18661" i="7"/>
  <c r="A18661" i="7"/>
  <c r="L20188" i="7"/>
  <c r="A20188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L17908" i="7"/>
  <c r="A17908" i="7"/>
  <c r="L18158" i="7"/>
  <c r="A18158" i="7"/>
  <c r="L18551" i="7"/>
  <c r="A18551" i="7"/>
  <c r="L19547" i="7"/>
  <c r="A19547" i="7"/>
  <c r="L20391" i="7"/>
  <c r="A20391" i="7"/>
  <c r="L21408" i="7"/>
  <c r="A21408" i="7"/>
  <c r="A12541" i="7"/>
  <c r="L12541" i="7"/>
  <c r="A14757" i="7"/>
  <c r="L14757" i="7"/>
  <c r="L15490" i="7"/>
  <c r="A15490" i="7"/>
  <c r="L18814" i="7"/>
  <c r="A1881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7754" i="7"/>
  <c r="A1775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723" i="7"/>
  <c r="A17723" i="7"/>
  <c r="L17022" i="7"/>
  <c r="A17022" i="7"/>
  <c r="L17086" i="7"/>
  <c r="A17086" i="7"/>
  <c r="L17238" i="7"/>
  <c r="A17238" i="7"/>
  <c r="L17820" i="7"/>
  <c r="A17820" i="7"/>
  <c r="L17775" i="7"/>
  <c r="A17775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747" i="7"/>
  <c r="A17747" i="7"/>
  <c r="L17018" i="7"/>
  <c r="A17018" i="7"/>
  <c r="L17082" i="7"/>
  <c r="A17082" i="7"/>
  <c r="L17146" i="7"/>
  <c r="A17146" i="7"/>
  <c r="L17804" i="7"/>
  <c r="A17804" i="7"/>
  <c r="L17757" i="7"/>
  <c r="A17757" i="7"/>
  <c r="L17821" i="7"/>
  <c r="A17821" i="7"/>
  <c r="L17742" i="7"/>
  <c r="A17742" i="7"/>
  <c r="L17806" i="7"/>
  <c r="A17806" i="7"/>
  <c r="L18769" i="7"/>
  <c r="A18769" i="7"/>
  <c r="L18456" i="7"/>
  <c r="A18456" i="7"/>
  <c r="L17760" i="7"/>
  <c r="A17760" i="7"/>
  <c r="L17824" i="7"/>
  <c r="A17824" i="7"/>
  <c r="L17745" i="7"/>
  <c r="A17745" i="7"/>
  <c r="L17809" i="7"/>
  <c r="A17809" i="7"/>
  <c r="L17794" i="7"/>
  <c r="A17794" i="7"/>
  <c r="L18737" i="7"/>
  <c r="A18737" i="7"/>
  <c r="L18722" i="7"/>
  <c r="A18722" i="7"/>
  <c r="L18794" i="7"/>
  <c r="A18794" i="7"/>
  <c r="L18441" i="7"/>
  <c r="A18441" i="7"/>
  <c r="L18731" i="7"/>
  <c r="A18731" i="7"/>
  <c r="L18795" i="7"/>
  <c r="A18795" i="7"/>
  <c r="L18442" i="7"/>
  <c r="A18442" i="7"/>
  <c r="L18740" i="7"/>
  <c r="A18740" i="7"/>
  <c r="L19024" i="7"/>
  <c r="A19024" i="7"/>
  <c r="L18451" i="7"/>
  <c r="A18451" i="7"/>
  <c r="L18749" i="7"/>
  <c r="A18749" i="7"/>
  <c r="L19036" i="7"/>
  <c r="A19036" i="7"/>
  <c r="L18694" i="7"/>
  <c r="A18694" i="7"/>
  <c r="L18758" i="7"/>
  <c r="A18758" i="7"/>
  <c r="L19048" i="7"/>
  <c r="A19048" i="7"/>
  <c r="L18703" i="7"/>
  <c r="A18703" i="7"/>
  <c r="L18767" i="7"/>
  <c r="A18767" i="7"/>
  <c r="L18414" i="7"/>
  <c r="A18414" i="7"/>
  <c r="L18712" i="7"/>
  <c r="A18712" i="7"/>
  <c r="L18784" i="7"/>
  <c r="A18784" i="7"/>
  <c r="L19634" i="7"/>
  <c r="A19634" i="7"/>
  <c r="L20008" i="7"/>
  <c r="A20008" i="7"/>
  <c r="L19674" i="7"/>
  <c r="A19674" i="7"/>
  <c r="L19034" i="7"/>
  <c r="A19034" i="7"/>
  <c r="L19675" i="7"/>
  <c r="A19675" i="7"/>
  <c r="L19626" i="7"/>
  <c r="A19626" i="7"/>
  <c r="L19729" i="7"/>
  <c r="A19729" i="7"/>
  <c r="L19666" i="7"/>
  <c r="A19666" i="7"/>
  <c r="L19603" i="7"/>
  <c r="A19603" i="7"/>
  <c r="L19706" i="7"/>
  <c r="A19706" i="7"/>
  <c r="L19604" i="7"/>
  <c r="A19604" i="7"/>
  <c r="L19707" i="7"/>
  <c r="A19707" i="7"/>
  <c r="L19644" i="7"/>
  <c r="A19644" i="7"/>
  <c r="L20105" i="7"/>
  <c r="A20105" i="7"/>
  <c r="L20166" i="7"/>
  <c r="A20166" i="7"/>
  <c r="L20079" i="7"/>
  <c r="A20079" i="7"/>
  <c r="L20032" i="7"/>
  <c r="A20032" i="7"/>
  <c r="L19992" i="7"/>
  <c r="A19992" i="7"/>
  <c r="L20097" i="7"/>
  <c r="A20097" i="7"/>
  <c r="L19637" i="7"/>
  <c r="A19637" i="7"/>
  <c r="L19701" i="7"/>
  <c r="A19701" i="7"/>
  <c r="L20024" i="7"/>
  <c r="A20024" i="7"/>
  <c r="L19598" i="7"/>
  <c r="A19598" i="7"/>
  <c r="L19662" i="7"/>
  <c r="A19662" i="7"/>
  <c r="L19726" i="7"/>
  <c r="A19726" i="7"/>
  <c r="L20071" i="7"/>
  <c r="A20071" i="7"/>
  <c r="L19623" i="7"/>
  <c r="A19623" i="7"/>
  <c r="L19687" i="7"/>
  <c r="A19687" i="7"/>
  <c r="L19996" i="7"/>
  <c r="A19996" i="7"/>
  <c r="L20104" i="7"/>
  <c r="A20104" i="7"/>
  <c r="L20075" i="7"/>
  <c r="A20075" i="7"/>
  <c r="L20613" i="7"/>
  <c r="A20613" i="7"/>
  <c r="L20060" i="7"/>
  <c r="A20060" i="7"/>
  <c r="L20172" i="7"/>
  <c r="A20172" i="7"/>
  <c r="L20021" i="7"/>
  <c r="A20021" i="7"/>
  <c r="L20085" i="7"/>
  <c r="A20085" i="7"/>
  <c r="L21050" i="7"/>
  <c r="A21050" i="7"/>
  <c r="L20606" i="7"/>
  <c r="A20606" i="7"/>
  <c r="L20597" i="7"/>
  <c r="A20597" i="7"/>
  <c r="L20010" i="7"/>
  <c r="A20010" i="7"/>
  <c r="L20074" i="7"/>
  <c r="A20074" i="7"/>
  <c r="L20623" i="7"/>
  <c r="A20623" i="7"/>
  <c r="L20635" i="7"/>
  <c r="A20635" i="7"/>
  <c r="L21091" i="7"/>
  <c r="A21091" i="7"/>
  <c r="L21044" i="7"/>
  <c r="A21044" i="7"/>
  <c r="L21108" i="7"/>
  <c r="A21108" i="7"/>
  <c r="L21069" i="7"/>
  <c r="A21069" i="7"/>
  <c r="L21137" i="7"/>
  <c r="A21137" i="7"/>
  <c r="L21094" i="7"/>
  <c r="A21094" i="7"/>
  <c r="L21055" i="7"/>
  <c r="A21055" i="7"/>
  <c r="L21119" i="7"/>
  <c r="A21119" i="7"/>
  <c r="L21040" i="7"/>
  <c r="A21040" i="7"/>
  <c r="L21104" i="7"/>
  <c r="A21104" i="7"/>
  <c r="L20625" i="7"/>
  <c r="A20625" i="7"/>
  <c r="L21089" i="7"/>
  <c r="A21089" i="7"/>
  <c r="L21127" i="7"/>
  <c r="A21127" i="7"/>
  <c r="L8865" i="7"/>
  <c r="A8865" i="7"/>
  <c r="A12602" i="7"/>
  <c r="L12602" i="7"/>
  <c r="L14678" i="7"/>
  <c r="A14678" i="7"/>
  <c r="L16294" i="7"/>
  <c r="A16294" i="7"/>
  <c r="L19357" i="7"/>
  <c r="A19357" i="7"/>
  <c r="L20798" i="7"/>
  <c r="A20798" i="7"/>
  <c r="L1828" i="7"/>
  <c r="A1828" i="7"/>
  <c r="A7743" i="7"/>
  <c r="L7743" i="7"/>
  <c r="L17195" i="7"/>
  <c r="A17195" i="7"/>
  <c r="L17929" i="7"/>
  <c r="A17929" i="7"/>
  <c r="L5320" i="7"/>
  <c r="A5320" i="7"/>
  <c r="A13228" i="7"/>
  <c r="L13228" i="7"/>
  <c r="L13874" i="7"/>
  <c r="A13874" i="7"/>
  <c r="L16684" i="7"/>
  <c r="A16684" i="7"/>
  <c r="L18538" i="7"/>
  <c r="A18538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7903" i="7"/>
  <c r="A17903" i="7"/>
  <c r="L18481" i="7"/>
  <c r="A18481" i="7"/>
  <c r="L18589" i="7"/>
  <c r="A18589" i="7"/>
  <c r="L19122" i="7"/>
  <c r="A19122" i="7"/>
  <c r="L19330" i="7"/>
  <c r="A19330" i="7"/>
  <c r="L20580" i="7"/>
  <c r="A20580" i="7"/>
  <c r="L20584" i="7"/>
  <c r="A20584" i="7"/>
  <c r="L15548" i="7"/>
  <c r="A15548" i="7"/>
  <c r="L16350" i="7"/>
  <c r="A16350" i="7"/>
  <c r="L19491" i="7"/>
  <c r="A19491" i="7"/>
  <c r="A6090" i="7"/>
  <c r="L6090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L18350" i="7"/>
  <c r="A18350" i="7"/>
  <c r="L19211" i="7"/>
  <c r="A19211" i="7"/>
  <c r="L20859" i="7"/>
  <c r="A20859" i="7"/>
  <c r="L21234" i="7"/>
  <c r="A21234" i="7"/>
  <c r="A14046" i="7"/>
  <c r="L14046" i="7"/>
  <c r="L18526" i="7"/>
  <c r="A18526" i="7"/>
  <c r="L12423" i="7"/>
  <c r="A12423" i="7"/>
  <c r="L13965" i="7"/>
  <c r="A13965" i="7"/>
  <c r="A13966" i="7"/>
  <c r="L13966" i="7"/>
  <c r="L15532" i="7"/>
  <c r="A15532" i="7"/>
  <c r="L18872" i="7"/>
  <c r="A18872" i="7"/>
  <c r="L19804" i="7"/>
  <c r="A19804" i="7"/>
  <c r="L20851" i="7"/>
  <c r="A20851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8896" i="7"/>
  <c r="A18896" i="7"/>
  <c r="L13301" i="7"/>
  <c r="A13301" i="7"/>
  <c r="L18893" i="7"/>
  <c r="A18893" i="7"/>
  <c r="L4248" i="7"/>
  <c r="A4248" i="7"/>
  <c r="A14589" i="7"/>
  <c r="L14589" i="7"/>
  <c r="A14551" i="7"/>
  <c r="L14551" i="7"/>
  <c r="L18928" i="7"/>
  <c r="A18928" i="7"/>
  <c r="L17299" i="7"/>
  <c r="A17299" i="7"/>
  <c r="L16765" i="7"/>
  <c r="A16765" i="7"/>
  <c r="L19875" i="7"/>
  <c r="A19875" i="7"/>
  <c r="L21215" i="7"/>
  <c r="A2121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7692" i="7"/>
  <c r="A17692" i="7"/>
  <c r="L16694" i="7"/>
  <c r="A16694" i="7"/>
  <c r="L18284" i="7"/>
  <c r="A18284" i="7"/>
  <c r="L18155" i="7"/>
  <c r="A18155" i="7"/>
  <c r="L18261" i="7"/>
  <c r="A18261" i="7"/>
  <c r="L18279" i="7"/>
  <c r="A18279" i="7"/>
  <c r="L18153" i="7"/>
  <c r="A18153" i="7"/>
  <c r="L18537" i="7"/>
  <c r="A18537" i="7"/>
  <c r="L18578" i="7"/>
  <c r="A18578" i="7"/>
  <c r="L18861" i="7"/>
  <c r="A18861" i="7"/>
  <c r="L18902" i="7"/>
  <c r="A18902" i="7"/>
  <c r="L19269" i="7"/>
  <c r="A19269" i="7"/>
  <c r="L19816" i="7"/>
  <c r="A19816" i="7"/>
  <c r="L19312" i="7"/>
  <c r="A19312" i="7"/>
  <c r="L20432" i="7"/>
  <c r="A20432" i="7"/>
  <c r="L19811" i="7"/>
  <c r="A19811" i="7"/>
  <c r="L19805" i="7"/>
  <c r="A19805" i="7"/>
  <c r="L20303" i="7"/>
  <c r="A20303" i="7"/>
  <c r="L20304" i="7"/>
  <c r="A20304" i="7"/>
  <c r="L20364" i="7"/>
  <c r="A20364" i="7"/>
  <c r="L20437" i="7"/>
  <c r="A20437" i="7"/>
  <c r="L20423" i="7"/>
  <c r="A20423" i="7"/>
  <c r="L20441" i="7"/>
  <c r="A20441" i="7"/>
  <c r="L21244" i="7"/>
  <c r="A21244" i="7"/>
  <c r="L21250" i="7"/>
  <c r="A21250" i="7"/>
  <c r="A14539" i="7"/>
  <c r="L14539" i="7"/>
  <c r="L16424" i="7"/>
  <c r="A16424" i="7"/>
  <c r="L20716" i="7"/>
  <c r="A2071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7915" i="7"/>
  <c r="A17915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650" i="7"/>
  <c r="A17650" i="7"/>
  <c r="L17358" i="7"/>
  <c r="A17358" i="7"/>
  <c r="L17510" i="7"/>
  <c r="A17510" i="7"/>
  <c r="L18260" i="7"/>
  <c r="A18260" i="7"/>
  <c r="L17455" i="7"/>
  <c r="A17455" i="7"/>
  <c r="L18332" i="7"/>
  <c r="A18332" i="7"/>
  <c r="L16616" i="7"/>
  <c r="A16616" i="7"/>
  <c r="L16976" i="7"/>
  <c r="A16976" i="7"/>
  <c r="L17440" i="7"/>
  <c r="A17440" i="7"/>
  <c r="L17860" i="7"/>
  <c r="A1786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L18235" i="7"/>
  <c r="A18235" i="7"/>
  <c r="L17981" i="7"/>
  <c r="A17981" i="7"/>
  <c r="L18325" i="7"/>
  <c r="A18325" i="7"/>
  <c r="L17926" i="7"/>
  <c r="A17926" i="7"/>
  <c r="L18334" i="7"/>
  <c r="A18334" i="7"/>
  <c r="L18023" i="7"/>
  <c r="A18023" i="7"/>
  <c r="L17648" i="7"/>
  <c r="A17648" i="7"/>
  <c r="L18024" i="7"/>
  <c r="A18024" i="7"/>
  <c r="L18320" i="7"/>
  <c r="A18320" i="7"/>
  <c r="L17705" i="7"/>
  <c r="A17705" i="7"/>
  <c r="L18137" i="7"/>
  <c r="A18137" i="7"/>
  <c r="L18384" i="7"/>
  <c r="A18384" i="7"/>
  <c r="L18138" i="7"/>
  <c r="A18138" i="7"/>
  <c r="L18913" i="7"/>
  <c r="A18913" i="7"/>
  <c r="L18682" i="7"/>
  <c r="A18682" i="7"/>
  <c r="L19197" i="7"/>
  <c r="A19197" i="7"/>
  <c r="L18843" i="7"/>
  <c r="A18843" i="7"/>
  <c r="L18546" i="7"/>
  <c r="A18546" i="7"/>
  <c r="L18908" i="7"/>
  <c r="A18908" i="7"/>
  <c r="L18611" i="7"/>
  <c r="A18611" i="7"/>
  <c r="L18909" i="7"/>
  <c r="A18909" i="7"/>
  <c r="L18612" i="7"/>
  <c r="A18612" i="7"/>
  <c r="L18886" i="7"/>
  <c r="A18886" i="7"/>
  <c r="L18461" i="7"/>
  <c r="A18461" i="7"/>
  <c r="L18887" i="7"/>
  <c r="A18887" i="7"/>
  <c r="L18502" i="7"/>
  <c r="A18502" i="7"/>
  <c r="L18912" i="7"/>
  <c r="A18912" i="7"/>
  <c r="L19278" i="7"/>
  <c r="A19278" i="7"/>
  <c r="L19865" i="7"/>
  <c r="A19865" i="7"/>
  <c r="L19353" i="7"/>
  <c r="A19353" i="7"/>
  <c r="L19050" i="7"/>
  <c r="A19050" i="7"/>
  <c r="L19290" i="7"/>
  <c r="A19290" i="7"/>
  <c r="L20142" i="7"/>
  <c r="A20142" i="7"/>
  <c r="L19291" i="7"/>
  <c r="A19291" i="7"/>
  <c r="L20311" i="7"/>
  <c r="A20311" i="7"/>
  <c r="L19365" i="7"/>
  <c r="A19365" i="7"/>
  <c r="L19366" i="7"/>
  <c r="A19366" i="7"/>
  <c r="L19118" i="7"/>
  <c r="A19118" i="7"/>
  <c r="L19732" i="7"/>
  <c r="A19732" i="7"/>
  <c r="L19465" i="7"/>
  <c r="A19465" i="7"/>
  <c r="L20671" i="7"/>
  <c r="A20671" i="7"/>
  <c r="L19859" i="7"/>
  <c r="A19859" i="7"/>
  <c r="L19948" i="7"/>
  <c r="A19948" i="7"/>
  <c r="L19861" i="7"/>
  <c r="A19861" i="7"/>
  <c r="L19958" i="7"/>
  <c r="A19958" i="7"/>
  <c r="L19431" i="7"/>
  <c r="A19431" i="7"/>
  <c r="L19959" i="7"/>
  <c r="A19959" i="7"/>
  <c r="L20283" i="7"/>
  <c r="A20283" i="7"/>
  <c r="L20140" i="7"/>
  <c r="A20140" i="7"/>
  <c r="L20532" i="7"/>
  <c r="A20532" i="7"/>
  <c r="L20141" i="7"/>
  <c r="A20141" i="7"/>
  <c r="L20533" i="7"/>
  <c r="A20533" i="7"/>
  <c r="L20374" i="7"/>
  <c r="A20374" i="7"/>
  <c r="L20943" i="7"/>
  <c r="A20943" i="7"/>
  <c r="L20145" i="7"/>
  <c r="A20145" i="7"/>
  <c r="L20529" i="7"/>
  <c r="A20529" i="7"/>
  <c r="L20194" i="7"/>
  <c r="A20194" i="7"/>
  <c r="L20662" i="7"/>
  <c r="A20662" i="7"/>
  <c r="L20691" i="7"/>
  <c r="A20691" i="7"/>
  <c r="L21155" i="7"/>
  <c r="A21155" i="7"/>
  <c r="L20940" i="7"/>
  <c r="A20940" i="7"/>
  <c r="L21289" i="7"/>
  <c r="A21289" i="7"/>
  <c r="L20877" i="7"/>
  <c r="A20877" i="7"/>
  <c r="L21260" i="7"/>
  <c r="A21260" i="7"/>
  <c r="L20854" i="7"/>
  <c r="A20854" i="7"/>
  <c r="L20736" i="7"/>
  <c r="A20736" i="7"/>
  <c r="L21000" i="7"/>
  <c r="A21000" i="7"/>
  <c r="L20769" i="7"/>
  <c r="A20769" i="7"/>
  <c r="L21225" i="7"/>
  <c r="A21225" i="7"/>
  <c r="L21410" i="7"/>
  <c r="A21410" i="7"/>
  <c r="L21403" i="7"/>
  <c r="A21403" i="7"/>
  <c r="L21332" i="7"/>
  <c r="A21332" i="7"/>
  <c r="L21461" i="7"/>
  <c r="A21461" i="7"/>
  <c r="L21294" i="7"/>
  <c r="A21294" i="7"/>
  <c r="L21151" i="7"/>
  <c r="A21151" i="7"/>
  <c r="L21439" i="7"/>
  <c r="A21439" i="7"/>
  <c r="L21256" i="7"/>
  <c r="A21256" i="7"/>
  <c r="A13813" i="7"/>
  <c r="L13813" i="7"/>
  <c r="L16548" i="7"/>
  <c r="A16548" i="7"/>
  <c r="L16546" i="7"/>
  <c r="A16546" i="7"/>
  <c r="L19144" i="7"/>
  <c r="A19144" i="7"/>
  <c r="L19506" i="7"/>
  <c r="A19506" i="7"/>
  <c r="L20406" i="7"/>
  <c r="A20406" i="7"/>
  <c r="L20894" i="7"/>
  <c r="A20894" i="7"/>
  <c r="A14073" i="7"/>
  <c r="L14073" i="7"/>
  <c r="L17879" i="7"/>
  <c r="A17879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L18030" i="7"/>
  <c r="A18030" i="7"/>
  <c r="L18929" i="7"/>
  <c r="A18929" i="7"/>
  <c r="L18580" i="7"/>
  <c r="A18580" i="7"/>
  <c r="L19355" i="7"/>
  <c r="A19355" i="7"/>
  <c r="L19375" i="7"/>
  <c r="A19375" i="7"/>
  <c r="L20382" i="7"/>
  <c r="A20382" i="7"/>
  <c r="L20927" i="7"/>
  <c r="A20927" i="7"/>
  <c r="L20592" i="7"/>
  <c r="A20592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L20488" i="7"/>
  <c r="A20488" i="7"/>
  <c r="A5841" i="7"/>
  <c r="L5841" i="7"/>
  <c r="L19903" i="7"/>
  <c r="A19903" i="7"/>
  <c r="A13803" i="7"/>
  <c r="L13803" i="7"/>
  <c r="L20963" i="7"/>
  <c r="A2096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17852" i="7"/>
  <c r="A17852" i="7"/>
  <c r="L17658" i="7"/>
  <c r="A17658" i="7"/>
  <c r="L18192" i="7"/>
  <c r="A18192" i="7"/>
  <c r="L19082" i="7"/>
  <c r="A19082" i="7"/>
  <c r="L19890" i="7"/>
  <c r="A19890" i="7"/>
  <c r="L20502" i="7"/>
  <c r="A20502" i="7"/>
  <c r="L21219" i="7"/>
  <c r="A21219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L18689" i="7"/>
  <c r="A18689" i="7"/>
  <c r="L18117" i="7"/>
  <c r="A18117" i="7"/>
  <c r="L18127" i="7"/>
  <c r="A18127" i="7"/>
  <c r="L18114" i="7"/>
  <c r="A18114" i="7"/>
  <c r="L18648" i="7"/>
  <c r="A18648" i="7"/>
  <c r="L18650" i="7"/>
  <c r="A18650" i="7"/>
  <c r="L19096" i="7"/>
  <c r="A19096" i="7"/>
  <c r="L19570" i="7"/>
  <c r="A19570" i="7"/>
  <c r="L19572" i="7"/>
  <c r="A19572" i="7"/>
  <c r="L19577" i="7"/>
  <c r="A19577" i="7"/>
  <c r="L19568" i="7"/>
  <c r="A19568" i="7"/>
  <c r="L20319" i="7"/>
  <c r="A20319" i="7"/>
  <c r="L19581" i="7"/>
  <c r="A19581" i="7"/>
  <c r="L19559" i="7"/>
  <c r="A19559" i="7"/>
  <c r="L20339" i="7"/>
  <c r="A20339" i="7"/>
  <c r="L20325" i="7"/>
  <c r="A20325" i="7"/>
  <c r="L20350" i="7"/>
  <c r="A20350" i="7"/>
  <c r="L20322" i="7"/>
  <c r="A20322" i="7"/>
  <c r="L20829" i="7"/>
  <c r="A20829" i="7"/>
  <c r="L21418" i="7"/>
  <c r="A21418" i="7"/>
  <c r="L21422" i="7"/>
  <c r="A21422" i="7"/>
  <c r="A13772" i="7"/>
  <c r="L13772" i="7"/>
  <c r="A14846" i="7"/>
  <c r="L14846" i="7"/>
  <c r="A14798" i="7"/>
  <c r="L14798" i="7"/>
  <c r="L16289" i="7"/>
  <c r="A16289" i="7"/>
  <c r="L17532" i="7"/>
  <c r="A17532" i="7"/>
  <c r="L18357" i="7"/>
  <c r="A18357" i="7"/>
  <c r="L20491" i="7"/>
  <c r="A20491" i="7"/>
  <c r="L20932" i="7"/>
  <c r="A20932" i="7"/>
  <c r="L15786" i="7"/>
  <c r="A15786" i="7"/>
  <c r="L16826" i="7"/>
  <c r="A16826" i="7"/>
  <c r="L20879" i="7"/>
  <c r="A20879" i="7"/>
  <c r="A340" i="7"/>
  <c r="L345" i="7"/>
  <c r="A31" i="7"/>
  <c r="L32" i="7"/>
  <c r="A169" i="7"/>
  <c r="L170" i="7"/>
  <c r="A13986" i="7"/>
  <c r="L13986" i="7"/>
  <c r="L20164" i="7"/>
  <c r="A20164" i="7"/>
  <c r="L21324" i="7"/>
  <c r="A21324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8027" i="7"/>
  <c r="A18027" i="7"/>
  <c r="L18826" i="7"/>
  <c r="A18826" i="7"/>
  <c r="L19430" i="7"/>
  <c r="A19430" i="7"/>
  <c r="L19796" i="7"/>
  <c r="A19796" i="7"/>
  <c r="L19799" i="7"/>
  <c r="A19799" i="7"/>
  <c r="L20519" i="7"/>
  <c r="A20519" i="7"/>
  <c r="L20745" i="7"/>
  <c r="A20745" i="7"/>
  <c r="L15740" i="7"/>
  <c r="A15740" i="7"/>
  <c r="L16959" i="7"/>
  <c r="A16959" i="7"/>
  <c r="L21390" i="7"/>
  <c r="A21390" i="7"/>
  <c r="A1535" i="7"/>
  <c r="L1535" i="7"/>
  <c r="L17572" i="7"/>
  <c r="A17572" i="7"/>
  <c r="L13915" i="7"/>
  <c r="A13915" i="7"/>
  <c r="L17198" i="7"/>
  <c r="A17198" i="7"/>
  <c r="L20387" i="7"/>
  <c r="A20387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R41" i="3" s="1"/>
  <c r="G11" i="1" s="1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AZ72" i="3"/>
  <c r="AZ74" i="3" s="1"/>
  <c r="V2" i="9"/>
  <c r="U12" i="9"/>
  <c r="D6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<sst xmlns="http://schemas.openxmlformats.org/spreadsheetml/2006/main" count="117293" uniqueCount="3347">
  <si>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</si>
  <si>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</si>
  <si>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</si>
  <si>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</si>
  <si>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</si>
  <si>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</si>
  <si>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</si>
  <si>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</si>
  <si>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</si>
  <si>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</si>
  <si>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</si>
  <si>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</si>
  <si>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</si>
  <si>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</si>
  <si>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</si>
  <si>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</si>
  <si>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</si>
  <si>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</si>
  <si>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</si>
  <si>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</si>
  <si>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</si>
  <si>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</si>
  <si>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</si>
  <si>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</si>
  <si>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</si>
  <si>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</si>
  <si>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</si>
  <si>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</si>
  <si>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</si>
  <si>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</si>
  <si>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</si>
  <si>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</si>
  <si>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</si>
  <si>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</si>
  <si>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</si>
  <si>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</si>
  <si>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</si>
  <si>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</si>
  <si>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</si>
  <si>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</si>
  <si>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</si>
  <si>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</si>
  <si>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</si>
  <si>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</si>
  <si>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</si>
  <si>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</si>
  <si>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</si>
  <si>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</si>
  <si>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</si>
  <si>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</si>
  <si>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</si>
  <si>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</si>
  <si>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</si>
  <si>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</si>
  <si>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</si>
  <si>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</si>
  <si>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</si>
  <si>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</si>
  <si>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</si>
  <si>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</si>
  <si>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</si>
  <si>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</si>
  <si>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</si>
  <si>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</si>
  <si>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</si>
  <si>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</si>
  <si>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</si>
  <si>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</si>
  <si>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</si>
  <si>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</si>
  <si>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</si>
  <si>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</si>
  <si>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</si>
  <si>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</si>
  <si>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</si>
  <si>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</si>
  <si>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</si>
  <si>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</si>
  <si>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</si>
  <si>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</si>
  <si>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</si>
  <si>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</si>
  <si>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</si>
  <si>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</si>
  <si>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</si>
  <si>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</si>
  <si>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</si>
  <si>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</si>
  <si>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</si>
  <si>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</si>
  <si>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</si>
  <si>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</si>
  <si>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</si>
  <si>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</si>
  <si>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</si>
  <si>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</si>
  <si>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</si>
  <si>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</si>
  <si>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</si>
  <si>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</si>
  <si>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</si>
  <si>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</si>
  <si>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</si>
  <si>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</si>
  <si>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</si>
  <si>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</si>
  <si>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</si>
  <si>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</si>
  <si>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</si>
  <si>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</si>
  <si>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</si>
  <si>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</si>
  <si>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</si>
  <si>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</si>
  <si>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</si>
  <si>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</si>
  <si>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</si>
  <si>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</si>
  <si>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</si>
  <si>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</si>
  <si>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</si>
  <si>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</si>
  <si>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</si>
  <si>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</si>
  <si>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</si>
  <si>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</si>
  <si>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</si>
  <si>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</si>
  <si>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</si>
  <si>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</si>
  <si>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</si>
  <si>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</si>
  <si>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</si>
  <si>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</si>
  <si>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</si>
  <si>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</si>
  <si>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</si>
  <si>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</si>
  <si>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</si>
  <si>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</si>
  <si>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</si>
  <si>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</si>
  <si>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</si>
  <si>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</si>
  <si>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</si>
  <si>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</si>
  <si>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</si>
  <si>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</si>
  <si>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</si>
  <si>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</si>
  <si>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</si>
  <si>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</si>
  <si>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</si>
  <si>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</si>
  <si>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</si>
  <si>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</si>
  <si>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</si>
  <si>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</si>
  <si>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</si>
  <si>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</si>
  <si>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</si>
  <si>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</si>
  <si>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</si>
  <si>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</si>
  <si>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</si>
  <si>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</si>
  <si>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</si>
  <si>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</si>
  <si>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</si>
  <si>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</si>
  <si>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</si>
  <si>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</si>
  <si>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</si>
  <si>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</si>
  <si>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</si>
  <si>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</si>
  <si>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</si>
  <si>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</si>
  <si>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</si>
  <si>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</si>
  <si>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</si>
  <si>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</si>
  <si>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</si>
  <si>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</si>
  <si>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</si>
  <si>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</si>
  <si>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</si>
  <si>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</si>
  <si>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</si>
  <si>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</si>
  <si>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</si>
  <si>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</si>
  <si>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</si>
  <si>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</si>
  <si>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</si>
  <si>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</si>
  <si>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</si>
  <si>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</si>
  <si>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</si>
  <si>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</si>
  <si>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</si>
  <si>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</si>
  <si>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</si>
  <si>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</si>
  <si>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</si>
  <si>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</si>
  <si>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</si>
  <si>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</si>
  <si>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</si>
  <si>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</si>
  <si>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</si>
  <si>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</si>
  <si>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</si>
  <si>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</si>
  <si>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</si>
  <si>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</si>
  <si>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</si>
  <si>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</si>
  <si>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</si>
  <si>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</si>
  <si>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>13° SALARIO</t>
  </si>
  <si>
    <t xml:space="preserve">13° SALARIO </t>
  </si>
  <si>
    <t>13º Salario</t>
  </si>
  <si>
    <t>ESTORNO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</si>
  <si>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</si>
  <si>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</si>
  <si>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</si>
  <si>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</si>
  <si>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</si>
  <si>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</si>
  <si>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</si>
  <si>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</si>
  <si>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</si>
  <si>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</si>
  <si>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</si>
  <si>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</si>
  <si>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</si>
  <si>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</si>
  <si>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</si>
  <si>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</si>
  <si>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</si>
  <si>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</si>
  <si>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</si>
  <si>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</si>
  <si>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</si>
  <si>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</si>
  <si>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</si>
  <si>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</si>
  <si>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</si>
  <si>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</si>
  <si>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</si>
  <si>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</si>
  <si>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</si>
  <si>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</si>
  <si>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</si>
  <si>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</si>
  <si>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</si>
  <si>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</si>
  <si>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</si>
  <si>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</si>
  <si>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</si>
  <si>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</si>
  <si>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</si>
  <si>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</si>
  <si>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</si>
  <si>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</si>
  <si>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</si>
  <si>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</si>
  <si>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</si>
  <si>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</si>
  <si>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</si>
  <si>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</si>
  <si>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</si>
  <si>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</si>
  <si>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</si>
  <si>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</si>
  <si>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</si>
  <si>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</si>
  <si>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</si>
  <si>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</si>
  <si>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</si>
  <si>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</si>
  <si>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</si>
  <si>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</si>
  <si>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</si>
  <si>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</si>
  <si>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</si>
  <si>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</si>
  <si>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</si>
  <si>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</si>
  <si>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</si>
  <si>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</si>
  <si>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</si>
  <si>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</si>
  <si>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</si>
  <si>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</si>
  <si>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</si>
  <si>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</si>
  <si>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</si>
  <si>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</si>
  <si>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</si>
  <si>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</si>
  <si>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</si>
  <si>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</si>
  <si>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</si>
  <si>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</si>
  <si>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</si>
  <si>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</si>
  <si>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</si>
  <si>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</si>
  <si>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</si>
  <si>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</si>
  <si>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</si>
  <si>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</si>
  <si>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</si>
  <si>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</si>
  <si>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</si>
  <si>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</si>
  <si>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</si>
  <si>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</si>
  <si>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</si>
  <si>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</si>
  <si>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</si>
  <si>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</si>
  <si>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</si>
  <si>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</si>
  <si>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</si>
  <si>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</si>
  <si>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</si>
  <si>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</si>
  <si>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</si>
  <si>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</si>
  <si>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</si>
  <si>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</si>
  <si>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</si>
  <si>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</si>
  <si>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</si>
  <si>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</si>
  <si>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</si>
  <si>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</si>
  <si>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</si>
  <si>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</si>
  <si>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</si>
  <si>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</si>
  <si>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</si>
  <si>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</si>
  <si>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</si>
  <si>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</si>
  <si>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</si>
  <si>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</si>
  <si>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</si>
  <si>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</si>
  <si>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</si>
  <si>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</si>
  <si>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</si>
  <si>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</si>
  <si>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MEDICAMENTAL DISTRIBUIDORA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</si>
  <si>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</si>
  <si>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</si>
  <si>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</si>
  <si>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</si>
  <si>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</si>
  <si>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</si>
  <si>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</si>
  <si>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</si>
  <si>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</si>
  <si>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</si>
  <si>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</si>
  <si>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</si>
  <si>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</si>
  <si>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</si>
  <si>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</si>
  <si>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</si>
  <si>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</si>
  <si>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</si>
  <si>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</si>
  <si>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</si>
  <si>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</si>
  <si>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</si>
  <si>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</si>
  <si>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</si>
  <si>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</si>
  <si>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</si>
  <si>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</si>
  <si>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</si>
  <si>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</si>
  <si>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</si>
  <si>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</si>
  <si>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</si>
  <si>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</si>
  <si>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</si>
  <si>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</si>
  <si>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</si>
  <si>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</si>
  <si>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</si>
  <si>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</si>
  <si>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INSTITUTO QUALISA DE GESTAO LTDA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</si>
  <si>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</si>
  <si>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</si>
  <si>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</si>
  <si>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</si>
  <si>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</si>
  <si>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</si>
  <si>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</si>
  <si>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</si>
  <si>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</si>
  <si>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</si>
  <si>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</si>
  <si>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</si>
  <si>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</si>
  <si>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</si>
  <si>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>ECOPLAST COMERCIAL LTDA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</si>
  <si>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</si>
  <si>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</si>
  <si>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</si>
  <si>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</si>
  <si>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</si>
  <si>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</si>
  <si>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</si>
  <si>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</si>
  <si>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</si>
  <si>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</si>
  <si>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</si>
  <si>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</si>
  <si>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</si>
  <si>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</si>
  <si>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</si>
  <si>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</si>
  <si>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</si>
  <si>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</si>
  <si>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</si>
  <si>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</si>
  <si>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</si>
  <si>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</si>
  <si>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</si>
  <si>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</si>
  <si>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</si>
  <si>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</si>
  <si>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</si>
  <si>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</si>
  <si>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</si>
  <si>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</si>
  <si>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</si>
  <si>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</si>
  <si>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</si>
  <si>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</si>
  <si>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</si>
  <si>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</si>
  <si>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</si>
  <si>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</si>
  <si>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</si>
  <si>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</si>
  <si>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</si>
  <si>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</si>
  <si>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</si>
  <si>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</si>
  <si>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</si>
  <si>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</si>
  <si>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</si>
  <si>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</si>
  <si>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</si>
  <si>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</si>
  <si>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</si>
  <si>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</si>
  <si>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</si>
  <si>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GLEIDSON RODRIGUES RANULFO EIRELI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</si>
  <si>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</si>
  <si>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</si>
  <si>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</si>
  <si>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</si>
  <si>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</si>
  <si>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</si>
  <si>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</si>
  <si>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</si>
  <si>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</si>
  <si>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</si>
  <si>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</si>
  <si>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</si>
  <si>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</si>
  <si>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</si>
  <si>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</si>
  <si>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</si>
  <si>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</si>
  <si>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</si>
  <si>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</si>
  <si>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</si>
  <si>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</si>
  <si>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</si>
  <si>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</si>
  <si>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</si>
  <si>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</si>
  <si>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</si>
  <si>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</si>
  <si>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</si>
  <si>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</si>
  <si>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</si>
  <si>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</si>
  <si>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</si>
  <si>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</si>
  <si>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</si>
  <si>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</si>
  <si>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</si>
  <si>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</si>
  <si>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</si>
  <si>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</si>
  <si>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</si>
  <si>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</si>
  <si>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</si>
  <si>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</si>
  <si>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</si>
  <si>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</si>
  <si>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</si>
  <si>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</si>
  <si>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</si>
  <si>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</si>
  <si>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</si>
  <si>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</si>
  <si>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</si>
  <si>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</si>
  <si>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</si>
  <si>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</si>
  <si>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</si>
  <si>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</si>
  <si>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</si>
  <si>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</si>
  <si>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</si>
  <si>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</si>
  <si>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</si>
  <si>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</si>
  <si>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</si>
  <si>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</si>
  <si>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</si>
  <si>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</si>
  <si>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</si>
  <si>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</si>
  <si>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</si>
  <si>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</si>
  <si>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</si>
  <si>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</si>
  <si>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</si>
  <si>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</si>
  <si>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</si>
  <si>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</si>
  <si>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</si>
  <si>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</si>
  <si>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</si>
  <si>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</si>
  <si>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</si>
  <si>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</si>
  <si>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</si>
  <si>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</si>
  <si>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</si>
  <si>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</si>
  <si>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</si>
  <si>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</si>
  <si>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</si>
  <si>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</si>
  <si>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</si>
  <si>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</si>
  <si>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</si>
  <si>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</si>
  <si>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</si>
  <si>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</si>
  <si>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</si>
  <si>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</si>
  <si>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</si>
  <si>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</si>
  <si>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</si>
  <si>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</si>
  <si>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</si>
  <si>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</si>
  <si>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</si>
  <si>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</si>
  <si>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</si>
  <si>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</si>
  <si>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</si>
  <si>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</si>
  <si>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</si>
  <si>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</si>
  <si>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</si>
  <si>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</si>
  <si>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</si>
  <si>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</si>
  <si>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</si>
  <si>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</si>
  <si>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</si>
  <si>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</si>
  <si>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</si>
  <si>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</si>
  <si>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</si>
  <si>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</si>
  <si>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</si>
  <si>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</si>
  <si>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</si>
  <si>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</si>
  <si>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</si>
  <si>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</si>
  <si>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</si>
  <si>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</si>
  <si>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</si>
  <si>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</si>
  <si>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</si>
  <si>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</si>
  <si>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</si>
  <si>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NUTRI &amp; QUALI COMERCIAL LTDA</t>
  </si>
  <si>
    <t>OI S.A</t>
  </si>
  <si>
    <t>DEVOLUÇÃO</t>
  </si>
  <si>
    <t xml:space="preserve">SANEAGO </t>
  </si>
  <si>
    <t>IRRF NF 86</t>
  </si>
  <si>
    <t>GPS NF 83</t>
  </si>
  <si>
    <t xml:space="preserve">01.01 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</si>
  <si>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</si>
  <si>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</si>
  <si>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</si>
  <si>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</si>
  <si>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</si>
  <si>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</si>
  <si>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</si>
  <si>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</si>
  <si>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</si>
  <si>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</si>
  <si>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</si>
  <si>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</si>
  <si>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</si>
  <si>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</si>
  <si>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</si>
  <si>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</si>
  <si>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</si>
  <si>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</si>
  <si>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</si>
  <si>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</si>
  <si>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</si>
  <si>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</si>
  <si>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</si>
  <si>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</si>
  <si>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</si>
  <si>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</si>
  <si>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</si>
  <si>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</si>
  <si>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</si>
  <si>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</si>
  <si>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</si>
  <si>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</si>
  <si>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</si>
  <si>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</si>
  <si>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</si>
  <si>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</si>
  <si>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05.17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</si>
  <si>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</si>
  <si>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</si>
  <si>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</si>
  <si>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</si>
  <si>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</si>
  <si>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</si>
  <si>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</si>
  <si>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PATRICIA VESSECCHI COSTA PRIOTO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</si>
  <si>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</si>
  <si>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</si>
  <si>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</si>
  <si>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</si>
  <si>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</si>
  <si>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</si>
  <si>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</si>
  <si>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</si>
  <si>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</si>
  <si>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</si>
  <si>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</si>
  <si>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</si>
  <si>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</si>
  <si>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</si>
  <si>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</si>
  <si>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</si>
  <si>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</si>
  <si>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</si>
  <si>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</si>
  <si>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</si>
  <si>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</si>
  <si>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</si>
  <si>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</si>
  <si>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</si>
  <si>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</si>
  <si>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</si>
  <si>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</si>
  <si>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</si>
  <si>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</si>
  <si>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</si>
  <si>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</si>
  <si>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</si>
  <si>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</si>
  <si>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</si>
  <si>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</si>
  <si>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</si>
  <si>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</si>
  <si>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</si>
  <si>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</si>
  <si>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</si>
  <si>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</si>
  <si>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</si>
  <si>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</si>
  <si>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</si>
  <si>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</si>
  <si>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</si>
  <si>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</si>
  <si>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</si>
  <si>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</si>
  <si>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</si>
  <si>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</si>
  <si>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</si>
  <si>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</si>
  <si>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</si>
  <si>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</si>
  <si>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</si>
  <si>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</si>
  <si>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</si>
  <si>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</si>
  <si>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</si>
  <si>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</si>
  <si>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</si>
  <si>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</si>
  <si>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</si>
  <si>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</si>
  <si>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</si>
  <si>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</si>
  <si>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</si>
  <si>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</si>
  <si>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</si>
  <si>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</si>
  <si>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</si>
  <si>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</si>
  <si>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</si>
  <si>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</si>
  <si>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</si>
  <si>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</si>
  <si>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</si>
  <si>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</si>
  <si>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</si>
  <si>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</si>
  <si>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</si>
  <si>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</si>
  <si>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</si>
  <si>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</si>
  <si>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</si>
  <si>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</si>
  <si>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</si>
  <si>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</si>
  <si>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</si>
  <si>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</si>
  <si>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</si>
  <si>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</si>
  <si>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</si>
  <si>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</si>
  <si>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</si>
  <si>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</si>
  <si>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</si>
  <si>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</si>
  <si>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</si>
  <si>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</si>
  <si>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</si>
  <si>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</si>
  <si>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</si>
  <si>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</si>
  <si>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</si>
  <si>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</si>
  <si>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</si>
  <si>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</si>
  <si>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</si>
  <si>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</si>
  <si>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</si>
  <si>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</si>
  <si>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</si>
  <si>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</si>
  <si>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</si>
  <si>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</si>
  <si>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</si>
  <si>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</si>
  <si>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</si>
  <si>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</si>
  <si>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</si>
  <si>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</si>
  <si>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</si>
  <si>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</si>
  <si>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</si>
  <si>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</si>
  <si>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</si>
  <si>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</si>
  <si>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</si>
  <si>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</si>
  <si>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</si>
  <si>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</si>
  <si>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</si>
  <si>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</si>
  <si>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</si>
  <si>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</si>
  <si>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</si>
  <si>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</si>
  <si>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</si>
  <si>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</si>
  <si>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</si>
  <si>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</si>
  <si>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</si>
  <si>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</si>
  <si>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</si>
  <si>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</si>
  <si>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</si>
  <si>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</si>
  <si>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</si>
  <si>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</si>
  <si>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</si>
  <si>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</si>
  <si>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</si>
  <si>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</si>
  <si>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</si>
  <si>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</si>
  <si>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</si>
  <si>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</si>
  <si>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</si>
  <si>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</si>
  <si>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</si>
  <si>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</si>
  <si>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</si>
  <si>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</si>
  <si>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</si>
  <si>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</si>
  <si>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</si>
  <si>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</si>
  <si>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</si>
  <si>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</si>
  <si>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</si>
  <si>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</si>
  <si>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</si>
  <si>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</si>
  <si>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</si>
  <si>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</si>
  <si>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</si>
  <si>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</si>
  <si>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</si>
  <si>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</si>
  <si>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</si>
  <si>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</si>
  <si>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</si>
  <si>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</si>
  <si>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</si>
  <si>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</si>
  <si>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</si>
  <si>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</si>
  <si>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</si>
  <si>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</si>
  <si>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</si>
  <si>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</si>
  <si>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</si>
  <si>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</si>
  <si>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</si>
  <si>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</si>
  <si>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</si>
  <si>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</si>
  <si>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</si>
  <si>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</si>
  <si>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</si>
  <si>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</si>
  <si>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</si>
  <si>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</si>
  <si>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</si>
  <si>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</si>
  <si>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</si>
  <si>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</si>
  <si>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</si>
  <si>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</si>
  <si>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</si>
  <si>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</si>
  <si>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</si>
  <si>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</si>
  <si>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</si>
  <si>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</si>
  <si>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</si>
  <si>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</si>
  <si>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</si>
  <si>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</si>
  <si>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</si>
  <si>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</si>
  <si>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</si>
  <si>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</si>
  <si>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</si>
  <si>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</si>
  <si>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</si>
  <si>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</si>
  <si>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</si>
  <si>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</si>
  <si>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</si>
  <si>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</si>
  <si>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</si>
  <si>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</si>
  <si>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</si>
  <si>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</si>
  <si>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</si>
  <si>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</si>
  <si>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</si>
  <si>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</si>
  <si>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</si>
  <si>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</si>
  <si>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</si>
  <si>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</si>
  <si>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</si>
  <si>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</si>
  <si>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</si>
  <si>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</si>
  <si>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</si>
  <si>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</si>
  <si>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</si>
  <si>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</si>
  <si>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</si>
  <si>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</si>
  <si>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</si>
  <si>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</si>
  <si>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</si>
  <si>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</si>
  <si>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</si>
  <si>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</si>
  <si>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</si>
  <si>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</si>
  <si>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</si>
  <si>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</si>
  <si>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</si>
  <si>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</si>
  <si>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</si>
  <si>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</si>
  <si>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</si>
  <si>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</si>
  <si>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</si>
  <si>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</si>
  <si>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</si>
  <si>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</si>
  <si>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</si>
  <si>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</si>
  <si>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</si>
  <si>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</si>
  <si>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</si>
  <si>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</si>
  <si>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</si>
  <si>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</si>
  <si>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</si>
  <si>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</si>
  <si>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</si>
  <si>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</si>
  <si>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</si>
  <si>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</si>
  <si>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</si>
  <si>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</si>
  <si>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</si>
  <si>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</si>
  <si>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</si>
  <si>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</si>
  <si>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</si>
  <si>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</si>
  <si>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</si>
  <si>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</si>
  <si>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</si>
  <si>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</si>
  <si>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</si>
  <si>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</si>
  <si>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</si>
  <si>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</si>
  <si>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</si>
  <si>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</si>
  <si>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</si>
  <si>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</si>
  <si>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</si>
  <si>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</si>
  <si>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</si>
  <si>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</si>
  <si>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</si>
  <si>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</si>
  <si>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</si>
  <si>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</si>
  <si>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</si>
  <si>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</si>
  <si>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</si>
  <si>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</si>
  <si>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</si>
  <si>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</si>
  <si>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</si>
  <si>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</si>
  <si>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</si>
  <si>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</si>
  <si>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</si>
  <si>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</si>
  <si>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</si>
  <si>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</si>
  <si>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</si>
  <si>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</si>
  <si>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</si>
  <si>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</si>
  <si>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</si>
  <si>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</si>
  <si>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</si>
  <si>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</si>
  <si>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</si>
  <si>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</si>
  <si>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</si>
  <si>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</si>
  <si>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</si>
  <si>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</si>
  <si>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</si>
  <si>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</si>
  <si>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</si>
  <si>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</si>
  <si>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</si>
  <si>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</si>
  <si>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</si>
  <si>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</si>
  <si>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</si>
  <si>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</si>
  <si>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</si>
  <si>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</si>
  <si>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</si>
  <si>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</si>
  <si>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</si>
  <si>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</si>
  <si>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</si>
  <si>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</si>
  <si>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</si>
  <si>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</si>
  <si>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</si>
  <si>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</si>
  <si>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</si>
  <si>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</si>
  <si>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</si>
  <si>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</si>
  <si>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</si>
  <si>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</si>
  <si>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</si>
  <si>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</si>
  <si>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</si>
  <si>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</si>
  <si>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</si>
  <si>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</si>
  <si>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</si>
  <si>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</si>
  <si>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</si>
  <si>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</si>
  <si>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</si>
  <si>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</si>
  <si>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</si>
  <si>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</si>
  <si>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</si>
  <si>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</si>
  <si>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</si>
  <si>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</si>
  <si>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</si>
  <si>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</si>
  <si>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</si>
  <si>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</si>
  <si>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</si>
  <si>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</si>
  <si>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</si>
  <si>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</si>
  <si>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</si>
  <si>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</si>
  <si>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</si>
  <si>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</si>
  <si>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</si>
  <si>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</si>
  <si>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</si>
  <si>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</si>
  <si>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</si>
  <si>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</si>
  <si>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</si>
  <si>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</si>
  <si>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</si>
  <si>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</si>
  <si>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</si>
  <si>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</si>
  <si>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</si>
  <si>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</si>
  <si>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</si>
  <si>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</si>
  <si>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</si>
  <si>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</si>
  <si>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</si>
  <si>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</si>
  <si>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</si>
  <si>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</si>
  <si>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</si>
  <si>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</si>
  <si>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</si>
  <si>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</si>
  <si>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</si>
  <si>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</si>
  <si>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</si>
  <si>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</si>
  <si>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</si>
  <si>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</si>
  <si>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</si>
  <si>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</si>
  <si>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</si>
  <si>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</si>
  <si>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</si>
  <si>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</si>
  <si>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</si>
  <si>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</si>
  <si>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</si>
  <si>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</si>
  <si>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</si>
  <si>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</si>
  <si>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</si>
  <si>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</si>
  <si>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</si>
  <si>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</si>
  <si>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</si>
  <si>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</si>
  <si>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</si>
  <si>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</si>
  <si>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</si>
  <si>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</si>
  <si>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</si>
  <si>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</si>
  <si>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</si>
  <si>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</si>
  <si>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</si>
  <si>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</si>
  <si>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</si>
  <si>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</si>
  <si>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</si>
  <si>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</si>
  <si>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</si>
  <si>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</si>
  <si>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</si>
  <si>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</si>
  <si>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</si>
  <si>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</si>
  <si>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</si>
  <si>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</si>
  <si>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</si>
  <si>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</si>
  <si>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</si>
  <si>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</si>
  <si>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</si>
  <si>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</si>
  <si>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</si>
  <si>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</si>
  <si>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</si>
  <si>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</si>
  <si>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</si>
  <si>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</si>
  <si>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</si>
  <si>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</si>
  <si>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</si>
  <si>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</si>
  <si>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</si>
  <si>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</si>
  <si>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</si>
  <si>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</si>
  <si>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</si>
  <si>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</si>
  <si>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</si>
  <si>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</si>
  <si>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</si>
  <si>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</si>
  <si>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</si>
  <si>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</si>
  <si>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</si>
  <si>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</si>
  <si>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</si>
  <si>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</si>
  <si>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</si>
  <si>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</si>
  <si>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</si>
  <si>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</si>
  <si>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</si>
  <si>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</si>
  <si>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</si>
  <si>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</si>
  <si>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</si>
  <si>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</si>
  <si>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</si>
  <si>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</si>
  <si>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</si>
  <si>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</si>
  <si>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</si>
  <si>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</si>
  <si>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</si>
  <si>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</si>
  <si>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</si>
  <si>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</si>
  <si>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</si>
  <si>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</si>
  <si>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</si>
  <si>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</si>
  <si>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</si>
  <si>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</si>
  <si>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</si>
  <si>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</si>
  <si>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</si>
  <si>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</si>
  <si>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</si>
  <si>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</si>
  <si>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</si>
  <si>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</si>
  <si>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</si>
  <si>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</si>
  <si>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</si>
  <si>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</si>
  <si>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</si>
  <si>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</si>
  <si>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</si>
  <si>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</si>
  <si>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</si>
  <si>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</si>
  <si>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</si>
  <si>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</si>
  <si>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</si>
  <si>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</si>
  <si>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</si>
  <si>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</si>
  <si>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</si>
  <si>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</si>
  <si>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</si>
  <si>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</si>
  <si>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</si>
  <si>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</si>
  <si>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</si>
  <si>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</si>
  <si>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</si>
  <si>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</si>
  <si>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</si>
  <si>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</si>
  <si>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</si>
  <si>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</si>
  <si>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</si>
  <si>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</si>
  <si>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</si>
  <si>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</si>
  <si>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</si>
  <si>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</si>
  <si>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</si>
  <si>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</si>
  <si>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</si>
  <si>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</si>
  <si>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</si>
  <si>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</si>
  <si>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</si>
  <si>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</si>
  <si>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</si>
  <si>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</si>
  <si>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</si>
  <si>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</si>
  <si>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</si>
  <si>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</si>
  <si>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</si>
  <si>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</si>
  <si>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</si>
  <si>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</si>
  <si>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</si>
  <si>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</si>
  <si>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</si>
  <si>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</si>
  <si>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</si>
  <si>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</si>
  <si>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</si>
  <si>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</si>
  <si>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</si>
  <si>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</si>
  <si>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</si>
  <si>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</si>
  <si>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</si>
  <si>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</si>
  <si>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</si>
  <si>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</si>
  <si>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</si>
  <si>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</si>
  <si>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</si>
  <si>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</si>
  <si>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</si>
  <si>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</si>
  <si>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</si>
  <si>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</si>
  <si>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</si>
  <si>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</si>
  <si>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</si>
  <si>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</si>
  <si>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</si>
  <si>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</si>
  <si>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</si>
  <si>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</si>
  <si>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</si>
  <si>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</si>
  <si>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</si>
  <si>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</si>
  <si>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</si>
  <si>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</si>
  <si>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</si>
  <si>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</si>
  <si>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</si>
  <si>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</si>
  <si>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</si>
  <si>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</si>
  <si>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</si>
  <si>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</si>
  <si>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</si>
  <si>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</si>
  <si>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</si>
  <si>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</si>
  <si>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</si>
  <si>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</si>
  <si>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</si>
  <si>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</si>
  <si>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</si>
  <si>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</si>
  <si>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</si>
  <si>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</si>
  <si>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</si>
  <si>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</si>
  <si>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</si>
  <si>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</si>
  <si>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</si>
  <si>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</si>
  <si>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</si>
  <si>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</si>
  <si>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</si>
  <si>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</si>
  <si>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</si>
  <si>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</si>
  <si>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</si>
  <si>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</si>
  <si>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</si>
  <si>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</si>
  <si>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</si>
  <si>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</si>
  <si>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</si>
  <si>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</si>
  <si>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</si>
  <si>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</si>
  <si>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</si>
  <si>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</si>
  <si>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</si>
  <si>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</si>
  <si>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</si>
  <si>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</si>
  <si>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</si>
  <si>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</si>
  <si>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</si>
  <si>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</si>
  <si>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</si>
  <si>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</si>
  <si>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</si>
  <si>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</si>
  <si>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</si>
  <si>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</si>
  <si>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</si>
  <si>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</si>
  <si>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</si>
  <si>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</si>
  <si>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</si>
  <si>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</si>
  <si>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</si>
  <si>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</si>
  <si>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</si>
  <si>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</si>
  <si>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</si>
  <si>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</si>
  <si>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</si>
  <si>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</si>
  <si>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</si>
  <si>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</si>
  <si>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</si>
  <si>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</si>
  <si>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</si>
  <si>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</si>
  <si>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</si>
  <si>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</si>
  <si>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</si>
  <si>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</si>
  <si>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</si>
  <si>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</si>
  <si>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</si>
  <si>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</si>
  <si>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</si>
  <si>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</si>
  <si>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</si>
  <si>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</si>
  <si>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</si>
  <si>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</si>
  <si>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</si>
  <si>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</si>
  <si>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</si>
  <si>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</si>
  <si>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</si>
  <si>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</si>
  <si>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</si>
  <si>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</si>
  <si>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</si>
  <si>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</si>
  <si>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</si>
  <si>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</si>
  <si>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</si>
  <si>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</si>
  <si>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</si>
  <si>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</si>
  <si>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</si>
  <si>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</si>
  <si>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</si>
  <si>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</si>
  <si>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</si>
  <si>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</si>
  <si>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</si>
  <si>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</si>
  <si>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</si>
  <si>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</si>
  <si>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</si>
  <si>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</si>
  <si>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</si>
  <si>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</si>
  <si>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</si>
  <si>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</si>
  <si>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</si>
  <si>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</si>
  <si>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</si>
  <si>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</si>
  <si>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</si>
  <si>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</si>
  <si>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</si>
  <si>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</si>
  <si>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</si>
  <si>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</si>
  <si>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</si>
  <si>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</si>
  <si>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</si>
  <si>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</si>
  <si>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</si>
  <si>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</si>
  <si>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</si>
  <si>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</si>
  <si>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</si>
  <si>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</si>
  <si>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</si>
  <si>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</si>
  <si>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</si>
  <si>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</si>
  <si>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</si>
  <si>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</si>
  <si>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</si>
  <si>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</si>
  <si>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</si>
  <si>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</si>
  <si>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</si>
  <si>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</si>
  <si>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</si>
  <si>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</si>
  <si>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</si>
  <si>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</si>
  <si>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</si>
  <si>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</si>
  <si>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</si>
  <si>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</si>
  <si>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</si>
  <si>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</si>
  <si>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</si>
  <si>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</si>
  <si>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</si>
  <si>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</si>
  <si>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</si>
  <si>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</si>
  <si>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</si>
  <si>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</si>
  <si>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</si>
  <si>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</si>
  <si>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</si>
  <si>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</si>
  <si>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</si>
  <si>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</si>
  <si>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</si>
  <si>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</si>
  <si>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</si>
  <si>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</si>
  <si>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</si>
  <si>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</si>
  <si>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</si>
  <si>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</si>
  <si>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</si>
  <si>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</si>
  <si>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</si>
  <si>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</si>
  <si>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</si>
  <si>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</si>
  <si>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</si>
  <si>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</si>
  <si>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</si>
  <si>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</si>
  <si>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</si>
  <si>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</si>
  <si>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</si>
  <si>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</si>
  <si>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</si>
  <si>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</si>
  <si>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</si>
  <si>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</si>
  <si>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</si>
  <si>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</si>
  <si>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</si>
  <si>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</si>
  <si>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</si>
  <si>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</si>
  <si>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</si>
  <si>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</si>
  <si>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</si>
  <si>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</si>
  <si>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</si>
  <si>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</si>
  <si>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</si>
  <si>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</si>
  <si>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</si>
  <si>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</si>
  <si>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</si>
  <si>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</si>
  <si>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</si>
  <si>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</si>
  <si>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</si>
  <si>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</si>
  <si>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</si>
  <si>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</si>
  <si>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</si>
  <si>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</si>
  <si>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</si>
  <si>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</si>
  <si>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</si>
  <si>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</si>
  <si>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</si>
  <si>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</si>
  <si>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</si>
  <si>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</si>
  <si>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</si>
  <si>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</si>
  <si>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</si>
  <si>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</si>
  <si>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</si>
  <si>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</si>
  <si>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</si>
  <si>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</si>
  <si>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</si>
  <si>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</si>
  <si>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</si>
  <si>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</si>
  <si>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</si>
  <si>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</si>
  <si>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</si>
  <si>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</si>
  <si>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</si>
  <si>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</si>
  <si>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</si>
  <si>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</si>
  <si>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</si>
  <si>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</si>
  <si>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</si>
  <si>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</si>
  <si>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</si>
  <si>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</si>
  <si>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</si>
  <si>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</si>
  <si>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</si>
  <si>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</si>
  <si>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</si>
  <si>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</si>
  <si>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</si>
  <si>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</si>
  <si>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</si>
  <si>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</si>
  <si>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</si>
  <si>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</si>
  <si>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</si>
  <si>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</si>
  <si>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</si>
  <si>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</si>
  <si>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</si>
  <si>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</si>
  <si>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</si>
  <si>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</si>
  <si>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</si>
  <si>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</si>
  <si>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</si>
  <si>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</si>
  <si>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</si>
  <si>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</si>
  <si>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</si>
  <si>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</si>
  <si>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</si>
  <si>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</si>
  <si>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</si>
  <si>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</si>
  <si>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</si>
  <si>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</si>
  <si>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</si>
  <si>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</si>
  <si>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</si>
  <si>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</si>
  <si>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</si>
  <si>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</si>
  <si>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</si>
  <si>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</si>
  <si>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</si>
  <si>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</si>
  <si>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</si>
  <si>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</si>
  <si>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</si>
  <si>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</si>
  <si>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</si>
  <si>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</si>
  <si>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</si>
  <si>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</si>
  <si>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</si>
  <si>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</si>
  <si>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</si>
  <si>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</si>
  <si>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</si>
  <si>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</si>
  <si>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</si>
  <si>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</si>
  <si>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</si>
  <si>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</si>
  <si>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</si>
  <si>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</si>
  <si>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</si>
  <si>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</si>
  <si>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</si>
  <si>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</si>
  <si>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</si>
  <si>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</si>
  <si>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</si>
  <si>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</si>
  <si>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</si>
  <si>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</si>
  <si>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</si>
  <si>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</si>
  <si>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</si>
  <si>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</si>
  <si>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</si>
  <si>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</si>
  <si>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</si>
  <si>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</si>
  <si>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</si>
  <si>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</si>
  <si>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</si>
  <si>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</si>
  <si>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</si>
  <si>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</si>
  <si>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</si>
  <si>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</si>
  <si>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</si>
  <si>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</si>
  <si>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</si>
  <si>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</si>
  <si>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</si>
  <si>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</si>
  <si>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</si>
  <si>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</si>
  <si>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</si>
  <si>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</si>
  <si>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</si>
  <si>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</si>
  <si>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</si>
  <si>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</si>
  <si>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</si>
  <si>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</si>
  <si>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</si>
  <si>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</si>
  <si>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</si>
  <si>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</si>
  <si>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</si>
  <si>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</si>
  <si>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</si>
  <si>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</si>
  <si>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</si>
  <si>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</si>
  <si>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</si>
  <si>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</si>
  <si>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</si>
  <si>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</si>
  <si>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</si>
  <si>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</si>
  <si>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</si>
  <si>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</si>
  <si>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</si>
  <si>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</si>
  <si>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</si>
  <si>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</si>
  <si>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</si>
  <si>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</si>
  <si>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</si>
  <si>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</si>
  <si>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</si>
  <si>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</si>
  <si>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</si>
  <si>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</si>
  <si>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</si>
  <si>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</si>
  <si>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</si>
  <si>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</si>
  <si>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</si>
  <si>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</si>
  <si>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</si>
  <si>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</si>
  <si>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</si>
  <si>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</si>
  <si>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</si>
  <si>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</si>
  <si>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</si>
  <si>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</si>
  <si>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</si>
  <si>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</si>
  <si>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</si>
  <si>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</si>
  <si>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</si>
  <si>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</si>
  <si>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</si>
  <si>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</si>
  <si>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</si>
  <si>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</si>
  <si>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</si>
  <si>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</si>
  <si>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</si>
  <si>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</si>
  <si>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</si>
  <si>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</si>
  <si>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</si>
  <si>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</si>
  <si>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</si>
  <si>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</si>
  <si>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</si>
  <si>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</si>
  <si>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</si>
  <si>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</si>
  <si>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</si>
  <si>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</si>
  <si>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</si>
  <si>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</si>
  <si>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</si>
  <si>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</si>
  <si>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</si>
  <si>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</si>
  <si>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</si>
  <si>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</si>
  <si>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</si>
  <si>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</si>
  <si>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</si>
  <si>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</si>
  <si>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</si>
  <si>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</si>
  <si>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</si>
  <si>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</si>
  <si>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</si>
  <si>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</si>
  <si>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</si>
  <si>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</si>
  <si>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</si>
  <si>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</si>
  <si>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</si>
  <si>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</si>
  <si>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</si>
  <si>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</si>
  <si>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</si>
  <si>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</si>
  <si>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</si>
  <si>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</si>
  <si>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</si>
  <si>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</si>
  <si>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</si>
  <si>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</si>
  <si>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</si>
  <si>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</si>
  <si>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</si>
  <si>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</si>
  <si>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</si>
  <si>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</si>
  <si>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</si>
  <si>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</si>
  <si>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</si>
  <si>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</si>
  <si>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</si>
  <si>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</si>
  <si>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</si>
  <si>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</si>
  <si>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</si>
  <si>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</si>
  <si>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</si>
  <si>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</si>
  <si>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</si>
  <si>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</si>
  <si>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</si>
  <si>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</si>
  <si>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</si>
  <si>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</si>
  <si>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</si>
  <si>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</si>
  <si>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</si>
  <si>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</si>
  <si>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</si>
  <si>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</si>
  <si>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</si>
  <si>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</si>
  <si>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</si>
  <si>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</si>
  <si>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</si>
  <si>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</si>
  <si>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</si>
  <si>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</si>
  <si>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</si>
  <si>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</si>
  <si>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</si>
  <si>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</si>
  <si>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</si>
  <si>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</si>
  <si>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</si>
  <si>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</si>
  <si>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</si>
  <si>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</si>
  <si>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</si>
  <si>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</si>
  <si>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</si>
  <si>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</si>
  <si>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</si>
  <si>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</si>
  <si>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</si>
  <si>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</si>
  <si>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</si>
  <si>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</si>
  <si>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</si>
  <si>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</si>
  <si>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</si>
  <si>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</si>
  <si>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</si>
  <si>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</si>
  <si>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</si>
  <si>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</si>
  <si>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</si>
  <si>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</si>
  <si>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</si>
  <si>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</si>
  <si>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</si>
  <si>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</si>
  <si>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</si>
  <si>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</si>
  <si>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</si>
  <si>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</si>
  <si>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</si>
  <si>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</si>
  <si>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</si>
  <si>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</si>
  <si>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</si>
  <si>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</si>
  <si>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</si>
  <si>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</si>
  <si>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</si>
  <si>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</si>
  <si>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</si>
  <si>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</si>
  <si>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</si>
  <si>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</si>
  <si>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</si>
  <si>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</si>
  <si>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</si>
  <si>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</si>
  <si>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</si>
  <si>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</si>
  <si>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</si>
  <si>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</si>
  <si>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</si>
  <si>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</si>
  <si>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</si>
  <si>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</si>
  <si>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</si>
  <si>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</si>
  <si>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</si>
  <si>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</si>
  <si>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</si>
  <si>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</si>
  <si>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</si>
  <si>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</si>
  <si>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</si>
  <si>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</si>
  <si>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</si>
  <si>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</si>
  <si>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</si>
  <si>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</si>
  <si>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</si>
  <si>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</si>
  <si>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</si>
  <si>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</si>
  <si>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</si>
  <si>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</si>
  <si>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</si>
  <si>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</si>
  <si>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</si>
  <si>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</si>
  <si>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</si>
  <si>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</si>
  <si>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</si>
  <si>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</si>
  <si>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</si>
  <si>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</si>
  <si>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</si>
  <si>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</si>
  <si>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</si>
  <si>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</si>
  <si>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</si>
  <si>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</si>
  <si>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</si>
  <si>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</si>
  <si>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</si>
  <si>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</si>
  <si>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</si>
  <si>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</si>
  <si>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</si>
  <si>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</si>
  <si>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</si>
  <si>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</si>
  <si>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</si>
  <si>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</si>
  <si>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</si>
  <si>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</si>
  <si>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</si>
  <si>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</si>
  <si>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</si>
  <si>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</si>
  <si>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</si>
  <si>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</si>
  <si>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</si>
  <si>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</si>
  <si>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</si>
  <si>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</si>
  <si>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</si>
  <si>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</si>
  <si>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</si>
  <si>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</si>
  <si>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</si>
  <si>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</si>
  <si>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</si>
  <si>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</si>
  <si>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</si>
  <si>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</si>
  <si>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</si>
  <si>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</si>
  <si>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</si>
  <si>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</si>
  <si>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</si>
  <si>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</si>
  <si>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</si>
  <si>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</si>
  <si>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</si>
  <si>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</si>
  <si>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</si>
  <si>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</si>
  <si>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</si>
  <si>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</si>
  <si>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</si>
  <si>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</si>
  <si>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</si>
  <si>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</si>
  <si>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</si>
  <si>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</si>
  <si>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</si>
  <si>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</si>
  <si>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</si>
  <si>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</si>
  <si>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</si>
  <si>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</si>
  <si>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</si>
  <si>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</si>
  <si>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</si>
  <si>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</si>
  <si>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</si>
  <si>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</si>
  <si>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</si>
  <si>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</si>
  <si>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</si>
  <si>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</si>
  <si>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</si>
  <si>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</si>
  <si>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</si>
  <si>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</si>
  <si>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</si>
  <si>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</si>
  <si>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</si>
  <si>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</si>
  <si>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</si>
  <si>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</si>
  <si>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</si>
  <si>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</si>
  <si>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</si>
  <si>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</si>
  <si>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</si>
  <si>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</si>
  <si>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</si>
  <si>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</si>
  <si>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</si>
  <si>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</si>
  <si>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</si>
  <si>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</si>
  <si>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</si>
  <si>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</si>
  <si>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</si>
  <si>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</si>
  <si>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</si>
  <si>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</si>
  <si>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</si>
  <si>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</si>
  <si>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</si>
  <si>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</si>
  <si>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</si>
  <si>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</si>
  <si>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</si>
  <si>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</si>
  <si>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</si>
  <si>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</si>
  <si>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</si>
  <si>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</si>
  <si>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</si>
  <si>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</si>
  <si>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</si>
  <si>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</si>
  <si>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</si>
  <si>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</si>
  <si>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</si>
  <si>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</si>
  <si>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</si>
  <si>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</si>
  <si>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</si>
  <si>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</si>
  <si>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</si>
  <si>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</si>
  <si>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</si>
  <si>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</si>
  <si>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</si>
  <si>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</si>
  <si>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</si>
  <si>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</si>
  <si>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</si>
  <si>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</si>
  <si>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</si>
  <si>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</si>
  <si>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</si>
  <si>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</si>
  <si>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</si>
  <si>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</si>
  <si>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</si>
  <si>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</si>
  <si>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</si>
  <si>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</si>
  <si>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</si>
  <si>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</si>
  <si>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</si>
  <si>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</si>
  <si>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</si>
  <si>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</si>
  <si>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</si>
  <si>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</si>
  <si>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</si>
  <si>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</si>
  <si>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</si>
  <si>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</si>
  <si>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</si>
  <si>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</si>
  <si>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</si>
  <si>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</si>
  <si>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</si>
  <si>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</si>
  <si>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</si>
  <si>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</si>
  <si>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</si>
  <si>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</si>
  <si>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</si>
  <si>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</si>
  <si>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</si>
  <si>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</si>
  <si>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</si>
  <si>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</si>
  <si>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</si>
  <si>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</si>
  <si>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</si>
  <si>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</si>
  <si>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</si>
  <si>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</si>
  <si>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</si>
  <si>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</si>
  <si>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</si>
  <si>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</si>
  <si>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</si>
  <si>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</si>
  <si>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</si>
  <si>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</si>
  <si>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</si>
  <si>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</si>
  <si>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</si>
  <si>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</si>
  <si>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</si>
  <si>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</si>
  <si>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</si>
  <si>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</si>
  <si>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</si>
  <si>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</si>
  <si>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</si>
  <si>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</si>
  <si>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</si>
  <si>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</si>
  <si>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</si>
  <si>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</si>
  <si>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</si>
  <si>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</si>
  <si>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</si>
  <si>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</si>
  <si>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</si>
  <si>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</si>
  <si>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</si>
  <si>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</si>
  <si>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</si>
  <si>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</si>
  <si>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</si>
  <si>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</si>
  <si>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</si>
  <si>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</si>
  <si>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</si>
  <si>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</si>
  <si>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</si>
  <si>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</si>
  <si>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</si>
  <si>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</si>
  <si>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</si>
  <si>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</si>
  <si>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</si>
  <si>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</si>
  <si>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</si>
  <si>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</si>
  <si>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</si>
  <si>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</si>
  <si>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</si>
  <si>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</si>
  <si>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</si>
  <si>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</si>
  <si>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</si>
  <si>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</si>
  <si>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</si>
  <si>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</si>
  <si>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</si>
  <si>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</si>
  <si>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</si>
  <si>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</si>
  <si>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</si>
  <si>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</si>
  <si>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</si>
  <si>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</si>
  <si>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</si>
  <si>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</si>
  <si>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</si>
  <si>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</si>
  <si>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</si>
  <si>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</si>
  <si>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</si>
  <si>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</si>
  <si>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</si>
  <si>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</si>
  <si>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</si>
  <si>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</si>
  <si>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</si>
  <si>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</si>
  <si>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</si>
  <si>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</si>
  <si>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</si>
  <si>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</si>
  <si>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</si>
  <si>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</si>
  <si>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</si>
  <si>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</si>
  <si>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</si>
  <si>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</si>
  <si>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</si>
  <si>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</si>
  <si>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</si>
  <si>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</si>
  <si>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</si>
  <si>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</si>
  <si>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</si>
  <si>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</si>
  <si>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</si>
  <si>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</si>
  <si>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</si>
  <si>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</si>
  <si>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</si>
  <si>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</si>
  <si>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</si>
  <si>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</si>
  <si>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</si>
  <si>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</si>
  <si>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</si>
  <si>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</si>
  <si>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</si>
  <si>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</si>
  <si>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</si>
  <si>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</si>
  <si>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</si>
  <si>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</si>
  <si>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</si>
  <si>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</si>
  <si>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</si>
  <si>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</si>
  <si>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</si>
  <si>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</si>
  <si>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</si>
  <si>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</si>
  <si>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</si>
  <si>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</si>
  <si>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</si>
  <si>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</si>
  <si>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</si>
  <si>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</si>
  <si>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</si>
  <si>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</si>
  <si>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</si>
  <si>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</si>
  <si>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</si>
  <si>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</si>
  <si>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</si>
  <si>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</si>
  <si>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</si>
  <si>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</si>
  <si>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</si>
  <si>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</si>
  <si>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</si>
  <si>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</si>
  <si>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</si>
  <si>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</si>
  <si>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</si>
  <si>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</si>
  <si>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</si>
  <si>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</si>
  <si>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</si>
  <si>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</si>
  <si>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</si>
  <si>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</si>
  <si>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</si>
  <si>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</si>
  <si>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</si>
  <si>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</si>
  <si>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</si>
  <si>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</si>
  <si>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</si>
  <si>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</si>
  <si>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</si>
  <si>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</si>
  <si>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</si>
  <si>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</si>
  <si>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</si>
  <si>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</si>
  <si>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</si>
  <si>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</si>
  <si>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</si>
  <si>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</si>
  <si>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</si>
  <si>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</si>
  <si>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</si>
  <si>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</si>
  <si>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</si>
  <si>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</si>
  <si>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</si>
  <si>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</si>
  <si>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</si>
  <si>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</si>
  <si>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</si>
  <si>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</si>
  <si>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</si>
  <si>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</si>
  <si>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</si>
  <si>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</si>
  <si>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</si>
  <si>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</si>
  <si>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</si>
  <si>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</si>
  <si>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</si>
  <si>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</si>
  <si>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</si>
  <si>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</si>
  <si>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</si>
  <si>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</si>
  <si>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</si>
  <si>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</si>
  <si>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</si>
  <si>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</si>
  <si>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</si>
  <si>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</si>
  <si>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</si>
  <si>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</si>
  <si>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</si>
  <si>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</si>
  <si>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</si>
  <si>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</si>
  <si>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</si>
  <si>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</si>
  <si>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</si>
  <si>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</si>
  <si>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</si>
  <si>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</si>
  <si>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</si>
  <si>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</si>
  <si>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</si>
  <si>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</si>
  <si>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</si>
  <si>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</si>
  <si>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</si>
  <si>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</si>
  <si>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</si>
  <si>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</si>
  <si>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</si>
  <si>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</si>
  <si>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</si>
  <si>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</si>
  <si>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</si>
  <si>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</si>
  <si>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</si>
  <si>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</si>
  <si>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</si>
  <si>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</si>
  <si>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</si>
  <si>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</si>
  <si>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</si>
  <si>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</si>
  <si>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</si>
  <si>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</si>
  <si>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</si>
  <si>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</si>
  <si>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</si>
  <si>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</si>
  <si>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</si>
  <si>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</si>
  <si>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</si>
  <si>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</si>
  <si>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</si>
  <si>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</si>
  <si>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</si>
  <si>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</si>
  <si>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</si>
  <si>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</si>
  <si>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</si>
  <si>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</si>
  <si>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</si>
  <si>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</si>
  <si>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</si>
  <si>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</si>
  <si>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</si>
  <si>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</si>
  <si>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</si>
  <si>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</si>
  <si>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</si>
  <si>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</si>
  <si>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</si>
  <si>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</si>
  <si>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</si>
  <si>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</si>
  <si>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</si>
  <si>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</si>
  <si>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</si>
  <si>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</si>
  <si>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</si>
  <si>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</si>
  <si>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</si>
  <si>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</si>
  <si>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</si>
  <si>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</si>
  <si>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</si>
  <si>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</si>
  <si>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</si>
  <si>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</si>
  <si>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</si>
  <si>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</si>
  <si>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</si>
  <si>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</si>
  <si>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</si>
  <si>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</si>
  <si>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</si>
  <si>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</si>
  <si>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</si>
  <si>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</si>
  <si>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</si>
  <si>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</si>
  <si>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</si>
  <si>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</si>
  <si>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</si>
  <si>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</si>
  <si>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</si>
  <si>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</si>
  <si>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</si>
  <si>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</si>
  <si>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</si>
  <si>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</si>
  <si>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</si>
  <si>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</si>
  <si>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</si>
  <si>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</si>
  <si>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</si>
  <si>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</si>
  <si>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</si>
  <si>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</si>
  <si>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</si>
  <si>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</si>
  <si>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</si>
  <si>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</si>
  <si>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</si>
  <si>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</si>
  <si>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</si>
  <si>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</si>
  <si>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</si>
  <si>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</si>
  <si>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</si>
  <si>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</si>
  <si>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</si>
  <si>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</si>
  <si>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</si>
  <si>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</si>
  <si>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</si>
  <si>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</si>
  <si>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</si>
  <si>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</si>
  <si>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</si>
  <si>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</si>
  <si>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</si>
  <si>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</si>
  <si>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</si>
  <si>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</si>
  <si>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</si>
  <si>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</si>
  <si>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</si>
  <si>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</si>
  <si>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</si>
  <si>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</si>
  <si>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</si>
  <si>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</si>
  <si>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</si>
  <si>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</si>
  <si>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</si>
  <si>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</si>
  <si>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</si>
  <si>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</si>
  <si>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</si>
  <si>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</si>
  <si>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</si>
  <si>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</si>
  <si>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</si>
  <si>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</si>
  <si>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</si>
  <si>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</si>
  <si>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</si>
  <si>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</si>
  <si>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</si>
  <si>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</si>
  <si>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</si>
  <si>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</si>
  <si>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</si>
  <si>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</si>
  <si>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</si>
  <si>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</si>
  <si>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</si>
  <si>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</si>
  <si>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</si>
  <si>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</si>
  <si>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</si>
  <si>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</si>
  <si>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</si>
  <si>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</si>
  <si>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</si>
  <si>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</si>
  <si>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</si>
  <si>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</si>
  <si>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</si>
  <si>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</si>
  <si>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</si>
  <si>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</si>
  <si>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</si>
  <si>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</si>
  <si>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</si>
  <si>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</si>
  <si>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</si>
  <si>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</si>
  <si>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</si>
  <si>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</si>
  <si>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</si>
  <si>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</si>
  <si>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</si>
  <si>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</si>
  <si>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</si>
  <si>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</si>
  <si>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</si>
  <si>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</si>
  <si>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</si>
  <si>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</si>
  <si>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</si>
  <si>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</si>
  <si>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</si>
  <si>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</si>
  <si>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</si>
  <si>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</si>
  <si>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</si>
  <si>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</si>
  <si>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</si>
  <si>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</si>
  <si>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</si>
  <si>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</si>
  <si>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</si>
  <si>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</si>
  <si>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</si>
  <si>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</si>
  <si>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</si>
  <si>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</si>
  <si>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</si>
  <si>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</si>
  <si>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</si>
  <si>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</si>
  <si>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</si>
  <si>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</si>
  <si>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</si>
  <si>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</si>
  <si>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</si>
  <si>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</si>
  <si>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</si>
  <si>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</si>
  <si>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</si>
  <si>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</si>
  <si>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</si>
  <si>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</si>
  <si>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</si>
  <si>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</si>
  <si>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</si>
  <si>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</si>
  <si>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</si>
  <si>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</si>
  <si>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</si>
  <si>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</si>
  <si>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</si>
  <si>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</si>
  <si>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</si>
  <si>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</si>
  <si>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</si>
  <si>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</si>
  <si>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</si>
  <si>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</si>
  <si>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</si>
  <si>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</si>
  <si>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</si>
  <si>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</si>
  <si>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</si>
  <si>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</si>
  <si>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</si>
  <si>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</si>
  <si>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</si>
  <si>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</si>
  <si>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</si>
  <si>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</si>
  <si>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</si>
  <si>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</si>
  <si>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</si>
  <si>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</si>
  <si>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</si>
  <si>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</si>
  <si>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</si>
  <si>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</si>
  <si>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</si>
  <si>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</si>
  <si>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</si>
  <si>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</si>
  <si>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</si>
  <si>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</si>
  <si>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</si>
  <si>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</si>
  <si>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</si>
  <si>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</si>
  <si>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</si>
  <si>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</si>
  <si>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</si>
  <si>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</si>
  <si>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</si>
  <si>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</si>
  <si>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</si>
  <si>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</si>
  <si>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</si>
  <si>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</si>
  <si>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</si>
  <si>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</si>
  <si>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</si>
  <si>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</si>
  <si>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</si>
  <si>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</si>
  <si>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</si>
  <si>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</si>
  <si>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</si>
  <si>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</si>
  <si>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</si>
  <si>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</si>
  <si>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</si>
  <si>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</si>
  <si>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</si>
  <si>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</si>
  <si>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</si>
  <si>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</si>
  <si>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</si>
  <si>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</si>
  <si>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</si>
  <si>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</si>
  <si>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</si>
  <si>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</si>
  <si>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</si>
  <si>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</si>
  <si>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</si>
  <si>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</si>
  <si>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</si>
  <si>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</si>
  <si>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</si>
  <si>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</si>
  <si>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</si>
  <si>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</si>
  <si>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</si>
  <si>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</si>
  <si>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</si>
  <si>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</si>
  <si>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</si>
  <si>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</si>
  <si>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</si>
  <si>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</si>
  <si>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</si>
  <si>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</si>
  <si>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</si>
  <si>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</si>
  <si>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</si>
  <si>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</si>
  <si>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</si>
  <si>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</si>
  <si>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</si>
  <si>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</si>
  <si>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</si>
  <si>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</si>
  <si>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</si>
  <si>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</si>
  <si>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</si>
  <si>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</si>
  <si>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</si>
  <si>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</si>
  <si>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</si>
  <si>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</si>
  <si>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</si>
  <si>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</si>
  <si>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</si>
  <si>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</si>
  <si>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</si>
  <si>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</si>
  <si>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</si>
  <si>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</si>
  <si>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</si>
  <si>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</si>
  <si>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</si>
  <si>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</si>
  <si>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</si>
  <si>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</si>
  <si>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</si>
  <si>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</si>
  <si>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</si>
  <si>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</si>
  <si>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</si>
  <si>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</si>
  <si>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</si>
  <si>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</si>
  <si>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</si>
  <si>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</si>
  <si>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</si>
  <si>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</si>
  <si>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</si>
  <si>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</si>
  <si>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</si>
  <si>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</si>
  <si>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</si>
  <si>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</si>
  <si>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</si>
  <si>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</si>
  <si>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</si>
  <si>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</si>
  <si>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</si>
  <si>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</si>
  <si>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</si>
  <si>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</si>
  <si>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</si>
  <si>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</si>
  <si>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</si>
  <si>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</si>
  <si>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</si>
  <si>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</si>
  <si>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</si>
  <si>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</si>
  <si>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</si>
  <si>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</si>
  <si>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</si>
  <si>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</si>
  <si>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</si>
  <si>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</si>
  <si>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</si>
  <si>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</si>
  <si>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</si>
  <si>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</si>
  <si>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</si>
  <si>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</si>
  <si>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</si>
  <si>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</si>
  <si>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</si>
  <si>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</si>
  <si>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</si>
  <si>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</si>
  <si>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</si>
  <si>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</si>
  <si>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</si>
  <si>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</si>
  <si>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</si>
  <si>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</si>
  <si>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</si>
  <si>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</si>
  <si>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</si>
  <si>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</si>
  <si>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</si>
  <si>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</si>
  <si>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</si>
  <si>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</si>
  <si>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</si>
  <si>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</si>
  <si>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</si>
  <si>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</si>
  <si>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</si>
  <si>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</si>
  <si>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</si>
  <si>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</si>
  <si>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</si>
  <si>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</si>
  <si>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</si>
  <si>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</si>
  <si>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</si>
  <si>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</si>
  <si>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</si>
  <si>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</si>
  <si>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</si>
  <si>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</si>
  <si>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</si>
  <si>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</si>
  <si>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</si>
  <si>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</si>
  <si>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</si>
  <si>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</si>
  <si>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</si>
  <si>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</si>
  <si>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</si>
  <si>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</si>
  <si>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</si>
  <si>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</si>
  <si>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</si>
  <si>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</si>
  <si>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</si>
  <si>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</si>
  <si>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</si>
  <si>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</si>
  <si>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</si>
  <si>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</si>
  <si>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</si>
  <si>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</si>
  <si>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</si>
  <si>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</si>
  <si>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</si>
  <si>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</si>
  <si>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</si>
  <si>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</si>
  <si>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</si>
  <si>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</si>
  <si>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</si>
  <si>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</si>
  <si>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</si>
  <si>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</si>
  <si>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</si>
  <si>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</si>
  <si>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</si>
  <si>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</si>
  <si>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</si>
  <si>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</si>
  <si>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</si>
  <si>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</si>
  <si>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</si>
  <si>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</si>
  <si>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</si>
  <si>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</si>
  <si>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</si>
  <si>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</si>
  <si>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</si>
  <si>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</si>
  <si>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</si>
  <si>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</si>
  <si>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</si>
  <si>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</si>
  <si>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</si>
  <si>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</si>
  <si>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</si>
  <si>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</si>
  <si>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</si>
  <si>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</si>
  <si>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</si>
  <si>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</si>
  <si>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</si>
  <si>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</si>
  <si>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</si>
  <si>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</si>
  <si>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</si>
  <si>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</si>
  <si>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</si>
  <si>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</si>
  <si>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</si>
  <si>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</si>
  <si>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</si>
  <si>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</si>
  <si>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</si>
  <si>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</si>
  <si>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</si>
  <si>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</si>
  <si>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</si>
  <si>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</si>
  <si>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</si>
  <si>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</si>
  <si>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</si>
  <si>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</si>
  <si>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</si>
  <si>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</si>
  <si>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</si>
  <si>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</si>
  <si>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</si>
  <si>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</si>
  <si>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</si>
  <si>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</si>
  <si>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</si>
  <si>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</si>
  <si>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</si>
  <si>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</si>
  <si>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</si>
  <si>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</si>
  <si>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</si>
  <si>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</si>
  <si>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</si>
  <si>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</si>
  <si>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</si>
  <si>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</si>
  <si>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</si>
  <si>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</si>
  <si>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</si>
  <si>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</si>
  <si>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</si>
  <si>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</si>
  <si>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</si>
  <si>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</si>
  <si>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</si>
  <si>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</si>
  <si>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</si>
  <si>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</si>
  <si>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</si>
  <si>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</si>
  <si>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</si>
  <si>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</si>
  <si>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</si>
  <si>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</si>
  <si>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</si>
  <si>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</si>
  <si>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</si>
  <si>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</si>
  <si>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</si>
  <si>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</si>
  <si>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</si>
  <si>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</si>
  <si>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</si>
  <si>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</si>
  <si>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</si>
  <si>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</si>
  <si>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</si>
  <si>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</si>
  <si>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</si>
  <si>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</si>
  <si>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</si>
  <si>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</si>
  <si>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</si>
  <si>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</si>
  <si>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</si>
  <si>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</si>
  <si>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</si>
  <si>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</si>
  <si>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</si>
  <si>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</si>
  <si>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</si>
  <si>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</si>
  <si>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</si>
  <si>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</si>
  <si>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</si>
  <si>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</si>
  <si>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</si>
  <si>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</si>
  <si>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</si>
  <si>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</si>
  <si>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</si>
  <si>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</si>
  <si>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</si>
  <si>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</si>
  <si>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</si>
  <si>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</si>
  <si>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</si>
  <si>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</si>
  <si>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</si>
  <si>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</si>
  <si>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</si>
  <si>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</si>
  <si>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</si>
  <si>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</si>
  <si>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</si>
  <si>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</si>
  <si>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</si>
  <si>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</si>
  <si>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</si>
  <si>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</si>
  <si>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</si>
  <si>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</si>
  <si>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</si>
  <si>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</si>
  <si>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</si>
  <si>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</si>
  <si>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</si>
  <si>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</si>
  <si>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</si>
  <si>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</si>
  <si>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</si>
  <si>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</si>
  <si>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</si>
  <si>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</si>
  <si>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</si>
  <si>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</si>
  <si>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</si>
  <si>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</si>
  <si>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</si>
  <si>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</si>
  <si>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</si>
  <si>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</si>
  <si>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</si>
  <si>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</si>
  <si>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</si>
  <si>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</si>
  <si>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</si>
  <si>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</si>
  <si>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</si>
  <si>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</si>
  <si>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</si>
  <si>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DESPESA EXECUTORA</t>
  </si>
  <si>
    <t>FOLHA 04/2020</t>
  </si>
  <si>
    <t>AGNA LUZIA ALVES DE ALMEIDA</t>
  </si>
  <si>
    <t>ALINE DIZ SILVA ARAUJO</t>
  </si>
  <si>
    <t>ANA MARIA QUIRINO SILVA</t>
  </si>
  <si>
    <t>ANDRE LUIS MEDEIROS</t>
  </si>
  <si>
    <t>ANA CAROLYNE FARIA DE SOUZA</t>
  </si>
  <si>
    <t>BRUNO BARBOSA QUEIROZ</t>
  </si>
  <si>
    <t>CLAITON ALVES SOUZA DE JESUS</t>
  </si>
  <si>
    <t>CRISTINA DUARTE  FERREIRA</t>
  </si>
  <si>
    <t>DAIANY FERREIRA PAULA MORAES</t>
  </si>
  <si>
    <t>DEJACY ALVES MARQUES</t>
  </si>
  <si>
    <t>DIENE GONCALVES NUNES</t>
  </si>
  <si>
    <t>ELIAMAR SILVA OLIVEIRA</t>
  </si>
  <si>
    <t>FERNANDA K SILVA CASTRO</t>
  </si>
  <si>
    <t>FGTS FOLHA 04/2020</t>
  </si>
  <si>
    <t>GLEIDE MARIA OLIVEIRA DE ARAUJO</t>
  </si>
  <si>
    <t>JANAYNA SILVA BATISTA</t>
  </si>
  <si>
    <t>JANES MARIA NEIVA DOS SANTOS</t>
  </si>
  <si>
    <t>JOELMA LOPES DE SOUZA</t>
  </si>
  <si>
    <t>LAURIANE LOPES MARTINS</t>
  </si>
  <si>
    <t>LUIS CARLOS RODRIGUES</t>
  </si>
  <si>
    <t>LUZIA CRISTINA P SILVA</t>
  </si>
  <si>
    <t>NATALIA APARECIDA SOUSA</t>
  </si>
  <si>
    <t>PRISCILA FERNANDA GONCALVES</t>
  </si>
  <si>
    <t>VANDERLUCIA PIRES DE OLIVEIRA</t>
  </si>
  <si>
    <t>ANGELA MARIA LIMA DOS SANTOS</t>
  </si>
  <si>
    <t>WENDELL BORGES DO CARMO</t>
  </si>
  <si>
    <t>WILMA DE JESUS QUEIROS PEIXOTO</t>
  </si>
  <si>
    <t>13º SALARIO</t>
  </si>
  <si>
    <t>ADIANTAMENTO 13º SALARIO</t>
  </si>
  <si>
    <t>GLEIDSON RODRIGUES RANULFO EIRELLI -EPP</t>
  </si>
  <si>
    <t>GOIAS TRIBUNAL DE JUSTIÇA DO ESTADO DE GOIAS</t>
  </si>
  <si>
    <t>KALINY XAVIER DA GUARDA</t>
  </si>
  <si>
    <t>2004008690100.</t>
  </si>
  <si>
    <t>F &amp; S DISTRIBUIÇÃO EIREL</t>
  </si>
  <si>
    <t>FUNDO FIXO  05/2020</t>
  </si>
  <si>
    <t>SEMPRE VIDA MEDICINA INTENSIVA LTDA</t>
  </si>
  <si>
    <t>TAR SAQ AG</t>
  </si>
  <si>
    <t xml:space="preserve">CM HOSPITALAR S.A </t>
  </si>
  <si>
    <t>GYN LOCADORA LTDA ME</t>
  </si>
  <si>
    <t>SUPRIMAIS SUPRIMENTOS PARA INFORMATICA LTDA</t>
  </si>
  <si>
    <t>09.12</t>
  </si>
  <si>
    <t>AGRONATURAL SOLUÇÕES HORTIFRUTI EIRELI</t>
  </si>
  <si>
    <t>C &amp; S MATERIAIS ELETRICOS LTDA</t>
  </si>
  <si>
    <t>ENGEVAN UNIDADES MOVEIS PEÇAS E SERVIÇOS LTDA</t>
  </si>
  <si>
    <t>J.C.M. NITEROI REFRIGERAÇÃO LTDA</t>
  </si>
  <si>
    <t>OLIMPO COM. E SERV. EIRELI-ME</t>
  </si>
  <si>
    <t>RENAULT DO BRASIL S/A</t>
  </si>
  <si>
    <t>RR FERREIRA MATERIAIS HOSPITLARES E ELETRICOS</t>
  </si>
  <si>
    <t>HEATH TECH FARMACIA  DE MANIP. LTDA</t>
  </si>
  <si>
    <t xml:space="preserve">CENTRAL MEDICA COMERCIO E ASSISTENCIA TECNICA LTDA-MR </t>
  </si>
  <si>
    <t>HOSPDAN COMERCIO E SERVIÇOS HOSPITALAR</t>
  </si>
  <si>
    <t>MAICO ROMI THOMAS</t>
  </si>
  <si>
    <t>PROCIFAR DISTRIBUIIDORA LTDA</t>
  </si>
  <si>
    <t>FGTS COMPLEMENTAR FOLHA 04/2020</t>
  </si>
  <si>
    <t>SOCIEDADE BENEFICENTE DE SENHORAS HOSPITAL SIRIO LIBANES</t>
  </si>
  <si>
    <t>ADIANTAMENTO</t>
  </si>
  <si>
    <t>ADIANTAMENTO 05/2020</t>
  </si>
  <si>
    <t>ARIONALDO ALVES SILVA</t>
  </si>
  <si>
    <t xml:space="preserve">ATIVAJOB CONSULTORIA ORGANIZACIONAL </t>
  </si>
  <si>
    <t xml:space="preserve">WILLIAM JOHN DA COSTA </t>
  </si>
  <si>
    <t xml:space="preserve">DW SERVICE LTDA </t>
  </si>
  <si>
    <t>TRIBUNAL DE JUSTICA DO ESTADO DE GOIAS</t>
  </si>
  <si>
    <t>PIS FOLHA 04/2020</t>
  </si>
  <si>
    <t xml:space="preserve">GISELY DOS SANTOS BARACHO </t>
  </si>
  <si>
    <t xml:space="preserve">MARCOS VINICIUS OLIVEIRA TRIBUNAL DE JUSTIÇA ESTADO GO </t>
  </si>
  <si>
    <t>WANDER VILLELA DE LIMA</t>
  </si>
  <si>
    <t>XAVIER E JUNQUEIRA ADVOGADOS ASSOCIADOS</t>
  </si>
  <si>
    <t>SABORECITRUS INDUSTRIA E COMER DE SUCOS E A</t>
  </si>
  <si>
    <t>CASULA &amp; VASCONCELOS INDUSTRIA FARMACEUTICA E COMER</t>
  </si>
  <si>
    <t>05.06</t>
  </si>
  <si>
    <t xml:space="preserve">MEDLIN PRODUTOS HOSPITALARES </t>
  </si>
  <si>
    <t>BARBARA RIBEIRO PAES LEME</t>
  </si>
  <si>
    <t>ELISANGELA SALES DE OLIVEIRA TEIXEIRA</t>
  </si>
  <si>
    <t>ULTRAMED SERVIÇOS MEDICOS EIRELI</t>
  </si>
  <si>
    <t>LILIANE TAVARES DE A RODRIGUES</t>
  </si>
  <si>
    <t xml:space="preserve">MARCIONE OLIVEIRA SILVA </t>
  </si>
  <si>
    <t>MARIMAR PEREIRA LIMA</t>
  </si>
  <si>
    <t>MARINA QUEIROZ BORGES</t>
  </si>
  <si>
    <t>NAILDE SOUZA DE ALMEIDA</t>
  </si>
  <si>
    <t>RAFAEL DE JESUS PEREIRA</t>
  </si>
  <si>
    <t>MEDSIM SERVICOS MEDICOS EIRELI</t>
  </si>
  <si>
    <t>RENDIMENTOS 05/2020</t>
  </si>
  <si>
    <t xml:space="preserve">CENTRO NEUROCIRURGICO DO SUDOESTE GOIANO </t>
  </si>
  <si>
    <t xml:space="preserve">CLINICA DE INFECTOLOGIA DRA GLEIDE </t>
  </si>
  <si>
    <t>AXMED EQUIP MED HOSP</t>
  </si>
  <si>
    <t>CICLONE E HIGIENIZACAO E LIMPEZA LTDA</t>
  </si>
  <si>
    <t>MR PRODUTOS LTDA</t>
  </si>
  <si>
    <t>FUNDO FIXO  06/2020</t>
  </si>
  <si>
    <t>FOLHA 05/2020</t>
  </si>
  <si>
    <t>TRANSFEFENCIA</t>
  </si>
  <si>
    <t>DALAS CONSULTORIA LTDA</t>
  </si>
  <si>
    <t xml:space="preserve">FOLHA 05/2020 </t>
  </si>
  <si>
    <t>FOLHA 05/2021</t>
  </si>
  <si>
    <t xml:space="preserve">RAFAELA DE MELO DA SILVA </t>
  </si>
  <si>
    <t>RECISÃO</t>
  </si>
  <si>
    <t>COMERCIAL CIRURGICA RIOCLARENCE</t>
  </si>
  <si>
    <t>F &amp; S DISTRIBUIÇÃO EIRELI</t>
  </si>
  <si>
    <t>THA E THI FARMACIA DE MANIPULACAO</t>
  </si>
  <si>
    <t>FARMARIN INDUSTRIA E COMERCIO LTDA</t>
  </si>
  <si>
    <t>GLEIDSON RODRIGUES RANULFO EIRELI EPP</t>
  </si>
  <si>
    <t>JOICE SANTANA ASSIS LOURENCO</t>
  </si>
  <si>
    <t>ANA FLAVIA ALVES CAMPOS</t>
  </si>
  <si>
    <t xml:space="preserve">TRANSFERENCIA </t>
  </si>
  <si>
    <t>BF SERVICOS MEDICOS LTDA</t>
  </si>
  <si>
    <t>BIO RESIDUOS SOLUCOES</t>
  </si>
  <si>
    <t>10.12</t>
  </si>
  <si>
    <t>RAD MED ASSESSORIA LTDA</t>
  </si>
  <si>
    <t>IBEX COMERCIAL DE ALIMENTOS LTDA</t>
  </si>
  <si>
    <t>RW MEDICAL COMERCIO DE PRODUTOS HOSPITALARES LTDA</t>
  </si>
  <si>
    <t>CLINICA HEMORIM DE RIO VERDE EIRELI</t>
  </si>
  <si>
    <t>HERNANI VAZ KRUGER</t>
  </si>
  <si>
    <t>HOSPFAR IND E COM DE PROD HOSP S.A</t>
  </si>
  <si>
    <t>MEDLINN HOSPITALAR EIRELI</t>
  </si>
  <si>
    <t>RPA N 145</t>
  </si>
  <si>
    <t xml:space="preserve">UBIRATAN GONZAGA COELHO </t>
  </si>
  <si>
    <t>FOLHA DE PAGAMENTO</t>
  </si>
  <si>
    <t>CARLA LORRANE CASTRO DA SILVA</t>
  </si>
  <si>
    <t xml:space="preserve">WESLEY CARDOSO PEREIRA </t>
  </si>
  <si>
    <t xml:space="preserve">SIMONE FERREIRA DA SILVA </t>
  </si>
  <si>
    <t>ANDRE LUIZ ALEXANDINO MARTINS</t>
  </si>
  <si>
    <t xml:space="preserve">TAINARA ALVES MEDEIROS </t>
  </si>
  <si>
    <t>DANIELA PRIMEIRO DOS SANTOS</t>
  </si>
  <si>
    <t>AGILE COMERCIO DE MEDICAMENTOS LTDA</t>
  </si>
  <si>
    <t>TRASFERENCIA</t>
  </si>
  <si>
    <t>DJAHI COSTA DIAS</t>
  </si>
  <si>
    <t>CID CLINICA DE INFECTOLOGIA E DIAGNOSE EIRELI</t>
  </si>
  <si>
    <t>ACORDO JUDICIAL</t>
  </si>
  <si>
    <t>GRUPO DE ESTUDO CLIN CIRURGICO DO AP DIGESTIVO LTDA</t>
  </si>
  <si>
    <t>INTERACT DEVELOPMENT LTDA</t>
  </si>
  <si>
    <t xml:space="preserve">VITAL MED PRODUTOS MEDICOS HOSPITALARES </t>
  </si>
  <si>
    <t>EXTINTORES SANTA HELENA EIRELI</t>
  </si>
  <si>
    <t>VIVA PRODUTOS HOSPITALARES EIRELI</t>
  </si>
  <si>
    <t>PROGRAMA  NACIONAL  CONTROLE  DE QUALIDADE LTDA</t>
  </si>
  <si>
    <t>APOLLO MATERIAIS MEDICO HOSPITALARES LTDA</t>
  </si>
  <si>
    <t xml:space="preserve">COMERCIAL CIRURGICA RIOCLARENSE LTDA </t>
  </si>
  <si>
    <t>SOCIEDADE BENEFICIENTE DE SENHORAS HOSPITAL SIRIO LIBANES</t>
  </si>
  <si>
    <t>BIO INFINITY TECNOLOGIA HOSPITALAR</t>
  </si>
  <si>
    <t>SILVIO DE FARIA NETO</t>
  </si>
  <si>
    <t>CHRYSTIANE WINDER HONORIO LIMA SILVA</t>
  </si>
  <si>
    <t>JUCELY DE MORAIS SOUSA</t>
  </si>
  <si>
    <t>COMERCIAL CIRURGICA RIOCLARENCE LTDA</t>
  </si>
  <si>
    <t>AIR LIQUIDE BRASIL</t>
  </si>
  <si>
    <t>ESTORNO TAR TED INTERNETE</t>
  </si>
  <si>
    <t>ACERTO FUNDO FIXO 06/2020</t>
  </si>
  <si>
    <t xml:space="preserve">FRANCIELLY SANTOS FERREIRA </t>
  </si>
  <si>
    <t xml:space="preserve">ORTOCIR ESPECIALIDADES MEDICAS LTDA </t>
  </si>
  <si>
    <t>EMGEMA EMPRESA GOIANA DE ENG E GESTAO MEIO AMBIENTE</t>
  </si>
  <si>
    <t>01.07</t>
  </si>
  <si>
    <t>01.08</t>
  </si>
  <si>
    <t>01.09</t>
  </si>
  <si>
    <t>01.10</t>
  </si>
  <si>
    <t>RENDIMENTOS 06/2020</t>
  </si>
  <si>
    <t>ORLANDO A. FONSECA SERVIÇOS E COMERCIO ME</t>
  </si>
  <si>
    <t>INSTITUTO DE ASSISTENCIA A MENORES DE RIO VERDE</t>
  </si>
  <si>
    <t>JOÃO RICARDO DE ALMEIDA MEDEIROS</t>
  </si>
  <si>
    <t>FUNDO FIXO 07/2020</t>
  </si>
  <si>
    <t>12602542018811833.</t>
  </si>
  <si>
    <t>12602542018903761.</t>
  </si>
  <si>
    <t>FOLHA DE PAGAMENTO 06/2020</t>
  </si>
  <si>
    <t>TECGASES INSTALAÇÃO E ASSISTENCIA TECNICA LTDA ME</t>
  </si>
  <si>
    <t>ANNE CAROLINE AFONSO REZENDE</t>
  </si>
  <si>
    <t>FERNANDO FONSECA DE ALMEIDA NETO</t>
  </si>
  <si>
    <t>TEIKO SUPORTE E B DADOS LTDA</t>
  </si>
  <si>
    <t>DEPOSITO JUDICIAL</t>
  </si>
  <si>
    <t>RAFAELA DE MELO DA SILVA MARTINS</t>
  </si>
  <si>
    <t>CLINICA RADIOLOGIA DE RIO VERDE LTDA</t>
  </si>
  <si>
    <t>BR GAAP CORPORATION TECNOLOGIA DA INFORMAÇÃO EIRELI</t>
  </si>
  <si>
    <t>PROGRAMA NACIONAL DE CONTROLE DE QUALIDADE LTDA</t>
  </si>
  <si>
    <t>2006009338453.</t>
  </si>
  <si>
    <t>LUCIANA MATOS DA SILVA SOUSA</t>
  </si>
  <si>
    <t>PANISA PLANEJAMENTOS E ORGANIZAÇÃO DE INSTITUIÇÕES DE SAUDE LTDA</t>
  </si>
  <si>
    <t>MATHEUS CARVALHO AIRES MARQUES</t>
  </si>
  <si>
    <t>CICLONE HIGIENIZAÇÃO E LIMPEZA LTDA</t>
  </si>
  <si>
    <t>NEW MASTER NET LTDA - ME</t>
  </si>
  <si>
    <t>VIA NUT NUTRIÇÃO CLINICA E PRODUTOS HOSPITALARES EPP</t>
  </si>
  <si>
    <t>SUPRIMAIS INFORMATICA PAPELARIA E AUTOMOÇÃO COMERCIAL</t>
  </si>
  <si>
    <t>ADIANTAMENTO 13° SALARIO</t>
  </si>
  <si>
    <t>BASCEL SOLUÇÕES LTDA - EPP</t>
  </si>
  <si>
    <t>LUCILENE LUIZA MARTINS VIEIRA</t>
  </si>
  <si>
    <t xml:space="preserve">FGTS FOLHA </t>
  </si>
  <si>
    <t>FGTS REF 05/2020 - MENOR APRENDIZ</t>
  </si>
  <si>
    <t>RECMED COMERCIO DE MAT. HOSPITALARES - EIRELI-ME</t>
  </si>
  <si>
    <t>DANIELA PARREIRA DA SILVA</t>
  </si>
  <si>
    <t>FLAVIA MACIEL ALVES PEREIRA</t>
  </si>
  <si>
    <t>FRANCISCO IVANEIS BASILIO DA COSTA</t>
  </si>
  <si>
    <t xml:space="preserve">GILBERTO PEREIRA LIMA </t>
  </si>
  <si>
    <t>JULIANA DA SILVA PEREIRA MENDONCA</t>
  </si>
  <si>
    <t xml:space="preserve">LUCIANA ALVES MARTINS </t>
  </si>
  <si>
    <t xml:space="preserve">MARIA DAS VITORIAS LUCAS DA ROCHA </t>
  </si>
  <si>
    <t xml:space="preserve">MARILENE DO NASCIMENTO MARTINS </t>
  </si>
  <si>
    <t xml:space="preserve">NAYANE MATIAS SILVA </t>
  </si>
  <si>
    <t xml:space="preserve">SIMONE APARECIDA DE OLIVEIRA </t>
  </si>
  <si>
    <t>FGTS FOLHA MES 05/2020</t>
  </si>
  <si>
    <t>JANAYNA DA SILVA BATISTA</t>
  </si>
  <si>
    <t>FGTS - RESCISÃO</t>
  </si>
  <si>
    <t>ANDRE LUIS MEDEIROS ARAUJO</t>
  </si>
  <si>
    <t>CARTORIO DE REGISTRO 2 OFICIO SANTA HELENA - BAIXAS DE TITULOS</t>
  </si>
  <si>
    <t>ADIANTAMENTO FOLHA 07/2020</t>
  </si>
  <si>
    <t>CLINICA HEMORIM DE RIO VERDE LTDA</t>
  </si>
  <si>
    <t>ATACADÃO DAS EMBALAGENS</t>
  </si>
  <si>
    <t>ACERTO FUNDO FIXO 07/2020</t>
  </si>
  <si>
    <t>126025420213006098.</t>
  </si>
  <si>
    <t>12602542021306328.</t>
  </si>
  <si>
    <t xml:space="preserve">GISELLY DOS SANTOS BARACHO </t>
  </si>
  <si>
    <t>RENDIMENTO</t>
  </si>
  <si>
    <t>RENDIMENTO 07/2020</t>
  </si>
  <si>
    <t>UBYRATAN GONZAGA COELHO UNIPESSOAL LTDA</t>
  </si>
  <si>
    <t>FUNDO FIXO 08/2020</t>
  </si>
  <si>
    <t>RPA N 146</t>
  </si>
  <si>
    <t>LORENA DA S S CARVALHEDO</t>
  </si>
  <si>
    <t>FOLHA MES 07/2020</t>
  </si>
  <si>
    <t>01.00</t>
  </si>
  <si>
    <t>INTEGRA COMPLIANCE E CONSULTORIA LTDA</t>
  </si>
  <si>
    <t>FGTS FOLHA MES 06/2020</t>
  </si>
  <si>
    <t>FGTS FOLHA MENOR APRENDIZ MES 06/2020</t>
  </si>
  <si>
    <t xml:space="preserve">OI S.A </t>
  </si>
  <si>
    <t xml:space="preserve">ADIANTAMENTO 13° SALARIO MÊS 07/2020 </t>
  </si>
  <si>
    <t>ATACADAO DAS EMBALAGENS EIRELI</t>
  </si>
  <si>
    <t>WORK7 AUDITORIA INDEPENDENTES</t>
  </si>
  <si>
    <t>OLIMPO COMERCIO E SERVIÇOS EIRELI</t>
  </si>
  <si>
    <t>INOVAÇÃO SERVIÇOS E COMERCIO DE PRODUTOS HOSPITALARES LTDA</t>
  </si>
  <si>
    <t>INJEMED MEDICAMENTOS ESPECIAIS</t>
  </si>
  <si>
    <t>SABORECITRUS IND E COM DE SUCOS LTDA</t>
  </si>
  <si>
    <t xml:space="preserve">LF SAUDE EIRELI </t>
  </si>
  <si>
    <t>MPM PRODUTOS MEDICOS LTDA - EPP</t>
  </si>
  <si>
    <t>NUTRIÇÃO &amp; VIDA - DIETAS ENTERAIS E PARENTERAIS LTDA</t>
  </si>
  <si>
    <t>EDITORA RAIZES LTDA - EPP</t>
  </si>
  <si>
    <t>12602542023203094.</t>
  </si>
  <si>
    <t>INTITUTO QUALISA DE GESTÃO LTDA</t>
  </si>
  <si>
    <t>PHILIPS CLINICAL INFORMATICS SISTEMAS DE INFORMAÇÃO</t>
  </si>
  <si>
    <t>AMERICA TINTAS EIRELI - EPP</t>
  </si>
  <si>
    <t>GOMES PEREIRA GRAFICA E EDITORA LTDA</t>
  </si>
  <si>
    <t>KARLA BEZERRA MARSURA MARQUES</t>
  </si>
  <si>
    <t>ANTIBIOTICOS DO BRASIL LTDA</t>
  </si>
  <si>
    <t>NEW MASTER TURBO NET LTDA - ME</t>
  </si>
  <si>
    <t>BENENUTRI COMERCIAL LTDA</t>
  </si>
  <si>
    <t>EPA INDUSTRIA E COM DE ETIQUETAS LTDA</t>
  </si>
  <si>
    <t>NOX TECNOLOGIA DA INFORMACAO LTDA</t>
  </si>
  <si>
    <t>TOTVS S.A</t>
  </si>
  <si>
    <t>PRO-RAD CONSULTORES EM RADIOPROTECAO SS LTDA</t>
  </si>
  <si>
    <t>PORTO SEGURO COMPANHIA DE SEGUROS GERIAS</t>
  </si>
  <si>
    <t>L A MARTINS INDUSTRIA COMERCIO E SERVICOS EIRELI</t>
  </si>
  <si>
    <t>FABIANA CASSIANO DA SILVA</t>
  </si>
  <si>
    <t>ANDRIELE BARBOSA DOS SANTOS</t>
  </si>
  <si>
    <t>GIRLANE ANGELICA DAS VIRGENS</t>
  </si>
  <si>
    <t>LORENA DA SILVA SANTOS CARVALHEDO</t>
  </si>
  <si>
    <t>SAMARA LAYS DOS SILVA</t>
  </si>
  <si>
    <t>FOLHA MÊS 08/2020</t>
  </si>
  <si>
    <t>RODRIGO DIVINO GOMES</t>
  </si>
  <si>
    <t>ROSEMERE OLIVEIRA PENA</t>
  </si>
  <si>
    <t>JULIANA CRISTINA DE ALMEIDA ALVES</t>
  </si>
  <si>
    <t>ACERTO FUNDO FIXO 08/2020</t>
  </si>
  <si>
    <t>RENDIMENTO 08/2020</t>
  </si>
  <si>
    <t>SIMONE FERREIRA DA SILVA</t>
  </si>
  <si>
    <t>FUNDO FIXO 09/2020</t>
  </si>
  <si>
    <t>FEMBOM FUNDO ESPECIAL MUNICIPAL DO CORPO DE BOMBEIROS</t>
  </si>
  <si>
    <t>FOLHA 08/2020</t>
  </si>
  <si>
    <t>12602542026003117.</t>
  </si>
  <si>
    <t>12602542026003168.</t>
  </si>
  <si>
    <t>12602542026003220.</t>
  </si>
  <si>
    <t>12602542026003207.</t>
  </si>
  <si>
    <t>12602542026003057.</t>
  </si>
  <si>
    <t>ABC SERVICOS CORPORATIVOS EIRELI</t>
  </si>
  <si>
    <t>12602542026103810.</t>
  </si>
  <si>
    <t>12602542026103895.</t>
  </si>
  <si>
    <t>12602542026103874.</t>
  </si>
  <si>
    <t>12602542026103823.</t>
  </si>
  <si>
    <t>12602542026103841.</t>
  </si>
  <si>
    <t>MOVIMENTAR LOGISTICA EIRELI</t>
  </si>
  <si>
    <t>PERFIL EPI'S E SOLDAGEM LTDA</t>
  </si>
  <si>
    <t>12602542026205460.</t>
  </si>
  <si>
    <t>REEMBOLSO 006</t>
  </si>
  <si>
    <t>ADIANTAMENTO 13° 08/2020</t>
  </si>
  <si>
    <t>CICLONE HIGIENIZACAO E LIMPEZA LTDA</t>
  </si>
  <si>
    <t>MICROLAB LABORATORIO DE ANALISES MICROBIOLOGICAS E AMBIENTAIS</t>
  </si>
  <si>
    <t>INVESTIMENTO</t>
  </si>
  <si>
    <t>IMPLANTACAO DE SISTEMA - NOXTEC</t>
  </si>
  <si>
    <t>TAR SAC AG</t>
  </si>
  <si>
    <t>12602542026603956.</t>
  </si>
  <si>
    <t>AQUALIT TECNOLOGIA EM SANEAMENTO LTDA</t>
  </si>
  <si>
    <t>GLOBAL HOSPITALAR IMPORTACAO E COMERCIO LTDA</t>
  </si>
  <si>
    <t>ALFA DISTRIBUIDORA DE MEDICAMENTOS MAT HOSP EIRELI</t>
  </si>
  <si>
    <t>ORGANIZACAO NACIONAL DE ACREDITACAO</t>
  </si>
  <si>
    <t>FGTS FOLHA 07/2020 MENOR APRENDIZ</t>
  </si>
  <si>
    <t>MEDCOM COM DE MEDICAMENTOS HOSP LTDA</t>
  </si>
  <si>
    <t>NOXTEC SERVICOS LTDA</t>
  </si>
  <si>
    <t>CRISTINA PEREIRA DE LIMA</t>
  </si>
  <si>
    <t xml:space="preserve">MORGANE DE BRITO MACIEL </t>
  </si>
  <si>
    <t>ADIANTAMENTO FOLHA 09/2020</t>
  </si>
  <si>
    <t>ROSELY MARINHO GONCALVES</t>
  </si>
  <si>
    <t>ROSANGELA CARMO DE SOUZA</t>
  </si>
  <si>
    <t>NILVA SOUZA SIEGA FERNANDES</t>
  </si>
  <si>
    <t>ELIDA RODRIGUES DE MEDEIROS MAGALHAES</t>
  </si>
  <si>
    <t>DAIANTE ARANTES</t>
  </si>
  <si>
    <t xml:space="preserve">CATIANE DE SOUSA MARTINS </t>
  </si>
  <si>
    <t>ACERTO FUNDO FIXO 09/2020</t>
  </si>
  <si>
    <t>FGTS COMPLEMENTAR 08/2020</t>
  </si>
  <si>
    <t>RENDIMENTO 09/2020</t>
  </si>
  <si>
    <t>ESPUMABRAZ INDUSTRIA E COMERCIO DE ESP DE POL EIRELI</t>
  </si>
  <si>
    <t>FUNDO FIXO 10/2020</t>
  </si>
  <si>
    <t>FOLHA 09/2020</t>
  </si>
  <si>
    <t>RIBEIRO COMERCIO E ASSISTENCIA TECNICA LTDA</t>
  </si>
  <si>
    <t>FGTS FOLHA 07/2020</t>
  </si>
  <si>
    <t>WORK7 AUDITORES INDEPENDENTES SS</t>
  </si>
  <si>
    <t>TATIANE PEREIRA DIONIZIO DA SILVA TANNUS</t>
  </si>
  <si>
    <t>SOCRAM MAQUINAS APARELHOS EQUIP LTDA</t>
  </si>
  <si>
    <t>GERALMED DISTRIBUIDORA DE MEDICAMENTOS LTDA</t>
  </si>
  <si>
    <t>BELLAMED PRODUTOS HOSPITALARES EIRELI</t>
  </si>
  <si>
    <t>MARLENE CUSTODIA DE ARAUJO LAGARES LTDA</t>
  </si>
  <si>
    <t>ADIANTAMENTO 13° 09/2020</t>
  </si>
  <si>
    <t>ORLANDO A FONSECA SERVICO E COMERCIO ME</t>
  </si>
  <si>
    <t>SUPERBOM ATACADISTA EIRELI</t>
  </si>
  <si>
    <t>HYPERMEDICSL PRODUTOS LTDA</t>
  </si>
  <si>
    <t>12602542029704784.</t>
  </si>
  <si>
    <t>LARISSA NEVES XAVIER</t>
  </si>
  <si>
    <t>MEIRIELE ALVES DE SOUSA</t>
  </si>
  <si>
    <t>C &amp; S DIAGNOSTICO DE PRODUTOS LTDA</t>
  </si>
  <si>
    <t>EDNALDO SALGADO</t>
  </si>
  <si>
    <t>LIMINAR JUDICIAL</t>
  </si>
  <si>
    <t>DEVOLUCAO ALCOOL HEELJ</t>
  </si>
  <si>
    <t>ELENILSON PEREIRA DE OLIVEIRA</t>
  </si>
  <si>
    <t>EXCLUSIVA PRIME 85 EIRELI</t>
  </si>
  <si>
    <t>FGTS FOLHA 08/2020</t>
  </si>
  <si>
    <t>FGTS FOLHA 08/2020 APRENDIZ</t>
  </si>
  <si>
    <t>EMGEMA ESPECIALIDADES QUIMICAS LTDA</t>
  </si>
  <si>
    <t>LETICIA DUARTE MARTINS</t>
  </si>
  <si>
    <t>PATRICIA REGINA OLIVEIRA ROSA</t>
  </si>
  <si>
    <t>ADIANTAMENTO FOLHA 10/2020</t>
  </si>
  <si>
    <t>WESLEY NOBRE NUNES</t>
  </si>
  <si>
    <t>MILENE PEREIRA DE SOUZA</t>
  </si>
  <si>
    <t>LARA KARINE SOUSA DE PAULA</t>
  </si>
  <si>
    <t>FRANCISCA JUCILENE BERNARDINO SOARES</t>
  </si>
  <si>
    <t>ANA PAULA BARRETOS DA CRUZ</t>
  </si>
  <si>
    <t>ACERTO FUNDO FIXO 10/2020</t>
  </si>
  <si>
    <t>RENDIMENTO 10/2020</t>
  </si>
  <si>
    <t>TH COMMERCE EIRELI</t>
  </si>
  <si>
    <t>FGTS FOLHA 09/2020 APRENDIZ</t>
  </si>
  <si>
    <t>FGTS FOLHA 09/2020</t>
  </si>
  <si>
    <t>WALDIVINA APARECIDA DA CUNHA EIRELI</t>
  </si>
  <si>
    <t>FUNDO FIXO 11/2020</t>
  </si>
  <si>
    <t>FOLHA 10/2020</t>
  </si>
  <si>
    <t>SUPERMEDICA DISTRIBUIDORA HOSPITALAR EIRELI</t>
  </si>
  <si>
    <t>FGTS FOLHA 10/2020 APRENDIZ</t>
  </si>
  <si>
    <t>RPA N 149</t>
  </si>
  <si>
    <t>JOAO MARCOS RIBEIRO PEREIRA</t>
  </si>
  <si>
    <t>RPA N 148</t>
  </si>
  <si>
    <t>RPA N 147</t>
  </si>
  <si>
    <t>LUDIMILA FERREIRA SOUSA</t>
  </si>
  <si>
    <t>LUCAS AZEREDO PECLAT MESQUITA LTDA</t>
  </si>
  <si>
    <t>ESPIRITECH SOLUCOES EM TECNOLOGIA LTDA</t>
  </si>
  <si>
    <t>JL LOCADORA DE VEICULOS EIRELI</t>
  </si>
  <si>
    <t xml:space="preserve">FGTS FOLHA 10/2020 </t>
  </si>
  <si>
    <t>NKR CONFECCAO TEXTIL LTDA</t>
  </si>
  <si>
    <t>WELITON CARLOS DA SILVA</t>
  </si>
  <si>
    <t>REEMBOLSO 11</t>
  </si>
  <si>
    <t>ORBIS GESTAO DE TECNOLOGIA EM SAUDE</t>
  </si>
  <si>
    <t>REEMBOLSO 10</t>
  </si>
  <si>
    <t>REEMBOLSO 12</t>
  </si>
  <si>
    <t>REEMBOLSO 14</t>
  </si>
  <si>
    <t>REEMBOLSO 13</t>
  </si>
  <si>
    <t>HOSPLAB COMERCIO LTDA</t>
  </si>
  <si>
    <t>CLINICA DO PULMAO RESPIRAR EIRELI</t>
  </si>
  <si>
    <t>T 5 ORTOPEDISTAS ASSOSSIADOS SS</t>
  </si>
  <si>
    <t>ADEGUIMAR GOMES CAMPOS FILHO</t>
  </si>
  <si>
    <t>HYPERMEDICAL PRODUTOS MEDICOS LTDA</t>
  </si>
  <si>
    <t>GYN LOCADORA LTDA</t>
  </si>
  <si>
    <t>CRISTIANE DA SILVA NEVES</t>
  </si>
  <si>
    <t>MARIA APARECIDA DE PAULA</t>
  </si>
  <si>
    <t>REEMBOLSO 37</t>
  </si>
  <si>
    <t>EDUARDO LUIZ COSTA</t>
  </si>
  <si>
    <t>FERNANDA DA SILVA NUNES</t>
  </si>
  <si>
    <t>FLAVIA DA SILVA PEREIRA</t>
  </si>
  <si>
    <t>GICELDA MARTINS DE MELO</t>
  </si>
  <si>
    <t xml:space="preserve">MARIEM SILVA VILELA </t>
  </si>
  <si>
    <t>NUBIA ALVES DA SILVA</t>
  </si>
  <si>
    <t>NAHYLMA DE MOURA AIRES</t>
  </si>
  <si>
    <t>ADIANTAMENTO 13° 11/2020</t>
  </si>
  <si>
    <t xml:space="preserve">EUDES SILVA NUNES </t>
  </si>
  <si>
    <t>ELIUDE BENTO DA SILVA</t>
  </si>
  <si>
    <t>SENSI TECHNOLOGY LTDA</t>
  </si>
  <si>
    <t>COPY PRINT SERVICOS DE IMPRESSAO LTDA</t>
  </si>
  <si>
    <t>DALVA ROSA FIGUEREDO</t>
  </si>
  <si>
    <t>MARIA RENATA SILVA SANTOS</t>
  </si>
  <si>
    <t>JOSE MIGUEL DA CRUZ</t>
  </si>
  <si>
    <t>POLYANA FLAUZINA DA SILVA</t>
  </si>
  <si>
    <t>TALITA DE FATIMA DE SOUSA PEREIRA</t>
  </si>
  <si>
    <t>RIO FARMA DISTRIBUIDORA DE MEDICAMENTOS EIRELI</t>
  </si>
  <si>
    <t>VANDERLUCIA PIRES DE OLIVEIRA SILVA</t>
  </si>
  <si>
    <t>ATIVA MEDICO CIRURGICA EIRELI</t>
  </si>
  <si>
    <t>CASTRO HERENIO SERVICOS MEDICOS SS</t>
  </si>
  <si>
    <t>ACORDO</t>
  </si>
  <si>
    <t>ACERTO FUNDO FIXO 11/2020</t>
  </si>
  <si>
    <t>RENDIMENTO 11/2020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</si>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</sst>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9" t="s">
        <v>0</v>
      </c>
      <c r="B1" s="389"/>
      <c r="C1" s="389"/>
      <c r="D1" s="389"/>
      <c r="E1" s="389"/>
      <c r="F1" s="389"/>
      <c r="G1" s="389"/>
      <c r="H1" s="389"/>
      <c r="I1" s="45"/>
    </row>
    <row r="2" spans="1:11" ht="15" customHeight="1" x14ac:dyDescent="0.3">
      <c r="A2" s="390" t="s">
        <v>1</v>
      </c>
      <c r="B2" s="390"/>
      <c r="C2" s="390"/>
      <c r="D2" s="390"/>
      <c r="E2" s="390"/>
      <c r="F2" s="390"/>
      <c r="G2" s="390"/>
      <c r="H2" s="390"/>
      <c r="I2" s="46"/>
    </row>
    <row r="3" spans="1:11" ht="15.75" customHeight="1" thickBot="1" x14ac:dyDescent="0.35">
      <c r="A3" s="391" t="s">
        <v>2</v>
      </c>
      <c r="B3" s="391"/>
      <c r="C3" s="391"/>
      <c r="D3" s="391"/>
      <c r="E3" s="391"/>
      <c r="F3" s="391"/>
      <c r="G3" s="391"/>
      <c r="H3" s="391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7" t="s">
        <v>21</v>
      </c>
      <c r="B20" s="387"/>
      <c r="C20" s="387"/>
      <c r="D20" s="387"/>
      <c r="E20" s="387"/>
      <c r="F20" s="387"/>
      <c r="G20" s="387"/>
      <c r="H20" s="387"/>
    </row>
    <row r="21" spans="1:11" x14ac:dyDescent="0.3">
      <c r="A21" s="387" t="s">
        <v>22</v>
      </c>
      <c r="B21" s="387"/>
      <c r="C21" s="387"/>
      <c r="D21" s="387"/>
      <c r="E21" s="387"/>
      <c r="F21" s="387"/>
      <c r="G21" s="387"/>
      <c r="H21" s="387"/>
    </row>
    <row r="22" spans="1:11" x14ac:dyDescent="0.3">
      <c r="A22" s="386" t="s">
        <v>23</v>
      </c>
      <c r="B22" s="386"/>
      <c r="C22" s="386"/>
      <c r="D22" s="386"/>
      <c r="E22" s="386"/>
      <c r="F22" s="44"/>
      <c r="G22" s="44"/>
      <c r="H22" s="44"/>
    </row>
    <row r="23" spans="1:11" ht="12.75" customHeight="1" x14ac:dyDescent="0.3">
      <c r="A23" s="388" t="s">
        <v>24</v>
      </c>
      <c r="B23" s="388"/>
      <c r="C23" s="388"/>
      <c r="D23" s="388"/>
      <c r="E23" s="388"/>
      <c r="F23" s="44"/>
      <c r="G23" s="44"/>
      <c r="H23" s="44"/>
    </row>
    <row r="24" spans="1:11" x14ac:dyDescent="0.3">
      <c r="A24" s="388"/>
      <c r="B24" s="388"/>
      <c r="C24" s="388"/>
      <c r="D24" s="388"/>
      <c r="E24" s="388"/>
      <c r="F24" s="44"/>
      <c r="G24" s="44"/>
      <c r="H24" s="44"/>
    </row>
    <row r="25" spans="1:11" x14ac:dyDescent="0.3">
      <c r="A25" s="388"/>
      <c r="B25" s="388"/>
      <c r="C25" s="388"/>
      <c r="D25" s="388"/>
      <c r="E25" s="388"/>
      <c r="F25" s="44"/>
      <c r="G25" s="44"/>
      <c r="H25" s="44"/>
    </row>
    <row r="26" spans="1:11" x14ac:dyDescent="0.3">
      <c r="A26" s="388"/>
      <c r="B26" s="388"/>
      <c r="C26" s="388"/>
      <c r="D26" s="388"/>
      <c r="E26" s="388"/>
      <c r="F26" s="44"/>
      <c r="G26" s="44"/>
      <c r="H26" s="44"/>
    </row>
    <row r="27" spans="1:11" x14ac:dyDescent="0.3">
      <c r="A27" s="388"/>
      <c r="B27" s="388"/>
      <c r="C27" s="388"/>
      <c r="D27" s="388"/>
      <c r="E27" s="388"/>
      <c r="F27" s="44"/>
      <c r="G27" s="44"/>
      <c r="H27" s="44"/>
    </row>
    <row r="28" spans="1:11" x14ac:dyDescent="0.3">
      <c r="A28" s="388"/>
      <c r="B28" s="388"/>
      <c r="C28" s="388"/>
      <c r="D28" s="388"/>
      <c r="E28" s="388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</row>
    <row r="3" spans="2:61" x14ac:dyDescent="0.3">
      <c r="B3" s="295" t="s">
        <v>690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618</v>
      </c>
      <c r="D6" s="112" t="s">
        <v>619</v>
      </c>
      <c r="E6" s="112" t="s">
        <v>620</v>
      </c>
      <c r="F6" s="112" t="s">
        <v>621</v>
      </c>
      <c r="G6" s="112" t="s">
        <v>622</v>
      </c>
      <c r="H6" s="112" t="s">
        <v>623</v>
      </c>
      <c r="I6" s="112" t="s">
        <v>624</v>
      </c>
      <c r="J6" s="112" t="s">
        <v>625</v>
      </c>
      <c r="K6" s="112" t="s">
        <v>626</v>
      </c>
      <c r="L6" s="112" t="s">
        <v>627</v>
      </c>
      <c r="M6" s="112" t="s">
        <v>628</v>
      </c>
      <c r="N6" s="112" t="s">
        <v>629</v>
      </c>
      <c r="O6" s="181" t="s">
        <v>30</v>
      </c>
      <c r="P6" s="160"/>
      <c r="Q6" s="112" t="s">
        <v>618</v>
      </c>
      <c r="R6" s="112" t="s">
        <v>619</v>
      </c>
      <c r="S6" s="112" t="s">
        <v>620</v>
      </c>
      <c r="T6" s="112" t="s">
        <v>621</v>
      </c>
      <c r="U6" s="112" t="s">
        <v>622</v>
      </c>
      <c r="V6" s="112" t="s">
        <v>623</v>
      </c>
      <c r="W6" s="112" t="s">
        <v>624</v>
      </c>
      <c r="X6" s="112" t="s">
        <v>625</v>
      </c>
      <c r="Y6" s="112" t="s">
        <v>626</v>
      </c>
      <c r="Z6" s="112" t="s">
        <v>627</v>
      </c>
      <c r="AA6" s="112" t="s">
        <v>628</v>
      </c>
      <c r="AB6" s="112" t="s">
        <v>629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4507.5</v>
      </c>
      <c r="AX8" s="333">
        <f>'HURSO - Saldos Bancários'!BD9</f>
        <v>1363787.62</v>
      </c>
      <c r="AY8" s="333">
        <f>'HURSO - Saldos Bancários'!BE9</f>
        <v>4507.5</v>
      </c>
      <c r="AZ8" s="333">
        <f>'HURSO - Saldos Bancários'!BF9</f>
        <v>4507.5</v>
      </c>
      <c r="BA8" s="333">
        <f>'HURSO - Saldos Bancários'!BG9</f>
        <v>463978.18</v>
      </c>
      <c r="BB8" s="333">
        <f>'HURSO - Saldos Bancários'!BH9</f>
        <v>53096.23</v>
      </c>
      <c r="BC8" s="333">
        <f>'HURSO - Saldos Bancários'!BI9</f>
        <v>118063.03999999999</v>
      </c>
      <c r="BD8" s="333">
        <f>'HURSO - Saldos Bancários'!BJ9</f>
        <v>662758.68999999994</v>
      </c>
      <c r="BE8" s="333">
        <f>'HURSO - Saldos Bancários'!BK9</f>
        <v>905763.29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6601.71</v>
      </c>
      <c r="AX9" s="333">
        <f>'HURSO - Saldos Bancários'!BD19</f>
        <v>1393545.54</v>
      </c>
      <c r="AY9" s="333">
        <f>'HURSO - Saldos Bancários'!BE19</f>
        <v>787417.89</v>
      </c>
      <c r="AZ9" s="333">
        <f>'HURSO - Saldos Bancários'!BF19</f>
        <v>557258.72</v>
      </c>
      <c r="BA9" s="333">
        <f>'HURSO - Saldos Bancários'!BG19</f>
        <v>10213.14</v>
      </c>
      <c r="BB9" s="333">
        <f>'HURSO - Saldos Bancários'!BH19</f>
        <v>10225.64</v>
      </c>
      <c r="BC9" s="333">
        <f>'HURSO - Saldos Bancários'!BI19</f>
        <v>5144.03</v>
      </c>
      <c r="BD9" s="333">
        <f>'HURSO - Saldos Bancários'!BJ19</f>
        <v>2777.6</v>
      </c>
      <c r="BE9" s="333">
        <f>'HURSO - Saldos Bancários'!BK19</f>
        <v>2780.57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757007.75999999989</v>
      </c>
      <c r="AW14" s="121">
        <f t="shared" si="27"/>
        <v>11109.21</v>
      </c>
      <c r="AX14" s="121">
        <f t="shared" si="27"/>
        <v>2757333.16</v>
      </c>
      <c r="AY14" s="121">
        <f t="shared" si="27"/>
        <v>791925.39</v>
      </c>
      <c r="AZ14" s="121">
        <f t="shared" si="27"/>
        <v>561766.22</v>
      </c>
      <c r="BA14" s="121">
        <f t="shared" si="27"/>
        <v>474191.32</v>
      </c>
      <c r="BB14" s="121">
        <f t="shared" si="27"/>
        <v>63321.87</v>
      </c>
      <c r="BC14" s="121">
        <f t="shared" si="27"/>
        <v>123207.06999999999</v>
      </c>
      <c r="BD14" s="121">
        <f t="shared" si="27"/>
        <v>665536.28999999992</v>
      </c>
      <c r="BE14" s="121">
        <f t="shared" si="27"/>
        <v>908543.86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8920963.9800000004</v>
      </c>
      <c r="AX17" s="118">
        <f>SUMIFS('Conciliação Bancária 2016.17.18'!$J:$J,'Conciliação Bancária 2016.17.18'!$K:$K,'Base -Receita-Despesa'!$B17,'Conciliação Bancária 2016.17.18'!$D:$D,'Base -Receita-Despesa'!AX$5)</f>
        <v>914010.56</v>
      </c>
      <c r="AY17" s="118">
        <f>SUMIFS('Conciliação Bancária 2016.17.18'!$J:$J,'Conciliação Bancária 2016.17.18'!$K:$K,'Base -Receita-Despesa'!$B17,'Conciliação Bancária 2016.17.18'!$D:$D,'Base -Receita-Despesa'!AY$5)</f>
        <v>3781803.7</v>
      </c>
      <c r="AZ17" s="118">
        <f>SUMIFS('Conciliação Bancária 2016.17.18'!$J:$J,'Conciliação Bancária 2016.17.18'!$K:$K,'Base -Receita-Despesa'!$B17,'Conciliação Bancária 2016.17.18'!$D:$D,'Base -Receita-Despesa'!AZ$5)</f>
        <v>3636782.71</v>
      </c>
      <c r="BA17" s="118">
        <f>SUMIFS('Conciliação Bancária 2016.17.18'!$J:$J,'Conciliação Bancária 2016.17.18'!$K:$K,'Base -Receita-Despesa'!$B17,'Conciliação Bancária 2016.17.18'!$D:$D,'Base -Receita-Despesa'!BA$5)</f>
        <v>2703758.25</v>
      </c>
      <c r="BB17" s="118">
        <f>SUMIFS('Conciliação Bancária 2016.17.18'!$J:$J,'Conciliação Bancária 2016.17.18'!$K:$K,'Base -Receita-Despesa'!$B17,'Conciliação Bancária 2016.17.18'!$D:$D,'Base -Receita-Despesa'!BB$5)</f>
        <v>3309627.06</v>
      </c>
      <c r="BC17" s="118">
        <f>SUMIFS('Conciliação Bancária 2016.17.18'!$J:$J,'Conciliação Bancária 2016.17.18'!$K:$K,'Base -Receita-Despesa'!$B17,'Conciliação Bancária 2016.17.18'!$D:$D,'Base -Receita-Despesa'!BC$5)</f>
        <v>3799453.95</v>
      </c>
      <c r="BD17" s="118">
        <f>SUMIFS('Conciliação Bancária 2016.17.18'!$J:$J,'Conciliação Bancária 2016.17.18'!$K:$K,'Base -Receita-Despesa'!$B17,'Conciliação Bancária 2016.17.18'!$D:$D,'Base -Receita-Despesa'!BD$5)</f>
        <v>3306968.02</v>
      </c>
      <c r="BE17" s="118">
        <f>SUMIFS('Conciliação Bancária 2016.17.18'!$J:$J,'Conciliação Bancária 2016.17.18'!$K:$K,'Base -Receita-Despesa'!$B17,'Conciliação Bancária 2016.17.18'!$D:$D,'Base -Receita-Despesa'!BE$5)</f>
        <v>4210777.13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40361379.620000005</v>
      </c>
      <c r="BH17" s="331">
        <f t="shared" ref="BH17:BH26" si="34">BG17/$AR$26</f>
        <v>0.97185505740277733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987.74</v>
      </c>
      <c r="AX18" s="118">
        <f>SUMIFS('Conciliação Bancária 2016.17.18'!$J:$J,'Conciliação Bancária 2016.17.18'!$K:$K,'Base -Receita-Despesa'!$B18,'Conciliação Bancária 2016.17.18'!$D:$D,'Base -Receita-Despesa'!AX$5)</f>
        <v>560.61</v>
      </c>
      <c r="AY18" s="118">
        <f>SUMIFS('Conciliação Bancária 2016.17.18'!$J:$J,'Conciliação Bancária 2016.17.18'!$K:$K,'Base -Receita-Despesa'!$B18,'Conciliação Bancária 2016.17.18'!$D:$D,'Base -Receita-Despesa'!AY$5)</f>
        <v>283.93</v>
      </c>
      <c r="AZ18" s="118">
        <f>SUMIFS('Conciliação Bancária 2016.17.18'!$J:$J,'Conciliação Bancária 2016.17.18'!$K:$K,'Base -Receita-Despesa'!$B18,'Conciliação Bancária 2016.17.18'!$D:$D,'Base -Receita-Despesa'!AZ$5)</f>
        <v>130.53</v>
      </c>
      <c r="BA18" s="118">
        <f>SUMIFS('Conciliação Bancária 2016.17.18'!$J:$J,'Conciliação Bancária 2016.17.18'!$K:$K,'Base -Receita-Despesa'!$B18,'Conciliação Bancária 2016.17.18'!$D:$D,'Base -Receita-Despesa'!BA$5)</f>
        <v>16.260000000000002</v>
      </c>
      <c r="BB18" s="118">
        <f>SUMIFS('Conciliação Bancária 2016.17.18'!$J:$J,'Conciliação Bancária 2016.17.18'!$K:$K,'Base -Receita-Despesa'!$B18,'Conciliação Bancária 2016.17.18'!$D:$D,'Base -Receita-Despesa'!BB$5)</f>
        <v>8.5500000000000007</v>
      </c>
      <c r="BC18" s="118">
        <f>SUMIFS('Conciliação Bancária 2016.17.18'!$J:$J,'Conciliação Bancária 2016.17.18'!$K:$K,'Base -Receita-Despesa'!$B18,'Conciliação Bancária 2016.17.18'!$D:$D,'Base -Receita-Despesa'!BC$5)</f>
        <v>-4.96</v>
      </c>
      <c r="BD18" s="118">
        <f>SUMIFS('Conciliação Bancária 2016.17.18'!$J:$J,'Conciliação Bancária 2016.17.18'!$K:$K,'Base -Receita-Despesa'!$B18,'Conciliação Bancária 2016.17.18'!$D:$D,'Base -Receita-Despesa'!BD$5)</f>
        <v>2.97</v>
      </c>
      <c r="BE18" s="118">
        <f>SUMIFS('Conciliação Bancária 2016.17.18'!$J:$J,'Conciliação Bancária 2016.17.18'!$K:$K,'Base -Receita-Despesa'!$B18,'Conciliação Bancária 2016.17.18'!$D:$D,'Base -Receita-Despesa'!BE$5)</f>
        <v>0.68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2305.13</v>
      </c>
      <c r="BH18" s="331">
        <f t="shared" si="34"/>
        <v>5.5504848188112156E-5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15600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15600</v>
      </c>
      <c r="BH21" s="331">
        <f t="shared" si="34"/>
        <v>3.7562984809297073E-4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2736877.9499999997</v>
      </c>
      <c r="AW23" s="125">
        <f t="shared" si="49"/>
        <v>8921951.7200000007</v>
      </c>
      <c r="AX23" s="125">
        <f t="shared" si="49"/>
        <v>914571.17</v>
      </c>
      <c r="AY23" s="125">
        <f t="shared" si="49"/>
        <v>3782087.6300000004</v>
      </c>
      <c r="AZ23" s="125">
        <f t="shared" si="49"/>
        <v>3636913.2399999998</v>
      </c>
      <c r="BA23" s="125">
        <f t="shared" si="49"/>
        <v>2703774.51</v>
      </c>
      <c r="BB23" s="125">
        <f t="shared" si="49"/>
        <v>3309635.61</v>
      </c>
      <c r="BC23" s="125">
        <f t="shared" si="49"/>
        <v>3815048.99</v>
      </c>
      <c r="BD23" s="125">
        <f t="shared" si="49"/>
        <v>3306970.99</v>
      </c>
      <c r="BE23" s="125">
        <f t="shared" si="49"/>
        <v>4210777.8099999996</v>
      </c>
      <c r="BF23" s="125">
        <f t="shared" si="49"/>
        <v>0</v>
      </c>
      <c r="BG23" s="125">
        <f t="shared" si="49"/>
        <v>40379284.750000007</v>
      </c>
      <c r="BH23" s="331">
        <f t="shared" si="34"/>
        <v>0.97228619209905842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2736877.9499999997</v>
      </c>
      <c r="AW26" s="336">
        <f t="shared" si="54"/>
        <v>8921951.7200000007</v>
      </c>
      <c r="AX26" s="336">
        <f t="shared" si="54"/>
        <v>914571.17</v>
      </c>
      <c r="AY26" s="336">
        <f t="shared" si="54"/>
        <v>3782087.6300000004</v>
      </c>
      <c r="AZ26" s="336">
        <f t="shared" si="54"/>
        <v>3636913.2399999998</v>
      </c>
      <c r="BA26" s="337">
        <f t="shared" si="54"/>
        <v>2703774.51</v>
      </c>
      <c r="BB26" s="336">
        <f t="shared" si="54"/>
        <v>3309635.61</v>
      </c>
      <c r="BC26" s="336">
        <f t="shared" si="54"/>
        <v>3815048.99</v>
      </c>
      <c r="BD26" s="336">
        <f t="shared" si="54"/>
        <v>3306970.99</v>
      </c>
      <c r="BE26" s="336">
        <f t="shared" si="54"/>
        <v>4210777.8099999996</v>
      </c>
      <c r="BF26" s="336">
        <f t="shared" si="54"/>
        <v>0</v>
      </c>
      <c r="BG26" s="330">
        <f t="shared" si="50"/>
        <v>40379284.750000007</v>
      </c>
      <c r="BH26" s="331">
        <f t="shared" si="34"/>
        <v>0.97228619209905842</v>
      </c>
      <c r="BI26" s="335"/>
    </row>
    <row r="27" spans="2:61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7129944.8500000006</v>
      </c>
      <c r="AX28" s="118">
        <f>SUMIFS('Conciliação Bancária 2016.17.18'!$J:$J,'Conciliação Bancária 2016.17.18'!$K:$K,'Base -Receita-Despesa'!$B28,'Conciliação Bancária 2016.17.18'!$D:$D,'Base -Receita-Despesa'!AX$5)</f>
        <v>2685424.89</v>
      </c>
      <c r="AY28" s="118">
        <f>SUMIFS('Conciliação Bancária 2016.17.18'!$J:$J,'Conciliação Bancária 2016.17.18'!$K:$K,'Base -Receita-Despesa'!$B28,'Conciliação Bancária 2016.17.18'!$D:$D,'Base -Receita-Despesa'!AY$5)</f>
        <v>2500443.0999999996</v>
      </c>
      <c r="AZ28" s="118">
        <f>SUMIFS('Conciliação Bancária 2016.17.18'!$J:$J,'Conciliação Bancária 2016.17.18'!$K:$K,'Base -Receita-Despesa'!$B28,'Conciliação Bancária 2016.17.18'!$D:$D,'Base -Receita-Despesa'!AZ$5)</f>
        <v>2025784.01</v>
      </c>
      <c r="BA28" s="118">
        <f>SUMIFS('Conciliação Bancária 2016.17.18'!$J:$J,'Conciliação Bancária 2016.17.18'!$K:$K,'Base -Receita-Despesa'!$B28,'Conciliação Bancária 2016.17.18'!$D:$D,'Base -Receita-Despesa'!BA$5)</f>
        <v>3.76</v>
      </c>
      <c r="BB28" s="118">
        <f>SUMIFS('Conciliação Bancária 2016.17.18'!$J:$J,'Conciliação Bancária 2016.17.18'!$K:$K,'Base -Receita-Despesa'!$B28,'Conciliação Bancária 2016.17.18'!$D:$D,'Base -Receita-Despesa'!BB$5)</f>
        <v>5090.16</v>
      </c>
      <c r="BC28" s="118">
        <f>SUMIFS('Conciliação Bancária 2016.17.18'!$J:$J,'Conciliação Bancária 2016.17.18'!$K:$K,'Base -Receita-Despesa'!$B28,'Conciliação Bancária 2016.17.18'!$D:$D,'Base -Receita-Despesa'!BC$5)</f>
        <v>2361.4700000000003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20375836.500000004</v>
      </c>
      <c r="BH28" s="331">
        <f>BG28/$AR$31</f>
        <v>-72.586762021984114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-8515900.9399999995</v>
      </c>
      <c r="AX29" s="118">
        <f>SUMIFS('Conciliação Bancária 2016.17.18'!$J:$J,'Conciliação Bancária 2016.17.18'!$K:$K,'Base -Receita-Despesa'!$B29,'Conciliação Bancária 2016.17.18'!$D:$D,'Base -Receita-Despesa'!AX$5)</f>
        <v>-2078736.63</v>
      </c>
      <c r="AY29" s="118">
        <f>SUMIFS('Conciliação Bancária 2016.17.18'!$J:$J,'Conciliação Bancária 2016.17.18'!$K:$K,'Base -Receita-Despesa'!$B29,'Conciliação Bancária 2016.17.18'!$D:$D,'Base -Receita-Despesa'!AY$5)</f>
        <v>-2270000</v>
      </c>
      <c r="AZ29" s="118">
        <f>SUMIFS('Conciliação Bancária 2016.17.18'!$J:$J,'Conciliação Bancária 2016.17.18'!$K:$K,'Base -Receita-Despesa'!$B29,'Conciliação Bancária 2016.17.18'!$D:$D,'Base -Receita-Despesa'!AZ$5)</f>
        <v>-74100.399999999994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-18664586.129999999</v>
      </c>
      <c r="BH29" s="331">
        <f>BG29/$AR$31</f>
        <v>66.490613607796433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744692.77999999933</v>
      </c>
      <c r="AW31" s="125">
        <f t="shared" si="82"/>
        <v>-1385956.0899999989</v>
      </c>
      <c r="AX31" s="125">
        <f t="shared" si="82"/>
        <v>606688.26000000024</v>
      </c>
      <c r="AY31" s="125">
        <f t="shared" si="82"/>
        <v>230443.09999999963</v>
      </c>
      <c r="AZ31" s="125">
        <f t="shared" si="82"/>
        <v>1951683.61</v>
      </c>
      <c r="BA31" s="125">
        <f t="shared" si="82"/>
        <v>3.76</v>
      </c>
      <c r="BB31" s="125">
        <f t="shared" si="82"/>
        <v>5090.16</v>
      </c>
      <c r="BC31" s="125">
        <f t="shared" si="82"/>
        <v>2361.4700000000003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1711250.3700000048</v>
      </c>
      <c r="BH31" s="331">
        <f>BG31/$AR$31</f>
        <v>-6.0961484141876872</v>
      </c>
      <c r="BI31" s="335"/>
    </row>
    <row r="32" spans="2:61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-124813.4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-6198.4</v>
      </c>
      <c r="BC33" s="128">
        <f>SUMIFS('Conciliação Bancária 2016.17.18'!$J:$J,'Conciliação Bancária 2016.17.18'!$K:$K,'Base -Receita-Despesa'!$B33,'Conciliação Bancária 2016.17.18'!$D:$D,'Base -Receita-Despesa'!BC$5)</f>
        <v>-860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-132320.26</v>
      </c>
      <c r="BH33" s="331">
        <f t="shared" ref="BH33:BH53" si="89">BG33/$AR$53</f>
        <v>3.2209154316640595E-3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-2831192.71</v>
      </c>
      <c r="AX34" s="156">
        <f>SUMIFS('Conciliação Bancária 2016.17.18'!$J:$J,'Conciliação Bancária 2016.17.18'!$K:$K,'Base -Receita-Despesa'!$B34,'Conciliação Bancária 2016.17.18'!$D:$D,'Base -Receita-Despesa'!AX$5)</f>
        <v>-1563964.3600000003</v>
      </c>
      <c r="AY34" s="156">
        <f>SUMIFS('Conciliação Bancária 2016.17.18'!$J:$J,'Conciliação Bancária 2016.17.18'!$K:$K,'Base -Receita-Despesa'!$B34,'Conciliação Bancária 2016.17.18'!$D:$D,'Base -Receita-Despesa'!AY$5)</f>
        <v>-2235977.4300000002</v>
      </c>
      <c r="AZ34" s="156">
        <f>SUMIFS('Conciliação Bancária 2016.17.18'!$J:$J,'Conciliação Bancária 2016.17.18'!$K:$K,'Base -Receita-Despesa'!$B34,'Conciliação Bancária 2016.17.18'!$D:$D,'Base -Receita-Despesa'!AZ$5)</f>
        <v>-1974988.3800000001</v>
      </c>
      <c r="BA34" s="156">
        <f>SUMIFS('Conciliação Bancária 2016.17.18'!$J:$J,'Conciliação Bancária 2016.17.18'!$K:$K,'Base -Receita-Despesa'!$B34,'Conciliação Bancária 2016.17.18'!$D:$D,'Base -Receita-Despesa'!BA$5)</f>
        <v>-1854909.3299999996</v>
      </c>
      <c r="BB34" s="156">
        <f>SUMIFS('Conciliação Bancária 2016.17.18'!$J:$J,'Conciliação Bancária 2016.17.18'!$K:$K,'Base -Receita-Despesa'!$B34,'Conciliação Bancária 2016.17.18'!$D:$D,'Base -Receita-Despesa'!BB$5)</f>
        <v>-1922287.600000001</v>
      </c>
      <c r="BC34" s="156">
        <f>SUMIFS('Conciliação Bancária 2016.17.18'!$J:$J,'Conciliação Bancária 2016.17.18'!$K:$K,'Base -Receita-Despesa'!$B34,'Conciliação Bancária 2016.17.18'!$D:$D,'Base -Receita-Despesa'!BC$5)</f>
        <v>-2013983.9900000005</v>
      </c>
      <c r="BD34" s="156">
        <f>SUMIFS('Conciliação Bancária 2016.17.18'!$J:$J,'Conciliação Bancária 2016.17.18'!$K:$K,'Base -Receita-Despesa'!$B34,'Conciliação Bancária 2016.17.18'!$D:$D,'Base -Receita-Despesa'!BD$5)</f>
        <v>-1389121.4300000006</v>
      </c>
      <c r="BE34" s="156">
        <f>SUMIFS('Conciliação Bancária 2016.17.18'!$J:$J,'Conciliação Bancária 2016.17.18'!$K:$K,'Base -Receita-Despesa'!$B34,'Conciliação Bancária 2016.17.18'!$D:$D,'Base -Receita-Despesa'!BE$5)</f>
        <v>-2176471.34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-21144987.930000003</v>
      </c>
      <c r="BH34" s="343">
        <f t="shared" si="89"/>
        <v>0.51470740705986584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-754635.17000000039</v>
      </c>
      <c r="AX35" s="156">
        <f>SUMIFS('Conciliação Bancária 2016.17.18'!$J:$J,'Conciliação Bancária 2016.17.18'!$K:$K,'Base -Receita-Despesa'!$B35,'Conciliação Bancária 2016.17.18'!$D:$D,'Base -Receita-Despesa'!AX$5)</f>
        <v>-307784.13999999996</v>
      </c>
      <c r="AY35" s="156">
        <f>SUMIFS('Conciliação Bancária 2016.17.18'!$J:$J,'Conciliação Bancária 2016.17.18'!$K:$K,'Base -Receita-Despesa'!$B35,'Conciliação Bancária 2016.17.18'!$D:$D,'Base -Receita-Despesa'!AY$5)</f>
        <v>-535029.42999999993</v>
      </c>
      <c r="AZ35" s="156">
        <f>SUMIFS('Conciliação Bancária 2016.17.18'!$J:$J,'Conciliação Bancária 2016.17.18'!$K:$K,'Base -Receita-Despesa'!$B35,'Conciliação Bancária 2016.17.18'!$D:$D,'Base -Receita-Despesa'!AZ$5)</f>
        <v>-467984.87000000005</v>
      </c>
      <c r="BA35" s="156">
        <f>SUMIFS('Conciliação Bancária 2016.17.18'!$J:$J,'Conciliação Bancária 2016.17.18'!$K:$K,'Base -Receita-Despesa'!$B35,'Conciliação Bancária 2016.17.18'!$D:$D,'Base -Receita-Despesa'!BA$5)</f>
        <v>-251886.37000000002</v>
      </c>
      <c r="BB35" s="156">
        <f>SUMIFS('Conciliação Bancária 2016.17.18'!$J:$J,'Conciliação Bancária 2016.17.18'!$K:$K,'Base -Receita-Despesa'!$B35,'Conciliação Bancária 2016.17.18'!$D:$D,'Base -Receita-Despesa'!BB$5)</f>
        <v>-419755.92</v>
      </c>
      <c r="BC35" s="156">
        <f>SUMIFS('Conciliação Bancária 2016.17.18'!$J:$J,'Conciliação Bancária 2016.17.18'!$K:$K,'Base -Receita-Despesa'!$B35,'Conciliação Bancária 2016.17.18'!$D:$D,'Base -Receita-Despesa'!BC$5)</f>
        <v>-365715.37</v>
      </c>
      <c r="BD35" s="156">
        <f>SUMIFS('Conciliação Bancária 2016.17.18'!$J:$J,'Conciliação Bancária 2016.17.18'!$K:$K,'Base -Receita-Despesa'!$B35,'Conciliação Bancária 2016.17.18'!$D:$D,'Base -Receita-Despesa'!BD$5)</f>
        <v>-388105.58000000007</v>
      </c>
      <c r="BE35" s="156">
        <f>SUMIFS('Conciliação Bancária 2016.17.18'!$J:$J,'Conciliação Bancária 2016.17.18'!$K:$K,'Base -Receita-Despesa'!$B35,'Conciliação Bancária 2016.17.18'!$D:$D,'Base -Receita-Despesa'!BE$5)</f>
        <v>-510750.72999999992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-5013686.5599999996</v>
      </c>
      <c r="BH35" s="343">
        <f t="shared" si="89"/>
        <v>0.12204223609166646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-1366185.829999998</v>
      </c>
      <c r="AX36" s="156">
        <f>SUMIFS('Conciliação Bancária 2016.17.18'!$J:$J,'Conciliação Bancária 2016.17.18'!$K:$K,'Base -Receita-Despesa'!$B36,'Conciliação Bancária 2016.17.18'!$D:$D,'Base -Receita-Despesa'!AX$5)</f>
        <v>-635685.7699999999</v>
      </c>
      <c r="AY36" s="156">
        <f>SUMIFS('Conciliação Bancária 2016.17.18'!$J:$J,'Conciliação Bancária 2016.17.18'!$K:$K,'Base -Receita-Despesa'!$B36,'Conciliação Bancária 2016.17.18'!$D:$D,'Base -Receita-Despesa'!AY$5)</f>
        <v>-714813.87</v>
      </c>
      <c r="AZ36" s="156">
        <f>SUMIFS('Conciliação Bancária 2016.17.18'!$J:$J,'Conciliação Bancária 2016.17.18'!$K:$K,'Base -Receita-Despesa'!$B36,'Conciliação Bancária 2016.17.18'!$D:$D,'Base -Receita-Despesa'!AZ$5)</f>
        <v>-899762.46999999974</v>
      </c>
      <c r="BA36" s="156">
        <f>SUMIFS('Conciliação Bancária 2016.17.18'!$J:$J,'Conciliação Bancária 2016.17.18'!$K:$K,'Base -Receita-Despesa'!$B36,'Conciliação Bancária 2016.17.18'!$D:$D,'Base -Receita-Despesa'!BA$5)</f>
        <v>-718485.29999999981</v>
      </c>
      <c r="BB36" s="156">
        <f>SUMIFS('Conciliação Bancária 2016.17.18'!$J:$J,'Conciliação Bancária 2016.17.18'!$K:$K,'Base -Receita-Despesa'!$B36,'Conciliação Bancária 2016.17.18'!$D:$D,'Base -Receita-Despesa'!BB$5)</f>
        <v>-623789.32000000146</v>
      </c>
      <c r="BC36" s="156">
        <f>SUMIFS('Conciliação Bancária 2016.17.18'!$J:$J,'Conciliação Bancária 2016.17.18'!$K:$K,'Base -Receita-Despesa'!$B36,'Conciliação Bancária 2016.17.18'!$D:$D,'Base -Receita-Despesa'!BC$5)</f>
        <v>-1180375.169999999</v>
      </c>
      <c r="BD36" s="156">
        <f>SUMIFS('Conciliação Bancária 2016.17.18'!$J:$J,'Conciliação Bancária 2016.17.18'!$K:$K,'Base -Receita-Despesa'!$B36,'Conciliação Bancária 2016.17.18'!$D:$D,'Base -Receita-Despesa'!BD$5)</f>
        <v>-662701.56000000006</v>
      </c>
      <c r="BE36" s="156">
        <f>SUMIFS('Conciliação Bancária 2016.17.18'!$J:$J,'Conciliação Bancária 2016.17.18'!$K:$K,'Base -Receita-Despesa'!$B36,'Conciliação Bancária 2016.17.18'!$D:$D,'Base -Receita-Despesa'!BE$5)</f>
        <v>-1035652.7599999999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-9247909.589999998</v>
      </c>
      <c r="BH36" s="343">
        <f t="shared" si="89"/>
        <v>0.22511091430038785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-24752.69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-15177.68</v>
      </c>
      <c r="AZ37" s="156">
        <f>SUMIFS('Conciliação Bancária 2016.17.18'!$J:$J,'Conciliação Bancária 2016.17.18'!$K:$K,'Base -Receita-Despesa'!$B37,'Conciliação Bancária 2016.17.18'!$D:$D,'Base -Receita-Despesa'!AZ$5)</f>
        <v>-22405.190000000002</v>
      </c>
      <c r="BA37" s="156">
        <f>SUMIFS('Conciliação Bancária 2016.17.18'!$J:$J,'Conciliação Bancária 2016.17.18'!$K:$K,'Base -Receita-Despesa'!$B37,'Conciliação Bancária 2016.17.18'!$D:$D,'Base -Receita-Despesa'!BA$5)</f>
        <v>-20182.669999999998</v>
      </c>
      <c r="BB37" s="156">
        <f>SUMIFS('Conciliação Bancária 2016.17.18'!$J:$J,'Conciliação Bancária 2016.17.18'!$K:$K,'Base -Receita-Despesa'!$B37,'Conciliação Bancária 2016.17.18'!$D:$D,'Base -Receita-Despesa'!BB$5)</f>
        <v>-26685.42</v>
      </c>
      <c r="BC37" s="156">
        <f>SUMIFS('Conciliação Bancária 2016.17.18'!$J:$J,'Conciliação Bancária 2016.17.18'!$K:$K,'Base -Receita-Despesa'!$B37,'Conciliação Bancária 2016.17.18'!$D:$D,'Base -Receita-Despesa'!BC$5)</f>
        <v>-19334.740000000002</v>
      </c>
      <c r="BD37" s="156">
        <f>SUMIFS('Conciliação Bancária 2016.17.18'!$J:$J,'Conciliação Bancária 2016.17.18'!$K:$K,'Base -Receita-Despesa'!$B37,'Conciliação Bancária 2016.17.18'!$D:$D,'Base -Receita-Despesa'!BD$5)</f>
        <v>-19603.439999999999</v>
      </c>
      <c r="BE37" s="156">
        <f>SUMIFS('Conciliação Bancária 2016.17.18'!$J:$J,'Conciliação Bancária 2016.17.18'!$K:$K,'Base -Receita-Despesa'!$B37,'Conciliação Bancária 2016.17.18'!$D:$D,'Base -Receita-Despesa'!BE$5)</f>
        <v>-20399.150000000001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-206176.99</v>
      </c>
      <c r="BH37" s="343">
        <f t="shared" si="89"/>
        <v>5.018722369084269E-3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-482.40999999999997</v>
      </c>
      <c r="AX38" s="156">
        <f>SUMIFS('Conciliação Bancária 2016.17.18'!$J:$J,'Conciliação Bancária 2016.17.18'!$K:$K,'Base -Receita-Despesa'!$B38,'Conciliação Bancária 2016.17.18'!$D:$D,'Base -Receita-Despesa'!AX$5)</f>
        <v>-26864.86</v>
      </c>
      <c r="AY38" s="156">
        <f>SUMIFS('Conciliação Bancária 2016.17.18'!$J:$J,'Conciliação Bancária 2016.17.18'!$K:$K,'Base -Receita-Despesa'!$B38,'Conciliação Bancária 2016.17.18'!$D:$D,'Base -Receita-Despesa'!AY$5)</f>
        <v>-34020.409999999996</v>
      </c>
      <c r="AZ38" s="156">
        <f>SUMIFS('Conciliação Bancária 2016.17.18'!$J:$J,'Conciliação Bancária 2016.17.18'!$K:$K,'Base -Receita-Despesa'!$B38,'Conciliação Bancária 2016.17.18'!$D:$D,'Base -Receita-Despesa'!AZ$5)</f>
        <v>-50480.85</v>
      </c>
      <c r="BA38" s="156">
        <f>SUMIFS('Conciliação Bancária 2016.17.18'!$J:$J,'Conciliação Bancária 2016.17.18'!$K:$K,'Base -Receita-Despesa'!$B38,'Conciliação Bancária 2016.17.18'!$D:$D,'Base -Receita-Despesa'!BA$5)</f>
        <v>-2423.9899999999998</v>
      </c>
      <c r="BB38" s="156">
        <f>SUMIFS('Conciliação Bancária 2016.17.18'!$J:$J,'Conciliação Bancária 2016.17.18'!$K:$K,'Base -Receita-Despesa'!$B38,'Conciliação Bancária 2016.17.18'!$D:$D,'Base -Receita-Despesa'!BB$5)</f>
        <v>-377.94</v>
      </c>
      <c r="BC38" s="156">
        <f>SUMIFS('Conciliação Bancária 2016.17.18'!$J:$J,'Conciliação Bancária 2016.17.18'!$K:$K,'Base -Receita-Despesa'!$B38,'Conciliação Bancária 2016.17.18'!$D:$D,'Base -Receita-Despesa'!BC$5)</f>
        <v>-6159.71</v>
      </c>
      <c r="BD38" s="156">
        <f>SUMIFS('Conciliação Bancária 2016.17.18'!$J:$J,'Conciliação Bancária 2016.17.18'!$K:$K,'Base -Receita-Despesa'!$B38,'Conciliação Bancária 2016.17.18'!$D:$D,'Base -Receita-Despesa'!BD$5)</f>
        <v>-1291.25</v>
      </c>
      <c r="BE38" s="156">
        <f>SUMIFS('Conciliação Bancária 2016.17.18'!$J:$J,'Conciliação Bancária 2016.17.18'!$K:$K,'Base -Receita-Despesa'!$B38,'Conciliação Bancária 2016.17.18'!$D:$D,'Base -Receita-Despesa'!BE$5)</f>
        <v>-90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-124449.11000000002</v>
      </c>
      <c r="BH38" s="343">
        <f t="shared" si="89"/>
        <v>3.0293173460803208E-3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-202181.84000000003</v>
      </c>
      <c r="AX39" s="156">
        <f>SUMIFS('Conciliação Bancária 2016.17.18'!$J:$J,'Conciliação Bancária 2016.17.18'!$K:$K,'Base -Receita-Despesa'!$B39,'Conciliação Bancária 2016.17.18'!$D:$D,'Base -Receita-Despesa'!AX$5)</f>
        <v>-107359.37</v>
      </c>
      <c r="AY39" s="156">
        <f>SUMIFS('Conciliação Bancária 2016.17.18'!$J:$J,'Conciliação Bancária 2016.17.18'!$K:$K,'Base -Receita-Despesa'!$B39,'Conciliação Bancária 2016.17.18'!$D:$D,'Base -Receita-Despesa'!AY$5)</f>
        <v>-61496.99</v>
      </c>
      <c r="AZ39" s="156">
        <f>SUMIFS('Conciliação Bancária 2016.17.18'!$J:$J,'Conciliação Bancária 2016.17.18'!$K:$K,'Base -Receita-Despesa'!$B39,'Conciliação Bancária 2016.17.18'!$D:$D,'Base -Receita-Despesa'!AZ$5)</f>
        <v>-21682.290000000005</v>
      </c>
      <c r="BA39" s="156">
        <f>SUMIFS('Conciliação Bancária 2016.17.18'!$J:$J,'Conciliação Bancária 2016.17.18'!$K:$K,'Base -Receita-Despesa'!$B39,'Conciliação Bancária 2016.17.18'!$D:$D,'Base -Receita-Despesa'!BA$5)</f>
        <v>-18387.239999999998</v>
      </c>
      <c r="BB39" s="156">
        <f>SUMIFS('Conciliação Bancária 2016.17.18'!$J:$J,'Conciliação Bancária 2016.17.18'!$K:$K,'Base -Receita-Despesa'!$B39,'Conciliação Bancária 2016.17.18'!$D:$D,'Base -Receita-Despesa'!BB$5)</f>
        <v>-15093.149999999996</v>
      </c>
      <c r="BC39" s="156">
        <f>SUMIFS('Conciliação Bancária 2016.17.18'!$J:$J,'Conciliação Bancária 2016.17.18'!$K:$K,'Base -Receita-Despesa'!$B39,'Conciliação Bancária 2016.17.18'!$D:$D,'Base -Receita-Despesa'!BC$5)</f>
        <v>-9426.9200000000019</v>
      </c>
      <c r="BD39" s="156">
        <f>SUMIFS('Conciliação Bancária 2016.17.18'!$J:$J,'Conciliação Bancária 2016.17.18'!$K:$K,'Base -Receita-Despesa'!$B39,'Conciliação Bancária 2016.17.18'!$D:$D,'Base -Receita-Despesa'!BD$5)</f>
        <v>-172213.56</v>
      </c>
      <c r="BE39" s="156">
        <f>SUMIFS('Conciliação Bancária 2016.17.18'!$J:$J,'Conciliação Bancária 2016.17.18'!$K:$K,'Base -Receita-Despesa'!$B39,'Conciliação Bancária 2016.17.18'!$D:$D,'Base -Receita-Despesa'!BE$5)</f>
        <v>-30648.04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-757102.98000000021</v>
      </c>
      <c r="BH39" s="343">
        <f t="shared" si="89"/>
        <v>1.8429261487551842E-2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-3381.41</v>
      </c>
      <c r="AX41" s="156">
        <f>SUMIFS('Conciliação Bancária 2016.17.18'!$J:$J,'Conciliação Bancária 2016.17.18'!$K:$K,'Base -Receita-Despesa'!$B41,'Conciliação Bancária 2016.17.18'!$D:$D,'Base -Receita-Despesa'!AX$5)</f>
        <v>-3785.17</v>
      </c>
      <c r="AY41" s="156">
        <f>SUMIFS('Conciliação Bancária 2016.17.18'!$J:$J,'Conciliação Bancária 2016.17.18'!$K:$K,'Base -Receita-Despesa'!$B41,'Conciliação Bancária 2016.17.18'!$D:$D,'Base -Receita-Despesa'!AY$5)</f>
        <v>-20925.810000000001</v>
      </c>
      <c r="AZ41" s="156">
        <f>SUMIFS('Conciliação Bancária 2016.17.18'!$J:$J,'Conciliação Bancária 2016.17.18'!$K:$K,'Base -Receita-Despesa'!$B41,'Conciliação Bancária 2016.17.18'!$D:$D,'Base -Receita-Despesa'!AZ$5)</f>
        <v>-111044.84000000003</v>
      </c>
      <c r="BA41" s="156">
        <f>SUMIFS('Conciliação Bancária 2016.17.18'!$J:$J,'Conciliação Bancária 2016.17.18'!$K:$K,'Base -Receita-Despesa'!$B41,'Conciliação Bancária 2016.17.18'!$D:$D,'Base -Receita-Despesa'!BA$5)</f>
        <v>-14548.179999999998</v>
      </c>
      <c r="BB41" s="156">
        <f>SUMIFS('Conciliação Bancária 2016.17.18'!$J:$J,'Conciliação Bancária 2016.17.18'!$K:$K,'Base -Receita-Despesa'!$B41,'Conciliação Bancária 2016.17.18'!$D:$D,'Base -Receita-Despesa'!BB$5)</f>
        <v>-4879.7299999999996</v>
      </c>
      <c r="BC41" s="156">
        <f>SUMIFS('Conciliação Bancária 2016.17.18'!$J:$J,'Conciliação Bancária 2016.17.18'!$K:$K,'Base -Receita-Despesa'!$B41,'Conciliação Bancária 2016.17.18'!$D:$D,'Base -Receita-Despesa'!BC$5)</f>
        <v>-19838.57</v>
      </c>
      <c r="BD41" s="156">
        <f>SUMIFS('Conciliação Bancária 2016.17.18'!$J:$J,'Conciliação Bancária 2016.17.18'!$K:$K,'Base -Receita-Despesa'!$B41,'Conciliação Bancária 2016.17.18'!$D:$D,'Base -Receita-Despesa'!BD$5)</f>
        <v>-37492.339999999989</v>
      </c>
      <c r="BE41" s="156">
        <f>SUMIFS('Conciliação Bancária 2016.17.18'!$J:$J,'Conciliação Bancária 2016.17.18'!$K:$K,'Base -Receita-Despesa'!$B41,'Conciliação Bancária 2016.17.18'!$D:$D,'Base -Receita-Despesa'!BE$5)</f>
        <v>-90410.62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-336159.64</v>
      </c>
      <c r="BH41" s="343">
        <f t="shared" si="89"/>
        <v>8.1827361280777024E-3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-173531.53999999998</v>
      </c>
      <c r="AX42" s="156">
        <f>SUMIFS('Conciliação Bancária 2016.17.18'!$J:$J,'Conciliação Bancária 2016.17.18'!$K:$K,'Base -Receita-Despesa'!$B42,'Conciliação Bancária 2016.17.18'!$D:$D,'Base -Receita-Despesa'!AX$5)</f>
        <v>-168388.18</v>
      </c>
      <c r="AY42" s="156">
        <f>SUMIFS('Conciliação Bancária 2016.17.18'!$J:$J,'Conciliação Bancária 2016.17.18'!$K:$K,'Base -Receita-Despesa'!$B42,'Conciliação Bancária 2016.17.18'!$D:$D,'Base -Receita-Despesa'!AY$5)</f>
        <v>-197482.72999999998</v>
      </c>
      <c r="AZ42" s="156">
        <f>SUMIFS('Conciliação Bancária 2016.17.18'!$J:$J,'Conciliação Bancária 2016.17.18'!$K:$K,'Base -Receita-Despesa'!$B42,'Conciliação Bancária 2016.17.18'!$D:$D,'Base -Receita-Despesa'!AZ$5)</f>
        <v>-175138.94</v>
      </c>
      <c r="BA42" s="156">
        <f>SUMIFS('Conciliação Bancária 2016.17.18'!$J:$J,'Conciliação Bancária 2016.17.18'!$K:$K,'Base -Receita-Despesa'!$B42,'Conciliação Bancária 2016.17.18'!$D:$D,'Base -Receita-Despesa'!BA$5)</f>
        <v>-168648.28999999998</v>
      </c>
      <c r="BB42" s="156">
        <f>SUMIFS('Conciliação Bancária 2016.17.18'!$J:$J,'Conciliação Bancária 2016.17.18'!$K:$K,'Base -Receita-Despesa'!$B42,'Conciliação Bancária 2016.17.18'!$D:$D,'Base -Receita-Despesa'!BB$5)</f>
        <v>-168126.79</v>
      </c>
      <c r="BC42" s="156">
        <f>SUMIFS('Conciliação Bancária 2016.17.18'!$J:$J,'Conciliação Bancária 2016.17.18'!$K:$K,'Base -Receita-Despesa'!$B42,'Conciliação Bancária 2016.17.18'!$D:$D,'Base -Receita-Despesa'!BC$5)</f>
        <v>-156894.59000000003</v>
      </c>
      <c r="BD42" s="156">
        <f>SUMIFS('Conciliação Bancária 2016.17.18'!$J:$J,'Conciliação Bancária 2016.17.18'!$K:$K,'Base -Receita-Despesa'!$B42,'Conciliação Bancária 2016.17.18'!$D:$D,'Base -Receita-Despesa'!BD$5)</f>
        <v>-163656.88</v>
      </c>
      <c r="BE42" s="156">
        <f>SUMIFS('Conciliação Bancária 2016.17.18'!$J:$J,'Conciliação Bancária 2016.17.18'!$K:$K,'Base -Receita-Despesa'!$B42,'Conciliação Bancária 2016.17.18'!$D:$D,'Base -Receita-Despesa'!BE$5)</f>
        <v>-187674.47000000003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-1851813.9600000002</v>
      </c>
      <c r="BH42" s="343">
        <f t="shared" si="89"/>
        <v>4.5076514815909005E-2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-6300.86</v>
      </c>
      <c r="AX43" s="156">
        <f>SUMIFS('Conciliação Bancária 2016.17.18'!$J:$J,'Conciliação Bancária 2016.17.18'!$K:$K,'Base -Receita-Despesa'!$B43,'Conciliação Bancária 2016.17.18'!$D:$D,'Base -Receita-Despesa'!AX$5)</f>
        <v>-455.93</v>
      </c>
      <c r="AY43" s="156">
        <f>SUMIFS('Conciliação Bancária 2016.17.18'!$J:$J,'Conciliação Bancária 2016.17.18'!$K:$K,'Base -Receita-Despesa'!$B43,'Conciliação Bancária 2016.17.18'!$D:$D,'Base -Receita-Despesa'!AY$5)</f>
        <v>-2948.8500000000004</v>
      </c>
      <c r="AZ43" s="156">
        <f>SUMIFS('Conciliação Bancária 2016.17.18'!$J:$J,'Conciliação Bancária 2016.17.18'!$K:$K,'Base -Receita-Despesa'!$B43,'Conciliação Bancária 2016.17.18'!$D:$D,'Base -Receita-Despesa'!AZ$5)</f>
        <v>-1000.3</v>
      </c>
      <c r="BA43" s="156">
        <f>SUMIFS('Conciliação Bancária 2016.17.18'!$J:$J,'Conciliação Bancária 2016.17.18'!$K:$K,'Base -Receita-Despesa'!$B43,'Conciliação Bancária 2016.17.18'!$D:$D,'Base -Receita-Despesa'!BA$5)</f>
        <v>-2174.3900000000003</v>
      </c>
      <c r="BB43" s="156">
        <f>SUMIFS('Conciliação Bancária 2016.17.18'!$J:$J,'Conciliação Bancária 2016.17.18'!$K:$K,'Base -Receita-Despesa'!$B43,'Conciliação Bancária 2016.17.18'!$D:$D,'Base -Receita-Despesa'!BB$5)</f>
        <v>-578.38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-3056.06</v>
      </c>
      <c r="BE43" s="156">
        <f>SUMIFS('Conciliação Bancária 2016.17.18'!$J:$J,'Conciliação Bancária 2016.17.18'!$K:$K,'Base -Receita-Despesa'!$B43,'Conciliação Bancária 2016.17.18'!$D:$D,'Base -Receita-Despesa'!BE$5)</f>
        <v>-2199.2800000000002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-23838.260000000002</v>
      </c>
      <c r="BH43" s="343">
        <f t="shared" si="89"/>
        <v>5.8026654042260865E-4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-1000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-500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-500</v>
      </c>
      <c r="BB45" s="156">
        <f>SUMIFS('Conciliação Bancária 2016.17.18'!$J:$J,'Conciliação Bancária 2016.17.18'!$K:$K,'Base -Receita-Despesa'!$B45,'Conciliação Bancária 2016.17.18'!$D:$D,'Base -Receita-Despesa'!BB$5)</f>
        <v>-1000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-500</v>
      </c>
      <c r="BE45" s="156">
        <f>SUMIFS('Conciliação Bancária 2016.17.18'!$J:$J,'Conciliação Bancária 2016.17.18'!$K:$K,'Base -Receita-Despesa'!$B45,'Conciliação Bancária 2016.17.18'!$D:$D,'Base -Receita-Despesa'!BE$5)</f>
        <v>-1000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-6000</v>
      </c>
      <c r="BH45" s="343">
        <f t="shared" si="89"/>
        <v>1.4605089643856772E-4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-812083.29999999993</v>
      </c>
      <c r="AX47" s="156">
        <f>SUMIFS('Conciliação Bancária 2016.17.18'!$J:$J,'Conciliação Bancária 2016.17.18'!$K:$K,'Base -Receita-Despesa'!$B47,'Conciliação Bancária 2016.17.18'!$D:$D,'Base -Receita-Despesa'!AX$5)</f>
        <v>-65691.16</v>
      </c>
      <c r="AY47" s="156">
        <f>SUMIFS('Conciliação Bancária 2016.17.18'!$J:$J,'Conciliação Bancária 2016.17.18'!$K:$K,'Base -Receita-Despesa'!$B47,'Conciliação Bancária 2016.17.18'!$D:$D,'Base -Receita-Despesa'!AY$5)</f>
        <v>-69060.2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-62498.200000000004</v>
      </c>
      <c r="BB47" s="156">
        <f>SUMIFS('Conciliação Bancária 2016.17.18'!$J:$J,'Conciliação Bancária 2016.17.18'!$K:$K,'Base -Receita-Despesa'!$B47,'Conciliação Bancária 2016.17.18'!$D:$D,'Base -Receita-Despesa'!BB$5)</f>
        <v>-60977.760000000002</v>
      </c>
      <c r="BC47" s="156">
        <f>SUMIFS('Conciliação Bancária 2016.17.18'!$J:$J,'Conciliação Bancária 2016.17.18'!$K:$K,'Base -Receita-Despesa'!$B47,'Conciliação Bancária 2016.17.18'!$D:$D,'Base -Receita-Despesa'!BC$5)</f>
        <v>-130.71</v>
      </c>
      <c r="BD47" s="156">
        <f>SUMIFS('Conciliação Bancária 2016.17.18'!$J:$J,'Conciliação Bancária 2016.17.18'!$K:$K,'Base -Receita-Despesa'!$B47,'Conciliação Bancária 2016.17.18'!$D:$D,'Base -Receita-Despesa'!BD$5)</f>
        <v>-126221.31999999999</v>
      </c>
      <c r="BE47" s="156">
        <f>SUMIFS('Conciliação Bancária 2016.17.18'!$J:$J,'Conciliação Bancária 2016.17.18'!$K:$K,'Base -Receita-Despesa'!$B47,'Conciliação Bancária 2016.17.18'!$D:$D,'Base -Receita-Despesa'!BE$5)</f>
        <v>-132260.63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-1467279.8399999999</v>
      </c>
      <c r="BH47" s="343">
        <f t="shared" si="89"/>
        <v>3.5716255993039701E-2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-3482776.5000000009</v>
      </c>
      <c r="AW50" s="346">
        <f t="shared" si="117"/>
        <v>-6175727.7599999988</v>
      </c>
      <c r="AX50" s="346">
        <f t="shared" si="117"/>
        <v>-2879978.9400000004</v>
      </c>
      <c r="AY50" s="346">
        <f t="shared" si="117"/>
        <v>-4012246.8000000007</v>
      </c>
      <c r="AZ50" s="346">
        <f>SUM(AZ33:AZ49)</f>
        <v>-3724488.1299999994</v>
      </c>
      <c r="BA50" s="346">
        <f t="shared" si="117"/>
        <v>-3114643.9600000004</v>
      </c>
      <c r="BB50" s="346">
        <f t="shared" si="117"/>
        <v>-3249750.4100000015</v>
      </c>
      <c r="BC50" s="346">
        <f t="shared" si="117"/>
        <v>-3772719.7699999991</v>
      </c>
      <c r="BD50" s="346">
        <f t="shared" si="117"/>
        <v>-2963963.4200000004</v>
      </c>
      <c r="BE50" s="346">
        <f t="shared" si="117"/>
        <v>-4187557.0199999996</v>
      </c>
      <c r="BF50" s="346">
        <f t="shared" si="117"/>
        <v>0</v>
      </c>
      <c r="BG50" s="346">
        <f t="shared" si="117"/>
        <v>-40311725.120000005</v>
      </c>
      <c r="BH50" s="331">
        <f t="shared" si="89"/>
        <v>0.98126059846018832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-3482776.5000000009</v>
      </c>
      <c r="AW53" s="340">
        <f t="shared" si="121"/>
        <v>-6175727.7599999988</v>
      </c>
      <c r="AX53" s="340">
        <f t="shared" si="121"/>
        <v>-2879978.9400000004</v>
      </c>
      <c r="AY53" s="340">
        <f t="shared" si="121"/>
        <v>-4012246.8000000007</v>
      </c>
      <c r="AZ53" s="340">
        <f t="shared" si="121"/>
        <v>-3724488.1299999994</v>
      </c>
      <c r="BA53" s="352">
        <f t="shared" si="121"/>
        <v>-3114643.9600000004</v>
      </c>
      <c r="BB53" s="340">
        <f t="shared" si="121"/>
        <v>-3249750.4100000015</v>
      </c>
      <c r="BC53" s="340">
        <f t="shared" si="121"/>
        <v>-3772719.7699999991</v>
      </c>
      <c r="BD53" s="340">
        <f t="shared" si="121"/>
        <v>-2963963.4200000004</v>
      </c>
      <c r="BE53" s="340">
        <f t="shared" si="121"/>
        <v>-4187557.0199999996</v>
      </c>
      <c r="BF53" s="340">
        <f t="shared" si="121"/>
        <v>0</v>
      </c>
      <c r="BG53" s="340">
        <f t="shared" si="121"/>
        <v>-40311725.120000005</v>
      </c>
      <c r="BH53" s="331">
        <f t="shared" si="89"/>
        <v>0.98126059846018832</v>
      </c>
      <c r="BI53" s="335"/>
    </row>
    <row r="54" spans="2:61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11109.209999998566</v>
      </c>
      <c r="AW60" s="337">
        <f t="shared" si="148"/>
        <v>2757333.1700000027</v>
      </c>
      <c r="AX60" s="337">
        <f t="shared" si="148"/>
        <v>791925.38999999966</v>
      </c>
      <c r="AY60" s="337">
        <f t="shared" si="148"/>
        <v>561766.21999999974</v>
      </c>
      <c r="AZ60" s="337">
        <f t="shared" si="148"/>
        <v>474191.33000000054</v>
      </c>
      <c r="BA60" s="337">
        <f t="shared" si="148"/>
        <v>63321.86999999918</v>
      </c>
      <c r="BB60" s="337">
        <f t="shared" si="148"/>
        <v>123207.06999999844</v>
      </c>
      <c r="BC60" s="337">
        <f t="shared" si="148"/>
        <v>165536.29000000097</v>
      </c>
      <c r="BD60" s="337">
        <f t="shared" si="148"/>
        <v>1008543.8599999999</v>
      </c>
      <c r="BE60" s="337">
        <f t="shared" si="148"/>
        <v>931764.65000000037</v>
      </c>
      <c r="BF60" s="337">
        <f t="shared" si="148"/>
        <v>0</v>
      </c>
      <c r="BG60" s="337">
        <f t="shared" ref="BG60" si="149">BG14+BG26+BG31+BG53+BG59</f>
        <v>1778810.0000000075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7940321.0700000003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1894656.35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3781704.6999999997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3520433.9299999997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2819976.9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3309528.06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4314952.1500000004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3088188.2800000003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4429322.37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40876328.659999996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-7940321.0700000003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-1894656.35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-3781704.6999999997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-3520433.9299999997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-2819976.9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-3309528.06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-3814952.15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-3188188.2800000003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-4529322.37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-40576328.659999989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11109.209999998566</v>
      </c>
      <c r="AW64" s="118">
        <f t="shared" ref="AW64" si="181">AW60+AW62+AW63</f>
        <v>2757333.1700000018</v>
      </c>
      <c r="AX64" s="118">
        <f t="shared" ref="AX64" si="182">AX60+AX62+AX63</f>
        <v>791925.38999999966</v>
      </c>
      <c r="AY64" s="118">
        <f t="shared" ref="AY64" si="183">AY60+AY62+AY63</f>
        <v>561766.2200000002</v>
      </c>
      <c r="AZ64" s="118">
        <f t="shared" ref="AZ64" si="184">AZ60+AZ62+AZ63</f>
        <v>474191.33000000054</v>
      </c>
      <c r="BA64" s="118">
        <f t="shared" ref="BA64" si="185">BA60+BA62+BA63</f>
        <v>63321.86999999918</v>
      </c>
      <c r="BB64" s="118">
        <f t="shared" ref="BB64" si="186">BB60+BB62+BB63</f>
        <v>123207.06999999844</v>
      </c>
      <c r="BC64" s="118">
        <f t="shared" ref="BC64" si="187">BC60+BC62+BC63</f>
        <v>665536.29000000143</v>
      </c>
      <c r="BD64" s="118">
        <f t="shared" ref="BD64" si="188">BD60+BD62+BD63</f>
        <v>908543.85999999987</v>
      </c>
      <c r="BE64" s="118">
        <f t="shared" ref="BE64" si="189">BE60+BE62+BE63</f>
        <v>831764.65000000037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1363787.62</v>
      </c>
      <c r="AX65" s="333">
        <f>'HURSO - Saldos Bancários'!BD10</f>
        <v>4507.5</v>
      </c>
      <c r="AY65" s="333">
        <f>'HURSO - Saldos Bancários'!BE10</f>
        <v>4507.5</v>
      </c>
      <c r="AZ65" s="333">
        <f>'HURSO - Saldos Bancários'!BF10</f>
        <v>463978.18</v>
      </c>
      <c r="BA65" s="333">
        <f>'HURSO - Saldos Bancários'!BG10</f>
        <v>53096.23</v>
      </c>
      <c r="BB65" s="333">
        <f>'HURSO - Saldos Bancários'!BH10</f>
        <v>118063.03999999999</v>
      </c>
      <c r="BC65" s="333">
        <f>'HURSO - Saldos Bancários'!BI10</f>
        <v>662758.68999999994</v>
      </c>
      <c r="BD65" s="333">
        <f>'HURSO - Saldos Bancários'!BJ10</f>
        <v>905763.29</v>
      </c>
      <c r="BE65" s="333">
        <f>'HURSO - Saldos Bancários'!BK10</f>
        <v>828983.4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1393545.54</v>
      </c>
      <c r="AX66" s="333">
        <f>'HURSO - Saldos Bancários'!BD20</f>
        <v>787417.89</v>
      </c>
      <c r="AY66" s="333">
        <f>'HURSO - Saldos Bancários'!BE20</f>
        <v>557258.72</v>
      </c>
      <c r="AZ66" s="333">
        <f>'HURSO - Saldos Bancários'!BF20</f>
        <v>10213.14</v>
      </c>
      <c r="BA66" s="333">
        <f>'HURSO - Saldos Bancários'!BG20</f>
        <v>10225.64</v>
      </c>
      <c r="BB66" s="333">
        <f>'HURSO - Saldos Bancários'!BH20</f>
        <v>5144.03</v>
      </c>
      <c r="BC66" s="333">
        <f>'HURSO - Saldos Bancários'!BI20</f>
        <v>2777.6</v>
      </c>
      <c r="BD66" s="333">
        <f>'HURSO - Saldos Bancários'!BJ20</f>
        <v>2780.57</v>
      </c>
      <c r="BE66" s="333">
        <f>'HURSO - Saldos Bancários'!BK20</f>
        <v>2781.25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11109.21</v>
      </c>
      <c r="AW69" s="330">
        <f t="shared" si="202"/>
        <v>2757333.16</v>
      </c>
      <c r="AX69" s="330">
        <f t="shared" si="202"/>
        <v>791925.39</v>
      </c>
      <c r="AY69" s="330">
        <f t="shared" si="202"/>
        <v>561766.22</v>
      </c>
      <c r="AZ69" s="330">
        <f t="shared" si="202"/>
        <v>474191.32</v>
      </c>
      <c r="BA69" s="354">
        <f t="shared" si="202"/>
        <v>63321.87</v>
      </c>
      <c r="BB69" s="330">
        <f t="shared" si="202"/>
        <v>123207.06999999999</v>
      </c>
      <c r="BC69" s="330">
        <f t="shared" si="202"/>
        <v>665536.28999999992</v>
      </c>
      <c r="BD69" s="330">
        <f t="shared" si="202"/>
        <v>908543.86</v>
      </c>
      <c r="BE69" s="330">
        <f t="shared" si="202"/>
        <v>831764.65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-1.4333636499941349E-9</v>
      </c>
      <c r="AW70" s="365">
        <f t="shared" si="239"/>
        <v>1.0000001639127731E-2</v>
      </c>
      <c r="AX70" s="365">
        <f t="shared" si="239"/>
        <v>0</v>
      </c>
      <c r="AY70" s="365">
        <f t="shared" si="239"/>
        <v>0</v>
      </c>
      <c r="AZ70" s="365">
        <f t="shared" si="239"/>
        <v>1.0000000533182174E-2</v>
      </c>
      <c r="BA70" s="365">
        <f t="shared" si="239"/>
        <v>-8.2218321040272713E-10</v>
      </c>
      <c r="BB70" s="365">
        <f t="shared" si="239"/>
        <v>-1.5570549294352531E-9</v>
      </c>
      <c r="BC70" s="365">
        <f>BC64-BC69</f>
        <v>1.5133991837501526E-9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40">Q26+Q31+Q53+Q59+Q62+Q63</f>
        <v>66034.650000000838</v>
      </c>
      <c r="R72" s="369">
        <f t="shared" si="240"/>
        <v>-56543.880000000354</v>
      </c>
      <c r="S72" s="369">
        <f t="shared" si="240"/>
        <v>31749.699999999721</v>
      </c>
      <c r="T72" s="369">
        <f t="shared" si="240"/>
        <v>425358.86999999918</v>
      </c>
      <c r="U72" s="369">
        <f t="shared" si="240"/>
        <v>-441374.78999999957</v>
      </c>
      <c r="V72" s="369">
        <f t="shared" si="240"/>
        <v>674.52999999886379</v>
      </c>
      <c r="W72" s="369">
        <f t="shared" si="240"/>
        <v>4737.8199999993667</v>
      </c>
      <c r="X72" s="369">
        <f t="shared" si="240"/>
        <v>658402.86999999825</v>
      </c>
      <c r="Y72" s="369">
        <f t="shared" si="240"/>
        <v>-125749.96999999881</v>
      </c>
      <c r="Z72" s="369">
        <f t="shared" si="240"/>
        <v>-532113.55000000075</v>
      </c>
      <c r="AA72" s="369">
        <f t="shared" si="240"/>
        <v>1542445.6600000001</v>
      </c>
      <c r="AB72" s="369">
        <f t="shared" si="240"/>
        <v>-1541411.3199999994</v>
      </c>
      <c r="AC72" s="369"/>
      <c r="AF72" s="369">
        <f t="shared" ref="AF72:AQ72" si="241">AF26+AF31+AF53+AF59+AF62+AF63</f>
        <v>1517.1399999998976</v>
      </c>
      <c r="AG72" s="369">
        <f t="shared" si="241"/>
        <v>-156.73999999975786</v>
      </c>
      <c r="AH72" s="369">
        <f t="shared" si="241"/>
        <v>-1091.4600000008941</v>
      </c>
      <c r="AI72" s="369">
        <f t="shared" si="241"/>
        <v>464846.24</v>
      </c>
      <c r="AJ72" s="369">
        <f t="shared" si="241"/>
        <v>1081239.7700000005</v>
      </c>
      <c r="AK72" s="369">
        <f t="shared" si="241"/>
        <v>-1545662.3300000029</v>
      </c>
      <c r="AL72" s="369">
        <f t="shared" si="241"/>
        <v>439.06000000052154</v>
      </c>
      <c r="AM72" s="369">
        <f t="shared" si="241"/>
        <v>348.71000000182539</v>
      </c>
      <c r="AN72" s="369">
        <f t="shared" si="241"/>
        <v>947.25999999977648</v>
      </c>
      <c r="AO72" s="369">
        <f t="shared" si="241"/>
        <v>485847.69000000041</v>
      </c>
      <c r="AP72" s="369">
        <f t="shared" si="241"/>
        <v>351318.32000000076</v>
      </c>
      <c r="AQ72" s="369">
        <f t="shared" si="241"/>
        <v>-671626.87999999989</v>
      </c>
      <c r="AR72" s="369">
        <f t="shared" ref="AR72" si="242">AR26+AR31+AR53+AR59+AR62+AR63</f>
        <v>167966.77999998629</v>
      </c>
      <c r="AU72" s="369">
        <f t="shared" ref="AU72:BB72" si="243">AU26+AU31+AU53+AU59+AU62+AU63</f>
        <v>-150953.95999999903</v>
      </c>
      <c r="AV72" s="369">
        <f t="shared" si="243"/>
        <v>-1205.7700000018813</v>
      </c>
      <c r="AW72" s="369">
        <f t="shared" si="243"/>
        <v>1360267.8700000029</v>
      </c>
      <c r="AX72" s="369">
        <f t="shared" si="243"/>
        <v>-1358719.5100000002</v>
      </c>
      <c r="AY72" s="369">
        <f t="shared" si="243"/>
        <v>283.92999999923632</v>
      </c>
      <c r="AZ72" s="369">
        <f t="shared" si="243"/>
        <v>1864108.7200000007</v>
      </c>
      <c r="BA72" s="369">
        <f t="shared" si="243"/>
        <v>-410865.69000000088</v>
      </c>
      <c r="BB72" s="369">
        <f t="shared" si="243"/>
        <v>64975.359999998473</v>
      </c>
      <c r="BC72" s="369">
        <f>BC26+BC31+BC53+BC59+BC62+BC63</f>
        <v>544690.69000000181</v>
      </c>
      <c r="BD72" s="369">
        <f t="shared" ref="BD72:BG72" si="244">BD26+BD31+BD53+BD59+BD62+BD63</f>
        <v>243007.56999999983</v>
      </c>
      <c r="BE72" s="369">
        <f t="shared" si="244"/>
        <v>-76779.209999999963</v>
      </c>
      <c r="BF72" s="369">
        <f t="shared" si="244"/>
        <v>0</v>
      </c>
      <c r="BG72" s="369">
        <f t="shared" si="244"/>
        <v>2078810.0000000149</v>
      </c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-1205.7699999999925</v>
      </c>
      <c r="AW73" s="369">
        <f>SUMIFS('Conciliação Bancária 2016.17.18'!$J:$J,'Conciliação Bancária 2016.17.18'!$D:$D,'Base -Receita-Despesa'!AW$5)</f>
        <v>1360267.8699999966</v>
      </c>
      <c r="AX73" s="369">
        <f>SUMIFS('Conciliação Bancária 2016.17.18'!$J:$J,'Conciliação Bancária 2016.17.18'!$D:$D,'Base -Receita-Despesa'!AX$5)</f>
        <v>-1358719.5099999995</v>
      </c>
      <c r="AY73" s="369">
        <f>SUMIFS('Conciliação Bancária 2016.17.18'!$J:$J,'Conciliação Bancária 2016.17.18'!$D:$D,'Base -Receita-Despesa'!AY$5)</f>
        <v>283.92999999778664</v>
      </c>
      <c r="AZ73" s="369">
        <f>SUMIFS('Conciliação Bancária 2016.17.18'!$J:$J,'Conciliação Bancária 2016.17.18'!$D:$D,'Base -Receita-Despesa'!AZ$5)</f>
        <v>1819012.3299999991</v>
      </c>
      <c r="BA73" s="369">
        <f>SUMIFS('Conciliação Bancária 2016.17.18'!$J:$J,'Conciliação Bancária 2016.17.18'!$D:$D,'Base -Receita-Despesa'!BA$5)</f>
        <v>-410865.69000000064</v>
      </c>
      <c r="BB73" s="369">
        <f>SUMIFS('Conciliação Bancária 2016.17.18'!$J:$J,'Conciliação Bancária 2016.17.18'!$D:$D,'Base -Receita-Despesa'!BB$5)</f>
        <v>64975.360000000815</v>
      </c>
      <c r="BC73" s="369">
        <f>SUMIFS('Conciliação Bancária 2016.17.18'!$J:$J,'Conciliação Bancária 2016.17.18'!$D:$D,'Base -Receita-Despesa'!BC$5)</f>
        <v>544690.68999999971</v>
      </c>
      <c r="BD73" s="369">
        <f>SUMIFS('Conciliação Bancária 2016.17.18'!$J:$J,'Conciliação Bancária 2016.17.18'!$D:$D,'Base -Receita-Despesa'!BD$5)</f>
        <v>243007.57000000021</v>
      </c>
      <c r="BE73" s="369">
        <f>SUMIFS('Conciliação Bancária 2016.17.18'!$J:$J,'Conciliação Bancária 2016.17.18'!$D:$D,'Base -Receita-Despesa'!BE$5)</f>
        <v>-76779.209999998464</v>
      </c>
      <c r="BF73" s="369">
        <f>SUMIFS('Conciliação Bancária 2016.17.18'!$J:$J,'Conciliação Bancária 2016.17.18'!$D:$D,'Base -Receita-Despesa'!BF$5)</f>
        <v>0</v>
      </c>
      <c r="BG73" s="369">
        <f>SUMIFS('Conciliação Bancária 2016.17.18'!$J:$J,'Conciliação Bancária 2016.17.18'!$A:$A,'Base -Receita-Despesa'!AU$3)</f>
        <v>2078809.9999999988</v>
      </c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45">ROUND(R72,2)=ROUND(R73,2)</f>
        <v>1</v>
      </c>
      <c r="S74" s="319" t="b">
        <f t="shared" si="245"/>
        <v>1</v>
      </c>
      <c r="T74" s="319" t="b">
        <f t="shared" si="245"/>
        <v>1</v>
      </c>
      <c r="U74" s="319" t="b">
        <f t="shared" si="245"/>
        <v>1</v>
      </c>
      <c r="V74" s="319" t="b">
        <f t="shared" si="245"/>
        <v>1</v>
      </c>
      <c r="W74" s="319" t="b">
        <f t="shared" si="245"/>
        <v>1</v>
      </c>
      <c r="X74" s="319" t="b">
        <f t="shared" si="245"/>
        <v>1</v>
      </c>
      <c r="Y74" s="319" t="b">
        <f t="shared" si="245"/>
        <v>1</v>
      </c>
      <c r="Z74" s="319" t="b">
        <f t="shared" si="245"/>
        <v>1</v>
      </c>
      <c r="AA74" s="319" t="b">
        <f t="shared" si="245"/>
        <v>1</v>
      </c>
      <c r="AB74" s="319" t="b">
        <f t="shared" si="245"/>
        <v>1</v>
      </c>
      <c r="AE74" s="319"/>
      <c r="AF74" s="319" t="b">
        <f>ROUND(AF72,2)=ROUND(AF73,2)</f>
        <v>1</v>
      </c>
      <c r="AG74" s="319" t="b">
        <f t="shared" ref="AG74" si="246">ROUND(AG72,2)=ROUND(AG73,2)</f>
        <v>1</v>
      </c>
      <c r="AH74" s="319" t="b">
        <f t="shared" ref="AH74" si="247">ROUND(AH72,2)=ROUND(AH73,2)</f>
        <v>1</v>
      </c>
      <c r="AI74" s="319" t="b">
        <f t="shared" ref="AI74" si="248">ROUND(AI72,2)=ROUND(AI73,2)</f>
        <v>1</v>
      </c>
      <c r="AJ74" s="319" t="b">
        <f t="shared" ref="AJ74" si="249">ROUND(AJ72,2)=ROUND(AJ73,2)</f>
        <v>1</v>
      </c>
      <c r="AK74" s="319" t="b">
        <f t="shared" ref="AK74" si="250">ROUND(AK72,2)=ROUND(AK73,2)</f>
        <v>1</v>
      </c>
      <c r="AL74" s="319" t="b">
        <f t="shared" ref="AL74" si="251">ROUND(AL72,2)=ROUND(AL73,2)</f>
        <v>1</v>
      </c>
      <c r="AM74" s="319" t="b">
        <f t="shared" ref="AM74" si="252">ROUND(AM72,2)=ROUND(AM73,2)</f>
        <v>1</v>
      </c>
      <c r="AN74" s="319" t="b">
        <f t="shared" ref="AN74" si="253">ROUND(AN72,2)=ROUND(AN73,2)</f>
        <v>1</v>
      </c>
      <c r="AO74" s="319" t="b">
        <f t="shared" ref="AO74" si="254">ROUND(AO72,2)=ROUND(AO73,2)</f>
        <v>1</v>
      </c>
      <c r="AP74" s="319" t="b">
        <f t="shared" ref="AP74" si="255">ROUND(AP72,2)=ROUND(AP73,2)</f>
        <v>1</v>
      </c>
      <c r="AQ74" s="319" t="b">
        <f t="shared" ref="AQ74" si="256">ROUND(AQ72,2)=ROUND(AQ73,2)</f>
        <v>1</v>
      </c>
      <c r="AR74" s="319" t="b">
        <f t="shared" ref="AR74" si="257">ROUND(AR72,2)=ROUND(AR73,2)</f>
        <v>1</v>
      </c>
      <c r="AT74" s="319"/>
      <c r="AU74" s="319" t="b">
        <f>ROUND(AU72,2)=ROUND(AU73,2)</f>
        <v>1</v>
      </c>
      <c r="AV74" s="319" t="b">
        <f t="shared" ref="AV74" si="258">ROUND(AV72,2)=ROUND(AV73,2)</f>
        <v>1</v>
      </c>
      <c r="AW74" s="319" t="b">
        <f t="shared" ref="AW74" si="259">ROUND(AW72,2)=ROUND(AW73,2)</f>
        <v>1</v>
      </c>
      <c r="AX74" s="319" t="b">
        <f t="shared" ref="AX74" si="260">ROUND(AX72,2)=ROUND(AX73,2)</f>
        <v>1</v>
      </c>
      <c r="AY74" s="319" t="b">
        <f t="shared" ref="AY74" si="261">ROUND(AY72,2)=ROUND(AY73,2)</f>
        <v>1</v>
      </c>
      <c r="AZ74" s="319" t="b">
        <f t="shared" ref="AZ74" si="262">ROUND(AZ72,2)=ROUND(AZ73,2)</f>
        <v>0</v>
      </c>
      <c r="BA74" s="319" t="b">
        <f t="shared" ref="BA74" si="263">ROUND(BA72,2)=ROUND(BA73,2)</f>
        <v>1</v>
      </c>
      <c r="BB74" s="319" t="b">
        <f t="shared" ref="BB74" si="264">ROUND(BB72,2)=ROUND(BB73,2)</f>
        <v>1</v>
      </c>
      <c r="BC74" s="319" t="b">
        <f t="shared" ref="BC74" si="265">ROUND(BC72,2)=ROUND(BC73,2)</f>
        <v>1</v>
      </c>
      <c r="BD74" s="319" t="b">
        <f t="shared" ref="BD74" si="266">ROUND(BD72,2)=ROUND(BD73,2)</f>
        <v>1</v>
      </c>
      <c r="BE74" s="319" t="b">
        <f t="shared" ref="BE74" si="267">ROUND(BE72,2)=ROUND(BE73,2)</f>
        <v>1</v>
      </c>
      <c r="BF74" s="319" t="b">
        <f t="shared" ref="BF74" si="268">ROUND(BF72,2)=ROUND(BF73,2)</f>
        <v>1</v>
      </c>
      <c r="BG74" s="319" t="b">
        <f t="shared" ref="BG74" si="269">ROUND(BG72,2)=ROUND(BG73,2)</f>
        <v>1</v>
      </c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</row>
    <row r="76" spans="2:61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</row>
    <row r="77" spans="2:61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</row>
    <row r="78" spans="2:61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</row>
    <row r="79" spans="2:61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</row>
    <row r="80" spans="2:61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</row>
    <row r="81" spans="2:61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</row>
    <row r="82" spans="2:61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</row>
    <row r="83" spans="2:61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</row>
    <row r="84" spans="2:61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</row>
    <row r="85" spans="2:61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</row>
    <row r="86" spans="2:61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</row>
    <row r="87" spans="2:61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</row>
    <row r="88" spans="2:61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</row>
    <row r="90" spans="2:61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</row>
    <row r="91" spans="2:61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</row>
    <row r="92" spans="2:61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</row>
    <row r="93" spans="2:61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</row>
    <row r="97" spans="2:53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</row>
    <row r="98" spans="2:53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</row>
    <row r="99" spans="2:53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</row>
    <row r="100" spans="2:53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</row>
    <row r="101" spans="2:53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</row>
    <row r="102" spans="2:53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</row>
    <row r="103" spans="2:53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</row>
    <row r="104" spans="2:53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</row>
    <row r="105" spans="2:53" x14ac:dyDescent="0.3">
      <c r="AK105" s="133"/>
      <c r="AL105" s="130"/>
      <c r="AZ105" s="133"/>
      <c r="BA105" s="130"/>
    </row>
    <row r="106" spans="2:53" x14ac:dyDescent="0.3">
      <c r="AK106" s="133"/>
      <c r="AL106" s="130"/>
      <c r="AZ106" s="133"/>
      <c r="BA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2" sqref="E2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633</v>
      </c>
      <c r="C2" s="103" t="s">
        <v>3344</v>
      </c>
      <c r="D2" s="103" t="s">
        <v>634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2" t="s">
        <v>692</v>
      </c>
      <c r="C3" s="393" t="s">
        <v>693</v>
      </c>
      <c r="D3" s="106" t="s">
        <v>635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>
        <f t="shared" ref="BC3:BL3" si="4">BB10</f>
        <v>4507.5</v>
      </c>
      <c r="BD3" s="107">
        <f t="shared" si="4"/>
        <v>1363787.62</v>
      </c>
      <c r="BE3" s="107">
        <f t="shared" si="4"/>
        <v>4507.5</v>
      </c>
      <c r="BF3" s="107">
        <f t="shared" si="4"/>
        <v>4507.5</v>
      </c>
      <c r="BG3" s="107">
        <f t="shared" si="4"/>
        <v>463978.18</v>
      </c>
      <c r="BH3" s="107">
        <f t="shared" si="4"/>
        <v>53096.23</v>
      </c>
      <c r="BI3" s="107">
        <f t="shared" si="4"/>
        <v>118063.03999999999</v>
      </c>
      <c r="BJ3" s="107">
        <f t="shared" si="4"/>
        <v>662758.68999999994</v>
      </c>
      <c r="BK3" s="107">
        <f t="shared" si="4"/>
        <v>905763.29</v>
      </c>
      <c r="BL3" s="107"/>
      <c r="BM3" s="107"/>
      <c r="BN3" s="107"/>
    </row>
    <row r="4" spans="2:66" x14ac:dyDescent="0.3">
      <c r="B4" s="392"/>
      <c r="C4" s="393"/>
      <c r="D4" s="106" t="s">
        <v>636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3345</v>
      </c>
      <c r="AR4" s="107">
        <v>0</v>
      </c>
      <c r="AS4" s="107">
        <v>1545574.66</v>
      </c>
      <c r="AT4" s="107">
        <v>0</v>
      </c>
      <c r="AU4" s="107" t="s">
        <v>3345</v>
      </c>
      <c r="AV4" s="107" t="s">
        <v>3345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>
        <v>876861.31</v>
      </c>
      <c r="BD4" s="107">
        <v>0</v>
      </c>
      <c r="BE4" s="107">
        <v>0</v>
      </c>
      <c r="BF4" s="107">
        <v>116313.89</v>
      </c>
      <c r="BG4" s="107" t="s">
        <v>3345</v>
      </c>
      <c r="BH4" s="107" t="s">
        <v>3345</v>
      </c>
      <c r="BI4" s="107">
        <v>0</v>
      </c>
      <c r="BJ4" s="107">
        <v>218644.24</v>
      </c>
      <c r="BK4" s="107">
        <v>0</v>
      </c>
      <c r="BL4" s="107"/>
      <c r="BM4" s="107"/>
      <c r="BN4" s="107"/>
    </row>
    <row r="5" spans="2:66" x14ac:dyDescent="0.3">
      <c r="B5" s="392"/>
      <c r="C5" s="393" t="s">
        <v>691</v>
      </c>
      <c r="D5" s="106" t="s">
        <v>635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2"/>
      <c r="C6" s="393"/>
      <c r="D6" s="106" t="s">
        <v>636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>
        <v>486926.31</v>
      </c>
      <c r="BD6" s="107">
        <v>4507.5</v>
      </c>
      <c r="BE6" s="107">
        <v>4507.5</v>
      </c>
      <c r="BF6" s="107">
        <v>347664.29</v>
      </c>
      <c r="BG6" s="107">
        <v>53096.23</v>
      </c>
      <c r="BH6" s="107">
        <v>118063.03999999999</v>
      </c>
      <c r="BI6" s="107">
        <v>662758.68999999994</v>
      </c>
      <c r="BJ6" s="107">
        <v>687119.05</v>
      </c>
      <c r="BK6" s="107">
        <v>828983.4</v>
      </c>
      <c r="BL6" s="107"/>
      <c r="BM6" s="107"/>
      <c r="BN6" s="107"/>
    </row>
    <row r="7" spans="2:66" x14ac:dyDescent="0.3">
      <c r="B7" s="392"/>
      <c r="C7" s="393"/>
      <c r="D7" s="106" t="s">
        <v>635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2"/>
      <c r="C8" s="393"/>
      <c r="D8" s="106" t="s">
        <v>636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638</v>
      </c>
      <c r="D9" s="106"/>
      <c r="E9" s="107">
        <f>SUM(E3,E5,E7)</f>
        <v>0</v>
      </c>
      <c r="F9" s="107">
        <f t="shared" ref="F9:AN10" si="5">SUM(F3,F5,F7)</f>
        <v>0</v>
      </c>
      <c r="G9" s="107">
        <f t="shared" si="5"/>
        <v>0</v>
      </c>
      <c r="H9" s="107">
        <f t="shared" si="5"/>
        <v>0</v>
      </c>
      <c r="I9" s="107">
        <f t="shared" si="5"/>
        <v>0</v>
      </c>
      <c r="J9" s="107">
        <f t="shared" si="5"/>
        <v>0</v>
      </c>
      <c r="K9" s="107">
        <f t="shared" si="5"/>
        <v>0</v>
      </c>
      <c r="L9" s="107">
        <f t="shared" si="5"/>
        <v>0</v>
      </c>
      <c r="M9" s="107">
        <f t="shared" si="5"/>
        <v>0</v>
      </c>
      <c r="N9" s="107">
        <f t="shared" si="5"/>
        <v>0</v>
      </c>
      <c r="O9" s="107">
        <f t="shared" si="5"/>
        <v>0</v>
      </c>
      <c r="P9" s="196">
        <f t="shared" si="5"/>
        <v>0</v>
      </c>
      <c r="Q9" s="107">
        <f t="shared" si="5"/>
        <v>0</v>
      </c>
      <c r="R9" s="107">
        <f t="shared" si="5"/>
        <v>0</v>
      </c>
      <c r="S9" s="107">
        <f t="shared" si="5"/>
        <v>0</v>
      </c>
      <c r="T9" s="107">
        <f t="shared" si="5"/>
        <v>0</v>
      </c>
      <c r="U9" s="107">
        <f t="shared" si="5"/>
        <v>0</v>
      </c>
      <c r="V9" s="107">
        <f t="shared" si="5"/>
        <v>0</v>
      </c>
      <c r="W9" s="107">
        <f t="shared" si="5"/>
        <v>0</v>
      </c>
      <c r="X9" s="107">
        <f t="shared" si="5"/>
        <v>0</v>
      </c>
      <c r="Y9" s="107">
        <f t="shared" si="5"/>
        <v>0</v>
      </c>
      <c r="Z9" s="107">
        <f t="shared" si="5"/>
        <v>0</v>
      </c>
      <c r="AA9" s="107">
        <f t="shared" si="5"/>
        <v>0</v>
      </c>
      <c r="AB9" s="107">
        <f t="shared" si="5"/>
        <v>1321820.04</v>
      </c>
      <c r="AC9" s="107">
        <f t="shared" si="5"/>
        <v>1773535.47</v>
      </c>
      <c r="AD9" s="107">
        <f t="shared" si="5"/>
        <v>289721.28999999998</v>
      </c>
      <c r="AE9" s="107">
        <f t="shared" si="5"/>
        <v>2502688.16</v>
      </c>
      <c r="AF9" s="107">
        <f t="shared" si="5"/>
        <v>3095095.2600000002</v>
      </c>
      <c r="AG9" s="107">
        <f t="shared" si="5"/>
        <v>2026639.81</v>
      </c>
      <c r="AH9" s="107">
        <f t="shared" si="5"/>
        <v>1415788.6500000001</v>
      </c>
      <c r="AI9" s="107">
        <f t="shared" si="5"/>
        <v>221285.75</v>
      </c>
      <c r="AJ9" s="107">
        <f t="shared" si="5"/>
        <v>149148.44</v>
      </c>
      <c r="AK9" s="107">
        <f t="shared" si="5"/>
        <v>662871.29</v>
      </c>
      <c r="AL9" s="107">
        <f t="shared" si="5"/>
        <v>537114.06999999995</v>
      </c>
      <c r="AM9" s="107">
        <f t="shared" si="5"/>
        <v>1705513.36</v>
      </c>
      <c r="AN9" s="107">
        <f t="shared" si="5"/>
        <v>1718419.3699999999</v>
      </c>
      <c r="AO9" s="107">
        <f t="shared" ref="AO9:BL9" si="6">SUM(AO3,AO5,AO7)</f>
        <v>15528.17</v>
      </c>
      <c r="AP9" s="107">
        <f t="shared" si="6"/>
        <v>6006.7</v>
      </c>
      <c r="AQ9" s="107">
        <f t="shared" si="6"/>
        <v>5597.62</v>
      </c>
      <c r="AR9" s="107">
        <f t="shared" si="6"/>
        <v>4507.5</v>
      </c>
      <c r="AS9" s="107">
        <f t="shared" si="6"/>
        <v>469320.67</v>
      </c>
      <c r="AT9" s="107">
        <f t="shared" si="6"/>
        <v>1550351.67</v>
      </c>
      <c r="AU9" s="107">
        <f t="shared" si="6"/>
        <v>4507.5</v>
      </c>
      <c r="AV9" s="107">
        <f t="shared" si="6"/>
        <v>4507.5</v>
      </c>
      <c r="AW9" s="107">
        <f t="shared" si="6"/>
        <v>4507.5</v>
      </c>
      <c r="AX9" s="107">
        <f t="shared" si="6"/>
        <v>4507.5</v>
      </c>
      <c r="AY9" s="107">
        <f t="shared" si="6"/>
        <v>482060.73</v>
      </c>
      <c r="AZ9" s="107">
        <f t="shared" si="6"/>
        <v>829656.17</v>
      </c>
      <c r="BA9" s="107">
        <f t="shared" si="6"/>
        <v>156986.07999999999</v>
      </c>
      <c r="BB9" s="107">
        <f t="shared" si="6"/>
        <v>6058.82</v>
      </c>
      <c r="BC9" s="107">
        <f t="shared" si="6"/>
        <v>4507.5</v>
      </c>
      <c r="BD9" s="107">
        <f t="shared" si="6"/>
        <v>1363787.62</v>
      </c>
      <c r="BE9" s="107">
        <f t="shared" si="6"/>
        <v>4507.5</v>
      </c>
      <c r="BF9" s="107">
        <f t="shared" si="6"/>
        <v>4507.5</v>
      </c>
      <c r="BG9" s="107">
        <f t="shared" si="6"/>
        <v>463978.18</v>
      </c>
      <c r="BH9" s="107">
        <f t="shared" si="6"/>
        <v>53096.23</v>
      </c>
      <c r="BI9" s="107">
        <f t="shared" si="6"/>
        <v>118063.03999999999</v>
      </c>
      <c r="BJ9" s="107">
        <f t="shared" si="6"/>
        <v>662758.68999999994</v>
      </c>
      <c r="BK9" s="107">
        <f t="shared" si="6"/>
        <v>905763.29</v>
      </c>
      <c r="BL9" s="107">
        <f t="shared" si="6"/>
        <v>0</v>
      </c>
      <c r="BM9" s="107">
        <f t="shared" ref="BM9:BN9" si="7">SUM(BM3,BM5,BM7)</f>
        <v>0</v>
      </c>
      <c r="BN9" s="107">
        <f t="shared" si="7"/>
        <v>0</v>
      </c>
    </row>
    <row r="10" spans="2:66" x14ac:dyDescent="0.3">
      <c r="B10" s="138"/>
      <c r="C10" s="136" t="s">
        <v>639</v>
      </c>
      <c r="D10" s="106"/>
      <c r="E10" s="107">
        <f>SUM(E4,E6,E8)</f>
        <v>0</v>
      </c>
      <c r="F10" s="107">
        <f t="shared" si="5"/>
        <v>0</v>
      </c>
      <c r="G10" s="107">
        <f t="shared" si="5"/>
        <v>0</v>
      </c>
      <c r="H10" s="107">
        <f t="shared" si="5"/>
        <v>0</v>
      </c>
      <c r="I10" s="107">
        <f t="shared" si="5"/>
        <v>0</v>
      </c>
      <c r="J10" s="107">
        <f t="shared" si="5"/>
        <v>0</v>
      </c>
      <c r="K10" s="107">
        <f t="shared" si="5"/>
        <v>0</v>
      </c>
      <c r="L10" s="107">
        <f t="shared" si="5"/>
        <v>0</v>
      </c>
      <c r="M10" s="107">
        <f t="shared" si="5"/>
        <v>0</v>
      </c>
      <c r="N10" s="107">
        <f t="shared" si="5"/>
        <v>0</v>
      </c>
      <c r="O10" s="107">
        <f t="shared" si="5"/>
        <v>0</v>
      </c>
      <c r="P10" s="196">
        <f t="shared" si="5"/>
        <v>0</v>
      </c>
      <c r="Q10" s="107">
        <f t="shared" si="5"/>
        <v>0</v>
      </c>
      <c r="R10" s="107">
        <f t="shared" si="5"/>
        <v>0</v>
      </c>
      <c r="S10" s="107">
        <f t="shared" si="5"/>
        <v>0</v>
      </c>
      <c r="T10" s="107">
        <f t="shared" si="5"/>
        <v>0</v>
      </c>
      <c r="U10" s="107">
        <f t="shared" si="5"/>
        <v>0</v>
      </c>
      <c r="V10" s="107">
        <f t="shared" si="5"/>
        <v>0</v>
      </c>
      <c r="W10" s="107">
        <f t="shared" si="5"/>
        <v>0</v>
      </c>
      <c r="X10" s="107">
        <f t="shared" si="5"/>
        <v>0</v>
      </c>
      <c r="Y10" s="107">
        <f t="shared" si="5"/>
        <v>0</v>
      </c>
      <c r="Z10" s="107">
        <f t="shared" si="5"/>
        <v>0</v>
      </c>
      <c r="AA10" s="107">
        <f t="shared" si="5"/>
        <v>0</v>
      </c>
      <c r="AB10" s="107">
        <f t="shared" si="5"/>
        <v>1773535.47</v>
      </c>
      <c r="AC10" s="107">
        <f t="shared" si="5"/>
        <v>289721.28999999998</v>
      </c>
      <c r="AD10" s="107">
        <f t="shared" si="5"/>
        <v>2502688.16</v>
      </c>
      <c r="AE10" s="107">
        <f t="shared" si="5"/>
        <v>3095095.2600000002</v>
      </c>
      <c r="AF10" s="107">
        <f t="shared" si="5"/>
        <v>2026639.81</v>
      </c>
      <c r="AG10" s="107">
        <f t="shared" si="5"/>
        <v>1415788.6500000001</v>
      </c>
      <c r="AH10" s="107">
        <f t="shared" si="5"/>
        <v>221285.75</v>
      </c>
      <c r="AI10" s="107">
        <f t="shared" si="5"/>
        <v>149148.44</v>
      </c>
      <c r="AJ10" s="107">
        <f t="shared" si="5"/>
        <v>662871.29</v>
      </c>
      <c r="AK10" s="107">
        <f t="shared" si="5"/>
        <v>537114.06999999995</v>
      </c>
      <c r="AL10" s="107">
        <f t="shared" si="5"/>
        <v>1705513.36</v>
      </c>
      <c r="AM10" s="107">
        <f t="shared" si="5"/>
        <v>1718419.3699999999</v>
      </c>
      <c r="AN10" s="107">
        <f t="shared" si="5"/>
        <v>15528.17</v>
      </c>
      <c r="AO10" s="107">
        <f t="shared" ref="AO10:BL10" si="8">SUM(AO4,AO6,AO8)</f>
        <v>6006.7</v>
      </c>
      <c r="AP10" s="107">
        <f t="shared" si="8"/>
        <v>5597.62</v>
      </c>
      <c r="AQ10" s="107">
        <f t="shared" si="8"/>
        <v>4507.5</v>
      </c>
      <c r="AR10" s="107">
        <f t="shared" si="8"/>
        <v>469320.67</v>
      </c>
      <c r="AS10" s="107">
        <f t="shared" si="8"/>
        <v>1550351.67</v>
      </c>
      <c r="AT10" s="107">
        <f t="shared" si="8"/>
        <v>4507.5</v>
      </c>
      <c r="AU10" s="107">
        <f t="shared" si="8"/>
        <v>4507.5</v>
      </c>
      <c r="AV10" s="107">
        <f t="shared" si="8"/>
        <v>4507.5</v>
      </c>
      <c r="AW10" s="107">
        <f t="shared" si="8"/>
        <v>4507.5</v>
      </c>
      <c r="AX10" s="107">
        <f t="shared" si="8"/>
        <v>482060.73</v>
      </c>
      <c r="AY10" s="107">
        <f t="shared" si="8"/>
        <v>829656.17</v>
      </c>
      <c r="AZ10" s="107">
        <f t="shared" si="8"/>
        <v>156986.07999999999</v>
      </c>
      <c r="BA10" s="107">
        <f t="shared" si="8"/>
        <v>6058.82</v>
      </c>
      <c r="BB10" s="107">
        <f t="shared" si="8"/>
        <v>4507.5</v>
      </c>
      <c r="BC10" s="107">
        <f t="shared" si="8"/>
        <v>1363787.62</v>
      </c>
      <c r="BD10" s="107">
        <f t="shared" si="8"/>
        <v>4507.5</v>
      </c>
      <c r="BE10" s="107">
        <f t="shared" si="8"/>
        <v>4507.5</v>
      </c>
      <c r="BF10" s="107">
        <f t="shared" si="8"/>
        <v>463978.18</v>
      </c>
      <c r="BG10" s="107">
        <f t="shared" si="8"/>
        <v>53096.23</v>
      </c>
      <c r="BH10" s="107">
        <f t="shared" si="8"/>
        <v>118063.03999999999</v>
      </c>
      <c r="BI10" s="107">
        <f t="shared" si="8"/>
        <v>662758.68999999994</v>
      </c>
      <c r="BJ10" s="107">
        <f t="shared" si="8"/>
        <v>905763.29</v>
      </c>
      <c r="BK10" s="107">
        <f t="shared" si="8"/>
        <v>828983.4</v>
      </c>
      <c r="BL10" s="107">
        <f t="shared" si="8"/>
        <v>0</v>
      </c>
      <c r="BM10" s="107">
        <f t="shared" ref="BM10:BN10" si="9">SUM(BM4,BM6,BM8)</f>
        <v>0</v>
      </c>
      <c r="BN10" s="107">
        <f t="shared" si="9"/>
        <v>0</v>
      </c>
    </row>
    <row r="11" spans="2:66" x14ac:dyDescent="0.3">
      <c r="P11" s="197"/>
    </row>
    <row r="12" spans="2:66" x14ac:dyDescent="0.3">
      <c r="B12" s="134" t="s">
        <v>633</v>
      </c>
      <c r="C12" s="134" t="s">
        <v>3343</v>
      </c>
      <c r="D12" s="134" t="s">
        <v>634</v>
      </c>
      <c r="E12" s="135">
        <f>E2</f>
        <v>42370</v>
      </c>
      <c r="F12" s="135">
        <f t="shared" ref="F12:AN12" si="10">F2</f>
        <v>42401</v>
      </c>
      <c r="G12" s="135">
        <f t="shared" si="10"/>
        <v>42430</v>
      </c>
      <c r="H12" s="135">
        <f t="shared" si="10"/>
        <v>42461</v>
      </c>
      <c r="I12" s="135">
        <f t="shared" si="10"/>
        <v>42491</v>
      </c>
      <c r="J12" s="135">
        <f t="shared" si="10"/>
        <v>42522</v>
      </c>
      <c r="K12" s="135">
        <f t="shared" si="10"/>
        <v>42552</v>
      </c>
      <c r="L12" s="135">
        <f t="shared" si="10"/>
        <v>42583</v>
      </c>
      <c r="M12" s="135">
        <f t="shared" si="10"/>
        <v>42614</v>
      </c>
      <c r="N12" s="135">
        <f t="shared" si="10"/>
        <v>42644</v>
      </c>
      <c r="O12" s="135">
        <f t="shared" si="10"/>
        <v>42675</v>
      </c>
      <c r="P12" s="135">
        <f t="shared" si="10"/>
        <v>42705</v>
      </c>
      <c r="Q12" s="135">
        <f t="shared" si="10"/>
        <v>42736</v>
      </c>
      <c r="R12" s="135">
        <f t="shared" si="10"/>
        <v>42767</v>
      </c>
      <c r="S12" s="135">
        <f t="shared" si="10"/>
        <v>42795</v>
      </c>
      <c r="T12" s="135">
        <f t="shared" si="10"/>
        <v>42826</v>
      </c>
      <c r="U12" s="135">
        <f t="shared" si="10"/>
        <v>42856</v>
      </c>
      <c r="V12" s="135">
        <f t="shared" si="10"/>
        <v>42887</v>
      </c>
      <c r="W12" s="135">
        <f t="shared" si="10"/>
        <v>42917</v>
      </c>
      <c r="X12" s="135">
        <f t="shared" si="10"/>
        <v>42948</v>
      </c>
      <c r="Y12" s="135">
        <f t="shared" si="10"/>
        <v>42979</v>
      </c>
      <c r="Z12" s="135">
        <f t="shared" si="10"/>
        <v>43009</v>
      </c>
      <c r="AA12" s="135">
        <f t="shared" si="10"/>
        <v>43040</v>
      </c>
      <c r="AB12" s="135">
        <f t="shared" si="10"/>
        <v>43070</v>
      </c>
      <c r="AC12" s="135">
        <f t="shared" si="10"/>
        <v>43101</v>
      </c>
      <c r="AD12" s="135">
        <f t="shared" si="10"/>
        <v>43132</v>
      </c>
      <c r="AE12" s="135">
        <f t="shared" si="10"/>
        <v>43160</v>
      </c>
      <c r="AF12" s="135">
        <f t="shared" si="10"/>
        <v>43191</v>
      </c>
      <c r="AG12" s="135">
        <f t="shared" si="10"/>
        <v>43221</v>
      </c>
      <c r="AH12" s="135">
        <f t="shared" si="10"/>
        <v>43252</v>
      </c>
      <c r="AI12" s="135">
        <f t="shared" si="10"/>
        <v>43282</v>
      </c>
      <c r="AJ12" s="135">
        <f t="shared" si="10"/>
        <v>43313</v>
      </c>
      <c r="AK12" s="135">
        <f t="shared" si="10"/>
        <v>43344</v>
      </c>
      <c r="AL12" s="135">
        <f t="shared" si="10"/>
        <v>43374</v>
      </c>
      <c r="AM12" s="135">
        <f t="shared" si="10"/>
        <v>43405</v>
      </c>
      <c r="AN12" s="135">
        <f t="shared" si="10"/>
        <v>43435</v>
      </c>
      <c r="AO12" s="135">
        <f t="shared" ref="AO12:BL12" si="11">AO2</f>
        <v>43466</v>
      </c>
      <c r="AP12" s="135">
        <f t="shared" si="11"/>
        <v>43497</v>
      </c>
      <c r="AQ12" s="135">
        <f t="shared" si="11"/>
        <v>43525</v>
      </c>
      <c r="AR12" s="135">
        <f t="shared" si="11"/>
        <v>43556</v>
      </c>
      <c r="AS12" s="135">
        <f t="shared" si="11"/>
        <v>43586</v>
      </c>
      <c r="AT12" s="135">
        <f t="shared" si="11"/>
        <v>43617</v>
      </c>
      <c r="AU12" s="135">
        <f t="shared" si="11"/>
        <v>43647</v>
      </c>
      <c r="AV12" s="135">
        <f t="shared" si="11"/>
        <v>43678</v>
      </c>
      <c r="AW12" s="135">
        <f t="shared" si="11"/>
        <v>43709</v>
      </c>
      <c r="AX12" s="135">
        <f t="shared" si="11"/>
        <v>43739</v>
      </c>
      <c r="AY12" s="135">
        <f t="shared" si="11"/>
        <v>43770</v>
      </c>
      <c r="AZ12" s="135">
        <f t="shared" si="11"/>
        <v>43800</v>
      </c>
      <c r="BA12" s="135">
        <f t="shared" si="11"/>
        <v>43831</v>
      </c>
      <c r="BB12" s="135">
        <f t="shared" si="11"/>
        <v>43862</v>
      </c>
      <c r="BC12" s="135">
        <f t="shared" si="11"/>
        <v>43891</v>
      </c>
      <c r="BD12" s="135">
        <f t="shared" si="11"/>
        <v>43922</v>
      </c>
      <c r="BE12" s="135">
        <f t="shared" si="11"/>
        <v>43952</v>
      </c>
      <c r="BF12" s="135">
        <f t="shared" si="11"/>
        <v>43983</v>
      </c>
      <c r="BG12" s="135">
        <f t="shared" si="11"/>
        <v>44013</v>
      </c>
      <c r="BH12" s="135">
        <f t="shared" si="11"/>
        <v>44044</v>
      </c>
      <c r="BI12" s="135">
        <f t="shared" si="11"/>
        <v>44075</v>
      </c>
      <c r="BJ12" s="135">
        <f t="shared" si="11"/>
        <v>44105</v>
      </c>
      <c r="BK12" s="135">
        <f t="shared" si="11"/>
        <v>44136</v>
      </c>
      <c r="BL12" s="135">
        <f t="shared" si="11"/>
        <v>44166</v>
      </c>
      <c r="BM12" s="135">
        <f t="shared" ref="BM12:BN12" si="12">BM2</f>
        <v>44197</v>
      </c>
      <c r="BN12" s="135">
        <f t="shared" si="12"/>
        <v>44228</v>
      </c>
    </row>
    <row r="13" spans="2:66" x14ac:dyDescent="0.3">
      <c r="B13" s="394" t="s">
        <v>692</v>
      </c>
      <c r="C13" s="393" t="s">
        <v>693</v>
      </c>
      <c r="D13" s="136" t="s">
        <v>635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3">AP20</f>
        <v>560947.92000000004</v>
      </c>
      <c r="AR13" s="137">
        <f t="shared" si="13"/>
        <v>366702.27</v>
      </c>
      <c r="AS13" s="137">
        <f t="shared" si="13"/>
        <v>1500050.88</v>
      </c>
      <c r="AT13" s="137">
        <f t="shared" si="13"/>
        <v>502736.25</v>
      </c>
      <c r="AU13" s="137">
        <f t="shared" si="13"/>
        <v>2969549.1100000003</v>
      </c>
      <c r="AV13" s="137">
        <f t="shared" si="13"/>
        <v>2034148.08</v>
      </c>
      <c r="AW13" s="137">
        <f t="shared" si="13"/>
        <v>2428541.09</v>
      </c>
      <c r="AX13" s="137">
        <f t="shared" si="13"/>
        <v>4524362.17</v>
      </c>
      <c r="AY13" s="137">
        <f t="shared" si="13"/>
        <v>3672215.9699999997</v>
      </c>
      <c r="AZ13" s="137">
        <f t="shared" si="13"/>
        <v>2828778.37</v>
      </c>
      <c r="BA13" s="137">
        <f t="shared" si="13"/>
        <v>307218.96000000002</v>
      </c>
      <c r="BB13" s="137">
        <f t="shared" si="13"/>
        <v>750948.94</v>
      </c>
      <c r="BC13" s="137">
        <f t="shared" si="13"/>
        <v>6601.71</v>
      </c>
      <c r="BD13" s="137">
        <f t="shared" si="13"/>
        <v>1393545.54</v>
      </c>
      <c r="BE13" s="137">
        <f t="shared" si="13"/>
        <v>787417.89</v>
      </c>
      <c r="BF13" s="137">
        <f t="shared" si="13"/>
        <v>557258.72</v>
      </c>
      <c r="BG13" s="137">
        <f t="shared" si="13"/>
        <v>10213.14</v>
      </c>
      <c r="BH13" s="137">
        <f t="shared" si="13"/>
        <v>10225.64</v>
      </c>
      <c r="BI13" s="137">
        <f t="shared" si="13"/>
        <v>5144.03</v>
      </c>
      <c r="BJ13" s="137">
        <f t="shared" si="13"/>
        <v>2777.6</v>
      </c>
      <c r="BK13" s="137">
        <f t="shared" si="13"/>
        <v>2780.57</v>
      </c>
      <c r="BL13" s="137"/>
      <c r="BM13" s="137"/>
      <c r="BN13" s="137"/>
    </row>
    <row r="14" spans="2:66" x14ac:dyDescent="0.3">
      <c r="B14" s="394"/>
      <c r="C14" s="393"/>
      <c r="D14" s="136" t="s">
        <v>636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3345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>
        <v>103934.7</v>
      </c>
      <c r="BD14" s="137" t="s">
        <v>3345</v>
      </c>
      <c r="BE14" s="137">
        <v>1.1299999999999999</v>
      </c>
      <c r="BF14" s="137">
        <v>3.75</v>
      </c>
      <c r="BG14" s="137" t="s">
        <v>3345</v>
      </c>
      <c r="BH14" s="137" t="s">
        <v>3345</v>
      </c>
      <c r="BI14" s="137">
        <v>0</v>
      </c>
      <c r="BJ14" s="137">
        <v>0</v>
      </c>
      <c r="BK14" s="137">
        <v>0</v>
      </c>
      <c r="BL14" s="137"/>
      <c r="BM14" s="137"/>
      <c r="BN14" s="137"/>
    </row>
    <row r="15" spans="2:66" x14ac:dyDescent="0.3">
      <c r="B15" s="394"/>
      <c r="C15" s="393" t="s">
        <v>691</v>
      </c>
      <c r="D15" s="136" t="s">
        <v>635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4"/>
      <c r="C16" s="393"/>
      <c r="D16" s="136" t="s">
        <v>636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>
        <v>1289610.8400000001</v>
      </c>
      <c r="BD16" s="137">
        <v>787417.89</v>
      </c>
      <c r="BE16" s="137">
        <v>557257.59</v>
      </c>
      <c r="BF16" s="137">
        <v>10209.39</v>
      </c>
      <c r="BG16" s="137">
        <v>10225.64</v>
      </c>
      <c r="BH16" s="137">
        <v>5144.03</v>
      </c>
      <c r="BI16" s="137">
        <v>2777.6</v>
      </c>
      <c r="BJ16" s="137">
        <v>2780.57</v>
      </c>
      <c r="BK16" s="137">
        <v>2781.25</v>
      </c>
      <c r="BL16" s="137"/>
      <c r="BM16" s="137"/>
      <c r="BN16" s="137"/>
    </row>
    <row r="17" spans="2:66" x14ac:dyDescent="0.3">
      <c r="B17" s="394"/>
      <c r="C17" s="395"/>
      <c r="D17" s="136" t="s">
        <v>635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4"/>
      <c r="C18" s="395"/>
      <c r="D18" s="136" t="s">
        <v>636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638</v>
      </c>
      <c r="D19" s="106"/>
      <c r="E19" s="107">
        <f>SUM(E13,E15,E17)</f>
        <v>0</v>
      </c>
      <c r="F19" s="107">
        <f t="shared" ref="F19:AN20" si="14">SUM(F13,F15,F17)</f>
        <v>0</v>
      </c>
      <c r="G19" s="107">
        <f t="shared" si="14"/>
        <v>0</v>
      </c>
      <c r="H19" s="107">
        <f t="shared" si="14"/>
        <v>0</v>
      </c>
      <c r="I19" s="107">
        <f t="shared" si="14"/>
        <v>0</v>
      </c>
      <c r="J19" s="107">
        <f t="shared" si="14"/>
        <v>0</v>
      </c>
      <c r="K19" s="107">
        <f t="shared" si="14"/>
        <v>0</v>
      </c>
      <c r="L19" s="107">
        <f t="shared" si="14"/>
        <v>0</v>
      </c>
      <c r="M19" s="107">
        <f t="shared" si="14"/>
        <v>0</v>
      </c>
      <c r="N19" s="107">
        <f t="shared" si="14"/>
        <v>0</v>
      </c>
      <c r="O19" s="107">
        <f t="shared" si="14"/>
        <v>0</v>
      </c>
      <c r="P19" s="196">
        <f t="shared" si="14"/>
        <v>0</v>
      </c>
      <c r="Q19" s="107">
        <f t="shared" si="14"/>
        <v>0</v>
      </c>
      <c r="R19" s="107">
        <f t="shared" si="14"/>
        <v>0</v>
      </c>
      <c r="S19" s="107">
        <f t="shared" si="14"/>
        <v>0</v>
      </c>
      <c r="T19" s="107">
        <f t="shared" si="14"/>
        <v>0</v>
      </c>
      <c r="U19" s="107">
        <f t="shared" si="14"/>
        <v>0</v>
      </c>
      <c r="V19" s="107">
        <f t="shared" si="14"/>
        <v>0</v>
      </c>
      <c r="W19" s="107">
        <f t="shared" si="14"/>
        <v>0</v>
      </c>
      <c r="X19" s="107">
        <f t="shared" si="14"/>
        <v>0</v>
      </c>
      <c r="Y19" s="107">
        <f t="shared" si="14"/>
        <v>0</v>
      </c>
      <c r="Z19" s="107">
        <f t="shared" si="14"/>
        <v>0</v>
      </c>
      <c r="AA19" s="107">
        <f t="shared" si="14"/>
        <v>0</v>
      </c>
      <c r="AB19" s="107">
        <f t="shared" si="14"/>
        <v>0</v>
      </c>
      <c r="AC19" s="107">
        <f t="shared" si="14"/>
        <v>0</v>
      </c>
      <c r="AD19" s="107">
        <f t="shared" si="14"/>
        <v>0</v>
      </c>
      <c r="AE19" s="107">
        <f t="shared" si="14"/>
        <v>0</v>
      </c>
      <c r="AF19" s="107">
        <f t="shared" si="14"/>
        <v>0</v>
      </c>
      <c r="AG19" s="107">
        <f t="shared" si="14"/>
        <v>0</v>
      </c>
      <c r="AH19" s="107">
        <f t="shared" si="14"/>
        <v>0</v>
      </c>
      <c r="AI19" s="107">
        <f t="shared" si="14"/>
        <v>0</v>
      </c>
      <c r="AJ19" s="107">
        <f t="shared" si="14"/>
        <v>0</v>
      </c>
      <c r="AK19" s="107">
        <f t="shared" si="14"/>
        <v>0</v>
      </c>
      <c r="AL19" s="107">
        <f t="shared" si="14"/>
        <v>0</v>
      </c>
      <c r="AM19" s="107">
        <f t="shared" si="14"/>
        <v>0</v>
      </c>
      <c r="AN19" s="107">
        <f t="shared" si="14"/>
        <v>0</v>
      </c>
      <c r="AO19" s="107">
        <f t="shared" ref="AO19:BL19" si="15">SUM(AO13,AO15,AO17)</f>
        <v>0</v>
      </c>
      <c r="AP19" s="107">
        <f t="shared" si="15"/>
        <v>592890.20000000007</v>
      </c>
      <c r="AQ19" s="107">
        <f t="shared" si="15"/>
        <v>560947.92000000004</v>
      </c>
      <c r="AR19" s="107">
        <f t="shared" si="15"/>
        <v>366702.27</v>
      </c>
      <c r="AS19" s="107">
        <f t="shared" si="15"/>
        <v>1500050.88</v>
      </c>
      <c r="AT19" s="107">
        <f t="shared" si="15"/>
        <v>502736.25</v>
      </c>
      <c r="AU19" s="107">
        <f t="shared" si="15"/>
        <v>2969549.1100000003</v>
      </c>
      <c r="AV19" s="107">
        <f t="shared" si="15"/>
        <v>2034148.08</v>
      </c>
      <c r="AW19" s="107">
        <f t="shared" si="15"/>
        <v>2428541.09</v>
      </c>
      <c r="AX19" s="107">
        <f t="shared" si="15"/>
        <v>4524362.17</v>
      </c>
      <c r="AY19" s="107">
        <f t="shared" si="15"/>
        <v>3672215.9699999997</v>
      </c>
      <c r="AZ19" s="107">
        <f t="shared" si="15"/>
        <v>2828778.37</v>
      </c>
      <c r="BA19" s="107">
        <f t="shared" si="15"/>
        <v>307218.96000000002</v>
      </c>
      <c r="BB19" s="107">
        <f t="shared" si="15"/>
        <v>750948.94</v>
      </c>
      <c r="BC19" s="107">
        <f t="shared" si="15"/>
        <v>6601.71</v>
      </c>
      <c r="BD19" s="107">
        <f t="shared" si="15"/>
        <v>1393545.54</v>
      </c>
      <c r="BE19" s="107">
        <f t="shared" si="15"/>
        <v>787417.89</v>
      </c>
      <c r="BF19" s="107">
        <f t="shared" si="15"/>
        <v>557258.72</v>
      </c>
      <c r="BG19" s="107">
        <f t="shared" si="15"/>
        <v>10213.14</v>
      </c>
      <c r="BH19" s="107">
        <f t="shared" si="15"/>
        <v>10225.64</v>
      </c>
      <c r="BI19" s="107">
        <f t="shared" si="15"/>
        <v>5144.03</v>
      </c>
      <c r="BJ19" s="107">
        <f t="shared" si="15"/>
        <v>2777.6</v>
      </c>
      <c r="BK19" s="107">
        <f t="shared" si="15"/>
        <v>2780.57</v>
      </c>
      <c r="BL19" s="107">
        <f t="shared" si="15"/>
        <v>0</v>
      </c>
      <c r="BM19" s="107">
        <f t="shared" ref="BM19:BN19" si="16">SUM(BM13,BM15,BM17)</f>
        <v>0</v>
      </c>
      <c r="BN19" s="107">
        <f t="shared" si="16"/>
        <v>0</v>
      </c>
    </row>
    <row r="20" spans="2:66" x14ac:dyDescent="0.3">
      <c r="B20" s="138"/>
      <c r="C20" s="136" t="s">
        <v>639</v>
      </c>
      <c r="D20" s="106"/>
      <c r="E20" s="107">
        <f>SUM(E14,E16,E18)</f>
        <v>0</v>
      </c>
      <c r="F20" s="107">
        <f t="shared" si="14"/>
        <v>0</v>
      </c>
      <c r="G20" s="107">
        <f t="shared" si="14"/>
        <v>0</v>
      </c>
      <c r="H20" s="107">
        <f t="shared" si="14"/>
        <v>0</v>
      </c>
      <c r="I20" s="107">
        <f t="shared" si="14"/>
        <v>0</v>
      </c>
      <c r="J20" s="107">
        <f t="shared" si="14"/>
        <v>0</v>
      </c>
      <c r="K20" s="107">
        <f t="shared" si="14"/>
        <v>0</v>
      </c>
      <c r="L20" s="107">
        <f t="shared" si="14"/>
        <v>0</v>
      </c>
      <c r="M20" s="107">
        <f t="shared" si="14"/>
        <v>0</v>
      </c>
      <c r="N20" s="107">
        <f t="shared" si="14"/>
        <v>0</v>
      </c>
      <c r="O20" s="107">
        <f t="shared" si="14"/>
        <v>0</v>
      </c>
      <c r="P20" s="196">
        <f t="shared" si="14"/>
        <v>0</v>
      </c>
      <c r="Q20" s="107">
        <f t="shared" si="14"/>
        <v>0</v>
      </c>
      <c r="R20" s="107">
        <f t="shared" si="14"/>
        <v>0</v>
      </c>
      <c r="S20" s="107">
        <f t="shared" si="14"/>
        <v>0</v>
      </c>
      <c r="T20" s="107">
        <f t="shared" si="14"/>
        <v>0</v>
      </c>
      <c r="U20" s="107">
        <f t="shared" si="14"/>
        <v>0</v>
      </c>
      <c r="V20" s="107">
        <f t="shared" si="14"/>
        <v>0</v>
      </c>
      <c r="W20" s="107">
        <f t="shared" si="14"/>
        <v>0</v>
      </c>
      <c r="X20" s="107">
        <f t="shared" si="14"/>
        <v>0</v>
      </c>
      <c r="Y20" s="107">
        <f t="shared" si="14"/>
        <v>0</v>
      </c>
      <c r="Z20" s="107">
        <f t="shared" si="14"/>
        <v>0</v>
      </c>
      <c r="AA20" s="107">
        <f t="shared" si="14"/>
        <v>0</v>
      </c>
      <c r="AB20" s="107">
        <f t="shared" si="14"/>
        <v>0</v>
      </c>
      <c r="AC20" s="107">
        <f t="shared" si="14"/>
        <v>0</v>
      </c>
      <c r="AD20" s="107">
        <f t="shared" si="14"/>
        <v>0</v>
      </c>
      <c r="AE20" s="107">
        <f t="shared" si="14"/>
        <v>0</v>
      </c>
      <c r="AF20" s="107">
        <f t="shared" si="14"/>
        <v>0</v>
      </c>
      <c r="AG20" s="107">
        <f t="shared" si="14"/>
        <v>0</v>
      </c>
      <c r="AH20" s="107">
        <f t="shared" si="14"/>
        <v>0</v>
      </c>
      <c r="AI20" s="107">
        <f t="shared" si="14"/>
        <v>0</v>
      </c>
      <c r="AJ20" s="107">
        <f t="shared" si="14"/>
        <v>31324.29</v>
      </c>
      <c r="AK20" s="107">
        <f t="shared" si="14"/>
        <v>1141.49</v>
      </c>
      <c r="AL20" s="107">
        <f t="shared" si="14"/>
        <v>0</v>
      </c>
      <c r="AM20" s="107">
        <f t="shared" si="14"/>
        <v>0</v>
      </c>
      <c r="AN20" s="107">
        <f t="shared" si="14"/>
        <v>0</v>
      </c>
      <c r="AO20" s="107">
        <f t="shared" ref="AO20:BL20" si="17">SUM(AO14,AO16,AO18)</f>
        <v>592890.20000000007</v>
      </c>
      <c r="AP20" s="107">
        <f t="shared" si="17"/>
        <v>560947.92000000004</v>
      </c>
      <c r="AQ20" s="107">
        <f t="shared" si="17"/>
        <v>366702.27</v>
      </c>
      <c r="AR20" s="107">
        <f t="shared" si="17"/>
        <v>1500050.88</v>
      </c>
      <c r="AS20" s="107">
        <f t="shared" si="17"/>
        <v>502736.25</v>
      </c>
      <c r="AT20" s="107">
        <f t="shared" si="17"/>
        <v>2969549.1100000003</v>
      </c>
      <c r="AU20" s="107">
        <f t="shared" si="17"/>
        <v>2034148.08</v>
      </c>
      <c r="AV20" s="107">
        <f t="shared" si="17"/>
        <v>2428541.09</v>
      </c>
      <c r="AW20" s="107">
        <f t="shared" si="17"/>
        <v>4524362.17</v>
      </c>
      <c r="AX20" s="107">
        <f t="shared" si="17"/>
        <v>3672215.9699999997</v>
      </c>
      <c r="AY20" s="107">
        <f t="shared" si="17"/>
        <v>2828778.37</v>
      </c>
      <c r="AZ20" s="107">
        <f t="shared" si="17"/>
        <v>307218.96000000002</v>
      </c>
      <c r="BA20" s="107">
        <f t="shared" si="17"/>
        <v>750948.94</v>
      </c>
      <c r="BB20" s="107">
        <f t="shared" si="17"/>
        <v>6601.71</v>
      </c>
      <c r="BC20" s="107">
        <f t="shared" si="17"/>
        <v>1393545.54</v>
      </c>
      <c r="BD20" s="107">
        <f t="shared" si="17"/>
        <v>787417.89</v>
      </c>
      <c r="BE20" s="107">
        <f t="shared" si="17"/>
        <v>557258.72</v>
      </c>
      <c r="BF20" s="107">
        <f t="shared" si="17"/>
        <v>10213.14</v>
      </c>
      <c r="BG20" s="107">
        <f t="shared" si="17"/>
        <v>10225.64</v>
      </c>
      <c r="BH20" s="107">
        <f t="shared" si="17"/>
        <v>5144.03</v>
      </c>
      <c r="BI20" s="107">
        <f t="shared" si="17"/>
        <v>2777.6</v>
      </c>
      <c r="BJ20" s="107">
        <f t="shared" si="17"/>
        <v>2780.57</v>
      </c>
      <c r="BK20" s="107">
        <f t="shared" si="17"/>
        <v>2781.25</v>
      </c>
      <c r="BL20" s="107">
        <f t="shared" si="17"/>
        <v>0</v>
      </c>
      <c r="BM20" s="107">
        <f t="shared" ref="BM20:BN20" si="18">SUM(BM14,BM16,BM18)</f>
        <v>0</v>
      </c>
      <c r="BN20" s="107">
        <f t="shared" si="18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464"/>
  <sheetViews>
    <sheetView showGridLines="0" zoomScale="80" zoomScaleNormal="80" workbookViewId="0">
      <pane ySplit="3" topLeftCell="A21451" activePane="bottomLeft" state="frozen"/>
      <selection pane="bottomLeft" activeCell="F21465" sqref="A21465:XFD21768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281</v>
      </c>
      <c r="D2" s="67"/>
      <c r="E2" s="68"/>
      <c r="F2" s="78"/>
      <c r="G2" s="71"/>
      <c r="H2" s="56"/>
      <c r="I2" s="204" t="s">
        <v>30</v>
      </c>
      <c r="J2" s="57">
        <f>SUBTOTAL(9,J4:J1048576)</f>
        <v>2235738.2900000061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617</v>
      </c>
      <c r="E3" s="201" t="s">
        <v>282</v>
      </c>
      <c r="F3" s="77" t="s">
        <v>283</v>
      </c>
      <c r="G3" s="77" t="s">
        <v>284</v>
      </c>
      <c r="H3" s="77" t="s">
        <v>285</v>
      </c>
      <c r="I3" s="77" t="s">
        <v>286</v>
      </c>
      <c r="J3" s="77" t="s">
        <v>122</v>
      </c>
      <c r="K3" s="77" t="s">
        <v>616</v>
      </c>
      <c r="L3" s="202" t="s">
        <v>637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693</v>
      </c>
      <c r="C4" s="205" t="s">
        <v>692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287</v>
      </c>
      <c r="H4" s="207" t="s">
        <v>140</v>
      </c>
      <c r="I4" s="207" t="s">
        <v>227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1880</v>
      </c>
    </row>
    <row r="5" spans="1:16" ht="15" customHeight="1" x14ac:dyDescent="0.3">
      <c r="A5" s="286" t="str">
        <f t="shared" si="0"/>
        <v>2017</v>
      </c>
      <c r="B5" s="205" t="s">
        <v>693</v>
      </c>
      <c r="C5" s="205" t="s">
        <v>692</v>
      </c>
      <c r="D5" s="72" t="str">
        <f t="shared" si="1"/>
        <v>dez/2017</v>
      </c>
      <c r="E5" s="206">
        <v>43090</v>
      </c>
      <c r="F5" s="205" t="s">
        <v>210</v>
      </c>
      <c r="G5" s="205" t="s">
        <v>287</v>
      </c>
      <c r="H5" s="207" t="s">
        <v>321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693</v>
      </c>
      <c r="C6" s="205" t="s">
        <v>692</v>
      </c>
      <c r="D6" s="72" t="str">
        <f t="shared" si="1"/>
        <v>dez/2017</v>
      </c>
      <c r="E6" s="206">
        <v>43090</v>
      </c>
      <c r="F6" s="205" t="s">
        <v>210</v>
      </c>
      <c r="G6" s="205" t="s">
        <v>287</v>
      </c>
      <c r="H6" s="207" t="s">
        <v>321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691</v>
      </c>
      <c r="C7" s="205" t="s">
        <v>692</v>
      </c>
      <c r="D7" s="72" t="str">
        <f t="shared" si="1"/>
        <v>dez/2017</v>
      </c>
      <c r="E7" s="206">
        <v>43091</v>
      </c>
      <c r="F7" s="205" t="s">
        <v>213</v>
      </c>
      <c r="G7" s="205" t="s">
        <v>287</v>
      </c>
      <c r="H7" s="207" t="s">
        <v>213</v>
      </c>
      <c r="I7" s="207" t="s">
        <v>202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691</v>
      </c>
      <c r="C8" s="205" t="s">
        <v>692</v>
      </c>
      <c r="D8" s="72" t="str">
        <f t="shared" si="1"/>
        <v>dez/2017</v>
      </c>
      <c r="E8" s="206">
        <v>43091</v>
      </c>
      <c r="F8" s="205" t="s">
        <v>679</v>
      </c>
      <c r="G8" s="205" t="s">
        <v>287</v>
      </c>
      <c r="H8" s="207" t="s">
        <v>679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691</v>
      </c>
      <c r="C9" s="205" t="s">
        <v>692</v>
      </c>
      <c r="D9" s="72" t="str">
        <f t="shared" si="1"/>
        <v>dez/2017</v>
      </c>
      <c r="E9" s="206">
        <v>43091</v>
      </c>
      <c r="F9" s="205" t="s">
        <v>677</v>
      </c>
      <c r="G9" s="205" t="s">
        <v>287</v>
      </c>
      <c r="H9" s="207" t="s">
        <v>694</v>
      </c>
      <c r="I9" s="207" t="s">
        <v>222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691</v>
      </c>
      <c r="C10" s="205" t="s">
        <v>692</v>
      </c>
      <c r="D10" s="72" t="str">
        <f t="shared" si="1"/>
        <v>dez/2017</v>
      </c>
      <c r="E10" s="206">
        <v>43091</v>
      </c>
      <c r="F10" s="205" t="s">
        <v>677</v>
      </c>
      <c r="G10" s="205" t="s">
        <v>287</v>
      </c>
      <c r="H10" s="207" t="s">
        <v>695</v>
      </c>
      <c r="I10" s="207" t="s">
        <v>222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691</v>
      </c>
      <c r="C11" s="205" t="s">
        <v>692</v>
      </c>
      <c r="D11" s="72" t="str">
        <f t="shared" si="1"/>
        <v>dez/2017</v>
      </c>
      <c r="E11" s="206">
        <v>43091</v>
      </c>
      <c r="F11" s="205" t="s">
        <v>677</v>
      </c>
      <c r="G11" s="205" t="s">
        <v>287</v>
      </c>
      <c r="H11" s="207" t="s">
        <v>696</v>
      </c>
      <c r="I11" s="207" t="s">
        <v>222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691</v>
      </c>
      <c r="C12" s="205" t="s">
        <v>692</v>
      </c>
      <c r="D12" s="72" t="str">
        <f t="shared" si="1"/>
        <v>dez/2017</v>
      </c>
      <c r="E12" s="206">
        <v>43091</v>
      </c>
      <c r="F12" s="205" t="s">
        <v>677</v>
      </c>
      <c r="G12" s="205" t="s">
        <v>287</v>
      </c>
      <c r="H12" s="207" t="s">
        <v>697</v>
      </c>
      <c r="I12" s="207" t="s">
        <v>222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691</v>
      </c>
      <c r="C13" s="205" t="s">
        <v>692</v>
      </c>
      <c r="D13" s="72" t="str">
        <f t="shared" si="1"/>
        <v>dez/2017</v>
      </c>
      <c r="E13" s="206">
        <v>43091</v>
      </c>
      <c r="F13" s="205" t="s">
        <v>677</v>
      </c>
      <c r="G13" s="205" t="s">
        <v>287</v>
      </c>
      <c r="H13" s="207" t="s">
        <v>698</v>
      </c>
      <c r="I13" s="207" t="s">
        <v>222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691</v>
      </c>
      <c r="C14" s="205" t="s">
        <v>692</v>
      </c>
      <c r="D14" s="72" t="str">
        <f t="shared" si="1"/>
        <v>dez/2017</v>
      </c>
      <c r="E14" s="206">
        <v>43091</v>
      </c>
      <c r="F14" s="205" t="s">
        <v>677</v>
      </c>
      <c r="G14" s="205" t="s">
        <v>287</v>
      </c>
      <c r="H14" s="207" t="s">
        <v>699</v>
      </c>
      <c r="I14" s="207" t="s">
        <v>222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691</v>
      </c>
      <c r="C15" s="205" t="s">
        <v>692</v>
      </c>
      <c r="D15" s="72" t="str">
        <f t="shared" si="1"/>
        <v>dez/2017</v>
      </c>
      <c r="E15" s="206">
        <v>43091</v>
      </c>
      <c r="F15" s="205" t="s">
        <v>677</v>
      </c>
      <c r="G15" s="205" t="s">
        <v>287</v>
      </c>
      <c r="H15" s="207" t="s">
        <v>700</v>
      </c>
      <c r="I15" s="207" t="s">
        <v>222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691</v>
      </c>
      <c r="C16" s="205" t="s">
        <v>692</v>
      </c>
      <c r="D16" s="72" t="str">
        <f t="shared" si="1"/>
        <v>dez/2017</v>
      </c>
      <c r="E16" s="206">
        <v>43091</v>
      </c>
      <c r="F16" s="205" t="s">
        <v>677</v>
      </c>
      <c r="G16" s="205" t="s">
        <v>287</v>
      </c>
      <c r="H16" s="207" t="s">
        <v>701</v>
      </c>
      <c r="I16" s="207" t="s">
        <v>222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691</v>
      </c>
      <c r="C17" s="205" t="s">
        <v>692</v>
      </c>
      <c r="D17" s="72" t="str">
        <f t="shared" si="1"/>
        <v>dez/2017</v>
      </c>
      <c r="E17" s="206">
        <v>43091</v>
      </c>
      <c r="F17" s="205" t="s">
        <v>677</v>
      </c>
      <c r="G17" s="205" t="s">
        <v>287</v>
      </c>
      <c r="H17" s="207" t="s">
        <v>702</v>
      </c>
      <c r="I17" s="207" t="s">
        <v>222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691</v>
      </c>
      <c r="C18" s="205" t="s">
        <v>692</v>
      </c>
      <c r="D18" s="72" t="str">
        <f t="shared" si="1"/>
        <v>dez/2017</v>
      </c>
      <c r="E18" s="206">
        <v>43091</v>
      </c>
      <c r="F18" s="205" t="s">
        <v>677</v>
      </c>
      <c r="G18" s="205" t="s">
        <v>287</v>
      </c>
      <c r="H18" s="207" t="s">
        <v>703</v>
      </c>
      <c r="I18" s="207" t="s">
        <v>222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691</v>
      </c>
      <c r="C19" s="205" t="s">
        <v>692</v>
      </c>
      <c r="D19" s="72" t="str">
        <f t="shared" si="1"/>
        <v>dez/2017</v>
      </c>
      <c r="E19" s="206">
        <v>43091</v>
      </c>
      <c r="F19" s="205" t="s">
        <v>677</v>
      </c>
      <c r="G19" s="205" t="s">
        <v>287</v>
      </c>
      <c r="H19" s="207" t="s">
        <v>704</v>
      </c>
      <c r="I19" s="207" t="s">
        <v>222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691</v>
      </c>
      <c r="C20" s="205" t="s">
        <v>692</v>
      </c>
      <c r="D20" s="72" t="str">
        <f t="shared" si="1"/>
        <v>dez/2017</v>
      </c>
      <c r="E20" s="206">
        <v>43091</v>
      </c>
      <c r="F20" s="205" t="s">
        <v>677</v>
      </c>
      <c r="G20" s="205" t="s">
        <v>287</v>
      </c>
      <c r="H20" s="207" t="s">
        <v>705</v>
      </c>
      <c r="I20" s="207" t="s">
        <v>222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691</v>
      </c>
      <c r="C21" s="205" t="s">
        <v>692</v>
      </c>
      <c r="D21" s="72" t="str">
        <f t="shared" si="1"/>
        <v>dez/2017</v>
      </c>
      <c r="E21" s="206">
        <v>43091</v>
      </c>
      <c r="F21" s="205" t="s">
        <v>677</v>
      </c>
      <c r="G21" s="205" t="s">
        <v>287</v>
      </c>
      <c r="H21" s="207" t="s">
        <v>706</v>
      </c>
      <c r="I21" s="207" t="s">
        <v>222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691</v>
      </c>
      <c r="C22" s="205" t="s">
        <v>692</v>
      </c>
      <c r="D22" s="72" t="str">
        <f t="shared" si="1"/>
        <v>dez/2017</v>
      </c>
      <c r="E22" s="206">
        <v>43091</v>
      </c>
      <c r="F22" s="205" t="s">
        <v>677</v>
      </c>
      <c r="G22" s="205" t="s">
        <v>287</v>
      </c>
      <c r="H22" s="207" t="s">
        <v>707</v>
      </c>
      <c r="I22" s="207" t="s">
        <v>222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691</v>
      </c>
      <c r="C23" s="205" t="s">
        <v>692</v>
      </c>
      <c r="D23" s="72" t="str">
        <f t="shared" si="1"/>
        <v>dez/2017</v>
      </c>
      <c r="E23" s="206">
        <v>43091</v>
      </c>
      <c r="F23" s="205" t="s">
        <v>677</v>
      </c>
      <c r="G23" s="205" t="s">
        <v>287</v>
      </c>
      <c r="H23" s="207" t="s">
        <v>708</v>
      </c>
      <c r="I23" s="207" t="s">
        <v>222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691</v>
      </c>
      <c r="C24" s="205" t="s">
        <v>692</v>
      </c>
      <c r="D24" s="72" t="str">
        <f t="shared" si="1"/>
        <v>dez/2017</v>
      </c>
      <c r="E24" s="206">
        <v>43091</v>
      </c>
      <c r="F24" s="205" t="s">
        <v>677</v>
      </c>
      <c r="G24" s="205" t="s">
        <v>287</v>
      </c>
      <c r="H24" s="207" t="s">
        <v>709</v>
      </c>
      <c r="I24" s="207" t="s">
        <v>222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691</v>
      </c>
      <c r="C25" s="205" t="s">
        <v>692</v>
      </c>
      <c r="D25" s="72" t="str">
        <f t="shared" si="1"/>
        <v>dez/2017</v>
      </c>
      <c r="E25" s="206">
        <v>43091</v>
      </c>
      <c r="F25" s="205" t="s">
        <v>677</v>
      </c>
      <c r="G25" s="205" t="s">
        <v>287</v>
      </c>
      <c r="H25" s="207" t="s">
        <v>710</v>
      </c>
      <c r="I25" s="207" t="s">
        <v>222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691</v>
      </c>
      <c r="C26" s="205" t="s">
        <v>692</v>
      </c>
      <c r="D26" s="72" t="str">
        <f t="shared" si="1"/>
        <v>dez/2017</v>
      </c>
      <c r="E26" s="206">
        <v>43091</v>
      </c>
      <c r="F26" s="205" t="s">
        <v>677</v>
      </c>
      <c r="G26" s="205" t="s">
        <v>287</v>
      </c>
      <c r="H26" s="207" t="s">
        <v>711</v>
      </c>
      <c r="I26" s="207" t="s">
        <v>222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691</v>
      </c>
      <c r="C27" s="205" t="s">
        <v>692</v>
      </c>
      <c r="D27" s="72" t="str">
        <f t="shared" si="1"/>
        <v>dez/2017</v>
      </c>
      <c r="E27" s="206">
        <v>43091</v>
      </c>
      <c r="F27" s="205" t="s">
        <v>677</v>
      </c>
      <c r="G27" s="205" t="s">
        <v>287</v>
      </c>
      <c r="H27" s="207" t="s">
        <v>712</v>
      </c>
      <c r="I27" s="207" t="s">
        <v>222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691</v>
      </c>
      <c r="C28" s="205" t="s">
        <v>692</v>
      </c>
      <c r="D28" s="72" t="str">
        <f t="shared" si="1"/>
        <v>dez/2017</v>
      </c>
      <c r="E28" s="206">
        <v>43091</v>
      </c>
      <c r="F28" s="205" t="s">
        <v>677</v>
      </c>
      <c r="G28" s="205" t="s">
        <v>287</v>
      </c>
      <c r="H28" s="207" t="s">
        <v>713</v>
      </c>
      <c r="I28" s="207" t="s">
        <v>222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691</v>
      </c>
      <c r="C29" s="205" t="s">
        <v>692</v>
      </c>
      <c r="D29" s="72" t="str">
        <f t="shared" si="1"/>
        <v>dez/2017</v>
      </c>
      <c r="E29" s="206">
        <v>43091</v>
      </c>
      <c r="F29" s="205" t="s">
        <v>677</v>
      </c>
      <c r="G29" s="205" t="s">
        <v>287</v>
      </c>
      <c r="H29" s="207" t="s">
        <v>714</v>
      </c>
      <c r="I29" s="207" t="s">
        <v>222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691</v>
      </c>
      <c r="C30" s="205" t="s">
        <v>692</v>
      </c>
      <c r="D30" s="72" t="str">
        <f t="shared" si="1"/>
        <v>dez/2017</v>
      </c>
      <c r="E30" s="206">
        <v>43091</v>
      </c>
      <c r="F30" s="205" t="s">
        <v>677</v>
      </c>
      <c r="G30" s="205" t="s">
        <v>287</v>
      </c>
      <c r="H30" s="207" t="s">
        <v>715</v>
      </c>
      <c r="I30" s="207" t="s">
        <v>222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691</v>
      </c>
      <c r="C31" s="205" t="s">
        <v>692</v>
      </c>
      <c r="D31" s="72" t="str">
        <f t="shared" si="1"/>
        <v>dez/2017</v>
      </c>
      <c r="E31" s="206">
        <v>43091</v>
      </c>
      <c r="F31" s="205" t="s">
        <v>677</v>
      </c>
      <c r="G31" s="205" t="s">
        <v>287</v>
      </c>
      <c r="H31" s="207" t="s">
        <v>716</v>
      </c>
      <c r="I31" s="207" t="s">
        <v>222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691</v>
      </c>
      <c r="C32" s="205" t="s">
        <v>692</v>
      </c>
      <c r="D32" s="72" t="str">
        <f t="shared" si="1"/>
        <v>dez/2017</v>
      </c>
      <c r="E32" s="206">
        <v>43091</v>
      </c>
      <c r="F32" s="205" t="s">
        <v>677</v>
      </c>
      <c r="G32" s="205" t="s">
        <v>287</v>
      </c>
      <c r="H32" s="207" t="s">
        <v>717</v>
      </c>
      <c r="I32" s="207" t="s">
        <v>222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691</v>
      </c>
      <c r="C33" s="205" t="s">
        <v>692</v>
      </c>
      <c r="D33" s="72" t="str">
        <f t="shared" si="1"/>
        <v>dez/2017</v>
      </c>
      <c r="E33" s="206">
        <v>43091</v>
      </c>
      <c r="F33" s="205" t="s">
        <v>677</v>
      </c>
      <c r="G33" s="205" t="s">
        <v>287</v>
      </c>
      <c r="H33" s="207" t="s">
        <v>718</v>
      </c>
      <c r="I33" s="207" t="s">
        <v>222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691</v>
      </c>
      <c r="C34" s="205" t="s">
        <v>692</v>
      </c>
      <c r="D34" s="72" t="str">
        <f t="shared" si="1"/>
        <v>dez/2017</v>
      </c>
      <c r="E34" s="206">
        <v>43091</v>
      </c>
      <c r="F34" s="205" t="s">
        <v>677</v>
      </c>
      <c r="G34" s="205" t="s">
        <v>287</v>
      </c>
      <c r="H34" s="207" t="s">
        <v>719</v>
      </c>
      <c r="I34" s="207" t="s">
        <v>222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691</v>
      </c>
      <c r="C35" s="205" t="s">
        <v>692</v>
      </c>
      <c r="D35" s="72" t="str">
        <f t="shared" si="1"/>
        <v>dez/2017</v>
      </c>
      <c r="E35" s="206">
        <v>43091</v>
      </c>
      <c r="F35" s="205" t="s">
        <v>677</v>
      </c>
      <c r="G35" s="205" t="s">
        <v>287</v>
      </c>
      <c r="H35" s="207" t="s">
        <v>720</v>
      </c>
      <c r="I35" s="207" t="s">
        <v>222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691</v>
      </c>
      <c r="C36" s="205" t="s">
        <v>692</v>
      </c>
      <c r="D36" s="72" t="str">
        <f t="shared" si="1"/>
        <v>dez/2017</v>
      </c>
      <c r="E36" s="206">
        <v>43091</v>
      </c>
      <c r="F36" s="205" t="s">
        <v>677</v>
      </c>
      <c r="G36" s="205" t="s">
        <v>287</v>
      </c>
      <c r="H36" s="207" t="s">
        <v>721</v>
      </c>
      <c r="I36" s="207" t="s">
        <v>222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691</v>
      </c>
      <c r="C37" s="205" t="s">
        <v>692</v>
      </c>
      <c r="D37" s="72" t="str">
        <f t="shared" si="1"/>
        <v>dez/2017</v>
      </c>
      <c r="E37" s="206">
        <v>43091</v>
      </c>
      <c r="F37" s="205" t="s">
        <v>677</v>
      </c>
      <c r="G37" s="205" t="s">
        <v>287</v>
      </c>
      <c r="H37" s="207" t="s">
        <v>722</v>
      </c>
      <c r="I37" s="207" t="s">
        <v>222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691</v>
      </c>
      <c r="C38" s="205" t="s">
        <v>692</v>
      </c>
      <c r="D38" s="72" t="str">
        <f t="shared" si="1"/>
        <v>dez/2017</v>
      </c>
      <c r="E38" s="206">
        <v>43091</v>
      </c>
      <c r="F38" s="205" t="s">
        <v>677</v>
      </c>
      <c r="G38" s="205" t="s">
        <v>287</v>
      </c>
      <c r="H38" s="207" t="s">
        <v>723</v>
      </c>
      <c r="I38" s="207" t="s">
        <v>222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691</v>
      </c>
      <c r="C39" s="205" t="s">
        <v>692</v>
      </c>
      <c r="D39" s="72" t="str">
        <f t="shared" si="1"/>
        <v>dez/2017</v>
      </c>
      <c r="E39" s="206">
        <v>43091</v>
      </c>
      <c r="F39" s="205" t="s">
        <v>677</v>
      </c>
      <c r="G39" s="205" t="s">
        <v>287</v>
      </c>
      <c r="H39" s="207" t="s">
        <v>724</v>
      </c>
      <c r="I39" s="207" t="s">
        <v>222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691</v>
      </c>
      <c r="C40" s="205" t="s">
        <v>692</v>
      </c>
      <c r="D40" s="72" t="str">
        <f t="shared" si="1"/>
        <v>dez/2017</v>
      </c>
      <c r="E40" s="206">
        <v>43091</v>
      </c>
      <c r="F40" s="205" t="s">
        <v>677</v>
      </c>
      <c r="G40" s="205" t="s">
        <v>287</v>
      </c>
      <c r="H40" s="207" t="s">
        <v>725</v>
      </c>
      <c r="I40" s="207" t="s">
        <v>222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691</v>
      </c>
      <c r="C41" s="205" t="s">
        <v>692</v>
      </c>
      <c r="D41" s="72" t="str">
        <f t="shared" si="1"/>
        <v>dez/2017</v>
      </c>
      <c r="E41" s="206">
        <v>43091</v>
      </c>
      <c r="F41" s="205" t="s">
        <v>677</v>
      </c>
      <c r="G41" s="205" t="s">
        <v>287</v>
      </c>
      <c r="H41" s="207" t="s">
        <v>726</v>
      </c>
      <c r="I41" s="207" t="s">
        <v>222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691</v>
      </c>
      <c r="C42" s="205" t="s">
        <v>692</v>
      </c>
      <c r="D42" s="72" t="str">
        <f t="shared" si="1"/>
        <v>dez/2017</v>
      </c>
      <c r="E42" s="206">
        <v>43091</v>
      </c>
      <c r="F42" s="205" t="s">
        <v>677</v>
      </c>
      <c r="G42" s="205" t="s">
        <v>287</v>
      </c>
      <c r="H42" s="207" t="s">
        <v>727</v>
      </c>
      <c r="I42" s="207" t="s">
        <v>222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691</v>
      </c>
      <c r="C43" s="205" t="s">
        <v>692</v>
      </c>
      <c r="D43" s="72" t="str">
        <f t="shared" si="1"/>
        <v>dez/2017</v>
      </c>
      <c r="E43" s="206">
        <v>43091</v>
      </c>
      <c r="F43" s="205" t="s">
        <v>677</v>
      </c>
      <c r="G43" s="205" t="s">
        <v>287</v>
      </c>
      <c r="H43" s="207" t="s">
        <v>728</v>
      </c>
      <c r="I43" s="207" t="s">
        <v>222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691</v>
      </c>
      <c r="C44" s="205" t="s">
        <v>692</v>
      </c>
      <c r="D44" s="72" t="str">
        <f t="shared" si="1"/>
        <v>dez/2017</v>
      </c>
      <c r="E44" s="206">
        <v>43091</v>
      </c>
      <c r="F44" s="205" t="s">
        <v>677</v>
      </c>
      <c r="G44" s="205" t="s">
        <v>287</v>
      </c>
      <c r="H44" s="207" t="s">
        <v>729</v>
      </c>
      <c r="I44" s="207" t="s">
        <v>222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691</v>
      </c>
      <c r="C45" s="205" t="s">
        <v>692</v>
      </c>
      <c r="D45" s="72" t="str">
        <f t="shared" si="1"/>
        <v>dez/2017</v>
      </c>
      <c r="E45" s="206">
        <v>43091</v>
      </c>
      <c r="F45" s="205" t="s">
        <v>677</v>
      </c>
      <c r="G45" s="205" t="s">
        <v>287</v>
      </c>
      <c r="H45" s="207" t="s">
        <v>730</v>
      </c>
      <c r="I45" s="207" t="s">
        <v>222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691</v>
      </c>
      <c r="C46" s="205" t="s">
        <v>692</v>
      </c>
      <c r="D46" s="72" t="str">
        <f t="shared" si="1"/>
        <v>dez/2017</v>
      </c>
      <c r="E46" s="206">
        <v>43091</v>
      </c>
      <c r="F46" s="205" t="s">
        <v>677</v>
      </c>
      <c r="G46" s="205" t="s">
        <v>287</v>
      </c>
      <c r="H46" s="207" t="s">
        <v>731</v>
      </c>
      <c r="I46" s="207" t="s">
        <v>222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691</v>
      </c>
      <c r="C47" s="205" t="s">
        <v>692</v>
      </c>
      <c r="D47" s="72" t="str">
        <f t="shared" si="1"/>
        <v>dez/2017</v>
      </c>
      <c r="E47" s="206">
        <v>43091</v>
      </c>
      <c r="F47" s="205" t="s">
        <v>677</v>
      </c>
      <c r="G47" s="205" t="s">
        <v>287</v>
      </c>
      <c r="H47" s="207" t="s">
        <v>732</v>
      </c>
      <c r="I47" s="207" t="s">
        <v>222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691</v>
      </c>
      <c r="C48" s="205" t="s">
        <v>692</v>
      </c>
      <c r="D48" s="72" t="str">
        <f t="shared" si="1"/>
        <v>dez/2017</v>
      </c>
      <c r="E48" s="206">
        <v>43091</v>
      </c>
      <c r="F48" s="205" t="s">
        <v>677</v>
      </c>
      <c r="G48" s="205" t="s">
        <v>287</v>
      </c>
      <c r="H48" s="207" t="s">
        <v>733</v>
      </c>
      <c r="I48" s="207" t="s">
        <v>222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691</v>
      </c>
      <c r="C49" s="205" t="s">
        <v>692</v>
      </c>
      <c r="D49" s="72" t="str">
        <f t="shared" si="1"/>
        <v>dez/2017</v>
      </c>
      <c r="E49" s="206">
        <v>43091</v>
      </c>
      <c r="F49" s="205" t="s">
        <v>677</v>
      </c>
      <c r="G49" s="205" t="s">
        <v>287</v>
      </c>
      <c r="H49" s="207" t="s">
        <v>734</v>
      </c>
      <c r="I49" s="207" t="s">
        <v>222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691</v>
      </c>
      <c r="C50" s="205" t="s">
        <v>692</v>
      </c>
      <c r="D50" s="72" t="str">
        <f t="shared" si="1"/>
        <v>dez/2017</v>
      </c>
      <c r="E50" s="206">
        <v>43091</v>
      </c>
      <c r="F50" s="205" t="s">
        <v>677</v>
      </c>
      <c r="G50" s="205" t="s">
        <v>287</v>
      </c>
      <c r="H50" s="207" t="s">
        <v>735</v>
      </c>
      <c r="I50" s="207" t="s">
        <v>222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691</v>
      </c>
      <c r="C51" s="205" t="s">
        <v>692</v>
      </c>
      <c r="D51" s="72" t="str">
        <f t="shared" si="1"/>
        <v>dez/2017</v>
      </c>
      <c r="E51" s="206">
        <v>43091</v>
      </c>
      <c r="F51" s="205" t="s">
        <v>677</v>
      </c>
      <c r="G51" s="205" t="s">
        <v>287</v>
      </c>
      <c r="H51" s="207" t="s">
        <v>736</v>
      </c>
      <c r="I51" s="207" t="s">
        <v>222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691</v>
      </c>
      <c r="C52" s="205" t="s">
        <v>692</v>
      </c>
      <c r="D52" s="72" t="str">
        <f t="shared" si="1"/>
        <v>dez/2017</v>
      </c>
      <c r="E52" s="206">
        <v>43091</v>
      </c>
      <c r="F52" s="205" t="s">
        <v>677</v>
      </c>
      <c r="G52" s="205" t="s">
        <v>287</v>
      </c>
      <c r="H52" s="207" t="s">
        <v>737</v>
      </c>
      <c r="I52" s="207" t="s">
        <v>222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691</v>
      </c>
      <c r="C53" s="205" t="s">
        <v>692</v>
      </c>
      <c r="D53" s="72" t="str">
        <f t="shared" si="1"/>
        <v>dez/2017</v>
      </c>
      <c r="E53" s="206">
        <v>43091</v>
      </c>
      <c r="F53" s="205" t="s">
        <v>677</v>
      </c>
      <c r="G53" s="205" t="s">
        <v>287</v>
      </c>
      <c r="H53" s="207" t="s">
        <v>738</v>
      </c>
      <c r="I53" s="207" t="s">
        <v>222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691</v>
      </c>
      <c r="C54" s="205" t="s">
        <v>692</v>
      </c>
      <c r="D54" s="72" t="str">
        <f t="shared" si="1"/>
        <v>dez/2017</v>
      </c>
      <c r="E54" s="206">
        <v>43091</v>
      </c>
      <c r="F54" s="205" t="s">
        <v>677</v>
      </c>
      <c r="G54" s="205" t="s">
        <v>287</v>
      </c>
      <c r="H54" s="207" t="s">
        <v>739</v>
      </c>
      <c r="I54" s="207" t="s">
        <v>222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691</v>
      </c>
      <c r="C55" s="205" t="s">
        <v>692</v>
      </c>
      <c r="D55" s="72" t="str">
        <f t="shared" si="1"/>
        <v>dez/2017</v>
      </c>
      <c r="E55" s="206">
        <v>43091</v>
      </c>
      <c r="F55" s="205" t="s">
        <v>677</v>
      </c>
      <c r="G55" s="205" t="s">
        <v>287</v>
      </c>
      <c r="H55" s="207" t="s">
        <v>740</v>
      </c>
      <c r="I55" s="207" t="s">
        <v>222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691</v>
      </c>
      <c r="C56" s="205" t="s">
        <v>692</v>
      </c>
      <c r="D56" s="72" t="str">
        <f t="shared" si="1"/>
        <v>dez/2017</v>
      </c>
      <c r="E56" s="206">
        <v>43091</v>
      </c>
      <c r="F56" s="205" t="s">
        <v>677</v>
      </c>
      <c r="G56" s="205" t="s">
        <v>287</v>
      </c>
      <c r="H56" s="207" t="s">
        <v>741</v>
      </c>
      <c r="I56" s="207" t="s">
        <v>222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691</v>
      </c>
      <c r="C57" s="205" t="s">
        <v>692</v>
      </c>
      <c r="D57" s="72" t="str">
        <f t="shared" si="1"/>
        <v>dez/2017</v>
      </c>
      <c r="E57" s="206">
        <v>43091</v>
      </c>
      <c r="F57" s="205" t="s">
        <v>677</v>
      </c>
      <c r="G57" s="205" t="s">
        <v>287</v>
      </c>
      <c r="H57" s="207" t="s">
        <v>742</v>
      </c>
      <c r="I57" s="207" t="s">
        <v>222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691</v>
      </c>
      <c r="C58" s="205" t="s">
        <v>692</v>
      </c>
      <c r="D58" s="72" t="str">
        <f t="shared" si="1"/>
        <v>dez/2017</v>
      </c>
      <c r="E58" s="206">
        <v>43091</v>
      </c>
      <c r="F58" s="205" t="s">
        <v>677</v>
      </c>
      <c r="G58" s="205" t="s">
        <v>287</v>
      </c>
      <c r="H58" s="207" t="s">
        <v>743</v>
      </c>
      <c r="I58" s="207" t="s">
        <v>222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691</v>
      </c>
      <c r="C59" s="205" t="s">
        <v>692</v>
      </c>
      <c r="D59" s="72" t="str">
        <f t="shared" si="1"/>
        <v>dez/2017</v>
      </c>
      <c r="E59" s="206">
        <v>43091</v>
      </c>
      <c r="F59" s="205" t="s">
        <v>677</v>
      </c>
      <c r="G59" s="205" t="s">
        <v>287</v>
      </c>
      <c r="H59" s="207" t="s">
        <v>744</v>
      </c>
      <c r="I59" s="207" t="s">
        <v>222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691</v>
      </c>
      <c r="C60" s="205" t="s">
        <v>692</v>
      </c>
      <c r="D60" s="72" t="str">
        <f t="shared" si="1"/>
        <v>dez/2017</v>
      </c>
      <c r="E60" s="206">
        <v>43091</v>
      </c>
      <c r="F60" s="205" t="s">
        <v>677</v>
      </c>
      <c r="G60" s="205" t="s">
        <v>287</v>
      </c>
      <c r="H60" s="207" t="s">
        <v>745</v>
      </c>
      <c r="I60" s="207" t="s">
        <v>222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691</v>
      </c>
      <c r="C61" s="205" t="s">
        <v>692</v>
      </c>
      <c r="D61" s="72" t="str">
        <f t="shared" si="1"/>
        <v>dez/2017</v>
      </c>
      <c r="E61" s="206">
        <v>43091</v>
      </c>
      <c r="F61" s="205" t="s">
        <v>677</v>
      </c>
      <c r="G61" s="205" t="s">
        <v>287</v>
      </c>
      <c r="H61" s="207" t="s">
        <v>746</v>
      </c>
      <c r="I61" s="207" t="s">
        <v>222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691</v>
      </c>
      <c r="C62" s="205" t="s">
        <v>692</v>
      </c>
      <c r="D62" s="72" t="str">
        <f t="shared" si="1"/>
        <v>dez/2017</v>
      </c>
      <c r="E62" s="206">
        <v>43091</v>
      </c>
      <c r="F62" s="205" t="s">
        <v>677</v>
      </c>
      <c r="G62" s="205" t="s">
        <v>287</v>
      </c>
      <c r="H62" s="207" t="s">
        <v>747</v>
      </c>
      <c r="I62" s="207" t="s">
        <v>222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691</v>
      </c>
      <c r="C63" s="205" t="s">
        <v>692</v>
      </c>
      <c r="D63" s="72" t="str">
        <f t="shared" si="1"/>
        <v>dez/2017</v>
      </c>
      <c r="E63" s="206">
        <v>43091</v>
      </c>
      <c r="F63" s="205" t="s">
        <v>677</v>
      </c>
      <c r="G63" s="205" t="s">
        <v>287</v>
      </c>
      <c r="H63" s="207" t="s">
        <v>748</v>
      </c>
      <c r="I63" s="207" t="s">
        <v>222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691</v>
      </c>
      <c r="C64" s="205" t="s">
        <v>692</v>
      </c>
      <c r="D64" s="72" t="str">
        <f t="shared" si="1"/>
        <v>dez/2017</v>
      </c>
      <c r="E64" s="206">
        <v>43091</v>
      </c>
      <c r="F64" s="205" t="s">
        <v>677</v>
      </c>
      <c r="G64" s="205" t="s">
        <v>287</v>
      </c>
      <c r="H64" s="207" t="s">
        <v>749</v>
      </c>
      <c r="I64" s="207" t="s">
        <v>222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691</v>
      </c>
      <c r="C65" s="205" t="s">
        <v>692</v>
      </c>
      <c r="D65" s="72" t="str">
        <f t="shared" si="1"/>
        <v>dez/2017</v>
      </c>
      <c r="E65" s="206">
        <v>43091</v>
      </c>
      <c r="F65" s="205" t="s">
        <v>677</v>
      </c>
      <c r="G65" s="205" t="s">
        <v>287</v>
      </c>
      <c r="H65" s="207" t="s">
        <v>750</v>
      </c>
      <c r="I65" s="207" t="s">
        <v>222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691</v>
      </c>
      <c r="C66" s="205" t="s">
        <v>692</v>
      </c>
      <c r="D66" s="72" t="str">
        <f t="shared" si="1"/>
        <v>dez/2017</v>
      </c>
      <c r="E66" s="206">
        <v>43091</v>
      </c>
      <c r="F66" s="205" t="s">
        <v>677</v>
      </c>
      <c r="G66" s="205" t="s">
        <v>287</v>
      </c>
      <c r="H66" s="207" t="s">
        <v>751</v>
      </c>
      <c r="I66" s="207" t="s">
        <v>222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691</v>
      </c>
      <c r="C67" s="205" t="s">
        <v>692</v>
      </c>
      <c r="D67" s="72" t="str">
        <f t="shared" si="1"/>
        <v>dez/2017</v>
      </c>
      <c r="E67" s="206">
        <v>43091</v>
      </c>
      <c r="F67" s="205" t="s">
        <v>677</v>
      </c>
      <c r="G67" s="205" t="s">
        <v>287</v>
      </c>
      <c r="H67" s="207" t="s">
        <v>752</v>
      </c>
      <c r="I67" s="207" t="s">
        <v>222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691</v>
      </c>
      <c r="C68" s="205" t="s">
        <v>692</v>
      </c>
      <c r="D68" s="72" t="str">
        <f t="shared" ref="D68:D131" si="3">TEXT(E68,"mmm/aaaa")</f>
        <v>dez/2017</v>
      </c>
      <c r="E68" s="206">
        <v>43091</v>
      </c>
      <c r="F68" s="205" t="s">
        <v>677</v>
      </c>
      <c r="G68" s="205" t="s">
        <v>287</v>
      </c>
      <c r="H68" s="207" t="s">
        <v>753</v>
      </c>
      <c r="I68" s="207" t="s">
        <v>222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691</v>
      </c>
      <c r="C69" s="205" t="s">
        <v>692</v>
      </c>
      <c r="D69" s="72" t="str">
        <f t="shared" si="3"/>
        <v>dez/2017</v>
      </c>
      <c r="E69" s="206">
        <v>43091</v>
      </c>
      <c r="F69" s="205" t="s">
        <v>677</v>
      </c>
      <c r="G69" s="205" t="s">
        <v>287</v>
      </c>
      <c r="H69" s="207" t="s">
        <v>754</v>
      </c>
      <c r="I69" s="207" t="s">
        <v>222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691</v>
      </c>
      <c r="C70" s="205" t="s">
        <v>692</v>
      </c>
      <c r="D70" s="72" t="str">
        <f t="shared" si="3"/>
        <v>dez/2017</v>
      </c>
      <c r="E70" s="206">
        <v>43091</v>
      </c>
      <c r="F70" s="205" t="s">
        <v>677</v>
      </c>
      <c r="G70" s="205" t="s">
        <v>287</v>
      </c>
      <c r="H70" s="207" t="s">
        <v>755</v>
      </c>
      <c r="I70" s="207" t="s">
        <v>222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691</v>
      </c>
      <c r="C71" s="205" t="s">
        <v>692</v>
      </c>
      <c r="D71" s="72" t="str">
        <f t="shared" si="3"/>
        <v>dez/2017</v>
      </c>
      <c r="E71" s="206">
        <v>43091</v>
      </c>
      <c r="F71" s="205" t="s">
        <v>677</v>
      </c>
      <c r="G71" s="205" t="s">
        <v>287</v>
      </c>
      <c r="H71" s="207" t="s">
        <v>756</v>
      </c>
      <c r="I71" s="207" t="s">
        <v>222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691</v>
      </c>
      <c r="C72" s="205" t="s">
        <v>692</v>
      </c>
      <c r="D72" s="72" t="str">
        <f t="shared" si="3"/>
        <v>dez/2017</v>
      </c>
      <c r="E72" s="206">
        <v>43091</v>
      </c>
      <c r="F72" s="205" t="s">
        <v>677</v>
      </c>
      <c r="G72" s="205" t="s">
        <v>287</v>
      </c>
      <c r="H72" s="207" t="s">
        <v>757</v>
      </c>
      <c r="I72" s="207" t="s">
        <v>222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691</v>
      </c>
      <c r="C73" s="205" t="s">
        <v>692</v>
      </c>
      <c r="D73" s="72" t="str">
        <f t="shared" si="3"/>
        <v>dez/2017</v>
      </c>
      <c r="E73" s="206">
        <v>43091</v>
      </c>
      <c r="F73" s="205" t="s">
        <v>677</v>
      </c>
      <c r="G73" s="205" t="s">
        <v>287</v>
      </c>
      <c r="H73" s="207" t="s">
        <v>758</v>
      </c>
      <c r="I73" s="207" t="s">
        <v>222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691</v>
      </c>
      <c r="C74" s="205" t="s">
        <v>692</v>
      </c>
      <c r="D74" s="72" t="str">
        <f t="shared" si="3"/>
        <v>dez/2017</v>
      </c>
      <c r="E74" s="206">
        <v>43091</v>
      </c>
      <c r="F74" s="205" t="s">
        <v>677</v>
      </c>
      <c r="G74" s="205" t="s">
        <v>287</v>
      </c>
      <c r="H74" s="207" t="s">
        <v>759</v>
      </c>
      <c r="I74" s="207" t="s">
        <v>222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691</v>
      </c>
      <c r="C75" s="205" t="s">
        <v>692</v>
      </c>
      <c r="D75" s="72" t="str">
        <f t="shared" si="3"/>
        <v>dez/2017</v>
      </c>
      <c r="E75" s="206">
        <v>43091</v>
      </c>
      <c r="F75" s="205" t="s">
        <v>677</v>
      </c>
      <c r="G75" s="205" t="s">
        <v>287</v>
      </c>
      <c r="H75" s="207" t="s">
        <v>760</v>
      </c>
      <c r="I75" s="207" t="s">
        <v>222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691</v>
      </c>
      <c r="C76" s="205" t="s">
        <v>692</v>
      </c>
      <c r="D76" s="72" t="str">
        <f t="shared" si="3"/>
        <v>dez/2017</v>
      </c>
      <c r="E76" s="206">
        <v>43091</v>
      </c>
      <c r="F76" s="205" t="s">
        <v>677</v>
      </c>
      <c r="G76" s="205" t="s">
        <v>287</v>
      </c>
      <c r="H76" s="207" t="s">
        <v>761</v>
      </c>
      <c r="I76" s="207" t="s">
        <v>222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691</v>
      </c>
      <c r="C77" s="205" t="s">
        <v>692</v>
      </c>
      <c r="D77" s="72" t="str">
        <f t="shared" si="3"/>
        <v>dez/2017</v>
      </c>
      <c r="E77" s="206">
        <v>43091</v>
      </c>
      <c r="F77" s="205" t="s">
        <v>677</v>
      </c>
      <c r="G77" s="205" t="s">
        <v>287</v>
      </c>
      <c r="H77" s="207" t="s">
        <v>762</v>
      </c>
      <c r="I77" s="207" t="s">
        <v>222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691</v>
      </c>
      <c r="C78" s="205" t="s">
        <v>692</v>
      </c>
      <c r="D78" s="72" t="str">
        <f t="shared" si="3"/>
        <v>dez/2017</v>
      </c>
      <c r="E78" s="206">
        <v>43091</v>
      </c>
      <c r="F78" s="205" t="s">
        <v>677</v>
      </c>
      <c r="G78" s="205" t="s">
        <v>287</v>
      </c>
      <c r="H78" s="207" t="s">
        <v>763</v>
      </c>
      <c r="I78" s="207" t="s">
        <v>222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691</v>
      </c>
      <c r="C79" s="205" t="s">
        <v>692</v>
      </c>
      <c r="D79" s="72" t="str">
        <f t="shared" si="3"/>
        <v>dez/2017</v>
      </c>
      <c r="E79" s="206">
        <v>43091</v>
      </c>
      <c r="F79" s="205" t="s">
        <v>677</v>
      </c>
      <c r="G79" s="205" t="s">
        <v>287</v>
      </c>
      <c r="H79" s="207" t="s">
        <v>764</v>
      </c>
      <c r="I79" s="207" t="s">
        <v>222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691</v>
      </c>
      <c r="C80" s="205" t="s">
        <v>692</v>
      </c>
      <c r="D80" s="72" t="str">
        <f t="shared" si="3"/>
        <v>dez/2017</v>
      </c>
      <c r="E80" s="206">
        <v>43091</v>
      </c>
      <c r="F80" s="205" t="s">
        <v>677</v>
      </c>
      <c r="G80" s="205" t="s">
        <v>287</v>
      </c>
      <c r="H80" s="207" t="s">
        <v>765</v>
      </c>
      <c r="I80" s="207" t="s">
        <v>222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691</v>
      </c>
      <c r="C81" s="205" t="s">
        <v>692</v>
      </c>
      <c r="D81" s="72" t="str">
        <f t="shared" si="3"/>
        <v>dez/2017</v>
      </c>
      <c r="E81" s="206">
        <v>43091</v>
      </c>
      <c r="F81" s="205" t="s">
        <v>677</v>
      </c>
      <c r="G81" s="205" t="s">
        <v>287</v>
      </c>
      <c r="H81" s="207" t="s">
        <v>766</v>
      </c>
      <c r="I81" s="207" t="s">
        <v>222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691</v>
      </c>
      <c r="C82" s="205" t="s">
        <v>692</v>
      </c>
      <c r="D82" s="72" t="str">
        <f t="shared" si="3"/>
        <v>dez/2017</v>
      </c>
      <c r="E82" s="206">
        <v>43091</v>
      </c>
      <c r="F82" s="205" t="s">
        <v>677</v>
      </c>
      <c r="G82" s="205" t="s">
        <v>287</v>
      </c>
      <c r="H82" s="207" t="s">
        <v>767</v>
      </c>
      <c r="I82" s="207" t="s">
        <v>222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691</v>
      </c>
      <c r="C83" s="205" t="s">
        <v>692</v>
      </c>
      <c r="D83" s="72" t="str">
        <f t="shared" si="3"/>
        <v>dez/2017</v>
      </c>
      <c r="E83" s="206">
        <v>43091</v>
      </c>
      <c r="F83" s="205" t="s">
        <v>677</v>
      </c>
      <c r="G83" s="205" t="s">
        <v>287</v>
      </c>
      <c r="H83" s="207" t="s">
        <v>768</v>
      </c>
      <c r="I83" s="207" t="s">
        <v>222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691</v>
      </c>
      <c r="C84" s="205" t="s">
        <v>692</v>
      </c>
      <c r="D84" s="72" t="str">
        <f t="shared" si="3"/>
        <v>dez/2017</v>
      </c>
      <c r="E84" s="206">
        <v>43091</v>
      </c>
      <c r="F84" s="205" t="s">
        <v>677</v>
      </c>
      <c r="G84" s="205" t="s">
        <v>287</v>
      </c>
      <c r="H84" s="207" t="s">
        <v>769</v>
      </c>
      <c r="I84" s="207" t="s">
        <v>222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691</v>
      </c>
      <c r="C85" s="205" t="s">
        <v>692</v>
      </c>
      <c r="D85" s="72" t="str">
        <f t="shared" si="3"/>
        <v>dez/2017</v>
      </c>
      <c r="E85" s="206">
        <v>43091</v>
      </c>
      <c r="F85" s="205" t="s">
        <v>677</v>
      </c>
      <c r="G85" s="205" t="s">
        <v>287</v>
      </c>
      <c r="H85" s="207" t="s">
        <v>770</v>
      </c>
      <c r="I85" s="207" t="s">
        <v>222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691</v>
      </c>
      <c r="C86" s="205" t="s">
        <v>692</v>
      </c>
      <c r="D86" s="72" t="str">
        <f t="shared" si="3"/>
        <v>dez/2017</v>
      </c>
      <c r="E86" s="206">
        <v>43091</v>
      </c>
      <c r="F86" s="205" t="s">
        <v>677</v>
      </c>
      <c r="G86" s="205" t="s">
        <v>287</v>
      </c>
      <c r="H86" s="207" t="s">
        <v>771</v>
      </c>
      <c r="I86" s="207" t="s">
        <v>222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691</v>
      </c>
      <c r="C87" s="205" t="s">
        <v>692</v>
      </c>
      <c r="D87" s="72" t="str">
        <f t="shared" si="3"/>
        <v>dez/2017</v>
      </c>
      <c r="E87" s="206">
        <v>43091</v>
      </c>
      <c r="F87" s="205" t="s">
        <v>677</v>
      </c>
      <c r="G87" s="205" t="s">
        <v>287</v>
      </c>
      <c r="H87" s="207" t="s">
        <v>772</v>
      </c>
      <c r="I87" s="207" t="s">
        <v>222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691</v>
      </c>
      <c r="C88" s="205" t="s">
        <v>692</v>
      </c>
      <c r="D88" s="72" t="str">
        <f t="shared" si="3"/>
        <v>dez/2017</v>
      </c>
      <c r="E88" s="206">
        <v>43091</v>
      </c>
      <c r="F88" s="205" t="s">
        <v>677</v>
      </c>
      <c r="G88" s="205" t="s">
        <v>287</v>
      </c>
      <c r="H88" s="207" t="s">
        <v>773</v>
      </c>
      <c r="I88" s="207" t="s">
        <v>222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691</v>
      </c>
      <c r="C89" s="205" t="s">
        <v>692</v>
      </c>
      <c r="D89" s="72" t="str">
        <f t="shared" si="3"/>
        <v>dez/2017</v>
      </c>
      <c r="E89" s="206">
        <v>43091</v>
      </c>
      <c r="F89" s="205" t="s">
        <v>677</v>
      </c>
      <c r="G89" s="205" t="s">
        <v>287</v>
      </c>
      <c r="H89" s="207" t="s">
        <v>774</v>
      </c>
      <c r="I89" s="207" t="s">
        <v>222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691</v>
      </c>
      <c r="C90" s="205" t="s">
        <v>692</v>
      </c>
      <c r="D90" s="72" t="str">
        <f t="shared" si="3"/>
        <v>dez/2017</v>
      </c>
      <c r="E90" s="206">
        <v>43091</v>
      </c>
      <c r="F90" s="205" t="s">
        <v>677</v>
      </c>
      <c r="G90" s="205" t="s">
        <v>287</v>
      </c>
      <c r="H90" s="207" t="s">
        <v>775</v>
      </c>
      <c r="I90" s="207" t="s">
        <v>222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691</v>
      </c>
      <c r="C91" s="205" t="s">
        <v>692</v>
      </c>
      <c r="D91" s="72" t="str">
        <f t="shared" si="3"/>
        <v>dez/2017</v>
      </c>
      <c r="E91" s="206">
        <v>43091</v>
      </c>
      <c r="F91" s="205" t="s">
        <v>677</v>
      </c>
      <c r="G91" s="205" t="s">
        <v>287</v>
      </c>
      <c r="H91" s="207" t="s">
        <v>776</v>
      </c>
      <c r="I91" s="207" t="s">
        <v>222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691</v>
      </c>
      <c r="C92" s="205" t="s">
        <v>692</v>
      </c>
      <c r="D92" s="72" t="str">
        <f t="shared" si="3"/>
        <v>dez/2017</v>
      </c>
      <c r="E92" s="206">
        <v>43091</v>
      </c>
      <c r="F92" s="205" t="s">
        <v>677</v>
      </c>
      <c r="G92" s="205" t="s">
        <v>287</v>
      </c>
      <c r="H92" s="207" t="s">
        <v>777</v>
      </c>
      <c r="I92" s="207" t="s">
        <v>222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691</v>
      </c>
      <c r="C93" s="205" t="s">
        <v>692</v>
      </c>
      <c r="D93" s="72" t="str">
        <f t="shared" si="3"/>
        <v>dez/2017</v>
      </c>
      <c r="E93" s="206">
        <v>43091</v>
      </c>
      <c r="F93" s="205" t="s">
        <v>677</v>
      </c>
      <c r="G93" s="205" t="s">
        <v>287</v>
      </c>
      <c r="H93" s="207" t="s">
        <v>778</v>
      </c>
      <c r="I93" s="207" t="s">
        <v>222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691</v>
      </c>
      <c r="C94" s="205" t="s">
        <v>692</v>
      </c>
      <c r="D94" s="72" t="str">
        <f t="shared" si="3"/>
        <v>dez/2017</v>
      </c>
      <c r="E94" s="206">
        <v>43091</v>
      </c>
      <c r="F94" s="205" t="s">
        <v>677</v>
      </c>
      <c r="G94" s="205" t="s">
        <v>287</v>
      </c>
      <c r="H94" s="207" t="s">
        <v>778</v>
      </c>
      <c r="I94" s="207" t="s">
        <v>222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691</v>
      </c>
      <c r="C95" s="205" t="s">
        <v>692</v>
      </c>
      <c r="D95" s="72" t="str">
        <f t="shared" si="3"/>
        <v>dez/2017</v>
      </c>
      <c r="E95" s="206">
        <v>43091</v>
      </c>
      <c r="F95" s="205" t="s">
        <v>677</v>
      </c>
      <c r="G95" s="205" t="s">
        <v>287</v>
      </c>
      <c r="H95" s="207" t="s">
        <v>779</v>
      </c>
      <c r="I95" s="207" t="s">
        <v>222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691</v>
      </c>
      <c r="C96" s="205" t="s">
        <v>692</v>
      </c>
      <c r="D96" s="72" t="str">
        <f t="shared" si="3"/>
        <v>dez/2017</v>
      </c>
      <c r="E96" s="206">
        <v>43091</v>
      </c>
      <c r="F96" s="205" t="s">
        <v>677</v>
      </c>
      <c r="G96" s="205" t="s">
        <v>287</v>
      </c>
      <c r="H96" s="207" t="s">
        <v>780</v>
      </c>
      <c r="I96" s="207" t="s">
        <v>222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691</v>
      </c>
      <c r="C97" s="205" t="s">
        <v>692</v>
      </c>
      <c r="D97" s="72" t="str">
        <f t="shared" si="3"/>
        <v>dez/2017</v>
      </c>
      <c r="E97" s="206">
        <v>43091</v>
      </c>
      <c r="F97" s="205" t="s">
        <v>677</v>
      </c>
      <c r="G97" s="205" t="s">
        <v>287</v>
      </c>
      <c r="H97" s="207" t="s">
        <v>781</v>
      </c>
      <c r="I97" s="207" t="s">
        <v>222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691</v>
      </c>
      <c r="C98" s="205" t="s">
        <v>692</v>
      </c>
      <c r="D98" s="72" t="str">
        <f t="shared" si="3"/>
        <v>dez/2017</v>
      </c>
      <c r="E98" s="206">
        <v>43091</v>
      </c>
      <c r="F98" s="205" t="s">
        <v>677</v>
      </c>
      <c r="G98" s="205" t="s">
        <v>287</v>
      </c>
      <c r="H98" s="207" t="s">
        <v>782</v>
      </c>
      <c r="I98" s="207" t="s">
        <v>222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691</v>
      </c>
      <c r="C99" s="205" t="s">
        <v>692</v>
      </c>
      <c r="D99" s="72" t="str">
        <f t="shared" si="3"/>
        <v>dez/2017</v>
      </c>
      <c r="E99" s="206">
        <v>43091</v>
      </c>
      <c r="F99" s="205" t="s">
        <v>677</v>
      </c>
      <c r="G99" s="205" t="s">
        <v>287</v>
      </c>
      <c r="H99" s="207" t="s">
        <v>783</v>
      </c>
      <c r="I99" s="207" t="s">
        <v>222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691</v>
      </c>
      <c r="C100" s="205" t="s">
        <v>692</v>
      </c>
      <c r="D100" s="72" t="str">
        <f t="shared" si="3"/>
        <v>dez/2017</v>
      </c>
      <c r="E100" s="206">
        <v>43091</v>
      </c>
      <c r="F100" s="205" t="s">
        <v>677</v>
      </c>
      <c r="G100" s="205" t="s">
        <v>287</v>
      </c>
      <c r="H100" s="207" t="s">
        <v>784</v>
      </c>
      <c r="I100" s="207" t="s">
        <v>222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691</v>
      </c>
      <c r="C101" s="205" t="s">
        <v>692</v>
      </c>
      <c r="D101" s="72" t="str">
        <f t="shared" si="3"/>
        <v>dez/2017</v>
      </c>
      <c r="E101" s="206">
        <v>43091</v>
      </c>
      <c r="F101" s="205" t="s">
        <v>677</v>
      </c>
      <c r="G101" s="205" t="s">
        <v>287</v>
      </c>
      <c r="H101" s="207" t="s">
        <v>785</v>
      </c>
      <c r="I101" s="207" t="s">
        <v>222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691</v>
      </c>
      <c r="C102" s="205" t="s">
        <v>692</v>
      </c>
      <c r="D102" s="72" t="str">
        <f t="shared" si="3"/>
        <v>dez/2017</v>
      </c>
      <c r="E102" s="206">
        <v>43091</v>
      </c>
      <c r="F102" s="205" t="s">
        <v>677</v>
      </c>
      <c r="G102" s="205" t="s">
        <v>287</v>
      </c>
      <c r="H102" s="207" t="s">
        <v>786</v>
      </c>
      <c r="I102" s="207" t="s">
        <v>222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691</v>
      </c>
      <c r="C103" s="205" t="s">
        <v>692</v>
      </c>
      <c r="D103" s="72" t="str">
        <f t="shared" si="3"/>
        <v>dez/2017</v>
      </c>
      <c r="E103" s="206">
        <v>43091</v>
      </c>
      <c r="F103" s="205" t="s">
        <v>677</v>
      </c>
      <c r="G103" s="205" t="s">
        <v>287</v>
      </c>
      <c r="H103" s="207" t="s">
        <v>787</v>
      </c>
      <c r="I103" s="207" t="s">
        <v>222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691</v>
      </c>
      <c r="C104" s="205" t="s">
        <v>692</v>
      </c>
      <c r="D104" s="72" t="str">
        <f t="shared" si="3"/>
        <v>dez/2017</v>
      </c>
      <c r="E104" s="206">
        <v>43091</v>
      </c>
      <c r="F104" s="205" t="s">
        <v>677</v>
      </c>
      <c r="G104" s="205" t="s">
        <v>287</v>
      </c>
      <c r="H104" s="207" t="s">
        <v>788</v>
      </c>
      <c r="I104" s="207" t="s">
        <v>222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691</v>
      </c>
      <c r="C105" s="205" t="s">
        <v>692</v>
      </c>
      <c r="D105" s="72" t="str">
        <f t="shared" si="3"/>
        <v>dez/2017</v>
      </c>
      <c r="E105" s="206">
        <v>43091</v>
      </c>
      <c r="F105" s="205" t="s">
        <v>677</v>
      </c>
      <c r="G105" s="205" t="s">
        <v>287</v>
      </c>
      <c r="H105" s="207" t="s">
        <v>789</v>
      </c>
      <c r="I105" s="207" t="s">
        <v>222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691</v>
      </c>
      <c r="C106" s="205" t="s">
        <v>692</v>
      </c>
      <c r="D106" s="72" t="str">
        <f t="shared" si="3"/>
        <v>dez/2017</v>
      </c>
      <c r="E106" s="206">
        <v>43091</v>
      </c>
      <c r="F106" s="205" t="s">
        <v>677</v>
      </c>
      <c r="G106" s="205" t="s">
        <v>287</v>
      </c>
      <c r="H106" s="207" t="s">
        <v>790</v>
      </c>
      <c r="I106" s="207" t="s">
        <v>222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691</v>
      </c>
      <c r="C107" s="205" t="s">
        <v>692</v>
      </c>
      <c r="D107" s="72" t="str">
        <f t="shared" si="3"/>
        <v>dez/2017</v>
      </c>
      <c r="E107" s="206">
        <v>43091</v>
      </c>
      <c r="F107" s="205" t="s">
        <v>677</v>
      </c>
      <c r="G107" s="205" t="s">
        <v>287</v>
      </c>
      <c r="H107" s="207" t="s">
        <v>791</v>
      </c>
      <c r="I107" s="207" t="s">
        <v>222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691</v>
      </c>
      <c r="C108" s="205" t="s">
        <v>692</v>
      </c>
      <c r="D108" s="72" t="str">
        <f t="shared" si="3"/>
        <v>dez/2017</v>
      </c>
      <c r="E108" s="206">
        <v>43091</v>
      </c>
      <c r="F108" s="205" t="s">
        <v>677</v>
      </c>
      <c r="G108" s="205" t="s">
        <v>287</v>
      </c>
      <c r="H108" s="207" t="s">
        <v>792</v>
      </c>
      <c r="I108" s="207" t="s">
        <v>222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691</v>
      </c>
      <c r="C109" s="205" t="s">
        <v>692</v>
      </c>
      <c r="D109" s="72" t="str">
        <f t="shared" si="3"/>
        <v>dez/2017</v>
      </c>
      <c r="E109" s="206">
        <v>43091</v>
      </c>
      <c r="F109" s="205" t="s">
        <v>677</v>
      </c>
      <c r="G109" s="205" t="s">
        <v>287</v>
      </c>
      <c r="H109" s="207" t="s">
        <v>793</v>
      </c>
      <c r="I109" s="207" t="s">
        <v>222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691</v>
      </c>
      <c r="C110" s="205" t="s">
        <v>692</v>
      </c>
      <c r="D110" s="72" t="str">
        <f t="shared" si="3"/>
        <v>dez/2017</v>
      </c>
      <c r="E110" s="206">
        <v>43091</v>
      </c>
      <c r="F110" s="205" t="s">
        <v>677</v>
      </c>
      <c r="G110" s="205" t="s">
        <v>287</v>
      </c>
      <c r="H110" s="207" t="s">
        <v>794</v>
      </c>
      <c r="I110" s="207" t="s">
        <v>222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691</v>
      </c>
      <c r="C111" s="205" t="s">
        <v>692</v>
      </c>
      <c r="D111" s="72" t="str">
        <f t="shared" si="3"/>
        <v>dez/2017</v>
      </c>
      <c r="E111" s="206">
        <v>43091</v>
      </c>
      <c r="F111" s="205" t="s">
        <v>677</v>
      </c>
      <c r="G111" s="205" t="s">
        <v>287</v>
      </c>
      <c r="H111" s="207" t="s">
        <v>795</v>
      </c>
      <c r="I111" s="207" t="s">
        <v>222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691</v>
      </c>
      <c r="C112" s="205" t="s">
        <v>692</v>
      </c>
      <c r="D112" s="72" t="str">
        <f t="shared" si="3"/>
        <v>dez/2017</v>
      </c>
      <c r="E112" s="206">
        <v>43091</v>
      </c>
      <c r="F112" s="205" t="s">
        <v>677</v>
      </c>
      <c r="G112" s="205" t="s">
        <v>287</v>
      </c>
      <c r="H112" s="207" t="s">
        <v>796</v>
      </c>
      <c r="I112" s="207" t="s">
        <v>222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691</v>
      </c>
      <c r="C113" s="205" t="s">
        <v>692</v>
      </c>
      <c r="D113" s="72" t="str">
        <f t="shared" si="3"/>
        <v>dez/2017</v>
      </c>
      <c r="E113" s="206">
        <v>43091</v>
      </c>
      <c r="F113" s="205" t="s">
        <v>677</v>
      </c>
      <c r="G113" s="205" t="s">
        <v>287</v>
      </c>
      <c r="H113" s="207" t="s">
        <v>797</v>
      </c>
      <c r="I113" s="207" t="s">
        <v>222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691</v>
      </c>
      <c r="C114" s="205" t="s">
        <v>692</v>
      </c>
      <c r="D114" s="72" t="str">
        <f t="shared" si="3"/>
        <v>dez/2017</v>
      </c>
      <c r="E114" s="206">
        <v>43091</v>
      </c>
      <c r="F114" s="205" t="s">
        <v>677</v>
      </c>
      <c r="G114" s="205" t="s">
        <v>287</v>
      </c>
      <c r="H114" s="207" t="s">
        <v>798</v>
      </c>
      <c r="I114" s="207" t="s">
        <v>222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691</v>
      </c>
      <c r="C115" s="205" t="s">
        <v>692</v>
      </c>
      <c r="D115" s="72" t="str">
        <f t="shared" si="3"/>
        <v>dez/2017</v>
      </c>
      <c r="E115" s="206">
        <v>43091</v>
      </c>
      <c r="F115" s="205" t="s">
        <v>677</v>
      </c>
      <c r="G115" s="205" t="s">
        <v>287</v>
      </c>
      <c r="H115" s="207" t="s">
        <v>799</v>
      </c>
      <c r="I115" s="207" t="s">
        <v>222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691</v>
      </c>
      <c r="C116" s="205" t="s">
        <v>692</v>
      </c>
      <c r="D116" s="72" t="str">
        <f t="shared" si="3"/>
        <v>dez/2017</v>
      </c>
      <c r="E116" s="206">
        <v>43091</v>
      </c>
      <c r="F116" s="205" t="s">
        <v>677</v>
      </c>
      <c r="G116" s="205" t="s">
        <v>287</v>
      </c>
      <c r="H116" s="207" t="s">
        <v>800</v>
      </c>
      <c r="I116" s="207" t="s">
        <v>222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691</v>
      </c>
      <c r="C117" s="205" t="s">
        <v>692</v>
      </c>
      <c r="D117" s="72" t="str">
        <f t="shared" si="3"/>
        <v>dez/2017</v>
      </c>
      <c r="E117" s="206">
        <v>43091</v>
      </c>
      <c r="F117" s="205" t="s">
        <v>677</v>
      </c>
      <c r="G117" s="205" t="s">
        <v>287</v>
      </c>
      <c r="H117" s="207" t="s">
        <v>801</v>
      </c>
      <c r="I117" s="207" t="s">
        <v>222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691</v>
      </c>
      <c r="C118" s="205" t="s">
        <v>692</v>
      </c>
      <c r="D118" s="72" t="str">
        <f t="shared" si="3"/>
        <v>dez/2017</v>
      </c>
      <c r="E118" s="206">
        <v>43091</v>
      </c>
      <c r="F118" s="205" t="s">
        <v>677</v>
      </c>
      <c r="G118" s="205" t="s">
        <v>287</v>
      </c>
      <c r="H118" s="207" t="s">
        <v>802</v>
      </c>
      <c r="I118" s="207" t="s">
        <v>222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691</v>
      </c>
      <c r="C119" s="205" t="s">
        <v>692</v>
      </c>
      <c r="D119" s="72" t="str">
        <f t="shared" si="3"/>
        <v>dez/2017</v>
      </c>
      <c r="E119" s="206">
        <v>43091</v>
      </c>
      <c r="F119" s="205" t="s">
        <v>677</v>
      </c>
      <c r="G119" s="205" t="s">
        <v>287</v>
      </c>
      <c r="H119" s="207" t="s">
        <v>803</v>
      </c>
      <c r="I119" s="207" t="s">
        <v>222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691</v>
      </c>
      <c r="C120" s="205" t="s">
        <v>692</v>
      </c>
      <c r="D120" s="72" t="str">
        <f t="shared" si="3"/>
        <v>dez/2017</v>
      </c>
      <c r="E120" s="206">
        <v>43091</v>
      </c>
      <c r="F120" s="205" t="s">
        <v>677</v>
      </c>
      <c r="G120" s="205" t="s">
        <v>287</v>
      </c>
      <c r="H120" s="207" t="s">
        <v>804</v>
      </c>
      <c r="I120" s="207" t="s">
        <v>222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691</v>
      </c>
      <c r="C121" s="205" t="s">
        <v>692</v>
      </c>
      <c r="D121" s="72" t="str">
        <f t="shared" si="3"/>
        <v>dez/2017</v>
      </c>
      <c r="E121" s="206">
        <v>43091</v>
      </c>
      <c r="F121" s="205" t="s">
        <v>677</v>
      </c>
      <c r="G121" s="205" t="s">
        <v>287</v>
      </c>
      <c r="H121" s="207" t="s">
        <v>805</v>
      </c>
      <c r="I121" s="207" t="s">
        <v>222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691</v>
      </c>
      <c r="C122" s="205" t="s">
        <v>692</v>
      </c>
      <c r="D122" s="72" t="str">
        <f t="shared" si="3"/>
        <v>dez/2017</v>
      </c>
      <c r="E122" s="206">
        <v>43091</v>
      </c>
      <c r="F122" s="205" t="s">
        <v>677</v>
      </c>
      <c r="G122" s="205" t="s">
        <v>287</v>
      </c>
      <c r="H122" s="207" t="s">
        <v>806</v>
      </c>
      <c r="I122" s="207" t="s">
        <v>222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691</v>
      </c>
      <c r="C123" s="205" t="s">
        <v>692</v>
      </c>
      <c r="D123" s="72" t="str">
        <f t="shared" si="3"/>
        <v>dez/2017</v>
      </c>
      <c r="E123" s="206">
        <v>43091</v>
      </c>
      <c r="F123" s="205" t="s">
        <v>677</v>
      </c>
      <c r="G123" s="205" t="s">
        <v>287</v>
      </c>
      <c r="H123" s="207" t="s">
        <v>807</v>
      </c>
      <c r="I123" s="207" t="s">
        <v>222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691</v>
      </c>
      <c r="C124" s="205" t="s">
        <v>692</v>
      </c>
      <c r="D124" s="72" t="str">
        <f t="shared" si="3"/>
        <v>dez/2017</v>
      </c>
      <c r="E124" s="206">
        <v>43091</v>
      </c>
      <c r="F124" s="205" t="s">
        <v>677</v>
      </c>
      <c r="G124" s="205" t="s">
        <v>287</v>
      </c>
      <c r="H124" s="207" t="s">
        <v>808</v>
      </c>
      <c r="I124" s="207" t="s">
        <v>222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691</v>
      </c>
      <c r="C125" s="205" t="s">
        <v>692</v>
      </c>
      <c r="D125" s="72" t="str">
        <f t="shared" si="3"/>
        <v>dez/2017</v>
      </c>
      <c r="E125" s="206">
        <v>43091</v>
      </c>
      <c r="F125" s="205" t="s">
        <v>677</v>
      </c>
      <c r="G125" s="205" t="s">
        <v>287</v>
      </c>
      <c r="H125" s="207" t="s">
        <v>809</v>
      </c>
      <c r="I125" s="207" t="s">
        <v>222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691</v>
      </c>
      <c r="C126" s="205" t="s">
        <v>692</v>
      </c>
      <c r="D126" s="72" t="str">
        <f t="shared" si="3"/>
        <v>dez/2017</v>
      </c>
      <c r="E126" s="206">
        <v>43091</v>
      </c>
      <c r="F126" s="205" t="s">
        <v>677</v>
      </c>
      <c r="G126" s="205" t="s">
        <v>287</v>
      </c>
      <c r="H126" s="207" t="s">
        <v>810</v>
      </c>
      <c r="I126" s="207" t="s">
        <v>222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691</v>
      </c>
      <c r="C127" s="205" t="s">
        <v>692</v>
      </c>
      <c r="D127" s="72" t="str">
        <f t="shared" si="3"/>
        <v>dez/2017</v>
      </c>
      <c r="E127" s="206">
        <v>43091</v>
      </c>
      <c r="F127" s="205" t="s">
        <v>677</v>
      </c>
      <c r="G127" s="205" t="s">
        <v>287</v>
      </c>
      <c r="H127" s="207" t="s">
        <v>811</v>
      </c>
      <c r="I127" s="207" t="s">
        <v>222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691</v>
      </c>
      <c r="C128" s="205" t="s">
        <v>692</v>
      </c>
      <c r="D128" s="72" t="str">
        <f t="shared" si="3"/>
        <v>dez/2017</v>
      </c>
      <c r="E128" s="206">
        <v>43091</v>
      </c>
      <c r="F128" s="205" t="s">
        <v>677</v>
      </c>
      <c r="G128" s="205" t="s">
        <v>287</v>
      </c>
      <c r="H128" s="207" t="s">
        <v>812</v>
      </c>
      <c r="I128" s="207" t="s">
        <v>222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691</v>
      </c>
      <c r="C129" s="205" t="s">
        <v>692</v>
      </c>
      <c r="D129" s="72" t="str">
        <f t="shared" si="3"/>
        <v>dez/2017</v>
      </c>
      <c r="E129" s="206">
        <v>43091</v>
      </c>
      <c r="F129" s="205" t="s">
        <v>677</v>
      </c>
      <c r="G129" s="205" t="s">
        <v>287</v>
      </c>
      <c r="H129" s="207" t="s">
        <v>813</v>
      </c>
      <c r="I129" s="207" t="s">
        <v>222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691</v>
      </c>
      <c r="C130" s="205" t="s">
        <v>692</v>
      </c>
      <c r="D130" s="72" t="str">
        <f t="shared" si="3"/>
        <v>dez/2017</v>
      </c>
      <c r="E130" s="206">
        <v>43091</v>
      </c>
      <c r="F130" s="205" t="s">
        <v>677</v>
      </c>
      <c r="G130" s="205" t="s">
        <v>287</v>
      </c>
      <c r="H130" s="207" t="s">
        <v>814</v>
      </c>
      <c r="I130" s="207" t="s">
        <v>222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691</v>
      </c>
      <c r="C131" s="205" t="s">
        <v>692</v>
      </c>
      <c r="D131" s="72" t="str">
        <f t="shared" si="3"/>
        <v>dez/2017</v>
      </c>
      <c r="E131" s="206">
        <v>43091</v>
      </c>
      <c r="F131" s="205" t="s">
        <v>677</v>
      </c>
      <c r="G131" s="205" t="s">
        <v>287</v>
      </c>
      <c r="H131" s="207" t="s">
        <v>815</v>
      </c>
      <c r="I131" s="207" t="s">
        <v>222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691</v>
      </c>
      <c r="C132" s="205" t="s">
        <v>692</v>
      </c>
      <c r="D132" s="72" t="str">
        <f t="shared" ref="D132:D195" si="5">TEXT(E132,"mmm/aaaa")</f>
        <v>dez/2017</v>
      </c>
      <c r="E132" s="206">
        <v>43091</v>
      </c>
      <c r="F132" s="205" t="s">
        <v>677</v>
      </c>
      <c r="G132" s="205" t="s">
        <v>287</v>
      </c>
      <c r="H132" s="207" t="s">
        <v>816</v>
      </c>
      <c r="I132" s="207" t="s">
        <v>222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691</v>
      </c>
      <c r="C133" s="205" t="s">
        <v>692</v>
      </c>
      <c r="D133" s="72" t="str">
        <f t="shared" si="5"/>
        <v>dez/2017</v>
      </c>
      <c r="E133" s="206">
        <v>43091</v>
      </c>
      <c r="F133" s="205" t="s">
        <v>677</v>
      </c>
      <c r="G133" s="205" t="s">
        <v>287</v>
      </c>
      <c r="H133" s="207" t="s">
        <v>817</v>
      </c>
      <c r="I133" s="207" t="s">
        <v>222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691</v>
      </c>
      <c r="C134" s="205" t="s">
        <v>692</v>
      </c>
      <c r="D134" s="72" t="str">
        <f t="shared" si="5"/>
        <v>dez/2017</v>
      </c>
      <c r="E134" s="206">
        <v>43091</v>
      </c>
      <c r="F134" s="205" t="s">
        <v>677</v>
      </c>
      <c r="G134" s="205" t="s">
        <v>287</v>
      </c>
      <c r="H134" s="207" t="s">
        <v>818</v>
      </c>
      <c r="I134" s="207" t="s">
        <v>222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691</v>
      </c>
      <c r="C135" s="205" t="s">
        <v>692</v>
      </c>
      <c r="D135" s="72" t="str">
        <f t="shared" si="5"/>
        <v>dez/2017</v>
      </c>
      <c r="E135" s="206">
        <v>43091</v>
      </c>
      <c r="F135" s="205" t="s">
        <v>677</v>
      </c>
      <c r="G135" s="205" t="s">
        <v>287</v>
      </c>
      <c r="H135" s="207" t="s">
        <v>819</v>
      </c>
      <c r="I135" s="207" t="s">
        <v>222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691</v>
      </c>
      <c r="C136" s="205" t="s">
        <v>692</v>
      </c>
      <c r="D136" s="72" t="str">
        <f t="shared" si="5"/>
        <v>dez/2017</v>
      </c>
      <c r="E136" s="206">
        <v>43091</v>
      </c>
      <c r="F136" s="205" t="s">
        <v>677</v>
      </c>
      <c r="G136" s="205" t="s">
        <v>287</v>
      </c>
      <c r="H136" s="207" t="s">
        <v>820</v>
      </c>
      <c r="I136" s="207" t="s">
        <v>222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691</v>
      </c>
      <c r="C137" s="205" t="s">
        <v>692</v>
      </c>
      <c r="D137" s="72" t="str">
        <f t="shared" si="5"/>
        <v>dez/2017</v>
      </c>
      <c r="E137" s="206">
        <v>43091</v>
      </c>
      <c r="F137" s="205" t="s">
        <v>677</v>
      </c>
      <c r="G137" s="205" t="s">
        <v>287</v>
      </c>
      <c r="H137" s="207" t="s">
        <v>821</v>
      </c>
      <c r="I137" s="207" t="s">
        <v>222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691</v>
      </c>
      <c r="C138" s="205" t="s">
        <v>692</v>
      </c>
      <c r="D138" s="72" t="str">
        <f t="shared" si="5"/>
        <v>dez/2017</v>
      </c>
      <c r="E138" s="206">
        <v>43091</v>
      </c>
      <c r="F138" s="205" t="s">
        <v>677</v>
      </c>
      <c r="G138" s="205" t="s">
        <v>287</v>
      </c>
      <c r="H138" s="207" t="s">
        <v>822</v>
      </c>
      <c r="I138" s="207" t="s">
        <v>222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691</v>
      </c>
      <c r="C139" s="205" t="s">
        <v>692</v>
      </c>
      <c r="D139" s="72" t="str">
        <f t="shared" si="5"/>
        <v>dez/2017</v>
      </c>
      <c r="E139" s="206">
        <v>43091</v>
      </c>
      <c r="F139" s="205" t="s">
        <v>677</v>
      </c>
      <c r="G139" s="205" t="s">
        <v>287</v>
      </c>
      <c r="H139" s="207" t="s">
        <v>823</v>
      </c>
      <c r="I139" s="207" t="s">
        <v>222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691</v>
      </c>
      <c r="C140" s="205" t="s">
        <v>692</v>
      </c>
      <c r="D140" s="72" t="str">
        <f t="shared" si="5"/>
        <v>dez/2017</v>
      </c>
      <c r="E140" s="206">
        <v>43091</v>
      </c>
      <c r="F140" s="205" t="s">
        <v>677</v>
      </c>
      <c r="G140" s="205" t="s">
        <v>287</v>
      </c>
      <c r="H140" s="207" t="s">
        <v>824</v>
      </c>
      <c r="I140" s="207" t="s">
        <v>222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691</v>
      </c>
      <c r="C141" s="205" t="s">
        <v>692</v>
      </c>
      <c r="D141" s="72" t="str">
        <f t="shared" si="5"/>
        <v>dez/2017</v>
      </c>
      <c r="E141" s="206">
        <v>43091</v>
      </c>
      <c r="F141" s="205" t="s">
        <v>677</v>
      </c>
      <c r="G141" s="205" t="s">
        <v>287</v>
      </c>
      <c r="H141" s="207" t="s">
        <v>825</v>
      </c>
      <c r="I141" s="207" t="s">
        <v>222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691</v>
      </c>
      <c r="C142" s="205" t="s">
        <v>692</v>
      </c>
      <c r="D142" s="72" t="str">
        <f t="shared" si="5"/>
        <v>dez/2017</v>
      </c>
      <c r="E142" s="206">
        <v>43091</v>
      </c>
      <c r="F142" s="205" t="s">
        <v>677</v>
      </c>
      <c r="G142" s="205" t="s">
        <v>287</v>
      </c>
      <c r="H142" s="207" t="s">
        <v>826</v>
      </c>
      <c r="I142" s="207" t="s">
        <v>222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691</v>
      </c>
      <c r="C143" s="205" t="s">
        <v>692</v>
      </c>
      <c r="D143" s="72" t="str">
        <f t="shared" si="5"/>
        <v>dez/2017</v>
      </c>
      <c r="E143" s="206">
        <v>43091</v>
      </c>
      <c r="F143" s="205" t="s">
        <v>677</v>
      </c>
      <c r="G143" s="205" t="s">
        <v>287</v>
      </c>
      <c r="H143" s="207" t="s">
        <v>827</v>
      </c>
      <c r="I143" s="207" t="s">
        <v>222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691</v>
      </c>
      <c r="C144" s="205" t="s">
        <v>692</v>
      </c>
      <c r="D144" s="72" t="str">
        <f t="shared" si="5"/>
        <v>dez/2017</v>
      </c>
      <c r="E144" s="206">
        <v>43091</v>
      </c>
      <c r="F144" s="205" t="s">
        <v>677</v>
      </c>
      <c r="G144" s="205" t="s">
        <v>287</v>
      </c>
      <c r="H144" s="207" t="s">
        <v>828</v>
      </c>
      <c r="I144" s="207" t="s">
        <v>222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691</v>
      </c>
      <c r="C145" s="205" t="s">
        <v>692</v>
      </c>
      <c r="D145" s="72" t="str">
        <f t="shared" si="5"/>
        <v>dez/2017</v>
      </c>
      <c r="E145" s="206">
        <v>43091</v>
      </c>
      <c r="F145" s="205" t="s">
        <v>677</v>
      </c>
      <c r="G145" s="205" t="s">
        <v>287</v>
      </c>
      <c r="H145" s="207" t="s">
        <v>829</v>
      </c>
      <c r="I145" s="207" t="s">
        <v>222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691</v>
      </c>
      <c r="C146" s="205" t="s">
        <v>692</v>
      </c>
      <c r="D146" s="72" t="str">
        <f t="shared" si="5"/>
        <v>dez/2017</v>
      </c>
      <c r="E146" s="206">
        <v>43091</v>
      </c>
      <c r="F146" s="205" t="s">
        <v>677</v>
      </c>
      <c r="G146" s="205" t="s">
        <v>287</v>
      </c>
      <c r="H146" s="207" t="s">
        <v>830</v>
      </c>
      <c r="I146" s="207" t="s">
        <v>222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691</v>
      </c>
      <c r="C147" s="205" t="s">
        <v>692</v>
      </c>
      <c r="D147" s="72" t="str">
        <f t="shared" si="5"/>
        <v>dez/2017</v>
      </c>
      <c r="E147" s="206">
        <v>43091</v>
      </c>
      <c r="F147" s="205" t="s">
        <v>677</v>
      </c>
      <c r="G147" s="205" t="s">
        <v>287</v>
      </c>
      <c r="H147" s="207" t="s">
        <v>831</v>
      </c>
      <c r="I147" s="207" t="s">
        <v>222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691</v>
      </c>
      <c r="C148" s="205" t="s">
        <v>692</v>
      </c>
      <c r="D148" s="72" t="str">
        <f t="shared" si="5"/>
        <v>dez/2017</v>
      </c>
      <c r="E148" s="206">
        <v>43091</v>
      </c>
      <c r="F148" s="205" t="s">
        <v>677</v>
      </c>
      <c r="G148" s="205" t="s">
        <v>287</v>
      </c>
      <c r="H148" s="207" t="s">
        <v>832</v>
      </c>
      <c r="I148" s="207" t="s">
        <v>222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691</v>
      </c>
      <c r="C149" s="205" t="s">
        <v>692</v>
      </c>
      <c r="D149" s="72" t="str">
        <f t="shared" si="5"/>
        <v>dez/2017</v>
      </c>
      <c r="E149" s="206">
        <v>43091</v>
      </c>
      <c r="F149" s="205" t="s">
        <v>677</v>
      </c>
      <c r="G149" s="205" t="s">
        <v>287</v>
      </c>
      <c r="H149" s="207" t="s">
        <v>833</v>
      </c>
      <c r="I149" s="207" t="s">
        <v>222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691</v>
      </c>
      <c r="C150" s="205" t="s">
        <v>692</v>
      </c>
      <c r="D150" s="72" t="str">
        <f t="shared" si="5"/>
        <v>dez/2017</v>
      </c>
      <c r="E150" s="206">
        <v>43091</v>
      </c>
      <c r="F150" s="205" t="s">
        <v>677</v>
      </c>
      <c r="G150" s="205" t="s">
        <v>287</v>
      </c>
      <c r="H150" s="207" t="s">
        <v>834</v>
      </c>
      <c r="I150" s="207" t="s">
        <v>222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691</v>
      </c>
      <c r="C151" s="205" t="s">
        <v>692</v>
      </c>
      <c r="D151" s="72" t="str">
        <f t="shared" si="5"/>
        <v>dez/2017</v>
      </c>
      <c r="E151" s="206">
        <v>43091</v>
      </c>
      <c r="F151" s="205" t="s">
        <v>677</v>
      </c>
      <c r="G151" s="205" t="s">
        <v>287</v>
      </c>
      <c r="H151" s="207" t="s">
        <v>835</v>
      </c>
      <c r="I151" s="207" t="s">
        <v>222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691</v>
      </c>
      <c r="C152" s="205" t="s">
        <v>692</v>
      </c>
      <c r="D152" s="72" t="str">
        <f t="shared" si="5"/>
        <v>dez/2017</v>
      </c>
      <c r="E152" s="206">
        <v>43091</v>
      </c>
      <c r="F152" s="205" t="s">
        <v>677</v>
      </c>
      <c r="G152" s="205" t="s">
        <v>287</v>
      </c>
      <c r="H152" s="207" t="s">
        <v>836</v>
      </c>
      <c r="I152" s="207" t="s">
        <v>222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691</v>
      </c>
      <c r="C153" s="205" t="s">
        <v>692</v>
      </c>
      <c r="D153" s="72" t="str">
        <f t="shared" si="5"/>
        <v>dez/2017</v>
      </c>
      <c r="E153" s="206">
        <v>43091</v>
      </c>
      <c r="F153" s="205" t="s">
        <v>677</v>
      </c>
      <c r="G153" s="205" t="s">
        <v>287</v>
      </c>
      <c r="H153" s="207" t="s">
        <v>837</v>
      </c>
      <c r="I153" s="207" t="s">
        <v>222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691</v>
      </c>
      <c r="C154" s="205" t="s">
        <v>692</v>
      </c>
      <c r="D154" s="72" t="str">
        <f t="shared" si="5"/>
        <v>dez/2017</v>
      </c>
      <c r="E154" s="206">
        <v>43091</v>
      </c>
      <c r="F154" s="205" t="s">
        <v>677</v>
      </c>
      <c r="G154" s="205" t="s">
        <v>287</v>
      </c>
      <c r="H154" s="207" t="s">
        <v>838</v>
      </c>
      <c r="I154" s="207" t="s">
        <v>222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691</v>
      </c>
      <c r="C155" s="205" t="s">
        <v>692</v>
      </c>
      <c r="D155" s="72" t="str">
        <f t="shared" si="5"/>
        <v>dez/2017</v>
      </c>
      <c r="E155" s="206">
        <v>43091</v>
      </c>
      <c r="F155" s="205" t="s">
        <v>677</v>
      </c>
      <c r="G155" s="205" t="s">
        <v>287</v>
      </c>
      <c r="H155" s="207" t="s">
        <v>839</v>
      </c>
      <c r="I155" s="207" t="s">
        <v>222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691</v>
      </c>
      <c r="C156" s="205" t="s">
        <v>692</v>
      </c>
      <c r="D156" s="72" t="str">
        <f t="shared" si="5"/>
        <v>dez/2017</v>
      </c>
      <c r="E156" s="206">
        <v>43091</v>
      </c>
      <c r="F156" s="205" t="s">
        <v>677</v>
      </c>
      <c r="G156" s="205" t="s">
        <v>287</v>
      </c>
      <c r="H156" s="207" t="s">
        <v>840</v>
      </c>
      <c r="I156" s="207" t="s">
        <v>222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691</v>
      </c>
      <c r="C157" s="205" t="s">
        <v>692</v>
      </c>
      <c r="D157" s="72" t="str">
        <f t="shared" si="5"/>
        <v>dez/2017</v>
      </c>
      <c r="E157" s="206">
        <v>43091</v>
      </c>
      <c r="F157" s="205" t="s">
        <v>677</v>
      </c>
      <c r="G157" s="205" t="s">
        <v>287</v>
      </c>
      <c r="H157" s="207" t="s">
        <v>841</v>
      </c>
      <c r="I157" s="207" t="s">
        <v>222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691</v>
      </c>
      <c r="C158" s="205" t="s">
        <v>692</v>
      </c>
      <c r="D158" s="72" t="str">
        <f t="shared" si="5"/>
        <v>dez/2017</v>
      </c>
      <c r="E158" s="206">
        <v>43091</v>
      </c>
      <c r="F158" s="205" t="s">
        <v>677</v>
      </c>
      <c r="G158" s="205" t="s">
        <v>287</v>
      </c>
      <c r="H158" s="207" t="s">
        <v>842</v>
      </c>
      <c r="I158" s="207" t="s">
        <v>222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691</v>
      </c>
      <c r="C159" s="205" t="s">
        <v>692</v>
      </c>
      <c r="D159" s="72" t="str">
        <f t="shared" si="5"/>
        <v>dez/2017</v>
      </c>
      <c r="E159" s="206">
        <v>43091</v>
      </c>
      <c r="F159" s="205" t="s">
        <v>677</v>
      </c>
      <c r="G159" s="205" t="s">
        <v>287</v>
      </c>
      <c r="H159" s="207" t="s">
        <v>843</v>
      </c>
      <c r="I159" s="207" t="s">
        <v>222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691</v>
      </c>
      <c r="C160" s="205" t="s">
        <v>692</v>
      </c>
      <c r="D160" s="72" t="str">
        <f t="shared" si="5"/>
        <v>dez/2017</v>
      </c>
      <c r="E160" s="206">
        <v>43091</v>
      </c>
      <c r="F160" s="205" t="s">
        <v>677</v>
      </c>
      <c r="G160" s="205" t="s">
        <v>287</v>
      </c>
      <c r="H160" s="207" t="s">
        <v>844</v>
      </c>
      <c r="I160" s="207" t="s">
        <v>222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691</v>
      </c>
      <c r="C161" s="205" t="s">
        <v>692</v>
      </c>
      <c r="D161" s="72" t="str">
        <f t="shared" si="5"/>
        <v>dez/2017</v>
      </c>
      <c r="E161" s="206">
        <v>43091</v>
      </c>
      <c r="F161" s="205" t="s">
        <v>677</v>
      </c>
      <c r="G161" s="205" t="s">
        <v>287</v>
      </c>
      <c r="H161" s="207" t="s">
        <v>845</v>
      </c>
      <c r="I161" s="207" t="s">
        <v>222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691</v>
      </c>
      <c r="C162" s="205" t="s">
        <v>692</v>
      </c>
      <c r="D162" s="72" t="str">
        <f t="shared" si="5"/>
        <v>dez/2017</v>
      </c>
      <c r="E162" s="206">
        <v>43091</v>
      </c>
      <c r="F162" s="205" t="s">
        <v>677</v>
      </c>
      <c r="G162" s="205" t="s">
        <v>287</v>
      </c>
      <c r="H162" s="207" t="s">
        <v>846</v>
      </c>
      <c r="I162" s="207" t="s">
        <v>222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691</v>
      </c>
      <c r="C163" s="205" t="s">
        <v>692</v>
      </c>
      <c r="D163" s="72" t="str">
        <f t="shared" si="5"/>
        <v>dez/2017</v>
      </c>
      <c r="E163" s="206">
        <v>43091</v>
      </c>
      <c r="F163" s="205" t="s">
        <v>677</v>
      </c>
      <c r="G163" s="205" t="s">
        <v>287</v>
      </c>
      <c r="H163" s="207" t="s">
        <v>847</v>
      </c>
      <c r="I163" s="207" t="s">
        <v>222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691</v>
      </c>
      <c r="C164" s="205" t="s">
        <v>692</v>
      </c>
      <c r="D164" s="72" t="str">
        <f t="shared" si="5"/>
        <v>dez/2017</v>
      </c>
      <c r="E164" s="206">
        <v>43091</v>
      </c>
      <c r="F164" s="205" t="s">
        <v>677</v>
      </c>
      <c r="G164" s="205" t="s">
        <v>287</v>
      </c>
      <c r="H164" s="207" t="s">
        <v>848</v>
      </c>
      <c r="I164" s="207" t="s">
        <v>222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691</v>
      </c>
      <c r="C165" s="205" t="s">
        <v>692</v>
      </c>
      <c r="D165" s="72" t="str">
        <f t="shared" si="5"/>
        <v>dez/2017</v>
      </c>
      <c r="E165" s="206">
        <v>43091</v>
      </c>
      <c r="F165" s="205" t="s">
        <v>677</v>
      </c>
      <c r="G165" s="205" t="s">
        <v>287</v>
      </c>
      <c r="H165" s="207" t="s">
        <v>849</v>
      </c>
      <c r="I165" s="207" t="s">
        <v>222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691</v>
      </c>
      <c r="C166" s="205" t="s">
        <v>692</v>
      </c>
      <c r="D166" s="72" t="str">
        <f t="shared" si="5"/>
        <v>dez/2017</v>
      </c>
      <c r="E166" s="206">
        <v>43091</v>
      </c>
      <c r="F166" s="205" t="s">
        <v>677</v>
      </c>
      <c r="G166" s="205" t="s">
        <v>287</v>
      </c>
      <c r="H166" s="207" t="s">
        <v>850</v>
      </c>
      <c r="I166" s="207" t="s">
        <v>222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691</v>
      </c>
      <c r="C167" s="205" t="s">
        <v>692</v>
      </c>
      <c r="D167" s="72" t="str">
        <f t="shared" si="5"/>
        <v>dez/2017</v>
      </c>
      <c r="E167" s="206">
        <v>43091</v>
      </c>
      <c r="F167" s="205" t="s">
        <v>677</v>
      </c>
      <c r="G167" s="205" t="s">
        <v>287</v>
      </c>
      <c r="H167" s="207" t="s">
        <v>851</v>
      </c>
      <c r="I167" s="207" t="s">
        <v>222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691</v>
      </c>
      <c r="C168" s="205" t="s">
        <v>692</v>
      </c>
      <c r="D168" s="72" t="str">
        <f t="shared" si="5"/>
        <v>dez/2017</v>
      </c>
      <c r="E168" s="206">
        <v>43091</v>
      </c>
      <c r="F168" s="205" t="s">
        <v>677</v>
      </c>
      <c r="G168" s="205" t="s">
        <v>287</v>
      </c>
      <c r="H168" s="207" t="s">
        <v>852</v>
      </c>
      <c r="I168" s="207" t="s">
        <v>222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691</v>
      </c>
      <c r="C169" s="205" t="s">
        <v>692</v>
      </c>
      <c r="D169" s="72" t="str">
        <f t="shared" si="5"/>
        <v>dez/2017</v>
      </c>
      <c r="E169" s="206">
        <v>43091</v>
      </c>
      <c r="F169" s="205" t="s">
        <v>677</v>
      </c>
      <c r="G169" s="205" t="s">
        <v>287</v>
      </c>
      <c r="H169" s="207" t="s">
        <v>853</v>
      </c>
      <c r="I169" s="207" t="s">
        <v>222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691</v>
      </c>
      <c r="C170" s="205" t="s">
        <v>692</v>
      </c>
      <c r="D170" s="72" t="str">
        <f t="shared" si="5"/>
        <v>dez/2017</v>
      </c>
      <c r="E170" s="206">
        <v>43091</v>
      </c>
      <c r="F170" s="205" t="s">
        <v>677</v>
      </c>
      <c r="G170" s="205" t="s">
        <v>287</v>
      </c>
      <c r="H170" s="207" t="s">
        <v>854</v>
      </c>
      <c r="I170" s="207" t="s">
        <v>222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691</v>
      </c>
      <c r="C171" s="205" t="s">
        <v>692</v>
      </c>
      <c r="D171" s="72" t="str">
        <f t="shared" si="5"/>
        <v>dez/2017</v>
      </c>
      <c r="E171" s="206">
        <v>43091</v>
      </c>
      <c r="F171" s="205" t="s">
        <v>677</v>
      </c>
      <c r="G171" s="205" t="s">
        <v>287</v>
      </c>
      <c r="H171" s="207" t="s">
        <v>855</v>
      </c>
      <c r="I171" s="207" t="s">
        <v>222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691</v>
      </c>
      <c r="C172" s="205" t="s">
        <v>692</v>
      </c>
      <c r="D172" s="72" t="str">
        <f t="shared" si="5"/>
        <v>dez/2017</v>
      </c>
      <c r="E172" s="206">
        <v>43091</v>
      </c>
      <c r="F172" s="205" t="s">
        <v>210</v>
      </c>
      <c r="G172" s="205" t="s">
        <v>287</v>
      </c>
      <c r="H172" s="207" t="s">
        <v>298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691</v>
      </c>
      <c r="C173" s="205" t="s">
        <v>692</v>
      </c>
      <c r="D173" s="72" t="str">
        <f t="shared" si="5"/>
        <v>dez/2017</v>
      </c>
      <c r="E173" s="206">
        <v>43091</v>
      </c>
      <c r="F173" s="205" t="s">
        <v>210</v>
      </c>
      <c r="G173" s="205" t="s">
        <v>287</v>
      </c>
      <c r="H173" s="207" t="s">
        <v>298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691</v>
      </c>
      <c r="C174" s="205" t="s">
        <v>692</v>
      </c>
      <c r="D174" s="72" t="str">
        <f t="shared" si="5"/>
        <v>dez/2017</v>
      </c>
      <c r="E174" s="206">
        <v>43091</v>
      </c>
      <c r="F174" s="205" t="s">
        <v>210</v>
      </c>
      <c r="G174" s="205" t="s">
        <v>287</v>
      </c>
      <c r="H174" s="207" t="s">
        <v>298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691</v>
      </c>
      <c r="C175" s="205" t="s">
        <v>692</v>
      </c>
      <c r="D175" s="72" t="str">
        <f t="shared" si="5"/>
        <v>dez/2017</v>
      </c>
      <c r="E175" s="206">
        <v>43091</v>
      </c>
      <c r="F175" s="205" t="s">
        <v>210</v>
      </c>
      <c r="G175" s="205" t="s">
        <v>287</v>
      </c>
      <c r="H175" s="207" t="s">
        <v>298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691</v>
      </c>
      <c r="C176" s="205" t="s">
        <v>692</v>
      </c>
      <c r="D176" s="72" t="str">
        <f t="shared" si="5"/>
        <v>dez/2017</v>
      </c>
      <c r="E176" s="206">
        <v>43091</v>
      </c>
      <c r="F176" s="205" t="s">
        <v>210</v>
      </c>
      <c r="G176" s="205" t="s">
        <v>287</v>
      </c>
      <c r="H176" s="207" t="s">
        <v>298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691</v>
      </c>
      <c r="C177" s="205" t="s">
        <v>692</v>
      </c>
      <c r="D177" s="72" t="str">
        <f t="shared" si="5"/>
        <v>dez/2017</v>
      </c>
      <c r="E177" s="206">
        <v>43091</v>
      </c>
      <c r="F177" s="205" t="s">
        <v>210</v>
      </c>
      <c r="G177" s="205" t="s">
        <v>287</v>
      </c>
      <c r="H177" s="207" t="s">
        <v>298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691</v>
      </c>
      <c r="C178" s="205" t="s">
        <v>692</v>
      </c>
      <c r="D178" s="72" t="str">
        <f t="shared" si="5"/>
        <v>dez/2017</v>
      </c>
      <c r="E178" s="206">
        <v>43091</v>
      </c>
      <c r="F178" s="205" t="s">
        <v>210</v>
      </c>
      <c r="G178" s="205" t="s">
        <v>287</v>
      </c>
      <c r="H178" s="207" t="s">
        <v>298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691</v>
      </c>
      <c r="C179" s="205" t="s">
        <v>692</v>
      </c>
      <c r="D179" s="72" t="str">
        <f t="shared" si="5"/>
        <v>dez/2017</v>
      </c>
      <c r="E179" s="206">
        <v>43091</v>
      </c>
      <c r="F179" s="205" t="s">
        <v>210</v>
      </c>
      <c r="G179" s="205" t="s">
        <v>287</v>
      </c>
      <c r="H179" s="207" t="s">
        <v>298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691</v>
      </c>
      <c r="C180" s="205" t="s">
        <v>692</v>
      </c>
      <c r="D180" s="72" t="str">
        <f t="shared" si="5"/>
        <v>dez/2017</v>
      </c>
      <c r="E180" s="206">
        <v>43091</v>
      </c>
      <c r="F180" s="205" t="s">
        <v>210</v>
      </c>
      <c r="G180" s="205" t="s">
        <v>287</v>
      </c>
      <c r="H180" s="207" t="s">
        <v>298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691</v>
      </c>
      <c r="C181" s="205" t="s">
        <v>692</v>
      </c>
      <c r="D181" s="72" t="str">
        <f t="shared" si="5"/>
        <v>dez/2017</v>
      </c>
      <c r="E181" s="206">
        <v>43091</v>
      </c>
      <c r="F181" s="205" t="s">
        <v>210</v>
      </c>
      <c r="G181" s="205" t="s">
        <v>287</v>
      </c>
      <c r="H181" s="207" t="s">
        <v>298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691</v>
      </c>
      <c r="C182" s="205" t="s">
        <v>692</v>
      </c>
      <c r="D182" s="72" t="str">
        <f t="shared" si="5"/>
        <v>dez/2017</v>
      </c>
      <c r="E182" s="206">
        <v>43091</v>
      </c>
      <c r="F182" s="205" t="s">
        <v>210</v>
      </c>
      <c r="G182" s="205" t="s">
        <v>287</v>
      </c>
      <c r="H182" s="207" t="s">
        <v>298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691</v>
      </c>
      <c r="C183" s="205" t="s">
        <v>692</v>
      </c>
      <c r="D183" s="72" t="str">
        <f t="shared" si="5"/>
        <v>dez/2017</v>
      </c>
      <c r="E183" s="206">
        <v>43091</v>
      </c>
      <c r="F183" s="205" t="s">
        <v>210</v>
      </c>
      <c r="G183" s="205" t="s">
        <v>287</v>
      </c>
      <c r="H183" s="207" t="s">
        <v>298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691</v>
      </c>
      <c r="C184" s="205" t="s">
        <v>692</v>
      </c>
      <c r="D184" s="72" t="str">
        <f t="shared" si="5"/>
        <v>dez/2017</v>
      </c>
      <c r="E184" s="206">
        <v>43091</v>
      </c>
      <c r="F184" s="205" t="s">
        <v>210</v>
      </c>
      <c r="G184" s="205" t="s">
        <v>287</v>
      </c>
      <c r="H184" s="207" t="s">
        <v>298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691</v>
      </c>
      <c r="C185" s="205" t="s">
        <v>692</v>
      </c>
      <c r="D185" s="72" t="str">
        <f t="shared" si="5"/>
        <v>dez/2017</v>
      </c>
      <c r="E185" s="206">
        <v>43091</v>
      </c>
      <c r="F185" s="205" t="s">
        <v>210</v>
      </c>
      <c r="G185" s="205" t="s">
        <v>287</v>
      </c>
      <c r="H185" s="207" t="s">
        <v>298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691</v>
      </c>
      <c r="C186" s="205" t="s">
        <v>692</v>
      </c>
      <c r="D186" s="72" t="str">
        <f t="shared" si="5"/>
        <v>dez/2017</v>
      </c>
      <c r="E186" s="206">
        <v>43091</v>
      </c>
      <c r="F186" s="205" t="s">
        <v>210</v>
      </c>
      <c r="G186" s="205" t="s">
        <v>287</v>
      </c>
      <c r="H186" s="207" t="s">
        <v>298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691</v>
      </c>
      <c r="C187" s="205" t="s">
        <v>692</v>
      </c>
      <c r="D187" s="72" t="str">
        <f t="shared" si="5"/>
        <v>dez/2017</v>
      </c>
      <c r="E187" s="206">
        <v>43091</v>
      </c>
      <c r="F187" s="205" t="s">
        <v>210</v>
      </c>
      <c r="G187" s="205" t="s">
        <v>287</v>
      </c>
      <c r="H187" s="207" t="s">
        <v>298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691</v>
      </c>
      <c r="C188" s="205" t="s">
        <v>692</v>
      </c>
      <c r="D188" s="72" t="str">
        <f t="shared" si="5"/>
        <v>dez/2017</v>
      </c>
      <c r="E188" s="206">
        <v>43091</v>
      </c>
      <c r="F188" s="205" t="s">
        <v>210</v>
      </c>
      <c r="G188" s="205" t="s">
        <v>287</v>
      </c>
      <c r="H188" s="207" t="s">
        <v>298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691</v>
      </c>
      <c r="C189" s="205" t="s">
        <v>692</v>
      </c>
      <c r="D189" s="72" t="str">
        <f t="shared" si="5"/>
        <v>dez/2017</v>
      </c>
      <c r="E189" s="206">
        <v>43091</v>
      </c>
      <c r="F189" s="205" t="s">
        <v>210</v>
      </c>
      <c r="G189" s="205" t="s">
        <v>287</v>
      </c>
      <c r="H189" s="207" t="s">
        <v>298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691</v>
      </c>
      <c r="C190" s="205" t="s">
        <v>692</v>
      </c>
      <c r="D190" s="72" t="str">
        <f t="shared" si="5"/>
        <v>dez/2017</v>
      </c>
      <c r="E190" s="206">
        <v>43091</v>
      </c>
      <c r="F190" s="205" t="s">
        <v>210</v>
      </c>
      <c r="G190" s="205" t="s">
        <v>287</v>
      </c>
      <c r="H190" s="207" t="s">
        <v>298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691</v>
      </c>
      <c r="C191" s="205" t="s">
        <v>692</v>
      </c>
      <c r="D191" s="72" t="str">
        <f t="shared" si="5"/>
        <v>dez/2017</v>
      </c>
      <c r="E191" s="206">
        <v>43091</v>
      </c>
      <c r="F191" s="205" t="s">
        <v>210</v>
      </c>
      <c r="G191" s="205" t="s">
        <v>287</v>
      </c>
      <c r="H191" s="207" t="s">
        <v>298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691</v>
      </c>
      <c r="C192" s="205" t="s">
        <v>692</v>
      </c>
      <c r="D192" s="72" t="str">
        <f t="shared" si="5"/>
        <v>dez/2017</v>
      </c>
      <c r="E192" s="206">
        <v>43091</v>
      </c>
      <c r="F192" s="205" t="s">
        <v>210</v>
      </c>
      <c r="G192" s="205" t="s">
        <v>287</v>
      </c>
      <c r="H192" s="207" t="s">
        <v>298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691</v>
      </c>
      <c r="C193" s="205" t="s">
        <v>692</v>
      </c>
      <c r="D193" s="72" t="str">
        <f t="shared" si="5"/>
        <v>dez/2017</v>
      </c>
      <c r="E193" s="206">
        <v>43091</v>
      </c>
      <c r="F193" s="205" t="s">
        <v>210</v>
      </c>
      <c r="G193" s="205" t="s">
        <v>287</v>
      </c>
      <c r="H193" s="207" t="s">
        <v>298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691</v>
      </c>
      <c r="C194" s="205" t="s">
        <v>692</v>
      </c>
      <c r="D194" s="72" t="str">
        <f t="shared" si="5"/>
        <v>dez/2017</v>
      </c>
      <c r="E194" s="206">
        <v>43091</v>
      </c>
      <c r="F194" s="205" t="s">
        <v>210</v>
      </c>
      <c r="G194" s="205" t="s">
        <v>287</v>
      </c>
      <c r="H194" s="207" t="s">
        <v>298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691</v>
      </c>
      <c r="C195" s="205" t="s">
        <v>692</v>
      </c>
      <c r="D195" s="72" t="str">
        <f t="shared" si="5"/>
        <v>dez/2017</v>
      </c>
      <c r="E195" s="206">
        <v>43091</v>
      </c>
      <c r="F195" s="205" t="s">
        <v>210</v>
      </c>
      <c r="G195" s="205" t="s">
        <v>287</v>
      </c>
      <c r="H195" s="207" t="s">
        <v>298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691</v>
      </c>
      <c r="C196" s="205" t="s">
        <v>692</v>
      </c>
      <c r="D196" s="72" t="str">
        <f t="shared" ref="D196:D259" si="7">TEXT(E196,"mmm/aaaa")</f>
        <v>dez/2017</v>
      </c>
      <c r="E196" s="206">
        <v>43091</v>
      </c>
      <c r="F196" s="205" t="s">
        <v>210</v>
      </c>
      <c r="G196" s="205" t="s">
        <v>287</v>
      </c>
      <c r="H196" s="207" t="s">
        <v>298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691</v>
      </c>
      <c r="C197" s="205" t="s">
        <v>692</v>
      </c>
      <c r="D197" s="72" t="str">
        <f t="shared" si="7"/>
        <v>dez/2017</v>
      </c>
      <c r="E197" s="206">
        <v>43091</v>
      </c>
      <c r="F197" s="205" t="s">
        <v>210</v>
      </c>
      <c r="G197" s="205" t="s">
        <v>287</v>
      </c>
      <c r="H197" s="207" t="s">
        <v>298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691</v>
      </c>
      <c r="C198" s="205" t="s">
        <v>692</v>
      </c>
      <c r="D198" s="72" t="str">
        <f t="shared" si="7"/>
        <v>dez/2017</v>
      </c>
      <c r="E198" s="206">
        <v>43091</v>
      </c>
      <c r="F198" s="205" t="s">
        <v>210</v>
      </c>
      <c r="G198" s="205" t="s">
        <v>287</v>
      </c>
      <c r="H198" s="207" t="s">
        <v>298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691</v>
      </c>
      <c r="C199" s="205" t="s">
        <v>692</v>
      </c>
      <c r="D199" s="72" t="str">
        <f t="shared" si="7"/>
        <v>dez/2017</v>
      </c>
      <c r="E199" s="206">
        <v>43091</v>
      </c>
      <c r="F199" s="205" t="s">
        <v>210</v>
      </c>
      <c r="G199" s="205" t="s">
        <v>287</v>
      </c>
      <c r="H199" s="207" t="s">
        <v>298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691</v>
      </c>
      <c r="C200" s="205" t="s">
        <v>692</v>
      </c>
      <c r="D200" s="72" t="str">
        <f t="shared" si="7"/>
        <v>dez/2017</v>
      </c>
      <c r="E200" s="206">
        <v>43091</v>
      </c>
      <c r="F200" s="205" t="s">
        <v>210</v>
      </c>
      <c r="G200" s="205" t="s">
        <v>287</v>
      </c>
      <c r="H200" s="207" t="s">
        <v>298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691</v>
      </c>
      <c r="C201" s="205" t="s">
        <v>692</v>
      </c>
      <c r="D201" s="72" t="str">
        <f t="shared" si="7"/>
        <v>dez/2017</v>
      </c>
      <c r="E201" s="206">
        <v>43091</v>
      </c>
      <c r="F201" s="205" t="s">
        <v>210</v>
      </c>
      <c r="G201" s="205" t="s">
        <v>287</v>
      </c>
      <c r="H201" s="207" t="s">
        <v>298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691</v>
      </c>
      <c r="C202" s="205" t="s">
        <v>692</v>
      </c>
      <c r="D202" s="72" t="str">
        <f t="shared" si="7"/>
        <v>dez/2017</v>
      </c>
      <c r="E202" s="206">
        <v>43091</v>
      </c>
      <c r="F202" s="205" t="s">
        <v>210</v>
      </c>
      <c r="G202" s="205" t="s">
        <v>287</v>
      </c>
      <c r="H202" s="207" t="s">
        <v>298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691</v>
      </c>
      <c r="C203" s="205" t="s">
        <v>692</v>
      </c>
      <c r="D203" s="72" t="str">
        <f t="shared" si="7"/>
        <v>dez/2017</v>
      </c>
      <c r="E203" s="206">
        <v>43091</v>
      </c>
      <c r="F203" s="205" t="s">
        <v>210</v>
      </c>
      <c r="G203" s="205" t="s">
        <v>287</v>
      </c>
      <c r="H203" s="207" t="s">
        <v>298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691</v>
      </c>
      <c r="C204" s="205" t="s">
        <v>692</v>
      </c>
      <c r="D204" s="72" t="str">
        <f t="shared" si="7"/>
        <v>dez/2017</v>
      </c>
      <c r="E204" s="206">
        <v>43091</v>
      </c>
      <c r="F204" s="205" t="s">
        <v>210</v>
      </c>
      <c r="G204" s="205" t="s">
        <v>287</v>
      </c>
      <c r="H204" s="207" t="s">
        <v>298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691</v>
      </c>
      <c r="C205" s="205" t="s">
        <v>692</v>
      </c>
      <c r="D205" s="72" t="str">
        <f t="shared" si="7"/>
        <v>dez/2017</v>
      </c>
      <c r="E205" s="206">
        <v>43091</v>
      </c>
      <c r="F205" s="205" t="s">
        <v>210</v>
      </c>
      <c r="G205" s="205" t="s">
        <v>287</v>
      </c>
      <c r="H205" s="207" t="s">
        <v>298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691</v>
      </c>
      <c r="C206" s="205" t="s">
        <v>692</v>
      </c>
      <c r="D206" s="72" t="str">
        <f t="shared" si="7"/>
        <v>dez/2017</v>
      </c>
      <c r="E206" s="206">
        <v>43091</v>
      </c>
      <c r="F206" s="205" t="s">
        <v>210</v>
      </c>
      <c r="G206" s="205" t="s">
        <v>287</v>
      </c>
      <c r="H206" s="207" t="s">
        <v>298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691</v>
      </c>
      <c r="C207" s="205" t="s">
        <v>692</v>
      </c>
      <c r="D207" s="72" t="str">
        <f t="shared" si="7"/>
        <v>dez/2017</v>
      </c>
      <c r="E207" s="206">
        <v>43091</v>
      </c>
      <c r="F207" s="205" t="s">
        <v>210</v>
      </c>
      <c r="G207" s="205" t="s">
        <v>287</v>
      </c>
      <c r="H207" s="207" t="s">
        <v>298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691</v>
      </c>
      <c r="C208" s="205" t="s">
        <v>692</v>
      </c>
      <c r="D208" s="72" t="str">
        <f t="shared" si="7"/>
        <v>dez/2017</v>
      </c>
      <c r="E208" s="206">
        <v>43091</v>
      </c>
      <c r="F208" s="205" t="s">
        <v>210</v>
      </c>
      <c r="G208" s="205" t="s">
        <v>287</v>
      </c>
      <c r="H208" s="207" t="s">
        <v>298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691</v>
      </c>
      <c r="C209" s="205" t="s">
        <v>692</v>
      </c>
      <c r="D209" s="72" t="str">
        <f t="shared" si="7"/>
        <v>dez/2017</v>
      </c>
      <c r="E209" s="206">
        <v>43091</v>
      </c>
      <c r="F209" s="205" t="s">
        <v>210</v>
      </c>
      <c r="G209" s="205" t="s">
        <v>287</v>
      </c>
      <c r="H209" s="207" t="s">
        <v>298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691</v>
      </c>
      <c r="C210" s="205" t="s">
        <v>692</v>
      </c>
      <c r="D210" s="72" t="str">
        <f t="shared" si="7"/>
        <v>dez/2017</v>
      </c>
      <c r="E210" s="206">
        <v>43091</v>
      </c>
      <c r="F210" s="205" t="s">
        <v>210</v>
      </c>
      <c r="G210" s="205" t="s">
        <v>287</v>
      </c>
      <c r="H210" s="207" t="s">
        <v>298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691</v>
      </c>
      <c r="C211" s="205" t="s">
        <v>692</v>
      </c>
      <c r="D211" s="72" t="str">
        <f t="shared" si="7"/>
        <v>dez/2017</v>
      </c>
      <c r="E211" s="206">
        <v>43091</v>
      </c>
      <c r="F211" s="205" t="s">
        <v>210</v>
      </c>
      <c r="G211" s="205" t="s">
        <v>287</v>
      </c>
      <c r="H211" s="207" t="s">
        <v>298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691</v>
      </c>
      <c r="C212" s="205" t="s">
        <v>692</v>
      </c>
      <c r="D212" s="72" t="str">
        <f t="shared" si="7"/>
        <v>dez/2017</v>
      </c>
      <c r="E212" s="206">
        <v>43091</v>
      </c>
      <c r="F212" s="205" t="s">
        <v>210</v>
      </c>
      <c r="G212" s="205" t="s">
        <v>287</v>
      </c>
      <c r="H212" s="207" t="s">
        <v>298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691</v>
      </c>
      <c r="C213" s="205" t="s">
        <v>692</v>
      </c>
      <c r="D213" s="72" t="str">
        <f t="shared" si="7"/>
        <v>dez/2017</v>
      </c>
      <c r="E213" s="206">
        <v>43091</v>
      </c>
      <c r="F213" s="205" t="s">
        <v>210</v>
      </c>
      <c r="G213" s="205" t="s">
        <v>287</v>
      </c>
      <c r="H213" s="207" t="s">
        <v>298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691</v>
      </c>
      <c r="C214" s="205" t="s">
        <v>692</v>
      </c>
      <c r="D214" s="72" t="str">
        <f t="shared" si="7"/>
        <v>dez/2017</v>
      </c>
      <c r="E214" s="206">
        <v>43091</v>
      </c>
      <c r="F214" s="205" t="s">
        <v>210</v>
      </c>
      <c r="G214" s="205" t="s">
        <v>287</v>
      </c>
      <c r="H214" s="207" t="s">
        <v>298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691</v>
      </c>
      <c r="C215" s="205" t="s">
        <v>692</v>
      </c>
      <c r="D215" s="72" t="str">
        <f t="shared" si="7"/>
        <v>dez/2017</v>
      </c>
      <c r="E215" s="206">
        <v>43091</v>
      </c>
      <c r="F215" s="205" t="s">
        <v>210</v>
      </c>
      <c r="G215" s="205" t="s">
        <v>287</v>
      </c>
      <c r="H215" s="207" t="s">
        <v>298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691</v>
      </c>
      <c r="C216" s="205" t="s">
        <v>692</v>
      </c>
      <c r="D216" s="72" t="str">
        <f t="shared" si="7"/>
        <v>dez/2017</v>
      </c>
      <c r="E216" s="206">
        <v>43091</v>
      </c>
      <c r="F216" s="205" t="s">
        <v>210</v>
      </c>
      <c r="G216" s="205" t="s">
        <v>287</v>
      </c>
      <c r="H216" s="207" t="s">
        <v>298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691</v>
      </c>
      <c r="C217" s="205" t="s">
        <v>692</v>
      </c>
      <c r="D217" s="72" t="str">
        <f t="shared" si="7"/>
        <v>dez/2017</v>
      </c>
      <c r="E217" s="206">
        <v>43091</v>
      </c>
      <c r="F217" s="205" t="s">
        <v>210</v>
      </c>
      <c r="G217" s="205" t="s">
        <v>287</v>
      </c>
      <c r="H217" s="207" t="s">
        <v>298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691</v>
      </c>
      <c r="C218" s="205" t="s">
        <v>692</v>
      </c>
      <c r="D218" s="72" t="str">
        <f t="shared" si="7"/>
        <v>dez/2017</v>
      </c>
      <c r="E218" s="206">
        <v>43091</v>
      </c>
      <c r="F218" s="205" t="s">
        <v>210</v>
      </c>
      <c r="G218" s="205" t="s">
        <v>287</v>
      </c>
      <c r="H218" s="207" t="s">
        <v>298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691</v>
      </c>
      <c r="C219" s="205" t="s">
        <v>692</v>
      </c>
      <c r="D219" s="72" t="str">
        <f t="shared" si="7"/>
        <v>dez/2017</v>
      </c>
      <c r="E219" s="206">
        <v>43091</v>
      </c>
      <c r="F219" s="205" t="s">
        <v>210</v>
      </c>
      <c r="G219" s="205" t="s">
        <v>287</v>
      </c>
      <c r="H219" s="207" t="s">
        <v>298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691</v>
      </c>
      <c r="C220" s="205" t="s">
        <v>692</v>
      </c>
      <c r="D220" s="72" t="str">
        <f t="shared" si="7"/>
        <v>dez/2017</v>
      </c>
      <c r="E220" s="206">
        <v>43091</v>
      </c>
      <c r="F220" s="205" t="s">
        <v>210</v>
      </c>
      <c r="G220" s="205" t="s">
        <v>287</v>
      </c>
      <c r="H220" s="207" t="s">
        <v>298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691</v>
      </c>
      <c r="C221" s="205" t="s">
        <v>692</v>
      </c>
      <c r="D221" s="72" t="str">
        <f t="shared" si="7"/>
        <v>dez/2017</v>
      </c>
      <c r="E221" s="206">
        <v>43091</v>
      </c>
      <c r="F221" s="205" t="s">
        <v>210</v>
      </c>
      <c r="G221" s="205" t="s">
        <v>287</v>
      </c>
      <c r="H221" s="207" t="s">
        <v>298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691</v>
      </c>
      <c r="C222" s="205" t="s">
        <v>692</v>
      </c>
      <c r="D222" s="72" t="str">
        <f t="shared" si="7"/>
        <v>dez/2017</v>
      </c>
      <c r="E222" s="206">
        <v>43091</v>
      </c>
      <c r="F222" s="205" t="s">
        <v>210</v>
      </c>
      <c r="G222" s="205" t="s">
        <v>287</v>
      </c>
      <c r="H222" s="207" t="s">
        <v>298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691</v>
      </c>
      <c r="C223" s="205" t="s">
        <v>692</v>
      </c>
      <c r="D223" s="72" t="str">
        <f t="shared" si="7"/>
        <v>dez/2017</v>
      </c>
      <c r="E223" s="206">
        <v>43091</v>
      </c>
      <c r="F223" s="205" t="s">
        <v>210</v>
      </c>
      <c r="G223" s="205" t="s">
        <v>287</v>
      </c>
      <c r="H223" s="207" t="s">
        <v>298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691</v>
      </c>
      <c r="C224" s="205" t="s">
        <v>692</v>
      </c>
      <c r="D224" s="72" t="str">
        <f t="shared" si="7"/>
        <v>dez/2017</v>
      </c>
      <c r="E224" s="206">
        <v>43091</v>
      </c>
      <c r="F224" s="205" t="s">
        <v>210</v>
      </c>
      <c r="G224" s="205" t="s">
        <v>287</v>
      </c>
      <c r="H224" s="207" t="s">
        <v>298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691</v>
      </c>
      <c r="C225" s="205" t="s">
        <v>692</v>
      </c>
      <c r="D225" s="72" t="str">
        <f t="shared" si="7"/>
        <v>dez/2017</v>
      </c>
      <c r="E225" s="206">
        <v>43091</v>
      </c>
      <c r="F225" s="205" t="s">
        <v>210</v>
      </c>
      <c r="G225" s="205" t="s">
        <v>287</v>
      </c>
      <c r="H225" s="207" t="s">
        <v>298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691</v>
      </c>
      <c r="C226" s="205" t="s">
        <v>692</v>
      </c>
      <c r="D226" s="72" t="str">
        <f t="shared" si="7"/>
        <v>dez/2017</v>
      </c>
      <c r="E226" s="206">
        <v>43091</v>
      </c>
      <c r="F226" s="205" t="s">
        <v>210</v>
      </c>
      <c r="G226" s="205" t="s">
        <v>287</v>
      </c>
      <c r="H226" s="207" t="s">
        <v>298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691</v>
      </c>
      <c r="C227" s="205" t="s">
        <v>692</v>
      </c>
      <c r="D227" s="72" t="str">
        <f t="shared" si="7"/>
        <v>dez/2017</v>
      </c>
      <c r="E227" s="206">
        <v>43091</v>
      </c>
      <c r="F227" s="205" t="s">
        <v>210</v>
      </c>
      <c r="G227" s="205" t="s">
        <v>287</v>
      </c>
      <c r="H227" s="207" t="s">
        <v>298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691</v>
      </c>
      <c r="C228" s="205" t="s">
        <v>692</v>
      </c>
      <c r="D228" s="72" t="str">
        <f t="shared" si="7"/>
        <v>dez/2017</v>
      </c>
      <c r="E228" s="206">
        <v>43091</v>
      </c>
      <c r="F228" s="205" t="s">
        <v>210</v>
      </c>
      <c r="G228" s="205" t="s">
        <v>287</v>
      </c>
      <c r="H228" s="207" t="s">
        <v>298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691</v>
      </c>
      <c r="C229" s="205" t="s">
        <v>692</v>
      </c>
      <c r="D229" s="72" t="str">
        <f t="shared" si="7"/>
        <v>dez/2017</v>
      </c>
      <c r="E229" s="206">
        <v>43091</v>
      </c>
      <c r="F229" s="205" t="s">
        <v>210</v>
      </c>
      <c r="G229" s="205" t="s">
        <v>287</v>
      </c>
      <c r="H229" s="207" t="s">
        <v>298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691</v>
      </c>
      <c r="C230" s="205" t="s">
        <v>692</v>
      </c>
      <c r="D230" s="72" t="str">
        <f t="shared" si="7"/>
        <v>dez/2017</v>
      </c>
      <c r="E230" s="206">
        <v>43091</v>
      </c>
      <c r="F230" s="205" t="s">
        <v>210</v>
      </c>
      <c r="G230" s="205" t="s">
        <v>287</v>
      </c>
      <c r="H230" s="207" t="s">
        <v>298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691</v>
      </c>
      <c r="C231" s="205" t="s">
        <v>692</v>
      </c>
      <c r="D231" s="72" t="str">
        <f t="shared" si="7"/>
        <v>dez/2017</v>
      </c>
      <c r="E231" s="206">
        <v>43091</v>
      </c>
      <c r="F231" s="205" t="s">
        <v>210</v>
      </c>
      <c r="G231" s="205" t="s">
        <v>287</v>
      </c>
      <c r="H231" s="207" t="s">
        <v>298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691</v>
      </c>
      <c r="C232" s="205" t="s">
        <v>692</v>
      </c>
      <c r="D232" s="72" t="str">
        <f t="shared" si="7"/>
        <v>dez/2017</v>
      </c>
      <c r="E232" s="206">
        <v>43091</v>
      </c>
      <c r="F232" s="205" t="s">
        <v>210</v>
      </c>
      <c r="G232" s="205" t="s">
        <v>287</v>
      </c>
      <c r="H232" s="207" t="s">
        <v>298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691</v>
      </c>
      <c r="C233" s="205" t="s">
        <v>692</v>
      </c>
      <c r="D233" s="72" t="str">
        <f t="shared" si="7"/>
        <v>dez/2017</v>
      </c>
      <c r="E233" s="206">
        <v>43091</v>
      </c>
      <c r="F233" s="205" t="s">
        <v>210</v>
      </c>
      <c r="G233" s="205" t="s">
        <v>287</v>
      </c>
      <c r="H233" s="207" t="s">
        <v>298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691</v>
      </c>
      <c r="C234" s="205" t="s">
        <v>692</v>
      </c>
      <c r="D234" s="72" t="str">
        <f t="shared" si="7"/>
        <v>dez/2017</v>
      </c>
      <c r="E234" s="206">
        <v>43091</v>
      </c>
      <c r="F234" s="205" t="s">
        <v>210</v>
      </c>
      <c r="G234" s="205" t="s">
        <v>287</v>
      </c>
      <c r="H234" s="207" t="s">
        <v>298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691</v>
      </c>
      <c r="C235" s="205" t="s">
        <v>692</v>
      </c>
      <c r="D235" s="72" t="str">
        <f t="shared" si="7"/>
        <v>dez/2017</v>
      </c>
      <c r="E235" s="206">
        <v>43091</v>
      </c>
      <c r="F235" s="205" t="s">
        <v>210</v>
      </c>
      <c r="G235" s="205" t="s">
        <v>287</v>
      </c>
      <c r="H235" s="207" t="s">
        <v>298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691</v>
      </c>
      <c r="C236" s="205" t="s">
        <v>692</v>
      </c>
      <c r="D236" s="72" t="str">
        <f t="shared" si="7"/>
        <v>dez/2017</v>
      </c>
      <c r="E236" s="206">
        <v>43091</v>
      </c>
      <c r="F236" s="205" t="s">
        <v>210</v>
      </c>
      <c r="G236" s="205" t="s">
        <v>287</v>
      </c>
      <c r="H236" s="207" t="s">
        <v>298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691</v>
      </c>
      <c r="C237" s="205" t="s">
        <v>692</v>
      </c>
      <c r="D237" s="72" t="str">
        <f t="shared" si="7"/>
        <v>dez/2017</v>
      </c>
      <c r="E237" s="206">
        <v>43091</v>
      </c>
      <c r="F237" s="205" t="s">
        <v>210</v>
      </c>
      <c r="G237" s="205" t="s">
        <v>287</v>
      </c>
      <c r="H237" s="207" t="s">
        <v>298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691</v>
      </c>
      <c r="C238" s="205" t="s">
        <v>692</v>
      </c>
      <c r="D238" s="72" t="str">
        <f t="shared" si="7"/>
        <v>dez/2017</v>
      </c>
      <c r="E238" s="206">
        <v>43091</v>
      </c>
      <c r="F238" s="205" t="s">
        <v>210</v>
      </c>
      <c r="G238" s="205" t="s">
        <v>287</v>
      </c>
      <c r="H238" s="207" t="s">
        <v>298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691</v>
      </c>
      <c r="C239" s="205" t="s">
        <v>692</v>
      </c>
      <c r="D239" s="72" t="str">
        <f t="shared" si="7"/>
        <v>dez/2017</v>
      </c>
      <c r="E239" s="206">
        <v>43091</v>
      </c>
      <c r="F239" s="205" t="s">
        <v>210</v>
      </c>
      <c r="G239" s="205" t="s">
        <v>287</v>
      </c>
      <c r="H239" s="207" t="s">
        <v>298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691</v>
      </c>
      <c r="C240" s="205" t="s">
        <v>692</v>
      </c>
      <c r="D240" s="72" t="str">
        <f t="shared" si="7"/>
        <v>dez/2017</v>
      </c>
      <c r="E240" s="206">
        <v>43091</v>
      </c>
      <c r="F240" s="205" t="s">
        <v>210</v>
      </c>
      <c r="G240" s="205" t="s">
        <v>287</v>
      </c>
      <c r="H240" s="207" t="s">
        <v>298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691</v>
      </c>
      <c r="C241" s="205" t="s">
        <v>692</v>
      </c>
      <c r="D241" s="72" t="str">
        <f t="shared" si="7"/>
        <v>dez/2017</v>
      </c>
      <c r="E241" s="206">
        <v>43091</v>
      </c>
      <c r="F241" s="205" t="s">
        <v>210</v>
      </c>
      <c r="G241" s="205" t="s">
        <v>287</v>
      </c>
      <c r="H241" s="207" t="s">
        <v>298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691</v>
      </c>
      <c r="C242" s="205" t="s">
        <v>692</v>
      </c>
      <c r="D242" s="72" t="str">
        <f t="shared" si="7"/>
        <v>dez/2017</v>
      </c>
      <c r="E242" s="206">
        <v>43091</v>
      </c>
      <c r="F242" s="205" t="s">
        <v>210</v>
      </c>
      <c r="G242" s="205" t="s">
        <v>287</v>
      </c>
      <c r="H242" s="207" t="s">
        <v>298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691</v>
      </c>
      <c r="C243" s="205" t="s">
        <v>692</v>
      </c>
      <c r="D243" s="72" t="str">
        <f t="shared" si="7"/>
        <v>dez/2017</v>
      </c>
      <c r="E243" s="206">
        <v>43091</v>
      </c>
      <c r="F243" s="205" t="s">
        <v>210</v>
      </c>
      <c r="G243" s="205" t="s">
        <v>287</v>
      </c>
      <c r="H243" s="207" t="s">
        <v>298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691</v>
      </c>
      <c r="C244" s="205" t="s">
        <v>692</v>
      </c>
      <c r="D244" s="72" t="str">
        <f t="shared" si="7"/>
        <v>dez/2017</v>
      </c>
      <c r="E244" s="206">
        <v>43091</v>
      </c>
      <c r="F244" s="205" t="s">
        <v>210</v>
      </c>
      <c r="G244" s="205" t="s">
        <v>287</v>
      </c>
      <c r="H244" s="207" t="s">
        <v>298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691</v>
      </c>
      <c r="C245" s="205" t="s">
        <v>692</v>
      </c>
      <c r="D245" s="72" t="str">
        <f t="shared" si="7"/>
        <v>dez/2017</v>
      </c>
      <c r="E245" s="206">
        <v>43091</v>
      </c>
      <c r="F245" s="205" t="s">
        <v>210</v>
      </c>
      <c r="G245" s="205" t="s">
        <v>287</v>
      </c>
      <c r="H245" s="207" t="s">
        <v>298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691</v>
      </c>
      <c r="C246" s="205" t="s">
        <v>692</v>
      </c>
      <c r="D246" s="72" t="str">
        <f t="shared" si="7"/>
        <v>dez/2017</v>
      </c>
      <c r="E246" s="206">
        <v>43091</v>
      </c>
      <c r="F246" s="205" t="s">
        <v>210</v>
      </c>
      <c r="G246" s="205" t="s">
        <v>287</v>
      </c>
      <c r="H246" s="207" t="s">
        <v>298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691</v>
      </c>
      <c r="C247" s="205" t="s">
        <v>692</v>
      </c>
      <c r="D247" s="72" t="str">
        <f t="shared" si="7"/>
        <v>dez/2017</v>
      </c>
      <c r="E247" s="206">
        <v>43091</v>
      </c>
      <c r="F247" s="205" t="s">
        <v>210</v>
      </c>
      <c r="G247" s="205" t="s">
        <v>287</v>
      </c>
      <c r="H247" s="207" t="s">
        <v>298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691</v>
      </c>
      <c r="C248" s="205" t="s">
        <v>692</v>
      </c>
      <c r="D248" s="72" t="str">
        <f t="shared" si="7"/>
        <v>dez/2017</v>
      </c>
      <c r="E248" s="206">
        <v>43091</v>
      </c>
      <c r="F248" s="205" t="s">
        <v>210</v>
      </c>
      <c r="G248" s="205" t="s">
        <v>287</v>
      </c>
      <c r="H248" s="207" t="s">
        <v>298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691</v>
      </c>
      <c r="C249" s="205" t="s">
        <v>692</v>
      </c>
      <c r="D249" s="72" t="str">
        <f t="shared" si="7"/>
        <v>dez/2017</v>
      </c>
      <c r="E249" s="206">
        <v>43091</v>
      </c>
      <c r="F249" s="205" t="s">
        <v>210</v>
      </c>
      <c r="G249" s="205" t="s">
        <v>287</v>
      </c>
      <c r="H249" s="207" t="s">
        <v>298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691</v>
      </c>
      <c r="C250" s="205" t="s">
        <v>692</v>
      </c>
      <c r="D250" s="72" t="str">
        <f t="shared" si="7"/>
        <v>dez/2017</v>
      </c>
      <c r="E250" s="206">
        <v>43091</v>
      </c>
      <c r="F250" s="205" t="s">
        <v>210</v>
      </c>
      <c r="G250" s="205" t="s">
        <v>287</v>
      </c>
      <c r="H250" s="207" t="s">
        <v>298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691</v>
      </c>
      <c r="C251" s="205" t="s">
        <v>692</v>
      </c>
      <c r="D251" s="72" t="str">
        <f t="shared" si="7"/>
        <v>dez/2017</v>
      </c>
      <c r="E251" s="206">
        <v>43091</v>
      </c>
      <c r="F251" s="205" t="s">
        <v>210</v>
      </c>
      <c r="G251" s="205" t="s">
        <v>287</v>
      </c>
      <c r="H251" s="207" t="s">
        <v>298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691</v>
      </c>
      <c r="C252" s="205" t="s">
        <v>692</v>
      </c>
      <c r="D252" s="72" t="str">
        <f t="shared" si="7"/>
        <v>dez/2017</v>
      </c>
      <c r="E252" s="206">
        <v>43091</v>
      </c>
      <c r="F252" s="205" t="s">
        <v>210</v>
      </c>
      <c r="G252" s="205" t="s">
        <v>287</v>
      </c>
      <c r="H252" s="207" t="s">
        <v>298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691</v>
      </c>
      <c r="C253" s="205" t="s">
        <v>692</v>
      </c>
      <c r="D253" s="72" t="str">
        <f t="shared" si="7"/>
        <v>dez/2017</v>
      </c>
      <c r="E253" s="206">
        <v>43091</v>
      </c>
      <c r="F253" s="205" t="s">
        <v>210</v>
      </c>
      <c r="G253" s="205" t="s">
        <v>287</v>
      </c>
      <c r="H253" s="207" t="s">
        <v>298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691</v>
      </c>
      <c r="C254" s="205" t="s">
        <v>692</v>
      </c>
      <c r="D254" s="72" t="str">
        <f t="shared" si="7"/>
        <v>dez/2017</v>
      </c>
      <c r="E254" s="206">
        <v>43091</v>
      </c>
      <c r="F254" s="205" t="s">
        <v>210</v>
      </c>
      <c r="G254" s="205" t="s">
        <v>287</v>
      </c>
      <c r="H254" s="207" t="s">
        <v>298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691</v>
      </c>
      <c r="C255" s="205" t="s">
        <v>692</v>
      </c>
      <c r="D255" s="72" t="str">
        <f t="shared" si="7"/>
        <v>dez/2017</v>
      </c>
      <c r="E255" s="206">
        <v>43091</v>
      </c>
      <c r="F255" s="205" t="s">
        <v>210</v>
      </c>
      <c r="G255" s="205" t="s">
        <v>287</v>
      </c>
      <c r="H255" s="207" t="s">
        <v>298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691</v>
      </c>
      <c r="C256" s="205" t="s">
        <v>692</v>
      </c>
      <c r="D256" s="72" t="str">
        <f t="shared" si="7"/>
        <v>dez/2017</v>
      </c>
      <c r="E256" s="206">
        <v>43091</v>
      </c>
      <c r="F256" s="205" t="s">
        <v>210</v>
      </c>
      <c r="G256" s="205" t="s">
        <v>287</v>
      </c>
      <c r="H256" s="207" t="s">
        <v>298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691</v>
      </c>
      <c r="C257" s="205" t="s">
        <v>692</v>
      </c>
      <c r="D257" s="72" t="str">
        <f t="shared" si="7"/>
        <v>dez/2017</v>
      </c>
      <c r="E257" s="206">
        <v>43091</v>
      </c>
      <c r="F257" s="205" t="s">
        <v>210</v>
      </c>
      <c r="G257" s="205" t="s">
        <v>287</v>
      </c>
      <c r="H257" s="207" t="s">
        <v>298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691</v>
      </c>
      <c r="C258" s="205" t="s">
        <v>692</v>
      </c>
      <c r="D258" s="72" t="str">
        <f t="shared" si="7"/>
        <v>dez/2017</v>
      </c>
      <c r="E258" s="206">
        <v>43091</v>
      </c>
      <c r="F258" s="205" t="s">
        <v>210</v>
      </c>
      <c r="G258" s="205" t="s">
        <v>287</v>
      </c>
      <c r="H258" s="207" t="s">
        <v>298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691</v>
      </c>
      <c r="C259" s="205" t="s">
        <v>692</v>
      </c>
      <c r="D259" s="72" t="str">
        <f t="shared" si="7"/>
        <v>dez/2017</v>
      </c>
      <c r="E259" s="206">
        <v>43091</v>
      </c>
      <c r="F259" s="205" t="s">
        <v>210</v>
      </c>
      <c r="G259" s="205" t="s">
        <v>287</v>
      </c>
      <c r="H259" s="207" t="s">
        <v>298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691</v>
      </c>
      <c r="C260" s="205" t="s">
        <v>692</v>
      </c>
      <c r="D260" s="72" t="str">
        <f t="shared" ref="D260:D323" si="9">TEXT(E260,"mmm/aaaa")</f>
        <v>dez/2017</v>
      </c>
      <c r="E260" s="206">
        <v>43091</v>
      </c>
      <c r="F260" s="205" t="s">
        <v>210</v>
      </c>
      <c r="G260" s="205" t="s">
        <v>287</v>
      </c>
      <c r="H260" s="207" t="s">
        <v>298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691</v>
      </c>
      <c r="C261" s="205" t="s">
        <v>692</v>
      </c>
      <c r="D261" s="72" t="str">
        <f t="shared" si="9"/>
        <v>dez/2017</v>
      </c>
      <c r="E261" s="206">
        <v>43091</v>
      </c>
      <c r="F261" s="205" t="s">
        <v>210</v>
      </c>
      <c r="G261" s="205" t="s">
        <v>287</v>
      </c>
      <c r="H261" s="207" t="s">
        <v>298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691</v>
      </c>
      <c r="C262" s="205" t="s">
        <v>692</v>
      </c>
      <c r="D262" s="72" t="str">
        <f t="shared" si="9"/>
        <v>dez/2017</v>
      </c>
      <c r="E262" s="206">
        <v>43091</v>
      </c>
      <c r="F262" s="205" t="s">
        <v>210</v>
      </c>
      <c r="G262" s="205" t="s">
        <v>287</v>
      </c>
      <c r="H262" s="207" t="s">
        <v>298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691</v>
      </c>
      <c r="C263" s="205" t="s">
        <v>692</v>
      </c>
      <c r="D263" s="72" t="str">
        <f t="shared" si="9"/>
        <v>dez/2017</v>
      </c>
      <c r="E263" s="206">
        <v>43091</v>
      </c>
      <c r="F263" s="205" t="s">
        <v>201</v>
      </c>
      <c r="G263" s="205" t="s">
        <v>287</v>
      </c>
      <c r="H263" s="207" t="s">
        <v>299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691</v>
      </c>
      <c r="C264" s="205" t="s">
        <v>692</v>
      </c>
      <c r="D264" s="72" t="str">
        <f t="shared" si="9"/>
        <v>dez/2017</v>
      </c>
      <c r="E264" s="206">
        <v>43091</v>
      </c>
      <c r="F264" s="205" t="s">
        <v>677</v>
      </c>
      <c r="G264" s="205" t="s">
        <v>287</v>
      </c>
      <c r="H264" s="207" t="s">
        <v>856</v>
      </c>
      <c r="I264" s="207" t="s">
        <v>222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691</v>
      </c>
      <c r="C265" s="205" t="s">
        <v>692</v>
      </c>
      <c r="D265" s="72" t="str">
        <f t="shared" si="9"/>
        <v>dez/2017</v>
      </c>
      <c r="E265" s="206">
        <v>43091</v>
      </c>
      <c r="F265" s="205" t="s">
        <v>677</v>
      </c>
      <c r="G265" s="205" t="s">
        <v>287</v>
      </c>
      <c r="H265" s="207" t="s">
        <v>857</v>
      </c>
      <c r="I265" s="207" t="s">
        <v>222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691</v>
      </c>
      <c r="C266" s="205" t="s">
        <v>692</v>
      </c>
      <c r="D266" s="72" t="str">
        <f t="shared" si="9"/>
        <v>dez/2017</v>
      </c>
      <c r="E266" s="206">
        <v>43091</v>
      </c>
      <c r="F266" s="205" t="s">
        <v>677</v>
      </c>
      <c r="G266" s="205" t="s">
        <v>287</v>
      </c>
      <c r="H266" s="207" t="s">
        <v>858</v>
      </c>
      <c r="I266" s="207" t="s">
        <v>222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691</v>
      </c>
      <c r="C267" s="205" t="s">
        <v>692</v>
      </c>
      <c r="D267" s="72" t="str">
        <f t="shared" si="9"/>
        <v>dez/2017</v>
      </c>
      <c r="E267" s="206">
        <v>43091</v>
      </c>
      <c r="F267" s="205" t="s">
        <v>677</v>
      </c>
      <c r="G267" s="205" t="s">
        <v>287</v>
      </c>
      <c r="H267" s="207" t="s">
        <v>859</v>
      </c>
      <c r="I267" s="207" t="s">
        <v>222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691</v>
      </c>
      <c r="C268" s="205" t="s">
        <v>692</v>
      </c>
      <c r="D268" s="72" t="str">
        <f t="shared" si="9"/>
        <v>dez/2017</v>
      </c>
      <c r="E268" s="206">
        <v>43091</v>
      </c>
      <c r="F268" s="205" t="s">
        <v>677</v>
      </c>
      <c r="G268" s="205" t="s">
        <v>287</v>
      </c>
      <c r="H268" s="207" t="s">
        <v>860</v>
      </c>
      <c r="I268" s="207" t="s">
        <v>222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691</v>
      </c>
      <c r="C269" s="205" t="s">
        <v>692</v>
      </c>
      <c r="D269" s="72" t="str">
        <f t="shared" si="9"/>
        <v>dez/2017</v>
      </c>
      <c r="E269" s="206">
        <v>43091</v>
      </c>
      <c r="F269" s="205" t="s">
        <v>677</v>
      </c>
      <c r="G269" s="205" t="s">
        <v>287</v>
      </c>
      <c r="H269" s="207" t="s">
        <v>861</v>
      </c>
      <c r="I269" s="207" t="s">
        <v>222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691</v>
      </c>
      <c r="C270" s="205" t="s">
        <v>692</v>
      </c>
      <c r="D270" s="72" t="str">
        <f t="shared" si="9"/>
        <v>dez/2017</v>
      </c>
      <c r="E270" s="206">
        <v>43091</v>
      </c>
      <c r="F270" s="205" t="s">
        <v>677</v>
      </c>
      <c r="G270" s="205" t="s">
        <v>287</v>
      </c>
      <c r="H270" s="207" t="s">
        <v>862</v>
      </c>
      <c r="I270" s="207" t="s">
        <v>222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691</v>
      </c>
      <c r="C271" s="205" t="s">
        <v>692</v>
      </c>
      <c r="D271" s="72" t="str">
        <f t="shared" si="9"/>
        <v>dez/2017</v>
      </c>
      <c r="E271" s="206">
        <v>43091</v>
      </c>
      <c r="F271" s="205" t="s">
        <v>677</v>
      </c>
      <c r="G271" s="205" t="s">
        <v>287</v>
      </c>
      <c r="H271" s="207" t="s">
        <v>791</v>
      </c>
      <c r="I271" s="207" t="s">
        <v>222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691</v>
      </c>
      <c r="C272" s="205" t="s">
        <v>692</v>
      </c>
      <c r="D272" s="72" t="str">
        <f t="shared" si="9"/>
        <v>dez/2017</v>
      </c>
      <c r="E272" s="206">
        <v>43091</v>
      </c>
      <c r="F272" s="205" t="s">
        <v>677</v>
      </c>
      <c r="G272" s="205" t="s">
        <v>287</v>
      </c>
      <c r="H272" s="207" t="s">
        <v>863</v>
      </c>
      <c r="I272" s="207" t="s">
        <v>222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693</v>
      </c>
      <c r="C273" s="205" t="s">
        <v>692</v>
      </c>
      <c r="D273" s="72" t="str">
        <f t="shared" si="9"/>
        <v>dez/2017</v>
      </c>
      <c r="E273" s="206">
        <v>43091</v>
      </c>
      <c r="F273" s="205" t="s">
        <v>201</v>
      </c>
      <c r="G273" s="205" t="s">
        <v>287</v>
      </c>
      <c r="H273" s="207" t="s">
        <v>299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691</v>
      </c>
      <c r="C274" s="205" t="s">
        <v>692</v>
      </c>
      <c r="D274" s="72" t="str">
        <f t="shared" si="9"/>
        <v>dez/2017</v>
      </c>
      <c r="E274" s="206">
        <v>43095</v>
      </c>
      <c r="F274" s="205" t="s">
        <v>314</v>
      </c>
      <c r="G274" s="205" t="s">
        <v>287</v>
      </c>
      <c r="H274" s="207" t="s">
        <v>214</v>
      </c>
      <c r="I274" s="207" t="s">
        <v>268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691</v>
      </c>
      <c r="C275" s="205" t="s">
        <v>692</v>
      </c>
      <c r="D275" s="72" t="str">
        <f t="shared" si="9"/>
        <v>dez/2017</v>
      </c>
      <c r="E275" s="206">
        <v>43095</v>
      </c>
      <c r="F275" s="205" t="s">
        <v>677</v>
      </c>
      <c r="G275" s="205" t="s">
        <v>287</v>
      </c>
      <c r="H275" s="207" t="s">
        <v>845</v>
      </c>
      <c r="I275" s="207" t="s">
        <v>222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691</v>
      </c>
      <c r="C276" s="205" t="s">
        <v>692</v>
      </c>
      <c r="D276" s="72" t="str">
        <f t="shared" si="9"/>
        <v>dez/2017</v>
      </c>
      <c r="E276" s="206">
        <v>43095</v>
      </c>
      <c r="F276" s="205" t="s">
        <v>677</v>
      </c>
      <c r="G276" s="205" t="s">
        <v>287</v>
      </c>
      <c r="H276" s="207" t="s">
        <v>864</v>
      </c>
      <c r="I276" s="207" t="s">
        <v>222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691</v>
      </c>
      <c r="C277" s="205" t="s">
        <v>692</v>
      </c>
      <c r="D277" s="72" t="str">
        <f t="shared" si="9"/>
        <v>dez/2017</v>
      </c>
      <c r="E277" s="206">
        <v>43095</v>
      </c>
      <c r="F277" s="205" t="s">
        <v>677</v>
      </c>
      <c r="G277" s="205" t="s">
        <v>287</v>
      </c>
      <c r="H277" s="207" t="s">
        <v>864</v>
      </c>
      <c r="I277" s="207" t="s">
        <v>222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691</v>
      </c>
      <c r="C278" s="205" t="s">
        <v>692</v>
      </c>
      <c r="D278" s="72" t="str">
        <f t="shared" si="9"/>
        <v>dez/2017</v>
      </c>
      <c r="E278" s="206">
        <v>43095</v>
      </c>
      <c r="F278" s="205" t="s">
        <v>677</v>
      </c>
      <c r="G278" s="205" t="s">
        <v>287</v>
      </c>
      <c r="H278" s="207" t="s">
        <v>848</v>
      </c>
      <c r="I278" s="207" t="s">
        <v>222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691</v>
      </c>
      <c r="C279" s="205" t="s">
        <v>692</v>
      </c>
      <c r="D279" s="72" t="str">
        <f t="shared" si="9"/>
        <v>dez/2017</v>
      </c>
      <c r="E279" s="206">
        <v>43095</v>
      </c>
      <c r="F279" s="205" t="s">
        <v>677</v>
      </c>
      <c r="G279" s="205" t="s">
        <v>287</v>
      </c>
      <c r="H279" s="207" t="s">
        <v>865</v>
      </c>
      <c r="I279" s="207" t="s">
        <v>222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691</v>
      </c>
      <c r="C280" s="205" t="s">
        <v>692</v>
      </c>
      <c r="D280" s="72" t="str">
        <f t="shared" si="9"/>
        <v>dez/2017</v>
      </c>
      <c r="E280" s="206">
        <v>43095</v>
      </c>
      <c r="F280" s="205" t="s">
        <v>314</v>
      </c>
      <c r="G280" s="205" t="s">
        <v>287</v>
      </c>
      <c r="H280" s="207" t="s">
        <v>129</v>
      </c>
      <c r="I280" s="207" t="s">
        <v>268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691</v>
      </c>
      <c r="C281" s="205" t="s">
        <v>692</v>
      </c>
      <c r="D281" s="72" t="str">
        <f t="shared" si="9"/>
        <v>dez/2017</v>
      </c>
      <c r="E281" s="206">
        <v>43095</v>
      </c>
      <c r="F281" s="205" t="s">
        <v>677</v>
      </c>
      <c r="G281" s="205" t="s">
        <v>287</v>
      </c>
      <c r="H281" s="207" t="s">
        <v>866</v>
      </c>
      <c r="I281" s="207" t="s">
        <v>222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691</v>
      </c>
      <c r="C282" s="205" t="s">
        <v>692</v>
      </c>
      <c r="D282" s="72" t="str">
        <f t="shared" si="9"/>
        <v>dez/2017</v>
      </c>
      <c r="E282" s="206">
        <v>43095</v>
      </c>
      <c r="F282" s="205" t="s">
        <v>677</v>
      </c>
      <c r="G282" s="205" t="s">
        <v>287</v>
      </c>
      <c r="H282" s="207" t="s">
        <v>730</v>
      </c>
      <c r="I282" s="207" t="s">
        <v>222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691</v>
      </c>
      <c r="C283" s="205" t="s">
        <v>692</v>
      </c>
      <c r="D283" s="72" t="str">
        <f t="shared" si="9"/>
        <v>dez/2017</v>
      </c>
      <c r="E283" s="206">
        <v>43095</v>
      </c>
      <c r="F283" s="205" t="s">
        <v>677</v>
      </c>
      <c r="G283" s="205" t="s">
        <v>287</v>
      </c>
      <c r="H283" s="207" t="s">
        <v>867</v>
      </c>
      <c r="I283" s="207" t="s">
        <v>222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691</v>
      </c>
      <c r="C284" s="205" t="s">
        <v>692</v>
      </c>
      <c r="D284" s="72" t="str">
        <f t="shared" si="9"/>
        <v>dez/2017</v>
      </c>
      <c r="E284" s="206">
        <v>43095</v>
      </c>
      <c r="F284" s="205" t="s">
        <v>677</v>
      </c>
      <c r="G284" s="205" t="s">
        <v>287</v>
      </c>
      <c r="H284" s="207" t="s">
        <v>868</v>
      </c>
      <c r="I284" s="207" t="s">
        <v>222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691</v>
      </c>
      <c r="C285" s="205" t="s">
        <v>692</v>
      </c>
      <c r="D285" s="72" t="str">
        <f t="shared" si="9"/>
        <v>dez/2017</v>
      </c>
      <c r="E285" s="206">
        <v>43095</v>
      </c>
      <c r="F285" s="205" t="s">
        <v>677</v>
      </c>
      <c r="G285" s="205" t="s">
        <v>287</v>
      </c>
      <c r="H285" s="207" t="s">
        <v>869</v>
      </c>
      <c r="I285" s="207" t="s">
        <v>222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691</v>
      </c>
      <c r="C286" s="205" t="s">
        <v>692</v>
      </c>
      <c r="D286" s="72" t="str">
        <f t="shared" si="9"/>
        <v>dez/2017</v>
      </c>
      <c r="E286" s="206">
        <v>43095</v>
      </c>
      <c r="F286" s="205" t="s">
        <v>677</v>
      </c>
      <c r="G286" s="205" t="s">
        <v>287</v>
      </c>
      <c r="H286" s="207" t="s">
        <v>870</v>
      </c>
      <c r="I286" s="207" t="s">
        <v>222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691</v>
      </c>
      <c r="C287" s="205" t="s">
        <v>692</v>
      </c>
      <c r="D287" s="72" t="str">
        <f t="shared" si="9"/>
        <v>dez/2017</v>
      </c>
      <c r="E287" s="206">
        <v>43095</v>
      </c>
      <c r="F287" s="205" t="s">
        <v>677</v>
      </c>
      <c r="G287" s="205" t="s">
        <v>287</v>
      </c>
      <c r="H287" s="207" t="s">
        <v>871</v>
      </c>
      <c r="I287" s="207" t="s">
        <v>222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691</v>
      </c>
      <c r="C288" s="205" t="s">
        <v>692</v>
      </c>
      <c r="D288" s="72" t="str">
        <f t="shared" si="9"/>
        <v>dez/2017</v>
      </c>
      <c r="E288" s="206">
        <v>43095</v>
      </c>
      <c r="F288" s="205" t="s">
        <v>677</v>
      </c>
      <c r="G288" s="205" t="s">
        <v>287</v>
      </c>
      <c r="H288" s="207" t="s">
        <v>872</v>
      </c>
      <c r="I288" s="207" t="s">
        <v>222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691</v>
      </c>
      <c r="C289" s="205" t="s">
        <v>692</v>
      </c>
      <c r="D289" s="72" t="str">
        <f t="shared" si="9"/>
        <v>dez/2017</v>
      </c>
      <c r="E289" s="206">
        <v>43095</v>
      </c>
      <c r="F289" s="205" t="s">
        <v>677</v>
      </c>
      <c r="G289" s="205" t="s">
        <v>287</v>
      </c>
      <c r="H289" s="207" t="s">
        <v>781</v>
      </c>
      <c r="I289" s="207" t="s">
        <v>222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691</v>
      </c>
      <c r="C290" s="205" t="s">
        <v>692</v>
      </c>
      <c r="D290" s="72" t="str">
        <f t="shared" si="9"/>
        <v>dez/2017</v>
      </c>
      <c r="E290" s="206">
        <v>43095</v>
      </c>
      <c r="F290" s="205" t="s">
        <v>677</v>
      </c>
      <c r="G290" s="205" t="s">
        <v>287</v>
      </c>
      <c r="H290" s="207" t="s">
        <v>873</v>
      </c>
      <c r="I290" s="207" t="s">
        <v>222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691</v>
      </c>
      <c r="C291" s="205" t="s">
        <v>692</v>
      </c>
      <c r="D291" s="72" t="str">
        <f t="shared" si="9"/>
        <v>dez/2017</v>
      </c>
      <c r="E291" s="206">
        <v>43095</v>
      </c>
      <c r="F291" s="205" t="s">
        <v>677</v>
      </c>
      <c r="G291" s="205" t="s">
        <v>287</v>
      </c>
      <c r="H291" s="207" t="s">
        <v>874</v>
      </c>
      <c r="I291" s="207" t="s">
        <v>222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691</v>
      </c>
      <c r="C292" s="205" t="s">
        <v>692</v>
      </c>
      <c r="D292" s="72" t="str">
        <f t="shared" si="9"/>
        <v>dez/2017</v>
      </c>
      <c r="E292" s="206">
        <v>43095</v>
      </c>
      <c r="F292" s="205" t="s">
        <v>677</v>
      </c>
      <c r="G292" s="205" t="s">
        <v>287</v>
      </c>
      <c r="H292" s="207" t="s">
        <v>875</v>
      </c>
      <c r="I292" s="207" t="s">
        <v>222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691</v>
      </c>
      <c r="C293" s="205" t="s">
        <v>692</v>
      </c>
      <c r="D293" s="72" t="str">
        <f t="shared" si="9"/>
        <v>dez/2017</v>
      </c>
      <c r="E293" s="206">
        <v>43095</v>
      </c>
      <c r="F293" s="205" t="s">
        <v>210</v>
      </c>
      <c r="G293" s="205" t="s">
        <v>287</v>
      </c>
      <c r="H293" s="207" t="s">
        <v>321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691</v>
      </c>
      <c r="C294" s="205" t="s">
        <v>692</v>
      </c>
      <c r="D294" s="72" t="str">
        <f t="shared" si="9"/>
        <v>dez/2017</v>
      </c>
      <c r="E294" s="206">
        <v>43095</v>
      </c>
      <c r="F294" s="205" t="s">
        <v>677</v>
      </c>
      <c r="G294" s="205" t="s">
        <v>287</v>
      </c>
      <c r="H294" s="207" t="s">
        <v>876</v>
      </c>
      <c r="I294" s="207" t="s">
        <v>222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691</v>
      </c>
      <c r="C295" s="205" t="s">
        <v>692</v>
      </c>
      <c r="D295" s="72" t="str">
        <f t="shared" si="9"/>
        <v>dez/2017</v>
      </c>
      <c r="E295" s="206">
        <v>43095</v>
      </c>
      <c r="F295" s="205" t="s">
        <v>677</v>
      </c>
      <c r="G295" s="205" t="s">
        <v>287</v>
      </c>
      <c r="H295" s="207" t="s">
        <v>877</v>
      </c>
      <c r="I295" s="207" t="s">
        <v>222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691</v>
      </c>
      <c r="C296" s="205" t="s">
        <v>692</v>
      </c>
      <c r="D296" s="72" t="str">
        <f t="shared" si="9"/>
        <v>dez/2017</v>
      </c>
      <c r="E296" s="206">
        <v>43095</v>
      </c>
      <c r="F296" s="205" t="s">
        <v>210</v>
      </c>
      <c r="G296" s="205" t="s">
        <v>287</v>
      </c>
      <c r="H296" s="207" t="s">
        <v>298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691</v>
      </c>
      <c r="C297" s="205" t="s">
        <v>692</v>
      </c>
      <c r="D297" s="72" t="str">
        <f t="shared" si="9"/>
        <v>dez/2017</v>
      </c>
      <c r="E297" s="206">
        <v>43095</v>
      </c>
      <c r="F297" s="205" t="s">
        <v>210</v>
      </c>
      <c r="G297" s="205" t="s">
        <v>287</v>
      </c>
      <c r="H297" s="207" t="s">
        <v>298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691</v>
      </c>
      <c r="C298" s="205" t="s">
        <v>692</v>
      </c>
      <c r="D298" s="72" t="str">
        <f t="shared" si="9"/>
        <v>dez/2017</v>
      </c>
      <c r="E298" s="206">
        <v>43095</v>
      </c>
      <c r="F298" s="205" t="s">
        <v>210</v>
      </c>
      <c r="G298" s="205" t="s">
        <v>287</v>
      </c>
      <c r="H298" s="207" t="s">
        <v>298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691</v>
      </c>
      <c r="C299" s="205" t="s">
        <v>692</v>
      </c>
      <c r="D299" s="72" t="str">
        <f t="shared" si="9"/>
        <v>dez/2017</v>
      </c>
      <c r="E299" s="206">
        <v>43095</v>
      </c>
      <c r="F299" s="205" t="s">
        <v>210</v>
      </c>
      <c r="G299" s="205" t="s">
        <v>287</v>
      </c>
      <c r="H299" s="207" t="s">
        <v>298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691</v>
      </c>
      <c r="C300" s="205" t="s">
        <v>692</v>
      </c>
      <c r="D300" s="72" t="str">
        <f t="shared" si="9"/>
        <v>dez/2017</v>
      </c>
      <c r="E300" s="206">
        <v>43095</v>
      </c>
      <c r="F300" s="205" t="s">
        <v>210</v>
      </c>
      <c r="G300" s="205" t="s">
        <v>287</v>
      </c>
      <c r="H300" s="207" t="s">
        <v>298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691</v>
      </c>
      <c r="C301" s="205" t="s">
        <v>692</v>
      </c>
      <c r="D301" s="72" t="str">
        <f t="shared" si="9"/>
        <v>dez/2017</v>
      </c>
      <c r="E301" s="206">
        <v>43095</v>
      </c>
      <c r="F301" s="205" t="s">
        <v>210</v>
      </c>
      <c r="G301" s="205" t="s">
        <v>287</v>
      </c>
      <c r="H301" s="207" t="s">
        <v>298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691</v>
      </c>
      <c r="C302" s="205" t="s">
        <v>692</v>
      </c>
      <c r="D302" s="72" t="str">
        <f t="shared" si="9"/>
        <v>dez/2017</v>
      </c>
      <c r="E302" s="206">
        <v>43095</v>
      </c>
      <c r="F302" s="205" t="s">
        <v>677</v>
      </c>
      <c r="G302" s="205" t="s">
        <v>287</v>
      </c>
      <c r="H302" s="207" t="s">
        <v>855</v>
      </c>
      <c r="I302" s="207" t="s">
        <v>222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691</v>
      </c>
      <c r="C303" s="205" t="s">
        <v>692</v>
      </c>
      <c r="D303" s="72" t="str">
        <f t="shared" si="9"/>
        <v>dez/2017</v>
      </c>
      <c r="E303" s="206">
        <v>43095</v>
      </c>
      <c r="F303" s="205" t="s">
        <v>677</v>
      </c>
      <c r="G303" s="205" t="s">
        <v>287</v>
      </c>
      <c r="H303" s="207" t="s">
        <v>878</v>
      </c>
      <c r="I303" s="207" t="s">
        <v>222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691</v>
      </c>
      <c r="C304" s="205" t="s">
        <v>692</v>
      </c>
      <c r="D304" s="72" t="str">
        <f t="shared" si="9"/>
        <v>dez/2017</v>
      </c>
      <c r="E304" s="206">
        <v>43095</v>
      </c>
      <c r="F304" s="205" t="s">
        <v>677</v>
      </c>
      <c r="G304" s="205" t="s">
        <v>287</v>
      </c>
      <c r="H304" s="207" t="s">
        <v>829</v>
      </c>
      <c r="I304" s="207" t="s">
        <v>222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691</v>
      </c>
      <c r="C305" s="205" t="s">
        <v>692</v>
      </c>
      <c r="D305" s="72" t="str">
        <f t="shared" si="9"/>
        <v>dez/2017</v>
      </c>
      <c r="E305" s="206">
        <v>43095</v>
      </c>
      <c r="F305" s="205" t="s">
        <v>677</v>
      </c>
      <c r="G305" s="205" t="s">
        <v>287</v>
      </c>
      <c r="H305" s="207" t="s">
        <v>830</v>
      </c>
      <c r="I305" s="207" t="s">
        <v>222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691</v>
      </c>
      <c r="C306" s="205" t="s">
        <v>692</v>
      </c>
      <c r="D306" s="72" t="str">
        <f t="shared" si="9"/>
        <v>dez/2017</v>
      </c>
      <c r="E306" s="206">
        <v>43095</v>
      </c>
      <c r="F306" s="205" t="s">
        <v>677</v>
      </c>
      <c r="G306" s="205" t="s">
        <v>287</v>
      </c>
      <c r="H306" s="207" t="s">
        <v>831</v>
      </c>
      <c r="I306" s="207" t="s">
        <v>222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691</v>
      </c>
      <c r="C307" s="205" t="s">
        <v>692</v>
      </c>
      <c r="D307" s="72" t="str">
        <f t="shared" si="9"/>
        <v>dez/2017</v>
      </c>
      <c r="E307" s="206">
        <v>43095</v>
      </c>
      <c r="F307" s="205" t="s">
        <v>677</v>
      </c>
      <c r="G307" s="205" t="s">
        <v>287</v>
      </c>
      <c r="H307" s="207" t="s">
        <v>832</v>
      </c>
      <c r="I307" s="207" t="s">
        <v>222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691</v>
      </c>
      <c r="C308" s="205" t="s">
        <v>692</v>
      </c>
      <c r="D308" s="72" t="str">
        <f t="shared" si="9"/>
        <v>dez/2017</v>
      </c>
      <c r="E308" s="206">
        <v>43095</v>
      </c>
      <c r="F308" s="205" t="s">
        <v>677</v>
      </c>
      <c r="G308" s="205" t="s">
        <v>287</v>
      </c>
      <c r="H308" s="207" t="s">
        <v>815</v>
      </c>
      <c r="I308" s="207" t="s">
        <v>222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691</v>
      </c>
      <c r="C309" s="205" t="s">
        <v>692</v>
      </c>
      <c r="D309" s="72" t="str">
        <f t="shared" si="9"/>
        <v>dez/2017</v>
      </c>
      <c r="E309" s="206">
        <v>43095</v>
      </c>
      <c r="F309" s="205" t="s">
        <v>677</v>
      </c>
      <c r="G309" s="205" t="s">
        <v>287</v>
      </c>
      <c r="H309" s="207" t="s">
        <v>798</v>
      </c>
      <c r="I309" s="207" t="s">
        <v>222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691</v>
      </c>
      <c r="C310" s="205" t="s">
        <v>692</v>
      </c>
      <c r="D310" s="72" t="str">
        <f t="shared" si="9"/>
        <v>dez/2017</v>
      </c>
      <c r="E310" s="206">
        <v>43095</v>
      </c>
      <c r="F310" s="205" t="s">
        <v>677</v>
      </c>
      <c r="G310" s="205" t="s">
        <v>287</v>
      </c>
      <c r="H310" s="207" t="s">
        <v>755</v>
      </c>
      <c r="I310" s="207" t="s">
        <v>222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691</v>
      </c>
      <c r="C311" s="205" t="s">
        <v>692</v>
      </c>
      <c r="D311" s="72" t="str">
        <f t="shared" si="9"/>
        <v>dez/2017</v>
      </c>
      <c r="E311" s="206">
        <v>43095</v>
      </c>
      <c r="F311" s="205" t="s">
        <v>677</v>
      </c>
      <c r="G311" s="205" t="s">
        <v>287</v>
      </c>
      <c r="H311" s="207" t="s">
        <v>781</v>
      </c>
      <c r="I311" s="207" t="s">
        <v>222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691</v>
      </c>
      <c r="C312" s="205" t="s">
        <v>692</v>
      </c>
      <c r="D312" s="72" t="str">
        <f t="shared" si="9"/>
        <v>dez/2017</v>
      </c>
      <c r="E312" s="206">
        <v>43095</v>
      </c>
      <c r="F312" s="205" t="s">
        <v>677</v>
      </c>
      <c r="G312" s="205" t="s">
        <v>287</v>
      </c>
      <c r="H312" s="207" t="s">
        <v>787</v>
      </c>
      <c r="I312" s="207" t="s">
        <v>222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691</v>
      </c>
      <c r="C313" s="205" t="s">
        <v>692</v>
      </c>
      <c r="D313" s="72" t="str">
        <f t="shared" si="9"/>
        <v>dez/2017</v>
      </c>
      <c r="E313" s="206">
        <v>43095</v>
      </c>
      <c r="F313" s="205" t="s">
        <v>677</v>
      </c>
      <c r="G313" s="205" t="s">
        <v>287</v>
      </c>
      <c r="H313" s="207" t="s">
        <v>730</v>
      </c>
      <c r="I313" s="207" t="s">
        <v>222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691</v>
      </c>
      <c r="C314" s="205" t="s">
        <v>692</v>
      </c>
      <c r="D314" s="72" t="str">
        <f t="shared" si="9"/>
        <v>dez/2017</v>
      </c>
      <c r="E314" s="206">
        <v>43095</v>
      </c>
      <c r="F314" s="205" t="s">
        <v>677</v>
      </c>
      <c r="G314" s="205" t="s">
        <v>287</v>
      </c>
      <c r="H314" s="207" t="s">
        <v>701</v>
      </c>
      <c r="I314" s="207" t="s">
        <v>222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691</v>
      </c>
      <c r="C315" s="205" t="s">
        <v>692</v>
      </c>
      <c r="D315" s="72" t="str">
        <f t="shared" si="9"/>
        <v>dez/2017</v>
      </c>
      <c r="E315" s="206">
        <v>43095</v>
      </c>
      <c r="F315" s="205" t="s">
        <v>677</v>
      </c>
      <c r="G315" s="205" t="s">
        <v>287</v>
      </c>
      <c r="H315" s="207" t="s">
        <v>698</v>
      </c>
      <c r="I315" s="207" t="s">
        <v>222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693</v>
      </c>
      <c r="C316" s="205" t="s">
        <v>692</v>
      </c>
      <c r="D316" s="72" t="str">
        <f t="shared" si="9"/>
        <v>dez/2017</v>
      </c>
      <c r="E316" s="206">
        <v>43095</v>
      </c>
      <c r="F316" s="205" t="s">
        <v>213</v>
      </c>
      <c r="G316" s="205" t="s">
        <v>287</v>
      </c>
      <c r="H316" s="207" t="s">
        <v>213</v>
      </c>
      <c r="I316" s="207" t="s">
        <v>202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693</v>
      </c>
      <c r="C317" s="205" t="s">
        <v>692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287</v>
      </c>
      <c r="H317" s="207" t="s">
        <v>140</v>
      </c>
      <c r="I317" s="207" t="s">
        <v>227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691</v>
      </c>
      <c r="C318" s="205" t="s">
        <v>692</v>
      </c>
      <c r="D318" s="72" t="str">
        <f t="shared" si="9"/>
        <v>dez/2017</v>
      </c>
      <c r="E318" s="206">
        <v>43096</v>
      </c>
      <c r="F318" s="205" t="s">
        <v>677</v>
      </c>
      <c r="G318" s="205" t="s">
        <v>287</v>
      </c>
      <c r="H318" s="207" t="s">
        <v>879</v>
      </c>
      <c r="I318" s="207" t="s">
        <v>222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691</v>
      </c>
      <c r="C319" s="205" t="s">
        <v>692</v>
      </c>
      <c r="D319" s="72" t="str">
        <f t="shared" si="9"/>
        <v>dez/2017</v>
      </c>
      <c r="E319" s="206">
        <v>43096</v>
      </c>
      <c r="F319" s="205" t="s">
        <v>677</v>
      </c>
      <c r="G319" s="205" t="s">
        <v>287</v>
      </c>
      <c r="H319" s="207" t="s">
        <v>864</v>
      </c>
      <c r="I319" s="207" t="s">
        <v>222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691</v>
      </c>
      <c r="C320" s="205" t="s">
        <v>692</v>
      </c>
      <c r="D320" s="72" t="str">
        <f t="shared" si="9"/>
        <v>dez/2017</v>
      </c>
      <c r="E320" s="206">
        <v>43096</v>
      </c>
      <c r="F320" s="205" t="s">
        <v>677</v>
      </c>
      <c r="G320" s="205" t="s">
        <v>287</v>
      </c>
      <c r="H320" s="207" t="s">
        <v>848</v>
      </c>
      <c r="I320" s="207" t="s">
        <v>222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691</v>
      </c>
      <c r="C321" s="205" t="s">
        <v>692</v>
      </c>
      <c r="D321" s="72" t="str">
        <f t="shared" si="9"/>
        <v>dez/2017</v>
      </c>
      <c r="E321" s="206">
        <v>43096</v>
      </c>
      <c r="F321" s="205" t="s">
        <v>213</v>
      </c>
      <c r="G321" s="205" t="s">
        <v>287</v>
      </c>
      <c r="H321" s="207" t="s">
        <v>213</v>
      </c>
      <c r="I321" s="207" t="s">
        <v>202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691</v>
      </c>
      <c r="C322" s="205" t="s">
        <v>692</v>
      </c>
      <c r="D322" s="72" t="str">
        <f t="shared" si="9"/>
        <v>dez/2017</v>
      </c>
      <c r="E322" s="206">
        <v>43096</v>
      </c>
      <c r="F322" s="205" t="s">
        <v>314</v>
      </c>
      <c r="G322" s="205" t="s">
        <v>287</v>
      </c>
      <c r="H322" s="207" t="s">
        <v>391</v>
      </c>
      <c r="I322" s="207" t="s">
        <v>268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691</v>
      </c>
      <c r="C323" s="205" t="s">
        <v>692</v>
      </c>
      <c r="D323" s="72" t="str">
        <f t="shared" si="9"/>
        <v>dez/2017</v>
      </c>
      <c r="E323" s="206">
        <v>43096</v>
      </c>
      <c r="F323" s="205" t="s">
        <v>677</v>
      </c>
      <c r="G323" s="205" t="s">
        <v>287</v>
      </c>
      <c r="H323" s="207" t="s">
        <v>698</v>
      </c>
      <c r="I323" s="207" t="s">
        <v>222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691</v>
      </c>
      <c r="C324" s="205" t="s">
        <v>692</v>
      </c>
      <c r="D324" s="72" t="str">
        <f t="shared" ref="D324:D387" si="11">TEXT(E324,"mmm/aaaa")</f>
        <v>dez/2017</v>
      </c>
      <c r="E324" s="206">
        <v>43096</v>
      </c>
      <c r="F324" s="205" t="s">
        <v>677</v>
      </c>
      <c r="G324" s="205" t="s">
        <v>287</v>
      </c>
      <c r="H324" s="207" t="s">
        <v>880</v>
      </c>
      <c r="I324" s="207" t="s">
        <v>222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691</v>
      </c>
      <c r="C325" s="205" t="s">
        <v>692</v>
      </c>
      <c r="D325" s="72" t="str">
        <f t="shared" si="11"/>
        <v>dez/2017</v>
      </c>
      <c r="E325" s="206">
        <v>43096</v>
      </c>
      <c r="F325" s="205" t="s">
        <v>677</v>
      </c>
      <c r="G325" s="205" t="s">
        <v>287</v>
      </c>
      <c r="H325" s="207" t="s">
        <v>701</v>
      </c>
      <c r="I325" s="207" t="s">
        <v>222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691</v>
      </c>
      <c r="C326" s="205" t="s">
        <v>692</v>
      </c>
      <c r="D326" s="72" t="str">
        <f t="shared" si="11"/>
        <v>dez/2017</v>
      </c>
      <c r="E326" s="206">
        <v>43096</v>
      </c>
      <c r="F326" s="205" t="s">
        <v>677</v>
      </c>
      <c r="G326" s="205" t="s">
        <v>287</v>
      </c>
      <c r="H326" s="207" t="s">
        <v>881</v>
      </c>
      <c r="I326" s="207" t="s">
        <v>222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691</v>
      </c>
      <c r="C327" s="205" t="s">
        <v>692</v>
      </c>
      <c r="D327" s="72" t="str">
        <f t="shared" si="11"/>
        <v>dez/2017</v>
      </c>
      <c r="E327" s="206">
        <v>43096</v>
      </c>
      <c r="F327" s="205" t="s">
        <v>677</v>
      </c>
      <c r="G327" s="205" t="s">
        <v>287</v>
      </c>
      <c r="H327" s="207" t="s">
        <v>882</v>
      </c>
      <c r="I327" s="207" t="s">
        <v>222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691</v>
      </c>
      <c r="C328" s="205" t="s">
        <v>692</v>
      </c>
      <c r="D328" s="72" t="str">
        <f t="shared" si="11"/>
        <v>dez/2017</v>
      </c>
      <c r="E328" s="206">
        <v>43096</v>
      </c>
      <c r="F328" s="205" t="s">
        <v>677</v>
      </c>
      <c r="G328" s="205" t="s">
        <v>287</v>
      </c>
      <c r="H328" s="207" t="s">
        <v>883</v>
      </c>
      <c r="I328" s="207" t="s">
        <v>222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691</v>
      </c>
      <c r="C329" s="205" t="s">
        <v>692</v>
      </c>
      <c r="D329" s="72" t="str">
        <f t="shared" si="11"/>
        <v>dez/2017</v>
      </c>
      <c r="E329" s="206">
        <v>43096</v>
      </c>
      <c r="F329" s="205" t="s">
        <v>677</v>
      </c>
      <c r="G329" s="205" t="s">
        <v>287</v>
      </c>
      <c r="H329" s="207" t="s">
        <v>884</v>
      </c>
      <c r="I329" s="207" t="s">
        <v>222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691</v>
      </c>
      <c r="C330" s="205" t="s">
        <v>692</v>
      </c>
      <c r="D330" s="72" t="str">
        <f t="shared" si="11"/>
        <v>dez/2017</v>
      </c>
      <c r="E330" s="206">
        <v>43096</v>
      </c>
      <c r="F330" s="205" t="s">
        <v>677</v>
      </c>
      <c r="G330" s="205" t="s">
        <v>287</v>
      </c>
      <c r="H330" s="207" t="s">
        <v>885</v>
      </c>
      <c r="I330" s="207" t="s">
        <v>222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691</v>
      </c>
      <c r="C331" s="205" t="s">
        <v>692</v>
      </c>
      <c r="D331" s="72" t="str">
        <f t="shared" si="11"/>
        <v>dez/2017</v>
      </c>
      <c r="E331" s="206">
        <v>43096</v>
      </c>
      <c r="F331" s="205" t="s">
        <v>677</v>
      </c>
      <c r="G331" s="205" t="s">
        <v>287</v>
      </c>
      <c r="H331" s="207" t="s">
        <v>886</v>
      </c>
      <c r="I331" s="207" t="s">
        <v>222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691</v>
      </c>
      <c r="C332" s="205" t="s">
        <v>692</v>
      </c>
      <c r="D332" s="72" t="str">
        <f t="shared" si="11"/>
        <v>dez/2017</v>
      </c>
      <c r="E332" s="206">
        <v>43096</v>
      </c>
      <c r="F332" s="205" t="s">
        <v>677</v>
      </c>
      <c r="G332" s="205" t="s">
        <v>287</v>
      </c>
      <c r="H332" s="207" t="s">
        <v>755</v>
      </c>
      <c r="I332" s="207" t="s">
        <v>222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691</v>
      </c>
      <c r="C333" s="205" t="s">
        <v>692</v>
      </c>
      <c r="D333" s="72" t="str">
        <f t="shared" si="11"/>
        <v>dez/2017</v>
      </c>
      <c r="E333" s="206">
        <v>43096</v>
      </c>
      <c r="F333" s="205" t="s">
        <v>677</v>
      </c>
      <c r="G333" s="205" t="s">
        <v>287</v>
      </c>
      <c r="H333" s="207" t="s">
        <v>887</v>
      </c>
      <c r="I333" s="207" t="s">
        <v>222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691</v>
      </c>
      <c r="C334" s="205" t="s">
        <v>692</v>
      </c>
      <c r="D334" s="72" t="str">
        <f t="shared" si="11"/>
        <v>dez/2017</v>
      </c>
      <c r="E334" s="206">
        <v>43096</v>
      </c>
      <c r="F334" s="205" t="s">
        <v>677</v>
      </c>
      <c r="G334" s="205" t="s">
        <v>287</v>
      </c>
      <c r="H334" s="207" t="s">
        <v>888</v>
      </c>
      <c r="I334" s="207" t="s">
        <v>222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691</v>
      </c>
      <c r="C335" s="205" t="s">
        <v>692</v>
      </c>
      <c r="D335" s="72" t="str">
        <f t="shared" si="11"/>
        <v>dez/2017</v>
      </c>
      <c r="E335" s="206">
        <v>43096</v>
      </c>
      <c r="F335" s="205" t="s">
        <v>677</v>
      </c>
      <c r="G335" s="205" t="s">
        <v>287</v>
      </c>
      <c r="H335" s="207" t="s">
        <v>889</v>
      </c>
      <c r="I335" s="207" t="s">
        <v>222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691</v>
      </c>
      <c r="C336" s="205" t="s">
        <v>692</v>
      </c>
      <c r="D336" s="72" t="str">
        <f t="shared" si="11"/>
        <v>dez/2017</v>
      </c>
      <c r="E336" s="206">
        <v>43096</v>
      </c>
      <c r="F336" s="205" t="s">
        <v>677</v>
      </c>
      <c r="G336" s="205" t="s">
        <v>287</v>
      </c>
      <c r="H336" s="207" t="s">
        <v>890</v>
      </c>
      <c r="I336" s="207" t="s">
        <v>222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691</v>
      </c>
      <c r="C337" s="205" t="s">
        <v>692</v>
      </c>
      <c r="D337" s="72" t="str">
        <f t="shared" si="11"/>
        <v>dez/2017</v>
      </c>
      <c r="E337" s="206">
        <v>43096</v>
      </c>
      <c r="F337" s="205" t="s">
        <v>677</v>
      </c>
      <c r="G337" s="205" t="s">
        <v>287</v>
      </c>
      <c r="H337" s="207" t="s">
        <v>891</v>
      </c>
      <c r="I337" s="207" t="s">
        <v>222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691</v>
      </c>
      <c r="C338" s="205" t="s">
        <v>692</v>
      </c>
      <c r="D338" s="72" t="str">
        <f t="shared" si="11"/>
        <v>dez/2017</v>
      </c>
      <c r="E338" s="206">
        <v>43096</v>
      </c>
      <c r="F338" s="205" t="s">
        <v>677</v>
      </c>
      <c r="G338" s="205" t="s">
        <v>287</v>
      </c>
      <c r="H338" s="207" t="s">
        <v>892</v>
      </c>
      <c r="I338" s="207" t="s">
        <v>222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691</v>
      </c>
      <c r="C339" s="205" t="s">
        <v>692</v>
      </c>
      <c r="D339" s="72" t="str">
        <f t="shared" si="11"/>
        <v>dez/2017</v>
      </c>
      <c r="E339" s="206">
        <v>43096</v>
      </c>
      <c r="F339" s="205" t="s">
        <v>677</v>
      </c>
      <c r="G339" s="205" t="s">
        <v>287</v>
      </c>
      <c r="H339" s="207" t="s">
        <v>790</v>
      </c>
      <c r="I339" s="207" t="s">
        <v>222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691</v>
      </c>
      <c r="C340" s="205" t="s">
        <v>692</v>
      </c>
      <c r="D340" s="72" t="str">
        <f t="shared" si="11"/>
        <v>dez/2017</v>
      </c>
      <c r="E340" s="206">
        <v>43096</v>
      </c>
      <c r="F340" s="205" t="s">
        <v>677</v>
      </c>
      <c r="G340" s="205" t="s">
        <v>287</v>
      </c>
      <c r="H340" s="207" t="s">
        <v>893</v>
      </c>
      <c r="I340" s="207" t="s">
        <v>222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691</v>
      </c>
      <c r="C341" s="205" t="s">
        <v>692</v>
      </c>
      <c r="D341" s="72" t="str">
        <f t="shared" si="11"/>
        <v>dez/2017</v>
      </c>
      <c r="E341" s="206">
        <v>43096</v>
      </c>
      <c r="F341" s="205" t="s">
        <v>677</v>
      </c>
      <c r="G341" s="205" t="s">
        <v>287</v>
      </c>
      <c r="H341" s="207" t="s">
        <v>894</v>
      </c>
      <c r="I341" s="207" t="s">
        <v>222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691</v>
      </c>
      <c r="C342" s="205" t="s">
        <v>692</v>
      </c>
      <c r="D342" s="72" t="str">
        <f t="shared" si="11"/>
        <v>dez/2017</v>
      </c>
      <c r="E342" s="206">
        <v>43096</v>
      </c>
      <c r="F342" s="205" t="s">
        <v>677</v>
      </c>
      <c r="G342" s="205" t="s">
        <v>287</v>
      </c>
      <c r="H342" s="207" t="s">
        <v>895</v>
      </c>
      <c r="I342" s="207" t="s">
        <v>222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691</v>
      </c>
      <c r="C343" s="205" t="s">
        <v>692</v>
      </c>
      <c r="D343" s="72" t="str">
        <f t="shared" si="11"/>
        <v>dez/2017</v>
      </c>
      <c r="E343" s="206">
        <v>43096</v>
      </c>
      <c r="F343" s="205" t="s">
        <v>677</v>
      </c>
      <c r="G343" s="205" t="s">
        <v>287</v>
      </c>
      <c r="H343" s="207" t="s">
        <v>896</v>
      </c>
      <c r="I343" s="207" t="s">
        <v>222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691</v>
      </c>
      <c r="C344" s="205" t="s">
        <v>692</v>
      </c>
      <c r="D344" s="72" t="str">
        <f t="shared" si="11"/>
        <v>dez/2017</v>
      </c>
      <c r="E344" s="206">
        <v>43096</v>
      </c>
      <c r="F344" s="205" t="s">
        <v>677</v>
      </c>
      <c r="G344" s="205" t="s">
        <v>287</v>
      </c>
      <c r="H344" s="207" t="s">
        <v>897</v>
      </c>
      <c r="I344" s="207" t="s">
        <v>222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691</v>
      </c>
      <c r="C345" s="205" t="s">
        <v>692</v>
      </c>
      <c r="D345" s="72" t="str">
        <f t="shared" si="11"/>
        <v>dez/2017</v>
      </c>
      <c r="E345" s="206">
        <v>43096</v>
      </c>
      <c r="F345" s="205" t="s">
        <v>677</v>
      </c>
      <c r="G345" s="205" t="s">
        <v>287</v>
      </c>
      <c r="H345" s="207" t="s">
        <v>815</v>
      </c>
      <c r="I345" s="207" t="s">
        <v>222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691</v>
      </c>
      <c r="C346" s="205" t="s">
        <v>692</v>
      </c>
      <c r="D346" s="72" t="str">
        <f t="shared" si="11"/>
        <v>dez/2017</v>
      </c>
      <c r="E346" s="206">
        <v>43096</v>
      </c>
      <c r="F346" s="205" t="s">
        <v>677</v>
      </c>
      <c r="G346" s="205" t="s">
        <v>287</v>
      </c>
      <c r="H346" s="207" t="s">
        <v>898</v>
      </c>
      <c r="I346" s="207" t="s">
        <v>222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691</v>
      </c>
      <c r="C347" s="205" t="s">
        <v>692</v>
      </c>
      <c r="D347" s="72" t="str">
        <f t="shared" si="11"/>
        <v>dez/2017</v>
      </c>
      <c r="E347" s="206">
        <v>43096</v>
      </c>
      <c r="F347" s="205" t="s">
        <v>677</v>
      </c>
      <c r="G347" s="205" t="s">
        <v>287</v>
      </c>
      <c r="H347" s="207" t="s">
        <v>829</v>
      </c>
      <c r="I347" s="207" t="s">
        <v>222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691</v>
      </c>
      <c r="C348" s="205" t="s">
        <v>692</v>
      </c>
      <c r="D348" s="72" t="str">
        <f t="shared" si="11"/>
        <v>dez/2017</v>
      </c>
      <c r="E348" s="206">
        <v>43096</v>
      </c>
      <c r="F348" s="205" t="s">
        <v>677</v>
      </c>
      <c r="G348" s="205" t="s">
        <v>287</v>
      </c>
      <c r="H348" s="207" t="s">
        <v>830</v>
      </c>
      <c r="I348" s="207" t="s">
        <v>222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691</v>
      </c>
      <c r="C349" s="205" t="s">
        <v>692</v>
      </c>
      <c r="D349" s="72" t="str">
        <f t="shared" si="11"/>
        <v>dez/2017</v>
      </c>
      <c r="E349" s="206">
        <v>43096</v>
      </c>
      <c r="F349" s="205" t="s">
        <v>677</v>
      </c>
      <c r="G349" s="205" t="s">
        <v>287</v>
      </c>
      <c r="H349" s="207" t="s">
        <v>831</v>
      </c>
      <c r="I349" s="207" t="s">
        <v>222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691</v>
      </c>
      <c r="C350" s="205" t="s">
        <v>692</v>
      </c>
      <c r="D350" s="72" t="str">
        <f t="shared" si="11"/>
        <v>dez/2017</v>
      </c>
      <c r="E350" s="206">
        <v>43096</v>
      </c>
      <c r="F350" s="205" t="s">
        <v>677</v>
      </c>
      <c r="G350" s="205" t="s">
        <v>287</v>
      </c>
      <c r="H350" s="207" t="s">
        <v>832</v>
      </c>
      <c r="I350" s="207" t="s">
        <v>222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691</v>
      </c>
      <c r="C351" s="205" t="s">
        <v>692</v>
      </c>
      <c r="D351" s="72" t="str">
        <f t="shared" si="11"/>
        <v>dez/2017</v>
      </c>
      <c r="E351" s="206">
        <v>43096</v>
      </c>
      <c r="F351" s="205" t="s">
        <v>677</v>
      </c>
      <c r="G351" s="205" t="s">
        <v>287</v>
      </c>
      <c r="H351" s="207" t="s">
        <v>863</v>
      </c>
      <c r="I351" s="207" t="s">
        <v>222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691</v>
      </c>
      <c r="C352" s="205" t="s">
        <v>692</v>
      </c>
      <c r="D352" s="72" t="str">
        <f t="shared" si="11"/>
        <v>dez/2017</v>
      </c>
      <c r="E352" s="206">
        <v>43096</v>
      </c>
      <c r="F352" s="205" t="s">
        <v>677</v>
      </c>
      <c r="G352" s="205" t="s">
        <v>287</v>
      </c>
      <c r="H352" s="207" t="s">
        <v>863</v>
      </c>
      <c r="I352" s="207" t="s">
        <v>222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691</v>
      </c>
      <c r="C353" s="205" t="s">
        <v>692</v>
      </c>
      <c r="D353" s="72" t="str">
        <f t="shared" si="11"/>
        <v>dez/2017</v>
      </c>
      <c r="E353" s="206">
        <v>43096</v>
      </c>
      <c r="F353" s="205" t="s">
        <v>677</v>
      </c>
      <c r="G353" s="205" t="s">
        <v>287</v>
      </c>
      <c r="H353" s="207" t="s">
        <v>855</v>
      </c>
      <c r="I353" s="207" t="s">
        <v>222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691</v>
      </c>
      <c r="C354" s="205" t="s">
        <v>692</v>
      </c>
      <c r="D354" s="72" t="str">
        <f t="shared" si="11"/>
        <v>dez/2017</v>
      </c>
      <c r="E354" s="206">
        <v>43096</v>
      </c>
      <c r="F354" s="205" t="s">
        <v>210</v>
      </c>
      <c r="G354" s="205" t="s">
        <v>287</v>
      </c>
      <c r="H354" s="207" t="s">
        <v>298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691</v>
      </c>
      <c r="C355" s="205" t="s">
        <v>692</v>
      </c>
      <c r="D355" s="72" t="str">
        <f t="shared" si="11"/>
        <v>dez/2017</v>
      </c>
      <c r="E355" s="206">
        <v>43096</v>
      </c>
      <c r="F355" s="205" t="s">
        <v>210</v>
      </c>
      <c r="G355" s="205" t="s">
        <v>287</v>
      </c>
      <c r="H355" s="207" t="s">
        <v>298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691</v>
      </c>
      <c r="C356" s="205" t="s">
        <v>692</v>
      </c>
      <c r="D356" s="72" t="str">
        <f t="shared" si="11"/>
        <v>dez/2017</v>
      </c>
      <c r="E356" s="206">
        <v>43096</v>
      </c>
      <c r="F356" s="205" t="s">
        <v>210</v>
      </c>
      <c r="G356" s="205" t="s">
        <v>287</v>
      </c>
      <c r="H356" s="207" t="s">
        <v>298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691</v>
      </c>
      <c r="C357" s="205" t="s">
        <v>692</v>
      </c>
      <c r="D357" s="72" t="str">
        <f t="shared" si="11"/>
        <v>dez/2017</v>
      </c>
      <c r="E357" s="206">
        <v>43096</v>
      </c>
      <c r="F357" s="205" t="s">
        <v>210</v>
      </c>
      <c r="G357" s="205" t="s">
        <v>287</v>
      </c>
      <c r="H357" s="207" t="s">
        <v>298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691</v>
      </c>
      <c r="C358" s="205" t="s">
        <v>692</v>
      </c>
      <c r="D358" s="72" t="str">
        <f t="shared" si="11"/>
        <v>dez/2017</v>
      </c>
      <c r="E358" s="206">
        <v>43096</v>
      </c>
      <c r="F358" s="205" t="s">
        <v>210</v>
      </c>
      <c r="G358" s="205" t="s">
        <v>287</v>
      </c>
      <c r="H358" s="207" t="s">
        <v>298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691</v>
      </c>
      <c r="C359" s="205" t="s">
        <v>692</v>
      </c>
      <c r="D359" s="72" t="str">
        <f t="shared" si="11"/>
        <v>dez/2017</v>
      </c>
      <c r="E359" s="206">
        <v>43096</v>
      </c>
      <c r="F359" s="205" t="s">
        <v>210</v>
      </c>
      <c r="G359" s="205" t="s">
        <v>287</v>
      </c>
      <c r="H359" s="207" t="s">
        <v>298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691</v>
      </c>
      <c r="C360" s="205" t="s">
        <v>692</v>
      </c>
      <c r="D360" s="72" t="str">
        <f t="shared" si="11"/>
        <v>dez/2017</v>
      </c>
      <c r="E360" s="206">
        <v>43096</v>
      </c>
      <c r="F360" s="205" t="s">
        <v>210</v>
      </c>
      <c r="G360" s="205" t="s">
        <v>287</v>
      </c>
      <c r="H360" s="207" t="s">
        <v>298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691</v>
      </c>
      <c r="C361" s="205" t="s">
        <v>692</v>
      </c>
      <c r="D361" s="72" t="str">
        <f t="shared" si="11"/>
        <v>dez/2017</v>
      </c>
      <c r="E361" s="206">
        <v>43096</v>
      </c>
      <c r="F361" s="205" t="s">
        <v>210</v>
      </c>
      <c r="G361" s="205" t="s">
        <v>287</v>
      </c>
      <c r="H361" s="207" t="s">
        <v>298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691</v>
      </c>
      <c r="C362" s="205" t="s">
        <v>692</v>
      </c>
      <c r="D362" s="72" t="str">
        <f t="shared" si="11"/>
        <v>dez/2017</v>
      </c>
      <c r="E362" s="206">
        <v>43096</v>
      </c>
      <c r="F362" s="205" t="s">
        <v>210</v>
      </c>
      <c r="G362" s="205" t="s">
        <v>287</v>
      </c>
      <c r="H362" s="207" t="s">
        <v>298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691</v>
      </c>
      <c r="C363" s="205" t="s">
        <v>692</v>
      </c>
      <c r="D363" s="72" t="str">
        <f t="shared" si="11"/>
        <v>dez/2017</v>
      </c>
      <c r="E363" s="206">
        <v>43096</v>
      </c>
      <c r="F363" s="205" t="s">
        <v>210</v>
      </c>
      <c r="G363" s="205" t="s">
        <v>287</v>
      </c>
      <c r="H363" s="207" t="s">
        <v>298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691</v>
      </c>
      <c r="C364" s="205" t="s">
        <v>692</v>
      </c>
      <c r="D364" s="72" t="str">
        <f t="shared" si="11"/>
        <v>dez/2017</v>
      </c>
      <c r="E364" s="206">
        <v>43096</v>
      </c>
      <c r="F364" s="205" t="s">
        <v>210</v>
      </c>
      <c r="G364" s="205" t="s">
        <v>287</v>
      </c>
      <c r="H364" s="207" t="s">
        <v>298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691</v>
      </c>
      <c r="C365" s="205" t="s">
        <v>692</v>
      </c>
      <c r="D365" s="72" t="str">
        <f t="shared" si="11"/>
        <v>dez/2017</v>
      </c>
      <c r="E365" s="206">
        <v>43096</v>
      </c>
      <c r="F365" s="205" t="s">
        <v>210</v>
      </c>
      <c r="G365" s="205" t="s">
        <v>287</v>
      </c>
      <c r="H365" s="207" t="s">
        <v>298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691</v>
      </c>
      <c r="C366" s="205" t="s">
        <v>692</v>
      </c>
      <c r="D366" s="72" t="str">
        <f t="shared" si="11"/>
        <v>dez/2017</v>
      </c>
      <c r="E366" s="206">
        <v>43096</v>
      </c>
      <c r="F366" s="205" t="s">
        <v>210</v>
      </c>
      <c r="G366" s="205" t="s">
        <v>287</v>
      </c>
      <c r="H366" s="207" t="s">
        <v>298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691</v>
      </c>
      <c r="C367" s="205" t="s">
        <v>692</v>
      </c>
      <c r="D367" s="72" t="str">
        <f t="shared" si="11"/>
        <v>dez/2017</v>
      </c>
      <c r="E367" s="206">
        <v>43096</v>
      </c>
      <c r="F367" s="205" t="s">
        <v>210</v>
      </c>
      <c r="G367" s="205" t="s">
        <v>287</v>
      </c>
      <c r="H367" s="207" t="s">
        <v>298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691</v>
      </c>
      <c r="C368" s="205" t="s">
        <v>692</v>
      </c>
      <c r="D368" s="72" t="str">
        <f t="shared" si="11"/>
        <v>dez/2017</v>
      </c>
      <c r="E368" s="206">
        <v>43096</v>
      </c>
      <c r="F368" s="205" t="s">
        <v>677</v>
      </c>
      <c r="G368" s="205" t="s">
        <v>287</v>
      </c>
      <c r="H368" s="207" t="s">
        <v>790</v>
      </c>
      <c r="I368" s="207" t="s">
        <v>222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693</v>
      </c>
      <c r="C369" s="205" t="s">
        <v>692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287</v>
      </c>
      <c r="H369" s="207" t="s">
        <v>140</v>
      </c>
      <c r="I369" s="207" t="s">
        <v>227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691</v>
      </c>
      <c r="C370" s="205" t="s">
        <v>692</v>
      </c>
      <c r="D370" s="72" t="str">
        <f t="shared" si="11"/>
        <v>dez/2017</v>
      </c>
      <c r="E370" s="206">
        <v>43097</v>
      </c>
      <c r="F370" s="205" t="s">
        <v>677</v>
      </c>
      <c r="G370" s="205" t="s">
        <v>287</v>
      </c>
      <c r="H370" s="207" t="s">
        <v>845</v>
      </c>
      <c r="I370" s="207" t="s">
        <v>222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691</v>
      </c>
      <c r="C371" s="205" t="s">
        <v>692</v>
      </c>
      <c r="D371" s="72" t="str">
        <f t="shared" si="11"/>
        <v>dez/2017</v>
      </c>
      <c r="E371" s="206">
        <v>43097</v>
      </c>
      <c r="F371" s="205" t="s">
        <v>314</v>
      </c>
      <c r="G371" s="205" t="s">
        <v>287</v>
      </c>
      <c r="H371" s="207" t="s">
        <v>391</v>
      </c>
      <c r="I371" s="207" t="s">
        <v>268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691</v>
      </c>
      <c r="C372" s="205" t="s">
        <v>692</v>
      </c>
      <c r="D372" s="72" t="str">
        <f t="shared" si="11"/>
        <v>dez/2017</v>
      </c>
      <c r="E372" s="206">
        <v>43097</v>
      </c>
      <c r="F372" s="205" t="s">
        <v>677</v>
      </c>
      <c r="G372" s="205" t="s">
        <v>287</v>
      </c>
      <c r="H372" s="207" t="s">
        <v>781</v>
      </c>
      <c r="I372" s="207" t="s">
        <v>222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691</v>
      </c>
      <c r="C373" s="205" t="s">
        <v>692</v>
      </c>
      <c r="D373" s="72" t="str">
        <f t="shared" si="11"/>
        <v>dez/2017</v>
      </c>
      <c r="E373" s="206">
        <v>43097</v>
      </c>
      <c r="F373" s="205" t="s">
        <v>210</v>
      </c>
      <c r="G373" s="205" t="s">
        <v>287</v>
      </c>
      <c r="H373" s="207" t="s">
        <v>298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691</v>
      </c>
      <c r="C374" s="205" t="s">
        <v>692</v>
      </c>
      <c r="D374" s="72" t="str">
        <f t="shared" si="11"/>
        <v>dez/2017</v>
      </c>
      <c r="E374" s="206">
        <v>43097</v>
      </c>
      <c r="F374" s="205" t="s">
        <v>210</v>
      </c>
      <c r="G374" s="205" t="s">
        <v>287</v>
      </c>
      <c r="H374" s="207" t="s">
        <v>298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693</v>
      </c>
      <c r="C375" s="205" t="s">
        <v>692</v>
      </c>
      <c r="D375" s="72" t="str">
        <f t="shared" si="11"/>
        <v>dez/2017</v>
      </c>
      <c r="E375" s="206">
        <v>43097</v>
      </c>
      <c r="F375" s="205" t="s">
        <v>213</v>
      </c>
      <c r="G375" s="205" t="s">
        <v>287</v>
      </c>
      <c r="H375" s="207" t="s">
        <v>213</v>
      </c>
      <c r="I375" s="207" t="s">
        <v>202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691</v>
      </c>
      <c r="C376" s="205" t="s">
        <v>692</v>
      </c>
      <c r="D376" s="72" t="str">
        <f t="shared" si="11"/>
        <v>dez/2017</v>
      </c>
      <c r="E376" s="206">
        <v>43097</v>
      </c>
      <c r="F376" s="205" t="s">
        <v>203</v>
      </c>
      <c r="G376" s="205" t="s">
        <v>287</v>
      </c>
      <c r="H376" s="207" t="s">
        <v>204</v>
      </c>
      <c r="I376" s="207" t="s">
        <v>292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693</v>
      </c>
      <c r="C377" s="205" t="s">
        <v>692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287</v>
      </c>
      <c r="H377" s="207" t="s">
        <v>899</v>
      </c>
      <c r="I377" s="207" t="s">
        <v>230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691</v>
      </c>
      <c r="C378" s="205" t="s">
        <v>692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287</v>
      </c>
      <c r="H378" s="207" t="s">
        <v>899</v>
      </c>
      <c r="I378" s="207" t="s">
        <v>230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691</v>
      </c>
      <c r="C379" s="209" t="s">
        <v>692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287</v>
      </c>
      <c r="H379" s="207" t="s">
        <v>901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1879</v>
      </c>
    </row>
    <row r="380" spans="1:16" ht="15" customHeight="1" x14ac:dyDescent="0.3">
      <c r="A380" s="286" t="str">
        <f t="shared" si="10"/>
        <v>2018</v>
      </c>
      <c r="B380" s="205" t="s">
        <v>691</v>
      </c>
      <c r="C380" s="209" t="s">
        <v>692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287</v>
      </c>
      <c r="H380" s="207" t="s">
        <v>901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691</v>
      </c>
      <c r="C381" s="209" t="s">
        <v>692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287</v>
      </c>
      <c r="H381" s="207" t="s">
        <v>901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691</v>
      </c>
      <c r="C382" s="209" t="s">
        <v>692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287</v>
      </c>
      <c r="H382" s="207" t="s">
        <v>901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691</v>
      </c>
      <c r="C383" s="209" t="s">
        <v>692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287</v>
      </c>
      <c r="H383" s="207" t="s">
        <v>901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691</v>
      </c>
      <c r="C384" s="209" t="s">
        <v>692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287</v>
      </c>
      <c r="H384" s="207" t="s">
        <v>901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691</v>
      </c>
      <c r="C385" s="209" t="s">
        <v>692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287</v>
      </c>
      <c r="H385" s="207" t="s">
        <v>901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691</v>
      </c>
      <c r="C386" s="209" t="s">
        <v>692</v>
      </c>
      <c r="D386" s="72" t="str">
        <f t="shared" si="11"/>
        <v>jan/2018</v>
      </c>
      <c r="E386" s="206">
        <v>43102</v>
      </c>
      <c r="F386" s="205" t="s">
        <v>203</v>
      </c>
      <c r="G386" s="205" t="s">
        <v>287</v>
      </c>
      <c r="H386" s="207" t="s">
        <v>204</v>
      </c>
      <c r="I386" s="207" t="s">
        <v>292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691</v>
      </c>
      <c r="C387" s="209" t="s">
        <v>692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287</v>
      </c>
      <c r="H387" s="207" t="s">
        <v>308</v>
      </c>
      <c r="I387" s="207" t="s">
        <v>240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691</v>
      </c>
      <c r="C388" s="209" t="s">
        <v>692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287</v>
      </c>
      <c r="H388" s="207" t="s">
        <v>901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691</v>
      </c>
      <c r="C389" s="209" t="s">
        <v>692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287</v>
      </c>
      <c r="H389" s="207" t="s">
        <v>901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691</v>
      </c>
      <c r="C390" s="209" t="s">
        <v>692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287</v>
      </c>
      <c r="H390" s="207" t="s">
        <v>901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691</v>
      </c>
      <c r="C391" s="209" t="s">
        <v>692</v>
      </c>
      <c r="D391" s="72" t="str">
        <f t="shared" si="13"/>
        <v>jan/2018</v>
      </c>
      <c r="E391" s="206">
        <v>43104</v>
      </c>
      <c r="F391" s="205" t="s">
        <v>203</v>
      </c>
      <c r="G391" s="205" t="s">
        <v>287</v>
      </c>
      <c r="H391" s="207" t="s">
        <v>204</v>
      </c>
      <c r="I391" s="207" t="s">
        <v>292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691</v>
      </c>
      <c r="C392" s="209" t="s">
        <v>692</v>
      </c>
      <c r="D392" s="72" t="str">
        <f t="shared" si="13"/>
        <v>jan/2018</v>
      </c>
      <c r="E392" s="206">
        <v>43105</v>
      </c>
      <c r="F392" s="205" t="s">
        <v>296</v>
      </c>
      <c r="G392" s="205" t="s">
        <v>287</v>
      </c>
      <c r="H392" s="207" t="s">
        <v>825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691</v>
      </c>
      <c r="C393" s="209" t="s">
        <v>692</v>
      </c>
      <c r="D393" s="72" t="str">
        <f t="shared" si="13"/>
        <v>jan/2018</v>
      </c>
      <c r="E393" s="206">
        <v>43105</v>
      </c>
      <c r="F393" s="205" t="s">
        <v>296</v>
      </c>
      <c r="G393" s="205" t="s">
        <v>287</v>
      </c>
      <c r="H393" s="207" t="s">
        <v>755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691</v>
      </c>
      <c r="C394" s="209" t="s">
        <v>692</v>
      </c>
      <c r="D394" s="72" t="str">
        <f t="shared" si="13"/>
        <v>jan/2018</v>
      </c>
      <c r="E394" s="206">
        <v>43105</v>
      </c>
      <c r="F394" s="205" t="s">
        <v>296</v>
      </c>
      <c r="G394" s="205" t="s">
        <v>287</v>
      </c>
      <c r="H394" s="207" t="s">
        <v>740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691</v>
      </c>
      <c r="C395" s="209" t="s">
        <v>692</v>
      </c>
      <c r="D395" s="72" t="str">
        <f t="shared" si="13"/>
        <v>jan/2018</v>
      </c>
      <c r="E395" s="206">
        <v>43105</v>
      </c>
      <c r="F395" s="205" t="s">
        <v>296</v>
      </c>
      <c r="G395" s="205" t="s">
        <v>287</v>
      </c>
      <c r="H395" s="207" t="s">
        <v>756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691</v>
      </c>
      <c r="C396" s="209" t="s">
        <v>692</v>
      </c>
      <c r="D396" s="72" t="str">
        <f t="shared" si="13"/>
        <v>jan/2018</v>
      </c>
      <c r="E396" s="206">
        <v>43105</v>
      </c>
      <c r="F396" s="205" t="s">
        <v>296</v>
      </c>
      <c r="G396" s="205" t="s">
        <v>287</v>
      </c>
      <c r="H396" s="207" t="s">
        <v>726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691</v>
      </c>
      <c r="C397" s="209" t="s">
        <v>692</v>
      </c>
      <c r="D397" s="72" t="str">
        <f t="shared" si="13"/>
        <v>jan/2018</v>
      </c>
      <c r="E397" s="206">
        <v>43105</v>
      </c>
      <c r="F397" s="205" t="s">
        <v>296</v>
      </c>
      <c r="G397" s="205" t="s">
        <v>287</v>
      </c>
      <c r="H397" s="207" t="s">
        <v>902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691</v>
      </c>
      <c r="C398" s="209" t="s">
        <v>692</v>
      </c>
      <c r="D398" s="72" t="str">
        <f t="shared" si="13"/>
        <v>jan/2018</v>
      </c>
      <c r="E398" s="206">
        <v>43105</v>
      </c>
      <c r="F398" s="205" t="s">
        <v>296</v>
      </c>
      <c r="G398" s="205" t="s">
        <v>287</v>
      </c>
      <c r="H398" s="207" t="s">
        <v>903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691</v>
      </c>
      <c r="C399" s="209" t="s">
        <v>692</v>
      </c>
      <c r="D399" s="72" t="str">
        <f t="shared" si="13"/>
        <v>jan/2018</v>
      </c>
      <c r="E399" s="206">
        <v>43105</v>
      </c>
      <c r="F399" s="205" t="s">
        <v>296</v>
      </c>
      <c r="G399" s="205" t="s">
        <v>287</v>
      </c>
      <c r="H399" s="207" t="s">
        <v>836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691</v>
      </c>
      <c r="C400" s="209" t="s">
        <v>692</v>
      </c>
      <c r="D400" s="72" t="str">
        <f t="shared" si="13"/>
        <v>jan/2018</v>
      </c>
      <c r="E400" s="206">
        <v>43105</v>
      </c>
      <c r="F400" s="205" t="s">
        <v>296</v>
      </c>
      <c r="G400" s="205" t="s">
        <v>287</v>
      </c>
      <c r="H400" s="207" t="s">
        <v>700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691</v>
      </c>
      <c r="C401" s="209" t="s">
        <v>692</v>
      </c>
      <c r="D401" s="72" t="str">
        <f t="shared" si="13"/>
        <v>jan/2018</v>
      </c>
      <c r="E401" s="206">
        <v>43105</v>
      </c>
      <c r="F401" s="205" t="s">
        <v>296</v>
      </c>
      <c r="G401" s="205" t="s">
        <v>287</v>
      </c>
      <c r="H401" s="207" t="s">
        <v>904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691</v>
      </c>
      <c r="C402" s="209" t="s">
        <v>692</v>
      </c>
      <c r="D402" s="72" t="str">
        <f t="shared" si="13"/>
        <v>jan/2018</v>
      </c>
      <c r="E402" s="206">
        <v>43105</v>
      </c>
      <c r="F402" s="205" t="s">
        <v>296</v>
      </c>
      <c r="G402" s="205" t="s">
        <v>287</v>
      </c>
      <c r="H402" s="207" t="s">
        <v>716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691</v>
      </c>
      <c r="C403" s="209" t="s">
        <v>692</v>
      </c>
      <c r="D403" s="72" t="str">
        <f t="shared" si="13"/>
        <v>jan/2018</v>
      </c>
      <c r="E403" s="206">
        <v>43105</v>
      </c>
      <c r="F403" s="205" t="s">
        <v>296</v>
      </c>
      <c r="G403" s="205" t="s">
        <v>287</v>
      </c>
      <c r="H403" s="207" t="s">
        <v>838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691</v>
      </c>
      <c r="C404" s="209" t="s">
        <v>692</v>
      </c>
      <c r="D404" s="72" t="str">
        <f t="shared" si="13"/>
        <v>jan/2018</v>
      </c>
      <c r="E404" s="206">
        <v>43105</v>
      </c>
      <c r="F404" s="205" t="s">
        <v>296</v>
      </c>
      <c r="G404" s="205" t="s">
        <v>287</v>
      </c>
      <c r="H404" s="207" t="s">
        <v>905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691</v>
      </c>
      <c r="C405" s="209" t="s">
        <v>692</v>
      </c>
      <c r="D405" s="72" t="str">
        <f t="shared" si="13"/>
        <v>jan/2018</v>
      </c>
      <c r="E405" s="206">
        <v>43105</v>
      </c>
      <c r="F405" s="205" t="s">
        <v>296</v>
      </c>
      <c r="G405" s="205" t="s">
        <v>287</v>
      </c>
      <c r="H405" s="207" t="s">
        <v>748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691</v>
      </c>
      <c r="C406" s="209" t="s">
        <v>692</v>
      </c>
      <c r="D406" s="72" t="str">
        <f t="shared" si="13"/>
        <v>jan/2018</v>
      </c>
      <c r="E406" s="206">
        <v>43105</v>
      </c>
      <c r="F406" s="205" t="s">
        <v>296</v>
      </c>
      <c r="G406" s="205" t="s">
        <v>287</v>
      </c>
      <c r="H406" s="207" t="s">
        <v>906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691</v>
      </c>
      <c r="C407" s="209" t="s">
        <v>692</v>
      </c>
      <c r="D407" s="72" t="str">
        <f t="shared" si="13"/>
        <v>jan/2018</v>
      </c>
      <c r="E407" s="206">
        <v>43105</v>
      </c>
      <c r="F407" s="205" t="s">
        <v>296</v>
      </c>
      <c r="G407" s="205" t="s">
        <v>287</v>
      </c>
      <c r="H407" s="207" t="s">
        <v>907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691</v>
      </c>
      <c r="C408" s="209" t="s">
        <v>692</v>
      </c>
      <c r="D408" s="72" t="str">
        <f t="shared" si="13"/>
        <v>jan/2018</v>
      </c>
      <c r="E408" s="206">
        <v>43105</v>
      </c>
      <c r="F408" s="205" t="s">
        <v>296</v>
      </c>
      <c r="G408" s="205" t="s">
        <v>287</v>
      </c>
      <c r="H408" s="207" t="s">
        <v>727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691</v>
      </c>
      <c r="C409" s="209" t="s">
        <v>692</v>
      </c>
      <c r="D409" s="72" t="str">
        <f t="shared" si="13"/>
        <v>jan/2018</v>
      </c>
      <c r="E409" s="206">
        <v>43105</v>
      </c>
      <c r="F409" s="205" t="s">
        <v>296</v>
      </c>
      <c r="G409" s="205" t="s">
        <v>287</v>
      </c>
      <c r="H409" s="207" t="s">
        <v>908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691</v>
      </c>
      <c r="C410" s="209" t="s">
        <v>692</v>
      </c>
      <c r="D410" s="72" t="str">
        <f t="shared" si="13"/>
        <v>jan/2018</v>
      </c>
      <c r="E410" s="206">
        <v>43105</v>
      </c>
      <c r="F410" s="205" t="s">
        <v>296</v>
      </c>
      <c r="G410" s="205" t="s">
        <v>287</v>
      </c>
      <c r="H410" s="207" t="s">
        <v>728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691</v>
      </c>
      <c r="C411" s="209" t="s">
        <v>692</v>
      </c>
      <c r="D411" s="72" t="str">
        <f t="shared" si="13"/>
        <v>jan/2018</v>
      </c>
      <c r="E411" s="206">
        <v>43105</v>
      </c>
      <c r="F411" s="205" t="s">
        <v>296</v>
      </c>
      <c r="G411" s="205" t="s">
        <v>287</v>
      </c>
      <c r="H411" s="207" t="s">
        <v>909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691</v>
      </c>
      <c r="C412" s="209" t="s">
        <v>692</v>
      </c>
      <c r="D412" s="72" t="str">
        <f t="shared" si="13"/>
        <v>jan/2018</v>
      </c>
      <c r="E412" s="206">
        <v>43105</v>
      </c>
      <c r="F412" s="205" t="s">
        <v>296</v>
      </c>
      <c r="G412" s="205" t="s">
        <v>287</v>
      </c>
      <c r="H412" s="207" t="s">
        <v>729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691</v>
      </c>
      <c r="C413" s="209" t="s">
        <v>692</v>
      </c>
      <c r="D413" s="72" t="str">
        <f t="shared" si="13"/>
        <v>jan/2018</v>
      </c>
      <c r="E413" s="206">
        <v>43105</v>
      </c>
      <c r="F413" s="205" t="s">
        <v>296</v>
      </c>
      <c r="G413" s="205" t="s">
        <v>287</v>
      </c>
      <c r="H413" s="207" t="s">
        <v>814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691</v>
      </c>
      <c r="C414" s="209" t="s">
        <v>692</v>
      </c>
      <c r="D414" s="72" t="str">
        <f t="shared" si="13"/>
        <v>jan/2018</v>
      </c>
      <c r="E414" s="206">
        <v>43105</v>
      </c>
      <c r="F414" s="205" t="s">
        <v>296</v>
      </c>
      <c r="G414" s="205" t="s">
        <v>287</v>
      </c>
      <c r="H414" s="207" t="s">
        <v>884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691</v>
      </c>
      <c r="C415" s="209" t="s">
        <v>692</v>
      </c>
      <c r="D415" s="72" t="str">
        <f t="shared" si="13"/>
        <v>jan/2018</v>
      </c>
      <c r="E415" s="206">
        <v>43105</v>
      </c>
      <c r="F415" s="205" t="s">
        <v>296</v>
      </c>
      <c r="G415" s="205" t="s">
        <v>287</v>
      </c>
      <c r="H415" s="207" t="s">
        <v>898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691</v>
      </c>
      <c r="C416" s="209" t="s">
        <v>692</v>
      </c>
      <c r="D416" s="72" t="str">
        <f t="shared" si="13"/>
        <v>jan/2018</v>
      </c>
      <c r="E416" s="206">
        <v>43105</v>
      </c>
      <c r="F416" s="205" t="s">
        <v>296</v>
      </c>
      <c r="G416" s="205" t="s">
        <v>287</v>
      </c>
      <c r="H416" s="207" t="s">
        <v>758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691</v>
      </c>
      <c r="C417" s="209" t="s">
        <v>692</v>
      </c>
      <c r="D417" s="72" t="str">
        <f t="shared" si="13"/>
        <v>jan/2018</v>
      </c>
      <c r="E417" s="206">
        <v>43105</v>
      </c>
      <c r="F417" s="205" t="s">
        <v>296</v>
      </c>
      <c r="G417" s="205" t="s">
        <v>287</v>
      </c>
      <c r="H417" s="207" t="s">
        <v>893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691</v>
      </c>
      <c r="C418" s="209" t="s">
        <v>692</v>
      </c>
      <c r="D418" s="72" t="str">
        <f t="shared" si="13"/>
        <v>jan/2018</v>
      </c>
      <c r="E418" s="206">
        <v>43105</v>
      </c>
      <c r="F418" s="205" t="s">
        <v>296</v>
      </c>
      <c r="G418" s="205" t="s">
        <v>287</v>
      </c>
      <c r="H418" s="207" t="s">
        <v>910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691</v>
      </c>
      <c r="C419" s="209" t="s">
        <v>692</v>
      </c>
      <c r="D419" s="72" t="str">
        <f t="shared" si="13"/>
        <v>jan/2018</v>
      </c>
      <c r="E419" s="206">
        <v>43105</v>
      </c>
      <c r="F419" s="205" t="s">
        <v>296</v>
      </c>
      <c r="G419" s="205" t="s">
        <v>287</v>
      </c>
      <c r="H419" s="207" t="s">
        <v>911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691</v>
      </c>
      <c r="C420" s="209" t="s">
        <v>692</v>
      </c>
      <c r="D420" s="72" t="str">
        <f t="shared" si="13"/>
        <v>jan/2018</v>
      </c>
      <c r="E420" s="206">
        <v>43105</v>
      </c>
      <c r="F420" s="205" t="s">
        <v>296</v>
      </c>
      <c r="G420" s="205" t="s">
        <v>287</v>
      </c>
      <c r="H420" s="207" t="s">
        <v>912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691</v>
      </c>
      <c r="C421" s="209" t="s">
        <v>692</v>
      </c>
      <c r="D421" s="72" t="str">
        <f t="shared" si="13"/>
        <v>jan/2018</v>
      </c>
      <c r="E421" s="206">
        <v>43105</v>
      </c>
      <c r="F421" s="205" t="s">
        <v>296</v>
      </c>
      <c r="G421" s="205" t="s">
        <v>287</v>
      </c>
      <c r="H421" s="207" t="s">
        <v>913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691</v>
      </c>
      <c r="C422" s="209" t="s">
        <v>692</v>
      </c>
      <c r="D422" s="72" t="str">
        <f t="shared" si="13"/>
        <v>jan/2018</v>
      </c>
      <c r="E422" s="206">
        <v>43105</v>
      </c>
      <c r="F422" s="205" t="s">
        <v>296</v>
      </c>
      <c r="G422" s="205" t="s">
        <v>287</v>
      </c>
      <c r="H422" s="207" t="s">
        <v>841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691</v>
      </c>
      <c r="C423" s="209" t="s">
        <v>692</v>
      </c>
      <c r="D423" s="72" t="str">
        <f t="shared" si="13"/>
        <v>jan/2018</v>
      </c>
      <c r="E423" s="206">
        <v>43105</v>
      </c>
      <c r="F423" s="205" t="s">
        <v>296</v>
      </c>
      <c r="G423" s="205" t="s">
        <v>287</v>
      </c>
      <c r="H423" s="207" t="s">
        <v>759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691</v>
      </c>
      <c r="C424" s="209" t="s">
        <v>692</v>
      </c>
      <c r="D424" s="72" t="str">
        <f t="shared" si="13"/>
        <v>jan/2018</v>
      </c>
      <c r="E424" s="206">
        <v>43105</v>
      </c>
      <c r="F424" s="205" t="s">
        <v>296</v>
      </c>
      <c r="G424" s="205" t="s">
        <v>287</v>
      </c>
      <c r="H424" s="207" t="s">
        <v>914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691</v>
      </c>
      <c r="C425" s="209" t="s">
        <v>692</v>
      </c>
      <c r="D425" s="72" t="str">
        <f t="shared" si="13"/>
        <v>jan/2018</v>
      </c>
      <c r="E425" s="206">
        <v>43105</v>
      </c>
      <c r="F425" s="205" t="s">
        <v>296</v>
      </c>
      <c r="G425" s="205" t="s">
        <v>287</v>
      </c>
      <c r="H425" s="207" t="s">
        <v>915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693</v>
      </c>
      <c r="C426" s="209" t="s">
        <v>692</v>
      </c>
      <c r="D426" s="72" t="str">
        <f t="shared" si="13"/>
        <v>jan/2018</v>
      </c>
      <c r="E426" s="206">
        <v>43105</v>
      </c>
      <c r="F426" s="205" t="s">
        <v>296</v>
      </c>
      <c r="G426" s="205" t="s">
        <v>287</v>
      </c>
      <c r="H426" s="207" t="s">
        <v>705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691</v>
      </c>
      <c r="C427" s="209" t="s">
        <v>692</v>
      </c>
      <c r="D427" s="72" t="str">
        <f t="shared" si="13"/>
        <v>jan/2018</v>
      </c>
      <c r="E427" s="206">
        <v>43105</v>
      </c>
      <c r="F427" s="205" t="s">
        <v>296</v>
      </c>
      <c r="G427" s="205" t="s">
        <v>287</v>
      </c>
      <c r="H427" s="207" t="s">
        <v>916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693</v>
      </c>
      <c r="C428" s="209" t="s">
        <v>692</v>
      </c>
      <c r="D428" s="72" t="str">
        <f t="shared" si="13"/>
        <v>jan/2018</v>
      </c>
      <c r="E428" s="206">
        <v>43105</v>
      </c>
      <c r="F428" s="205" t="s">
        <v>296</v>
      </c>
      <c r="G428" s="205" t="s">
        <v>287</v>
      </c>
      <c r="H428" s="207" t="s">
        <v>917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693</v>
      </c>
      <c r="C429" s="209" t="s">
        <v>692</v>
      </c>
      <c r="D429" s="72" t="str">
        <f t="shared" si="13"/>
        <v>jan/2018</v>
      </c>
      <c r="E429" s="206">
        <v>43105</v>
      </c>
      <c r="F429" s="205" t="s">
        <v>296</v>
      </c>
      <c r="G429" s="205" t="s">
        <v>287</v>
      </c>
      <c r="H429" s="207" t="s">
        <v>761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693</v>
      </c>
      <c r="C430" s="209" t="s">
        <v>692</v>
      </c>
      <c r="D430" s="72" t="str">
        <f t="shared" si="13"/>
        <v>jan/2018</v>
      </c>
      <c r="E430" s="206">
        <v>43105</v>
      </c>
      <c r="F430" s="205" t="s">
        <v>296</v>
      </c>
      <c r="G430" s="205" t="s">
        <v>287</v>
      </c>
      <c r="H430" s="207" t="s">
        <v>843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691</v>
      </c>
      <c r="C431" s="209" t="s">
        <v>692</v>
      </c>
      <c r="D431" s="72" t="str">
        <f t="shared" si="13"/>
        <v>jan/2018</v>
      </c>
      <c r="E431" s="206">
        <v>43105</v>
      </c>
      <c r="F431" s="205" t="s">
        <v>296</v>
      </c>
      <c r="G431" s="205" t="s">
        <v>287</v>
      </c>
      <c r="H431" s="207" t="s">
        <v>918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693</v>
      </c>
      <c r="C432" s="209" t="s">
        <v>692</v>
      </c>
      <c r="D432" s="72" t="str">
        <f t="shared" si="13"/>
        <v>jan/2018</v>
      </c>
      <c r="E432" s="206">
        <v>43105</v>
      </c>
      <c r="F432" s="205" t="s">
        <v>296</v>
      </c>
      <c r="G432" s="205" t="s">
        <v>287</v>
      </c>
      <c r="H432" s="207" t="s">
        <v>709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693</v>
      </c>
      <c r="C433" s="209" t="s">
        <v>692</v>
      </c>
      <c r="D433" s="72" t="str">
        <f t="shared" si="13"/>
        <v>jan/2018</v>
      </c>
      <c r="E433" s="206">
        <v>43105</v>
      </c>
      <c r="F433" s="205" t="s">
        <v>296</v>
      </c>
      <c r="G433" s="205" t="s">
        <v>287</v>
      </c>
      <c r="H433" s="207" t="s">
        <v>763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691</v>
      </c>
      <c r="C434" s="209" t="s">
        <v>692</v>
      </c>
      <c r="D434" s="72" t="str">
        <f t="shared" si="13"/>
        <v>jan/2018</v>
      </c>
      <c r="E434" s="206">
        <v>43105</v>
      </c>
      <c r="F434" s="205" t="s">
        <v>296</v>
      </c>
      <c r="G434" s="205" t="s">
        <v>287</v>
      </c>
      <c r="H434" s="207" t="s">
        <v>718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693</v>
      </c>
      <c r="C435" s="209" t="s">
        <v>692</v>
      </c>
      <c r="D435" s="72" t="str">
        <f t="shared" si="13"/>
        <v>jan/2018</v>
      </c>
      <c r="E435" s="206">
        <v>43105</v>
      </c>
      <c r="F435" s="205" t="s">
        <v>296</v>
      </c>
      <c r="G435" s="205" t="s">
        <v>287</v>
      </c>
      <c r="H435" s="219" t="s">
        <v>919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693</v>
      </c>
      <c r="C436" s="209" t="s">
        <v>692</v>
      </c>
      <c r="D436" s="72" t="str">
        <f t="shared" si="13"/>
        <v>jan/2018</v>
      </c>
      <c r="E436" s="206">
        <v>43105</v>
      </c>
      <c r="F436" s="205" t="s">
        <v>296</v>
      </c>
      <c r="G436" s="205" t="s">
        <v>287</v>
      </c>
      <c r="H436" s="207" t="s">
        <v>920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693</v>
      </c>
      <c r="C437" s="209" t="s">
        <v>692</v>
      </c>
      <c r="D437" s="72" t="str">
        <f t="shared" si="13"/>
        <v>jan/2018</v>
      </c>
      <c r="E437" s="206">
        <v>43105</v>
      </c>
      <c r="F437" s="205" t="s">
        <v>296</v>
      </c>
      <c r="G437" s="205" t="s">
        <v>287</v>
      </c>
      <c r="H437" s="207" t="s">
        <v>703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693</v>
      </c>
      <c r="C438" s="209" t="s">
        <v>692</v>
      </c>
      <c r="D438" s="72" t="str">
        <f t="shared" si="13"/>
        <v>jan/2018</v>
      </c>
      <c r="E438" s="206">
        <v>43105</v>
      </c>
      <c r="F438" s="205" t="s">
        <v>296</v>
      </c>
      <c r="G438" s="205" t="s">
        <v>287</v>
      </c>
      <c r="H438" s="207" t="s">
        <v>743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691</v>
      </c>
      <c r="C439" s="209" t="s">
        <v>692</v>
      </c>
      <c r="D439" s="72" t="str">
        <f t="shared" si="13"/>
        <v>jan/2018</v>
      </c>
      <c r="E439" s="206">
        <v>43105</v>
      </c>
      <c r="F439" s="205" t="s">
        <v>296</v>
      </c>
      <c r="G439" s="205" t="s">
        <v>287</v>
      </c>
      <c r="H439" s="207" t="s">
        <v>921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693</v>
      </c>
      <c r="C440" s="209" t="s">
        <v>692</v>
      </c>
      <c r="D440" s="72" t="str">
        <f t="shared" si="13"/>
        <v>jan/2018</v>
      </c>
      <c r="E440" s="206">
        <v>43105</v>
      </c>
      <c r="F440" s="205" t="s">
        <v>296</v>
      </c>
      <c r="G440" s="205" t="s">
        <v>287</v>
      </c>
      <c r="H440" s="207" t="s">
        <v>702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691</v>
      </c>
      <c r="C441" s="209" t="s">
        <v>692</v>
      </c>
      <c r="D441" s="72" t="str">
        <f t="shared" si="13"/>
        <v>jan/2018</v>
      </c>
      <c r="E441" s="206">
        <v>43105</v>
      </c>
      <c r="F441" s="205" t="s">
        <v>296</v>
      </c>
      <c r="G441" s="205" t="s">
        <v>287</v>
      </c>
      <c r="H441" s="207" t="s">
        <v>797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691</v>
      </c>
      <c r="C442" s="209" t="s">
        <v>692</v>
      </c>
      <c r="D442" s="72" t="str">
        <f t="shared" si="13"/>
        <v>jan/2018</v>
      </c>
      <c r="E442" s="206">
        <v>43105</v>
      </c>
      <c r="F442" s="205" t="s">
        <v>296</v>
      </c>
      <c r="G442" s="205" t="s">
        <v>287</v>
      </c>
      <c r="H442" s="207" t="s">
        <v>870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691</v>
      </c>
      <c r="C443" s="209" t="s">
        <v>692</v>
      </c>
      <c r="D443" s="72" t="str">
        <f t="shared" si="13"/>
        <v>jan/2018</v>
      </c>
      <c r="E443" s="206">
        <v>43105</v>
      </c>
      <c r="F443" s="205" t="s">
        <v>296</v>
      </c>
      <c r="G443" s="205" t="s">
        <v>287</v>
      </c>
      <c r="H443" s="207" t="s">
        <v>744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693</v>
      </c>
      <c r="C444" s="209" t="s">
        <v>692</v>
      </c>
      <c r="D444" s="72" t="str">
        <f t="shared" si="13"/>
        <v>jan/2018</v>
      </c>
      <c r="E444" s="206">
        <v>43105</v>
      </c>
      <c r="F444" s="205" t="s">
        <v>201</v>
      </c>
      <c r="G444" s="205" t="s">
        <v>287</v>
      </c>
      <c r="H444" s="207" t="s">
        <v>294</v>
      </c>
      <c r="I444" s="207" t="s">
        <v>229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691</v>
      </c>
      <c r="C445" s="209" t="s">
        <v>692</v>
      </c>
      <c r="D445" s="72" t="str">
        <f t="shared" si="13"/>
        <v>jan/2018</v>
      </c>
      <c r="E445" s="206">
        <v>43105</v>
      </c>
      <c r="F445" s="205" t="s">
        <v>296</v>
      </c>
      <c r="G445" s="205" t="s">
        <v>287</v>
      </c>
      <c r="H445" s="207" t="s">
        <v>896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691</v>
      </c>
      <c r="C446" s="209" t="s">
        <v>692</v>
      </c>
      <c r="D446" s="72" t="str">
        <f t="shared" si="13"/>
        <v>jan/2018</v>
      </c>
      <c r="E446" s="206">
        <v>43105</v>
      </c>
      <c r="F446" s="205" t="s">
        <v>296</v>
      </c>
      <c r="G446" s="205" t="s">
        <v>287</v>
      </c>
      <c r="H446" s="220" t="s">
        <v>922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693</v>
      </c>
      <c r="C447" s="209" t="s">
        <v>692</v>
      </c>
      <c r="D447" s="72" t="str">
        <f t="shared" si="13"/>
        <v>jan/2018</v>
      </c>
      <c r="E447" s="206">
        <v>43105</v>
      </c>
      <c r="F447" s="205" t="s">
        <v>296</v>
      </c>
      <c r="G447" s="205" t="s">
        <v>287</v>
      </c>
      <c r="H447" s="207" t="s">
        <v>844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691</v>
      </c>
      <c r="C448" s="209" t="s">
        <v>692</v>
      </c>
      <c r="D448" s="72" t="str">
        <f t="shared" si="13"/>
        <v>jan/2018</v>
      </c>
      <c r="E448" s="206">
        <v>43105</v>
      </c>
      <c r="F448" s="205" t="s">
        <v>296</v>
      </c>
      <c r="G448" s="205" t="s">
        <v>287</v>
      </c>
      <c r="H448" s="207" t="s">
        <v>923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693</v>
      </c>
      <c r="C449" s="209" t="s">
        <v>692</v>
      </c>
      <c r="D449" s="72" t="str">
        <f t="shared" si="13"/>
        <v>jan/2018</v>
      </c>
      <c r="E449" s="206">
        <v>43105</v>
      </c>
      <c r="F449" s="205" t="s">
        <v>296</v>
      </c>
      <c r="G449" s="205" t="s">
        <v>287</v>
      </c>
      <c r="H449" s="207" t="s">
        <v>924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693</v>
      </c>
      <c r="C450" s="209" t="s">
        <v>692</v>
      </c>
      <c r="D450" s="72" t="str">
        <f t="shared" si="13"/>
        <v>jan/2018</v>
      </c>
      <c r="E450" s="206">
        <v>43105</v>
      </c>
      <c r="F450" s="205" t="s">
        <v>296</v>
      </c>
      <c r="G450" s="205" t="s">
        <v>287</v>
      </c>
      <c r="H450" s="207" t="s">
        <v>830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691</v>
      </c>
      <c r="C451" s="209" t="s">
        <v>692</v>
      </c>
      <c r="D451" s="72" t="str">
        <f t="shared" si="13"/>
        <v>jan/2018</v>
      </c>
      <c r="E451" s="206">
        <v>43105</v>
      </c>
      <c r="F451" s="205" t="s">
        <v>296</v>
      </c>
      <c r="G451" s="205" t="s">
        <v>287</v>
      </c>
      <c r="H451" s="207" t="s">
        <v>925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691</v>
      </c>
      <c r="C452" s="209" t="s">
        <v>692</v>
      </c>
      <c r="D452" s="72" t="str">
        <f t="shared" ref="D452:D515" si="15">TEXT(E452,"mmm/aaaa")</f>
        <v>jan/2018</v>
      </c>
      <c r="E452" s="206">
        <v>43105</v>
      </c>
      <c r="F452" s="205" t="s">
        <v>296</v>
      </c>
      <c r="G452" s="205" t="s">
        <v>287</v>
      </c>
      <c r="H452" s="207" t="s">
        <v>812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691</v>
      </c>
      <c r="C453" s="209" t="s">
        <v>692</v>
      </c>
      <c r="D453" s="72" t="str">
        <f t="shared" si="15"/>
        <v>jan/2018</v>
      </c>
      <c r="E453" s="206">
        <v>43105</v>
      </c>
      <c r="F453" s="205" t="s">
        <v>296</v>
      </c>
      <c r="G453" s="205" t="s">
        <v>287</v>
      </c>
      <c r="H453" s="207" t="s">
        <v>694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691</v>
      </c>
      <c r="C454" s="209" t="s">
        <v>692</v>
      </c>
      <c r="D454" s="72" t="str">
        <f t="shared" si="15"/>
        <v>jan/2018</v>
      </c>
      <c r="E454" s="206">
        <v>43105</v>
      </c>
      <c r="F454" s="205" t="s">
        <v>296</v>
      </c>
      <c r="G454" s="205" t="s">
        <v>287</v>
      </c>
      <c r="H454" s="207" t="s">
        <v>926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693</v>
      </c>
      <c r="C455" s="209" t="s">
        <v>692</v>
      </c>
      <c r="D455" s="72" t="str">
        <f t="shared" si="15"/>
        <v>jan/2018</v>
      </c>
      <c r="E455" s="206">
        <v>43105</v>
      </c>
      <c r="F455" s="205" t="s">
        <v>296</v>
      </c>
      <c r="G455" s="205" t="s">
        <v>287</v>
      </c>
      <c r="H455" s="207" t="s">
        <v>927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693</v>
      </c>
      <c r="C456" s="209" t="s">
        <v>692</v>
      </c>
      <c r="D456" s="72" t="str">
        <f t="shared" si="15"/>
        <v>jan/2018</v>
      </c>
      <c r="E456" s="206">
        <v>43105</v>
      </c>
      <c r="F456" s="205" t="s">
        <v>296</v>
      </c>
      <c r="G456" s="205" t="s">
        <v>287</v>
      </c>
      <c r="H456" s="207" t="s">
        <v>927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691</v>
      </c>
      <c r="C457" s="209" t="s">
        <v>692</v>
      </c>
      <c r="D457" s="72" t="str">
        <f t="shared" si="15"/>
        <v>jan/2018</v>
      </c>
      <c r="E457" s="206">
        <v>43105</v>
      </c>
      <c r="F457" s="205" t="s">
        <v>296</v>
      </c>
      <c r="G457" s="205" t="s">
        <v>287</v>
      </c>
      <c r="H457" s="207" t="s">
        <v>883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693</v>
      </c>
      <c r="C458" s="209" t="s">
        <v>692</v>
      </c>
      <c r="D458" s="72" t="str">
        <f t="shared" si="15"/>
        <v>jan/2018</v>
      </c>
      <c r="E458" s="206">
        <v>43105</v>
      </c>
      <c r="F458" s="205" t="s">
        <v>296</v>
      </c>
      <c r="G458" s="205" t="s">
        <v>287</v>
      </c>
      <c r="H458" s="207" t="s">
        <v>725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693</v>
      </c>
      <c r="C459" s="209" t="s">
        <v>692</v>
      </c>
      <c r="D459" s="72" t="str">
        <f t="shared" si="15"/>
        <v>jan/2018</v>
      </c>
      <c r="E459" s="206">
        <v>43105</v>
      </c>
      <c r="F459" s="205" t="s">
        <v>296</v>
      </c>
      <c r="G459" s="205" t="s">
        <v>287</v>
      </c>
      <c r="H459" s="207" t="s">
        <v>749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691</v>
      </c>
      <c r="C460" s="209" t="s">
        <v>692</v>
      </c>
      <c r="D460" s="72" t="str">
        <f t="shared" si="15"/>
        <v>jan/2018</v>
      </c>
      <c r="E460" s="206">
        <v>43105</v>
      </c>
      <c r="F460" s="205" t="s">
        <v>296</v>
      </c>
      <c r="G460" s="205" t="s">
        <v>287</v>
      </c>
      <c r="H460" s="207" t="s">
        <v>928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693</v>
      </c>
      <c r="C461" s="209" t="s">
        <v>692</v>
      </c>
      <c r="D461" s="72" t="str">
        <f t="shared" si="15"/>
        <v>jan/2018</v>
      </c>
      <c r="E461" s="206">
        <v>43105</v>
      </c>
      <c r="F461" s="205" t="s">
        <v>296</v>
      </c>
      <c r="G461" s="205" t="s">
        <v>287</v>
      </c>
      <c r="H461" s="207" t="s">
        <v>846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691</v>
      </c>
      <c r="C462" s="209" t="s">
        <v>692</v>
      </c>
      <c r="D462" s="72" t="str">
        <f t="shared" si="15"/>
        <v>jan/2018</v>
      </c>
      <c r="E462" s="206">
        <v>43105</v>
      </c>
      <c r="F462" s="205" t="s">
        <v>296</v>
      </c>
      <c r="G462" s="205" t="s">
        <v>287</v>
      </c>
      <c r="H462" s="207" t="s">
        <v>750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691</v>
      </c>
      <c r="C463" s="209" t="s">
        <v>692</v>
      </c>
      <c r="D463" s="72" t="str">
        <f t="shared" si="15"/>
        <v>jan/2018</v>
      </c>
      <c r="E463" s="206">
        <v>43105</v>
      </c>
      <c r="F463" s="205" t="s">
        <v>296</v>
      </c>
      <c r="G463" s="205" t="s">
        <v>287</v>
      </c>
      <c r="H463" s="207" t="s">
        <v>868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691</v>
      </c>
      <c r="C464" s="209" t="s">
        <v>692</v>
      </c>
      <c r="D464" s="72" t="str">
        <f t="shared" si="15"/>
        <v>jan/2018</v>
      </c>
      <c r="E464" s="206">
        <v>43105</v>
      </c>
      <c r="F464" s="205" t="s">
        <v>296</v>
      </c>
      <c r="G464" s="205" t="s">
        <v>287</v>
      </c>
      <c r="H464" s="207" t="s">
        <v>888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691</v>
      </c>
      <c r="C465" s="209" t="s">
        <v>692</v>
      </c>
      <c r="D465" s="72" t="str">
        <f t="shared" si="15"/>
        <v>jan/2018</v>
      </c>
      <c r="E465" s="206">
        <v>43105</v>
      </c>
      <c r="F465" s="205" t="s">
        <v>296</v>
      </c>
      <c r="G465" s="205" t="s">
        <v>287</v>
      </c>
      <c r="H465" s="207" t="s">
        <v>847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691</v>
      </c>
      <c r="C466" s="209" t="s">
        <v>692</v>
      </c>
      <c r="D466" s="72" t="str">
        <f t="shared" si="15"/>
        <v>jan/2018</v>
      </c>
      <c r="E466" s="206">
        <v>43105</v>
      </c>
      <c r="F466" s="205" t="s">
        <v>296</v>
      </c>
      <c r="G466" s="205" t="s">
        <v>287</v>
      </c>
      <c r="H466" s="207" t="s">
        <v>929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693</v>
      </c>
      <c r="C467" s="209" t="s">
        <v>692</v>
      </c>
      <c r="D467" s="72" t="str">
        <f t="shared" si="15"/>
        <v>jan/2018</v>
      </c>
      <c r="E467" s="206">
        <v>43105</v>
      </c>
      <c r="F467" s="205" t="s">
        <v>296</v>
      </c>
      <c r="G467" s="205" t="s">
        <v>287</v>
      </c>
      <c r="H467" s="207" t="s">
        <v>816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691</v>
      </c>
      <c r="C468" s="209" t="s">
        <v>692</v>
      </c>
      <c r="D468" s="72" t="str">
        <f t="shared" si="15"/>
        <v>jan/2018</v>
      </c>
      <c r="E468" s="206">
        <v>43105</v>
      </c>
      <c r="F468" s="205" t="s">
        <v>296</v>
      </c>
      <c r="G468" s="205" t="s">
        <v>287</v>
      </c>
      <c r="H468" s="207" t="s">
        <v>930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691</v>
      </c>
      <c r="C469" s="209" t="s">
        <v>692</v>
      </c>
      <c r="D469" s="72" t="str">
        <f t="shared" si="15"/>
        <v>jan/2018</v>
      </c>
      <c r="E469" s="206">
        <v>43105</v>
      </c>
      <c r="F469" s="205" t="s">
        <v>300</v>
      </c>
      <c r="G469" s="205" t="s">
        <v>287</v>
      </c>
      <c r="H469" s="207" t="s">
        <v>300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691</v>
      </c>
      <c r="C470" s="209" t="s">
        <v>692</v>
      </c>
      <c r="D470" s="72" t="str">
        <f t="shared" si="15"/>
        <v>jan/2018</v>
      </c>
      <c r="E470" s="206">
        <v>43105</v>
      </c>
      <c r="F470" s="205" t="s">
        <v>300</v>
      </c>
      <c r="G470" s="205" t="s">
        <v>287</v>
      </c>
      <c r="H470" s="207" t="s">
        <v>300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691</v>
      </c>
      <c r="C471" s="209" t="s">
        <v>692</v>
      </c>
      <c r="D471" s="72" t="str">
        <f t="shared" si="15"/>
        <v>jan/2018</v>
      </c>
      <c r="E471" s="206">
        <v>43105</v>
      </c>
      <c r="F471" s="205" t="s">
        <v>296</v>
      </c>
      <c r="G471" s="205" t="s">
        <v>287</v>
      </c>
      <c r="H471" s="220" t="s">
        <v>864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691</v>
      </c>
      <c r="C472" s="209" t="s">
        <v>692</v>
      </c>
      <c r="D472" s="72" t="str">
        <f t="shared" si="15"/>
        <v>jan/2018</v>
      </c>
      <c r="E472" s="206">
        <v>43105</v>
      </c>
      <c r="F472" s="205" t="s">
        <v>296</v>
      </c>
      <c r="G472" s="205" t="s">
        <v>287</v>
      </c>
      <c r="H472" s="207" t="s">
        <v>931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691</v>
      </c>
      <c r="C473" s="209" t="s">
        <v>692</v>
      </c>
      <c r="D473" s="72" t="str">
        <f t="shared" si="15"/>
        <v>jan/2018</v>
      </c>
      <c r="E473" s="206">
        <v>43105</v>
      </c>
      <c r="F473" s="205" t="s">
        <v>296</v>
      </c>
      <c r="G473" s="205" t="s">
        <v>287</v>
      </c>
      <c r="H473" s="207" t="s">
        <v>719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691</v>
      </c>
      <c r="C474" s="209" t="s">
        <v>692</v>
      </c>
      <c r="D474" s="72" t="str">
        <f t="shared" si="15"/>
        <v>jan/2018</v>
      </c>
      <c r="E474" s="206">
        <v>43105</v>
      </c>
      <c r="F474" s="205" t="s">
        <v>296</v>
      </c>
      <c r="G474" s="205" t="s">
        <v>287</v>
      </c>
      <c r="H474" s="207" t="s">
        <v>752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691</v>
      </c>
      <c r="C475" s="209" t="s">
        <v>692</v>
      </c>
      <c r="D475" s="72" t="str">
        <f t="shared" si="15"/>
        <v>jan/2018</v>
      </c>
      <c r="E475" s="206">
        <v>43105</v>
      </c>
      <c r="F475" s="205" t="s">
        <v>296</v>
      </c>
      <c r="G475" s="205" t="s">
        <v>287</v>
      </c>
      <c r="H475" s="207" t="s">
        <v>794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693</v>
      </c>
      <c r="C476" s="209" t="s">
        <v>692</v>
      </c>
      <c r="D476" s="72" t="str">
        <f t="shared" si="15"/>
        <v>jan/2018</v>
      </c>
      <c r="E476" s="206">
        <v>43105</v>
      </c>
      <c r="F476" s="205" t="s">
        <v>296</v>
      </c>
      <c r="G476" s="205" t="s">
        <v>287</v>
      </c>
      <c r="H476" s="207" t="s">
        <v>932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691</v>
      </c>
      <c r="C477" s="209" t="s">
        <v>692</v>
      </c>
      <c r="D477" s="72" t="str">
        <f t="shared" si="15"/>
        <v>jan/2018</v>
      </c>
      <c r="E477" s="206">
        <v>43105</v>
      </c>
      <c r="F477" s="205" t="s">
        <v>296</v>
      </c>
      <c r="G477" s="205" t="s">
        <v>287</v>
      </c>
      <c r="H477" s="207" t="s">
        <v>848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691</v>
      </c>
      <c r="C478" s="209" t="s">
        <v>692</v>
      </c>
      <c r="D478" s="72" t="str">
        <f t="shared" si="15"/>
        <v>jan/2018</v>
      </c>
      <c r="E478" s="206">
        <v>43105</v>
      </c>
      <c r="F478" s="205" t="s">
        <v>296</v>
      </c>
      <c r="G478" s="205" t="s">
        <v>287</v>
      </c>
      <c r="H478" s="207" t="s">
        <v>849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691</v>
      </c>
      <c r="C479" s="209" t="s">
        <v>692</v>
      </c>
      <c r="D479" s="72" t="str">
        <f t="shared" si="15"/>
        <v>jan/2018</v>
      </c>
      <c r="E479" s="206">
        <v>43105</v>
      </c>
      <c r="F479" s="205" t="s">
        <v>296</v>
      </c>
      <c r="G479" s="205" t="s">
        <v>287</v>
      </c>
      <c r="H479" s="207" t="s">
        <v>889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691</v>
      </c>
      <c r="C480" s="209" t="s">
        <v>692</v>
      </c>
      <c r="D480" s="72" t="str">
        <f t="shared" si="15"/>
        <v>jan/2018</v>
      </c>
      <c r="E480" s="206">
        <v>43105</v>
      </c>
      <c r="F480" s="205" t="s">
        <v>296</v>
      </c>
      <c r="G480" s="205" t="s">
        <v>287</v>
      </c>
      <c r="H480" s="207" t="s">
        <v>708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691</v>
      </c>
      <c r="C481" s="209" t="s">
        <v>692</v>
      </c>
      <c r="D481" s="72" t="str">
        <f t="shared" si="15"/>
        <v>jan/2018</v>
      </c>
      <c r="E481" s="206">
        <v>43105</v>
      </c>
      <c r="F481" s="205" t="s">
        <v>296</v>
      </c>
      <c r="G481" s="205" t="s">
        <v>287</v>
      </c>
      <c r="H481" s="207" t="s">
        <v>933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691</v>
      </c>
      <c r="C482" s="209" t="s">
        <v>692</v>
      </c>
      <c r="D482" s="72" t="str">
        <f t="shared" si="15"/>
        <v>jan/2018</v>
      </c>
      <c r="E482" s="206">
        <v>43105</v>
      </c>
      <c r="F482" s="205" t="s">
        <v>296</v>
      </c>
      <c r="G482" s="205" t="s">
        <v>287</v>
      </c>
      <c r="H482" s="207" t="s">
        <v>720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691</v>
      </c>
      <c r="C483" s="209" t="s">
        <v>692</v>
      </c>
      <c r="D483" s="72" t="str">
        <f t="shared" si="15"/>
        <v>jan/2018</v>
      </c>
      <c r="E483" s="206">
        <v>43105</v>
      </c>
      <c r="F483" s="205" t="s">
        <v>296</v>
      </c>
      <c r="G483" s="205" t="s">
        <v>287</v>
      </c>
      <c r="H483" s="207" t="s">
        <v>801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691</v>
      </c>
      <c r="C484" s="209" t="s">
        <v>692</v>
      </c>
      <c r="D484" s="72" t="str">
        <f t="shared" si="15"/>
        <v>jan/2018</v>
      </c>
      <c r="E484" s="206">
        <v>43105</v>
      </c>
      <c r="F484" s="205" t="s">
        <v>296</v>
      </c>
      <c r="G484" s="205" t="s">
        <v>287</v>
      </c>
      <c r="H484" s="207" t="s">
        <v>853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693</v>
      </c>
      <c r="C485" s="209" t="s">
        <v>692</v>
      </c>
      <c r="D485" s="72" t="str">
        <f t="shared" si="15"/>
        <v>jan/2018</v>
      </c>
      <c r="E485" s="206">
        <v>43105</v>
      </c>
      <c r="F485" s="205" t="s">
        <v>296</v>
      </c>
      <c r="G485" s="205" t="s">
        <v>287</v>
      </c>
      <c r="H485" s="207" t="s">
        <v>768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691</v>
      </c>
      <c r="C486" s="209" t="s">
        <v>692</v>
      </c>
      <c r="D486" s="72" t="str">
        <f t="shared" si="15"/>
        <v>jan/2018</v>
      </c>
      <c r="E486" s="206">
        <v>43105</v>
      </c>
      <c r="F486" s="205" t="s">
        <v>296</v>
      </c>
      <c r="G486" s="205" t="s">
        <v>287</v>
      </c>
      <c r="H486" s="207" t="s">
        <v>885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691</v>
      </c>
      <c r="C487" s="209" t="s">
        <v>692</v>
      </c>
      <c r="D487" s="72" t="str">
        <f t="shared" si="15"/>
        <v>jan/2018</v>
      </c>
      <c r="E487" s="206">
        <v>43105</v>
      </c>
      <c r="F487" s="205" t="s">
        <v>296</v>
      </c>
      <c r="G487" s="205" t="s">
        <v>287</v>
      </c>
      <c r="H487" s="207" t="s">
        <v>934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691</v>
      </c>
      <c r="C488" s="209" t="s">
        <v>692</v>
      </c>
      <c r="D488" s="72" t="str">
        <f t="shared" si="15"/>
        <v>jan/2018</v>
      </c>
      <c r="E488" s="206">
        <v>43105</v>
      </c>
      <c r="F488" s="205" t="s">
        <v>296</v>
      </c>
      <c r="G488" s="205" t="s">
        <v>287</v>
      </c>
      <c r="H488" s="207" t="s">
        <v>881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691</v>
      </c>
      <c r="C489" s="209" t="s">
        <v>692</v>
      </c>
      <c r="D489" s="72" t="str">
        <f t="shared" si="15"/>
        <v>jan/2018</v>
      </c>
      <c r="E489" s="206">
        <v>43105</v>
      </c>
      <c r="F489" s="205" t="s">
        <v>296</v>
      </c>
      <c r="G489" s="205" t="s">
        <v>287</v>
      </c>
      <c r="H489" s="207" t="s">
        <v>696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691</v>
      </c>
      <c r="C490" s="209" t="s">
        <v>692</v>
      </c>
      <c r="D490" s="72" t="str">
        <f t="shared" si="15"/>
        <v>jan/2018</v>
      </c>
      <c r="E490" s="206">
        <v>43105</v>
      </c>
      <c r="F490" s="205" t="s">
        <v>296</v>
      </c>
      <c r="G490" s="205" t="s">
        <v>287</v>
      </c>
      <c r="H490" s="207" t="s">
        <v>935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691</v>
      </c>
      <c r="C491" s="209" t="s">
        <v>692</v>
      </c>
      <c r="D491" s="72" t="str">
        <f t="shared" si="15"/>
        <v>jan/2018</v>
      </c>
      <c r="E491" s="206">
        <v>43105</v>
      </c>
      <c r="F491" s="205" t="s">
        <v>296</v>
      </c>
      <c r="G491" s="205" t="s">
        <v>287</v>
      </c>
      <c r="H491" s="207" t="s">
        <v>850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691</v>
      </c>
      <c r="C492" s="209" t="s">
        <v>692</v>
      </c>
      <c r="D492" s="72" t="str">
        <f t="shared" si="15"/>
        <v>jan/2018</v>
      </c>
      <c r="E492" s="206">
        <v>43105</v>
      </c>
      <c r="F492" s="205" t="s">
        <v>296</v>
      </c>
      <c r="G492" s="205" t="s">
        <v>287</v>
      </c>
      <c r="H492" s="207" t="s">
        <v>936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691</v>
      </c>
      <c r="C493" s="209" t="s">
        <v>692</v>
      </c>
      <c r="D493" s="72" t="str">
        <f t="shared" si="15"/>
        <v>jan/2018</v>
      </c>
      <c r="E493" s="206">
        <v>43105</v>
      </c>
      <c r="F493" s="205" t="s">
        <v>296</v>
      </c>
      <c r="G493" s="205" t="s">
        <v>287</v>
      </c>
      <c r="H493" s="207" t="s">
        <v>937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691</v>
      </c>
      <c r="C494" s="209" t="s">
        <v>692</v>
      </c>
      <c r="D494" s="72" t="str">
        <f t="shared" si="15"/>
        <v>jan/2018</v>
      </c>
      <c r="E494" s="206">
        <v>43105</v>
      </c>
      <c r="F494" s="205" t="s">
        <v>296</v>
      </c>
      <c r="G494" s="205" t="s">
        <v>287</v>
      </c>
      <c r="H494" s="207" t="s">
        <v>854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691</v>
      </c>
      <c r="C495" s="209" t="s">
        <v>692</v>
      </c>
      <c r="D495" s="72" t="str">
        <f t="shared" si="15"/>
        <v>jan/2018</v>
      </c>
      <c r="E495" s="206">
        <v>43105</v>
      </c>
      <c r="F495" s="205" t="s">
        <v>296</v>
      </c>
      <c r="G495" s="205" t="s">
        <v>287</v>
      </c>
      <c r="H495" s="207" t="s">
        <v>938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691</v>
      </c>
      <c r="C496" s="209" t="s">
        <v>692</v>
      </c>
      <c r="D496" s="72" t="str">
        <f t="shared" si="15"/>
        <v>jan/2018</v>
      </c>
      <c r="E496" s="206">
        <v>43105</v>
      </c>
      <c r="F496" s="205" t="s">
        <v>296</v>
      </c>
      <c r="G496" s="205" t="s">
        <v>287</v>
      </c>
      <c r="H496" s="207" t="s">
        <v>939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691</v>
      </c>
      <c r="C497" s="209" t="s">
        <v>692</v>
      </c>
      <c r="D497" s="72" t="str">
        <f t="shared" si="15"/>
        <v>jan/2018</v>
      </c>
      <c r="E497" s="206">
        <v>43105</v>
      </c>
      <c r="F497" s="205" t="s">
        <v>296</v>
      </c>
      <c r="G497" s="205" t="s">
        <v>287</v>
      </c>
      <c r="H497" s="207" t="s">
        <v>940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691</v>
      </c>
      <c r="C498" s="209" t="s">
        <v>692</v>
      </c>
      <c r="D498" s="72" t="str">
        <f t="shared" si="15"/>
        <v>jan/2018</v>
      </c>
      <c r="E498" s="206">
        <v>43105</v>
      </c>
      <c r="F498" s="205" t="s">
        <v>296</v>
      </c>
      <c r="G498" s="205" t="s">
        <v>287</v>
      </c>
      <c r="H498" s="207" t="s">
        <v>941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691</v>
      </c>
      <c r="C499" s="209" t="s">
        <v>692</v>
      </c>
      <c r="D499" s="72" t="str">
        <f t="shared" si="15"/>
        <v>jan/2018</v>
      </c>
      <c r="E499" s="206">
        <v>43105</v>
      </c>
      <c r="F499" s="205" t="s">
        <v>296</v>
      </c>
      <c r="G499" s="205" t="s">
        <v>287</v>
      </c>
      <c r="H499" s="207" t="s">
        <v>942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691</v>
      </c>
      <c r="C500" s="209" t="s">
        <v>692</v>
      </c>
      <c r="D500" s="72" t="str">
        <f t="shared" si="15"/>
        <v>jan/2018</v>
      </c>
      <c r="E500" s="206">
        <v>43105</v>
      </c>
      <c r="F500" s="205" t="s">
        <v>296</v>
      </c>
      <c r="G500" s="205" t="s">
        <v>287</v>
      </c>
      <c r="H500" s="207" t="s">
        <v>707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691</v>
      </c>
      <c r="C501" s="209" t="s">
        <v>692</v>
      </c>
      <c r="D501" s="72" t="str">
        <f t="shared" si="15"/>
        <v>jan/2018</v>
      </c>
      <c r="E501" s="206">
        <v>43105</v>
      </c>
      <c r="F501" s="205" t="s">
        <v>296</v>
      </c>
      <c r="G501" s="205" t="s">
        <v>287</v>
      </c>
      <c r="H501" s="207" t="s">
        <v>943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691</v>
      </c>
      <c r="C502" s="209" t="s">
        <v>692</v>
      </c>
      <c r="D502" s="72" t="str">
        <f t="shared" si="15"/>
        <v>jan/2018</v>
      </c>
      <c r="E502" s="206">
        <v>43105</v>
      </c>
      <c r="F502" s="205" t="s">
        <v>296</v>
      </c>
      <c r="G502" s="205" t="s">
        <v>287</v>
      </c>
      <c r="H502" s="207" t="s">
        <v>852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691</v>
      </c>
      <c r="C503" s="209" t="s">
        <v>692</v>
      </c>
      <c r="D503" s="72" t="str">
        <f t="shared" si="15"/>
        <v>jan/2018</v>
      </c>
      <c r="E503" s="206">
        <v>43105</v>
      </c>
      <c r="F503" s="205" t="s">
        <v>296</v>
      </c>
      <c r="G503" s="205" t="s">
        <v>287</v>
      </c>
      <c r="H503" s="207" t="s">
        <v>872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691</v>
      </c>
      <c r="C504" s="209" t="s">
        <v>692</v>
      </c>
      <c r="D504" s="72" t="str">
        <f t="shared" si="15"/>
        <v>jan/2018</v>
      </c>
      <c r="E504" s="206">
        <v>43105</v>
      </c>
      <c r="F504" s="205" t="s">
        <v>296</v>
      </c>
      <c r="G504" s="205" t="s">
        <v>287</v>
      </c>
      <c r="H504" s="207" t="s">
        <v>732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691</v>
      </c>
      <c r="C505" s="209" t="s">
        <v>692</v>
      </c>
      <c r="D505" s="72" t="str">
        <f t="shared" si="15"/>
        <v>jan/2018</v>
      </c>
      <c r="E505" s="206">
        <v>43105</v>
      </c>
      <c r="F505" s="205" t="s">
        <v>296</v>
      </c>
      <c r="G505" s="205" t="s">
        <v>287</v>
      </c>
      <c r="H505" s="207" t="s">
        <v>944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691</v>
      </c>
      <c r="C506" s="209" t="s">
        <v>692</v>
      </c>
      <c r="D506" s="72" t="str">
        <f t="shared" si="15"/>
        <v>jan/2018</v>
      </c>
      <c r="E506" s="206">
        <v>43105</v>
      </c>
      <c r="F506" s="205" t="s">
        <v>296</v>
      </c>
      <c r="G506" s="205" t="s">
        <v>287</v>
      </c>
      <c r="H506" s="207" t="s">
        <v>945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691</v>
      </c>
      <c r="C507" s="209" t="s">
        <v>692</v>
      </c>
      <c r="D507" s="72" t="str">
        <f t="shared" si="15"/>
        <v>jan/2018</v>
      </c>
      <c r="E507" s="206">
        <v>43105</v>
      </c>
      <c r="F507" s="205" t="s">
        <v>296</v>
      </c>
      <c r="G507" s="205" t="s">
        <v>287</v>
      </c>
      <c r="H507" s="207" t="s">
        <v>946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691</v>
      </c>
      <c r="C508" s="209" t="s">
        <v>692</v>
      </c>
      <c r="D508" s="72" t="str">
        <f t="shared" si="15"/>
        <v>jan/2018</v>
      </c>
      <c r="E508" s="206">
        <v>43105</v>
      </c>
      <c r="F508" s="205" t="s">
        <v>296</v>
      </c>
      <c r="G508" s="205" t="s">
        <v>287</v>
      </c>
      <c r="H508" s="207" t="s">
        <v>866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691</v>
      </c>
      <c r="C509" s="209" t="s">
        <v>692</v>
      </c>
      <c r="D509" s="72" t="str">
        <f t="shared" si="15"/>
        <v>jan/2018</v>
      </c>
      <c r="E509" s="206">
        <v>43105</v>
      </c>
      <c r="F509" s="205" t="s">
        <v>296</v>
      </c>
      <c r="G509" s="205" t="s">
        <v>287</v>
      </c>
      <c r="H509" s="207" t="s">
        <v>817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691</v>
      </c>
      <c r="C510" s="209" t="s">
        <v>692</v>
      </c>
      <c r="D510" s="72" t="str">
        <f t="shared" si="15"/>
        <v>jan/2018</v>
      </c>
      <c r="E510" s="206">
        <v>43105</v>
      </c>
      <c r="F510" s="205" t="s">
        <v>296</v>
      </c>
      <c r="G510" s="205" t="s">
        <v>287</v>
      </c>
      <c r="H510" s="207" t="s">
        <v>947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691</v>
      </c>
      <c r="C511" s="209" t="s">
        <v>692</v>
      </c>
      <c r="D511" s="72" t="str">
        <f t="shared" si="15"/>
        <v>jan/2018</v>
      </c>
      <c r="E511" s="206">
        <v>43105</v>
      </c>
      <c r="F511" s="205" t="s">
        <v>296</v>
      </c>
      <c r="G511" s="205" t="s">
        <v>287</v>
      </c>
      <c r="H511" s="207" t="s">
        <v>948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691</v>
      </c>
      <c r="C512" s="209" t="s">
        <v>692</v>
      </c>
      <c r="D512" s="72" t="str">
        <f t="shared" si="15"/>
        <v>jan/2018</v>
      </c>
      <c r="E512" s="206">
        <v>43105</v>
      </c>
      <c r="F512" s="205" t="s">
        <v>296</v>
      </c>
      <c r="G512" s="205" t="s">
        <v>287</v>
      </c>
      <c r="H512" s="207" t="s">
        <v>949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691</v>
      </c>
      <c r="C513" s="209" t="s">
        <v>692</v>
      </c>
      <c r="D513" s="72" t="str">
        <f t="shared" si="15"/>
        <v>jan/2018</v>
      </c>
      <c r="E513" s="206">
        <v>43105</v>
      </c>
      <c r="F513" s="205" t="s">
        <v>296</v>
      </c>
      <c r="G513" s="205" t="s">
        <v>287</v>
      </c>
      <c r="H513" s="207" t="s">
        <v>895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691</v>
      </c>
      <c r="C514" s="209" t="s">
        <v>692</v>
      </c>
      <c r="D514" s="72" t="str">
        <f t="shared" si="15"/>
        <v>jan/2018</v>
      </c>
      <c r="E514" s="206">
        <v>43105</v>
      </c>
      <c r="F514" s="205" t="s">
        <v>296</v>
      </c>
      <c r="G514" s="205" t="s">
        <v>287</v>
      </c>
      <c r="H514" s="207" t="s">
        <v>950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691</v>
      </c>
      <c r="C515" s="209" t="s">
        <v>692</v>
      </c>
      <c r="D515" s="72" t="str">
        <f t="shared" si="15"/>
        <v>jan/2018</v>
      </c>
      <c r="E515" s="206">
        <v>43105</v>
      </c>
      <c r="F515" s="205" t="s">
        <v>296</v>
      </c>
      <c r="G515" s="205" t="s">
        <v>287</v>
      </c>
      <c r="H515" s="207" t="s">
        <v>770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691</v>
      </c>
      <c r="C516" s="209" t="s">
        <v>692</v>
      </c>
      <c r="D516" s="72" t="str">
        <f t="shared" ref="D516:D579" si="17">TEXT(E516,"mmm/aaaa")</f>
        <v>jan/2018</v>
      </c>
      <c r="E516" s="206">
        <v>43105</v>
      </c>
      <c r="F516" s="205" t="s">
        <v>296</v>
      </c>
      <c r="G516" s="205" t="s">
        <v>287</v>
      </c>
      <c r="H516" s="207" t="s">
        <v>951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691</v>
      </c>
      <c r="C517" s="209" t="s">
        <v>692</v>
      </c>
      <c r="D517" s="72" t="str">
        <f t="shared" si="17"/>
        <v>jan/2018</v>
      </c>
      <c r="E517" s="206">
        <v>43105</v>
      </c>
      <c r="F517" s="205" t="s">
        <v>296</v>
      </c>
      <c r="G517" s="205" t="s">
        <v>287</v>
      </c>
      <c r="H517" s="207" t="s">
        <v>734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691</v>
      </c>
      <c r="C518" s="209" t="s">
        <v>692</v>
      </c>
      <c r="D518" s="72" t="str">
        <f t="shared" si="17"/>
        <v>jan/2018</v>
      </c>
      <c r="E518" s="206">
        <v>43105</v>
      </c>
      <c r="F518" s="205" t="s">
        <v>296</v>
      </c>
      <c r="G518" s="205" t="s">
        <v>287</v>
      </c>
      <c r="H518" s="207" t="s">
        <v>771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691</v>
      </c>
      <c r="C519" s="209" t="s">
        <v>692</v>
      </c>
      <c r="D519" s="72" t="str">
        <f t="shared" si="17"/>
        <v>jan/2018</v>
      </c>
      <c r="E519" s="206">
        <v>43105</v>
      </c>
      <c r="F519" s="205" t="s">
        <v>296</v>
      </c>
      <c r="G519" s="205" t="s">
        <v>287</v>
      </c>
      <c r="H519" s="207" t="s">
        <v>721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691</v>
      </c>
      <c r="C520" s="209" t="s">
        <v>692</v>
      </c>
      <c r="D520" s="72" t="str">
        <f t="shared" si="17"/>
        <v>jan/2018</v>
      </c>
      <c r="E520" s="206">
        <v>43105</v>
      </c>
      <c r="F520" s="205" t="s">
        <v>296</v>
      </c>
      <c r="G520" s="205" t="s">
        <v>287</v>
      </c>
      <c r="H520" s="207" t="s">
        <v>952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691</v>
      </c>
      <c r="C521" s="209" t="s">
        <v>692</v>
      </c>
      <c r="D521" s="72" t="str">
        <f t="shared" si="17"/>
        <v>jan/2018</v>
      </c>
      <c r="E521" s="206">
        <v>43105</v>
      </c>
      <c r="F521" s="205" t="s">
        <v>296</v>
      </c>
      <c r="G521" s="205" t="s">
        <v>287</v>
      </c>
      <c r="H521" s="207" t="s">
        <v>953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691</v>
      </c>
      <c r="C522" s="209" t="s">
        <v>692</v>
      </c>
      <c r="D522" s="72" t="str">
        <f t="shared" si="17"/>
        <v>jan/2018</v>
      </c>
      <c r="E522" s="206">
        <v>43105</v>
      </c>
      <c r="F522" s="205" t="s">
        <v>296</v>
      </c>
      <c r="G522" s="205" t="s">
        <v>287</v>
      </c>
      <c r="H522" s="207" t="s">
        <v>730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691</v>
      </c>
      <c r="C523" s="209" t="s">
        <v>692</v>
      </c>
      <c r="D523" s="72" t="str">
        <f t="shared" si="17"/>
        <v>jan/2018</v>
      </c>
      <c r="E523" s="206">
        <v>43105</v>
      </c>
      <c r="F523" s="205" t="s">
        <v>296</v>
      </c>
      <c r="G523" s="205" t="s">
        <v>287</v>
      </c>
      <c r="H523" s="207" t="s">
        <v>954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691</v>
      </c>
      <c r="C524" s="209" t="s">
        <v>692</v>
      </c>
      <c r="D524" s="72" t="str">
        <f t="shared" si="17"/>
        <v>jan/2018</v>
      </c>
      <c r="E524" s="206">
        <v>43105</v>
      </c>
      <c r="F524" s="205" t="s">
        <v>296</v>
      </c>
      <c r="G524" s="205" t="s">
        <v>287</v>
      </c>
      <c r="H524" s="207" t="s">
        <v>819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691</v>
      </c>
      <c r="C525" s="209" t="s">
        <v>692</v>
      </c>
      <c r="D525" s="72" t="str">
        <f t="shared" si="17"/>
        <v>jan/2018</v>
      </c>
      <c r="E525" s="206">
        <v>43105</v>
      </c>
      <c r="F525" s="205" t="s">
        <v>296</v>
      </c>
      <c r="G525" s="205" t="s">
        <v>287</v>
      </c>
      <c r="H525" s="207" t="s">
        <v>867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691</v>
      </c>
      <c r="C526" s="209" t="s">
        <v>692</v>
      </c>
      <c r="D526" s="72" t="str">
        <f t="shared" si="17"/>
        <v>jan/2018</v>
      </c>
      <c r="E526" s="206">
        <v>43105</v>
      </c>
      <c r="F526" s="205" t="s">
        <v>296</v>
      </c>
      <c r="G526" s="205" t="s">
        <v>287</v>
      </c>
      <c r="H526" s="207" t="s">
        <v>955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691</v>
      </c>
      <c r="C527" s="209" t="s">
        <v>692</v>
      </c>
      <c r="D527" s="72" t="str">
        <f t="shared" si="17"/>
        <v>jan/2018</v>
      </c>
      <c r="E527" s="206">
        <v>43105</v>
      </c>
      <c r="F527" s="205" t="s">
        <v>296</v>
      </c>
      <c r="G527" s="205" t="s">
        <v>287</v>
      </c>
      <c r="H527" s="207" t="s">
        <v>712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691</v>
      </c>
      <c r="C528" s="209" t="s">
        <v>692</v>
      </c>
      <c r="D528" s="72" t="str">
        <f t="shared" si="17"/>
        <v>jan/2018</v>
      </c>
      <c r="E528" s="206">
        <v>43105</v>
      </c>
      <c r="F528" s="205" t="s">
        <v>296</v>
      </c>
      <c r="G528" s="205" t="s">
        <v>287</v>
      </c>
      <c r="H528" s="207" t="s">
        <v>713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691</v>
      </c>
      <c r="C529" s="209" t="s">
        <v>692</v>
      </c>
      <c r="D529" s="72" t="str">
        <f t="shared" si="17"/>
        <v>jan/2018</v>
      </c>
      <c r="E529" s="206">
        <v>43105</v>
      </c>
      <c r="F529" s="205" t="s">
        <v>296</v>
      </c>
      <c r="G529" s="205" t="s">
        <v>287</v>
      </c>
      <c r="H529" s="207" t="s">
        <v>773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691</v>
      </c>
      <c r="C530" s="209" t="s">
        <v>692</v>
      </c>
      <c r="D530" s="72" t="str">
        <f t="shared" si="17"/>
        <v>jan/2018</v>
      </c>
      <c r="E530" s="206">
        <v>43105</v>
      </c>
      <c r="F530" s="205" t="s">
        <v>296</v>
      </c>
      <c r="G530" s="205" t="s">
        <v>287</v>
      </c>
      <c r="H530" s="207" t="s">
        <v>813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691</v>
      </c>
      <c r="C531" s="209" t="s">
        <v>692</v>
      </c>
      <c r="D531" s="72" t="str">
        <f t="shared" si="17"/>
        <v>jan/2018</v>
      </c>
      <c r="E531" s="206">
        <v>43105</v>
      </c>
      <c r="F531" s="205" t="s">
        <v>296</v>
      </c>
      <c r="G531" s="205" t="s">
        <v>287</v>
      </c>
      <c r="H531" s="207" t="s">
        <v>754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691</v>
      </c>
      <c r="C532" s="209" t="s">
        <v>692</v>
      </c>
      <c r="D532" s="72" t="str">
        <f t="shared" si="17"/>
        <v>jan/2018</v>
      </c>
      <c r="E532" s="206">
        <v>43105</v>
      </c>
      <c r="F532" s="205" t="s">
        <v>296</v>
      </c>
      <c r="G532" s="205" t="s">
        <v>287</v>
      </c>
      <c r="H532" s="207" t="s">
        <v>804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691</v>
      </c>
      <c r="C533" s="209" t="s">
        <v>692</v>
      </c>
      <c r="D533" s="72" t="str">
        <f t="shared" si="17"/>
        <v>jan/2018</v>
      </c>
      <c r="E533" s="206">
        <v>43105</v>
      </c>
      <c r="F533" s="205" t="s">
        <v>296</v>
      </c>
      <c r="G533" s="205" t="s">
        <v>287</v>
      </c>
      <c r="H533" s="207" t="s">
        <v>956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691</v>
      </c>
      <c r="C534" s="209" t="s">
        <v>692</v>
      </c>
      <c r="D534" s="72" t="str">
        <f t="shared" si="17"/>
        <v>jan/2018</v>
      </c>
      <c r="E534" s="206">
        <v>43105</v>
      </c>
      <c r="F534" s="205" t="s">
        <v>296</v>
      </c>
      <c r="G534" s="205" t="s">
        <v>287</v>
      </c>
      <c r="H534" s="207" t="s">
        <v>774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691</v>
      </c>
      <c r="C535" s="209" t="s">
        <v>692</v>
      </c>
      <c r="D535" s="72" t="str">
        <f t="shared" si="17"/>
        <v>jan/2018</v>
      </c>
      <c r="E535" s="206">
        <v>43105</v>
      </c>
      <c r="F535" s="205" t="s">
        <v>296</v>
      </c>
      <c r="G535" s="205" t="s">
        <v>287</v>
      </c>
      <c r="H535" s="207" t="s">
        <v>775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691</v>
      </c>
      <c r="C536" s="209" t="s">
        <v>692</v>
      </c>
      <c r="D536" s="72" t="str">
        <f t="shared" si="17"/>
        <v>jan/2018</v>
      </c>
      <c r="E536" s="206">
        <v>43105</v>
      </c>
      <c r="F536" s="205" t="s">
        <v>296</v>
      </c>
      <c r="G536" s="205" t="s">
        <v>287</v>
      </c>
      <c r="H536" s="207" t="s">
        <v>957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691</v>
      </c>
      <c r="C537" s="209" t="s">
        <v>692</v>
      </c>
      <c r="D537" s="72" t="str">
        <f t="shared" si="17"/>
        <v>jan/2018</v>
      </c>
      <c r="E537" s="206">
        <v>43105</v>
      </c>
      <c r="F537" s="205" t="s">
        <v>296</v>
      </c>
      <c r="G537" s="205" t="s">
        <v>287</v>
      </c>
      <c r="H537" s="207" t="s">
        <v>958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691</v>
      </c>
      <c r="C538" s="209" t="s">
        <v>692</v>
      </c>
      <c r="D538" s="72" t="str">
        <f t="shared" si="17"/>
        <v>jan/2018</v>
      </c>
      <c r="E538" s="206">
        <v>43105</v>
      </c>
      <c r="F538" s="205" t="s">
        <v>296</v>
      </c>
      <c r="G538" s="205" t="s">
        <v>287</v>
      </c>
      <c r="H538" s="207" t="s">
        <v>776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691</v>
      </c>
      <c r="C539" s="209" t="s">
        <v>692</v>
      </c>
      <c r="D539" s="72" t="str">
        <f t="shared" si="17"/>
        <v>jan/2018</v>
      </c>
      <c r="E539" s="206">
        <v>43105</v>
      </c>
      <c r="F539" s="205" t="s">
        <v>296</v>
      </c>
      <c r="G539" s="205" t="s">
        <v>287</v>
      </c>
      <c r="H539" s="207" t="s">
        <v>959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691</v>
      </c>
      <c r="C540" s="209" t="s">
        <v>692</v>
      </c>
      <c r="D540" s="72" t="str">
        <f t="shared" si="17"/>
        <v>jan/2018</v>
      </c>
      <c r="E540" s="206">
        <v>43105</v>
      </c>
      <c r="F540" s="205" t="s">
        <v>296</v>
      </c>
      <c r="G540" s="205" t="s">
        <v>287</v>
      </c>
      <c r="H540" s="207" t="s">
        <v>960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691</v>
      </c>
      <c r="C541" s="209" t="s">
        <v>692</v>
      </c>
      <c r="D541" s="72" t="str">
        <f t="shared" si="17"/>
        <v>jan/2018</v>
      </c>
      <c r="E541" s="206">
        <v>43105</v>
      </c>
      <c r="F541" s="205" t="s">
        <v>296</v>
      </c>
      <c r="G541" s="205" t="s">
        <v>287</v>
      </c>
      <c r="H541" s="207" t="s">
        <v>824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691</v>
      </c>
      <c r="C542" s="209" t="s">
        <v>692</v>
      </c>
      <c r="D542" s="72" t="str">
        <f t="shared" si="17"/>
        <v>jan/2018</v>
      </c>
      <c r="E542" s="206">
        <v>43105</v>
      </c>
      <c r="F542" s="205" t="s">
        <v>296</v>
      </c>
      <c r="G542" s="205" t="s">
        <v>287</v>
      </c>
      <c r="H542" s="207" t="s">
        <v>827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691</v>
      </c>
      <c r="C543" s="209" t="s">
        <v>692</v>
      </c>
      <c r="D543" s="72" t="str">
        <f t="shared" si="17"/>
        <v>jan/2018</v>
      </c>
      <c r="E543" s="206">
        <v>43105</v>
      </c>
      <c r="F543" s="205" t="s">
        <v>296</v>
      </c>
      <c r="G543" s="205" t="s">
        <v>287</v>
      </c>
      <c r="H543" s="207" t="s">
        <v>961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691</v>
      </c>
      <c r="C544" s="209" t="s">
        <v>692</v>
      </c>
      <c r="D544" s="72" t="str">
        <f t="shared" si="17"/>
        <v>jan/2018</v>
      </c>
      <c r="E544" s="206">
        <v>43105</v>
      </c>
      <c r="F544" s="205" t="s">
        <v>296</v>
      </c>
      <c r="G544" s="205" t="s">
        <v>287</v>
      </c>
      <c r="H544" s="207" t="s">
        <v>962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691</v>
      </c>
      <c r="C545" s="209" t="s">
        <v>692</v>
      </c>
      <c r="D545" s="72" t="str">
        <f t="shared" si="17"/>
        <v>jan/2018</v>
      </c>
      <c r="E545" s="206">
        <v>43105</v>
      </c>
      <c r="F545" s="205" t="s">
        <v>296</v>
      </c>
      <c r="G545" s="205" t="s">
        <v>287</v>
      </c>
      <c r="H545" s="207" t="s">
        <v>963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691</v>
      </c>
      <c r="C546" s="209" t="s">
        <v>692</v>
      </c>
      <c r="D546" s="72" t="str">
        <f t="shared" si="17"/>
        <v>jan/2018</v>
      </c>
      <c r="E546" s="206">
        <v>43105</v>
      </c>
      <c r="F546" s="205" t="s">
        <v>296</v>
      </c>
      <c r="G546" s="205" t="s">
        <v>287</v>
      </c>
      <c r="H546" s="207" t="s">
        <v>964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691</v>
      </c>
      <c r="C547" s="209" t="s">
        <v>692</v>
      </c>
      <c r="D547" s="72" t="str">
        <f t="shared" si="17"/>
        <v>jan/2018</v>
      </c>
      <c r="E547" s="206">
        <v>43105</v>
      </c>
      <c r="F547" s="205" t="s">
        <v>296</v>
      </c>
      <c r="G547" s="205" t="s">
        <v>287</v>
      </c>
      <c r="H547" s="207" t="s">
        <v>823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691</v>
      </c>
      <c r="C548" s="209" t="s">
        <v>692</v>
      </c>
      <c r="D548" s="72" t="str">
        <f t="shared" si="17"/>
        <v>jan/2018</v>
      </c>
      <c r="E548" s="206">
        <v>43105</v>
      </c>
      <c r="F548" s="205" t="s">
        <v>296</v>
      </c>
      <c r="G548" s="205" t="s">
        <v>287</v>
      </c>
      <c r="H548" s="207" t="s">
        <v>877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691</v>
      </c>
      <c r="C549" s="209" t="s">
        <v>692</v>
      </c>
      <c r="D549" s="72" t="str">
        <f t="shared" si="17"/>
        <v>jan/2018</v>
      </c>
      <c r="E549" s="206">
        <v>43105</v>
      </c>
      <c r="F549" s="205" t="s">
        <v>296</v>
      </c>
      <c r="G549" s="205" t="s">
        <v>287</v>
      </c>
      <c r="H549" s="207" t="s">
        <v>858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691</v>
      </c>
      <c r="C550" s="209" t="s">
        <v>692</v>
      </c>
      <c r="D550" s="72" t="str">
        <f t="shared" si="17"/>
        <v>jan/2018</v>
      </c>
      <c r="E550" s="206">
        <v>43105</v>
      </c>
      <c r="F550" s="205" t="s">
        <v>296</v>
      </c>
      <c r="G550" s="205" t="s">
        <v>287</v>
      </c>
      <c r="H550" s="207" t="s">
        <v>890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691</v>
      </c>
      <c r="C551" s="209" t="s">
        <v>692</v>
      </c>
      <c r="D551" s="72" t="str">
        <f t="shared" si="17"/>
        <v>jan/2018</v>
      </c>
      <c r="E551" s="206">
        <v>43105</v>
      </c>
      <c r="F551" s="205" t="s">
        <v>296</v>
      </c>
      <c r="G551" s="205" t="s">
        <v>287</v>
      </c>
      <c r="H551" s="207" t="s">
        <v>965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691</v>
      </c>
      <c r="C552" s="209" t="s">
        <v>692</v>
      </c>
      <c r="D552" s="72" t="str">
        <f t="shared" si="17"/>
        <v>jan/2018</v>
      </c>
      <c r="E552" s="206">
        <v>43105</v>
      </c>
      <c r="F552" s="205" t="s">
        <v>296</v>
      </c>
      <c r="G552" s="205" t="s">
        <v>287</v>
      </c>
      <c r="H552" s="207" t="s">
        <v>891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691</v>
      </c>
      <c r="C553" s="209" t="s">
        <v>692</v>
      </c>
      <c r="D553" s="72" t="str">
        <f t="shared" si="17"/>
        <v>jan/2018</v>
      </c>
      <c r="E553" s="206">
        <v>43105</v>
      </c>
      <c r="F553" s="205" t="s">
        <v>296</v>
      </c>
      <c r="G553" s="205" t="s">
        <v>287</v>
      </c>
      <c r="H553" s="207" t="s">
        <v>966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691</v>
      </c>
      <c r="C554" s="209" t="s">
        <v>692</v>
      </c>
      <c r="D554" s="72" t="str">
        <f t="shared" si="17"/>
        <v>jan/2018</v>
      </c>
      <c r="E554" s="206">
        <v>43105</v>
      </c>
      <c r="F554" s="205" t="s">
        <v>296</v>
      </c>
      <c r="G554" s="205" t="s">
        <v>287</v>
      </c>
      <c r="H554" s="207" t="s">
        <v>886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691</v>
      </c>
      <c r="C555" s="209" t="s">
        <v>692</v>
      </c>
      <c r="D555" s="72" t="str">
        <f t="shared" si="17"/>
        <v>jan/2018</v>
      </c>
      <c r="E555" s="206">
        <v>43105</v>
      </c>
      <c r="F555" s="205" t="s">
        <v>296</v>
      </c>
      <c r="G555" s="205" t="s">
        <v>287</v>
      </c>
      <c r="H555" s="207" t="s">
        <v>873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691</v>
      </c>
      <c r="C556" s="209" t="s">
        <v>692</v>
      </c>
      <c r="D556" s="72" t="str">
        <f t="shared" si="17"/>
        <v>jan/2018</v>
      </c>
      <c r="E556" s="206">
        <v>43105</v>
      </c>
      <c r="F556" s="205" t="s">
        <v>296</v>
      </c>
      <c r="G556" s="205" t="s">
        <v>287</v>
      </c>
      <c r="H556" s="207" t="s">
        <v>780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691</v>
      </c>
      <c r="C557" s="209" t="s">
        <v>692</v>
      </c>
      <c r="D557" s="72" t="str">
        <f t="shared" si="17"/>
        <v>jan/2018</v>
      </c>
      <c r="E557" s="206">
        <v>43105</v>
      </c>
      <c r="F557" s="205" t="s">
        <v>296</v>
      </c>
      <c r="G557" s="205" t="s">
        <v>287</v>
      </c>
      <c r="H557" s="207" t="s">
        <v>704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691</v>
      </c>
      <c r="C558" s="209" t="s">
        <v>692</v>
      </c>
      <c r="D558" s="72" t="str">
        <f t="shared" si="17"/>
        <v>jan/2018</v>
      </c>
      <c r="E558" s="206">
        <v>43105</v>
      </c>
      <c r="F558" s="205" t="s">
        <v>296</v>
      </c>
      <c r="G558" s="205" t="s">
        <v>287</v>
      </c>
      <c r="H558" s="207" t="s">
        <v>967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691</v>
      </c>
      <c r="C559" s="209" t="s">
        <v>692</v>
      </c>
      <c r="D559" s="72" t="str">
        <f t="shared" si="17"/>
        <v>jan/2018</v>
      </c>
      <c r="E559" s="206">
        <v>43105</v>
      </c>
      <c r="F559" s="205" t="s">
        <v>296</v>
      </c>
      <c r="G559" s="205" t="s">
        <v>287</v>
      </c>
      <c r="H559" s="207" t="s">
        <v>723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691</v>
      </c>
      <c r="C560" s="209" t="s">
        <v>692</v>
      </c>
      <c r="D560" s="72" t="str">
        <f t="shared" si="17"/>
        <v>jan/2018</v>
      </c>
      <c r="E560" s="206">
        <v>43105</v>
      </c>
      <c r="F560" s="205" t="s">
        <v>296</v>
      </c>
      <c r="G560" s="205" t="s">
        <v>287</v>
      </c>
      <c r="H560" s="207" t="s">
        <v>968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691</v>
      </c>
      <c r="C561" s="209" t="s">
        <v>692</v>
      </c>
      <c r="D561" s="72" t="str">
        <f t="shared" si="17"/>
        <v>jan/2018</v>
      </c>
      <c r="E561" s="206">
        <v>43105</v>
      </c>
      <c r="F561" s="205" t="s">
        <v>296</v>
      </c>
      <c r="G561" s="205" t="s">
        <v>287</v>
      </c>
      <c r="H561" s="207" t="s">
        <v>969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691</v>
      </c>
      <c r="C562" s="209" t="s">
        <v>692</v>
      </c>
      <c r="D562" s="72" t="str">
        <f t="shared" si="17"/>
        <v>jan/2018</v>
      </c>
      <c r="E562" s="206">
        <v>43105</v>
      </c>
      <c r="F562" s="205" t="s">
        <v>296</v>
      </c>
      <c r="G562" s="205" t="s">
        <v>287</v>
      </c>
      <c r="H562" s="207" t="s">
        <v>697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691</v>
      </c>
      <c r="C563" s="209" t="s">
        <v>692</v>
      </c>
      <c r="D563" s="72" t="str">
        <f t="shared" si="17"/>
        <v>jan/2018</v>
      </c>
      <c r="E563" s="206">
        <v>43105</v>
      </c>
      <c r="F563" s="205" t="s">
        <v>296</v>
      </c>
      <c r="G563" s="205" t="s">
        <v>287</v>
      </c>
      <c r="H563" s="207" t="s">
        <v>807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691</v>
      </c>
      <c r="C564" s="209" t="s">
        <v>692</v>
      </c>
      <c r="D564" s="72" t="str">
        <f t="shared" si="17"/>
        <v>jan/2018</v>
      </c>
      <c r="E564" s="206">
        <v>43105</v>
      </c>
      <c r="F564" s="205" t="s">
        <v>296</v>
      </c>
      <c r="G564" s="205" t="s">
        <v>287</v>
      </c>
      <c r="H564" s="207" t="s">
        <v>874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691</v>
      </c>
      <c r="C565" s="209" t="s">
        <v>692</v>
      </c>
      <c r="D565" s="72" t="str">
        <f t="shared" si="17"/>
        <v>jan/2018</v>
      </c>
      <c r="E565" s="206">
        <v>43105</v>
      </c>
      <c r="F565" s="205" t="s">
        <v>296</v>
      </c>
      <c r="G565" s="205" t="s">
        <v>287</v>
      </c>
      <c r="H565" s="207" t="s">
        <v>970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691</v>
      </c>
      <c r="C566" s="209" t="s">
        <v>692</v>
      </c>
      <c r="D566" s="72" t="str">
        <f t="shared" si="17"/>
        <v>jan/2018</v>
      </c>
      <c r="E566" s="206">
        <v>43105</v>
      </c>
      <c r="F566" s="205" t="s">
        <v>296</v>
      </c>
      <c r="G566" s="205" t="s">
        <v>287</v>
      </c>
      <c r="H566" s="207" t="s">
        <v>834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691</v>
      </c>
      <c r="C567" s="209" t="s">
        <v>692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287</v>
      </c>
      <c r="H567" s="207" t="s">
        <v>341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691</v>
      </c>
      <c r="C568" s="209" t="s">
        <v>692</v>
      </c>
      <c r="D568" s="72" t="str">
        <f t="shared" si="17"/>
        <v>jan/2018</v>
      </c>
      <c r="E568" s="206">
        <v>43105</v>
      </c>
      <c r="F568" s="205" t="s">
        <v>296</v>
      </c>
      <c r="G568" s="205" t="s">
        <v>287</v>
      </c>
      <c r="H568" s="207" t="s">
        <v>859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691</v>
      </c>
      <c r="C569" s="209" t="s">
        <v>692</v>
      </c>
      <c r="D569" s="72" t="str">
        <f t="shared" si="17"/>
        <v>jan/2018</v>
      </c>
      <c r="E569" s="206">
        <v>43105</v>
      </c>
      <c r="F569" s="205" t="s">
        <v>296</v>
      </c>
      <c r="G569" s="205" t="s">
        <v>287</v>
      </c>
      <c r="H569" s="207" t="s">
        <v>971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691</v>
      </c>
      <c r="C570" s="209" t="s">
        <v>692</v>
      </c>
      <c r="D570" s="72" t="str">
        <f t="shared" si="17"/>
        <v>jan/2018</v>
      </c>
      <c r="E570" s="206">
        <v>43105</v>
      </c>
      <c r="F570" s="205" t="s">
        <v>296</v>
      </c>
      <c r="G570" s="205" t="s">
        <v>287</v>
      </c>
      <c r="H570" s="207" t="s">
        <v>972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691</v>
      </c>
      <c r="C571" s="209" t="s">
        <v>692</v>
      </c>
      <c r="D571" s="72" t="str">
        <f t="shared" si="17"/>
        <v>jan/2018</v>
      </c>
      <c r="E571" s="206">
        <v>43105</v>
      </c>
      <c r="F571" s="205" t="s">
        <v>296</v>
      </c>
      <c r="G571" s="205" t="s">
        <v>287</v>
      </c>
      <c r="H571" s="207" t="s">
        <v>783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691</v>
      </c>
      <c r="C572" s="209" t="s">
        <v>692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287</v>
      </c>
      <c r="H572" s="207" t="s">
        <v>973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691</v>
      </c>
      <c r="C573" s="209" t="s">
        <v>692</v>
      </c>
      <c r="D573" s="72" t="str">
        <f t="shared" si="17"/>
        <v>jan/2018</v>
      </c>
      <c r="E573" s="206">
        <v>43105</v>
      </c>
      <c r="F573" s="205" t="s">
        <v>296</v>
      </c>
      <c r="G573" s="205" t="s">
        <v>287</v>
      </c>
      <c r="H573" s="207" t="s">
        <v>974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691</v>
      </c>
      <c r="C574" s="209" t="s">
        <v>692</v>
      </c>
      <c r="D574" s="72" t="str">
        <f t="shared" si="17"/>
        <v>jan/2018</v>
      </c>
      <c r="E574" s="206">
        <v>43105</v>
      </c>
      <c r="F574" s="205" t="s">
        <v>296</v>
      </c>
      <c r="G574" s="205" t="s">
        <v>287</v>
      </c>
      <c r="H574" s="207" t="s">
        <v>809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691</v>
      </c>
      <c r="C575" s="209" t="s">
        <v>692</v>
      </c>
      <c r="D575" s="72" t="str">
        <f t="shared" si="17"/>
        <v>jan/2018</v>
      </c>
      <c r="E575" s="206">
        <v>43105</v>
      </c>
      <c r="F575" s="205" t="s">
        <v>296</v>
      </c>
      <c r="G575" s="205" t="s">
        <v>287</v>
      </c>
      <c r="H575" s="207" t="s">
        <v>784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691</v>
      </c>
      <c r="C576" s="209" t="s">
        <v>692</v>
      </c>
      <c r="D576" s="72" t="str">
        <f t="shared" si="17"/>
        <v>jan/2018</v>
      </c>
      <c r="E576" s="206">
        <v>43105</v>
      </c>
      <c r="F576" s="205" t="s">
        <v>296</v>
      </c>
      <c r="G576" s="205" t="s">
        <v>287</v>
      </c>
      <c r="H576" s="207" t="s">
        <v>975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691</v>
      </c>
      <c r="C577" s="209" t="s">
        <v>692</v>
      </c>
      <c r="D577" s="72" t="str">
        <f t="shared" si="17"/>
        <v>jan/2018</v>
      </c>
      <c r="E577" s="206">
        <v>43105</v>
      </c>
      <c r="F577" s="205" t="s">
        <v>296</v>
      </c>
      <c r="G577" s="205" t="s">
        <v>287</v>
      </c>
      <c r="H577" s="207" t="s">
        <v>855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691</v>
      </c>
      <c r="C578" s="209" t="s">
        <v>692</v>
      </c>
      <c r="D578" s="72" t="str">
        <f t="shared" si="17"/>
        <v>jan/2018</v>
      </c>
      <c r="E578" s="206">
        <v>43105</v>
      </c>
      <c r="F578" s="205" t="s">
        <v>296</v>
      </c>
      <c r="G578" s="205" t="s">
        <v>287</v>
      </c>
      <c r="H578" s="207" t="s">
        <v>737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691</v>
      </c>
      <c r="C579" s="209" t="s">
        <v>692</v>
      </c>
      <c r="D579" s="72" t="str">
        <f t="shared" si="17"/>
        <v>jan/2018</v>
      </c>
      <c r="E579" s="206">
        <v>43105</v>
      </c>
      <c r="F579" s="205" t="s">
        <v>296</v>
      </c>
      <c r="G579" s="205" t="s">
        <v>287</v>
      </c>
      <c r="H579" s="207" t="s">
        <v>976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691</v>
      </c>
      <c r="C580" s="209" t="s">
        <v>692</v>
      </c>
      <c r="D580" s="72" t="str">
        <f t="shared" ref="D580:D643" si="19">TEXT(E580,"mmm/aaaa")</f>
        <v>jan/2018</v>
      </c>
      <c r="E580" s="206">
        <v>43105</v>
      </c>
      <c r="F580" s="205" t="s">
        <v>296</v>
      </c>
      <c r="G580" s="205" t="s">
        <v>287</v>
      </c>
      <c r="H580" s="207" t="s">
        <v>878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691</v>
      </c>
      <c r="C581" s="209" t="s">
        <v>692</v>
      </c>
      <c r="D581" s="72" t="str">
        <f t="shared" si="19"/>
        <v>jan/2018</v>
      </c>
      <c r="E581" s="206">
        <v>43105</v>
      </c>
      <c r="F581" s="205" t="s">
        <v>296</v>
      </c>
      <c r="G581" s="205" t="s">
        <v>287</v>
      </c>
      <c r="H581" s="207" t="s">
        <v>977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693</v>
      </c>
      <c r="C582" s="209" t="s">
        <v>692</v>
      </c>
      <c r="D582" s="72" t="str">
        <f t="shared" si="19"/>
        <v>jan/2018</v>
      </c>
      <c r="E582" s="206">
        <v>43105</v>
      </c>
      <c r="F582" s="205" t="s">
        <v>203</v>
      </c>
      <c r="G582" s="205" t="s">
        <v>287</v>
      </c>
      <c r="H582" s="207" t="s">
        <v>204</v>
      </c>
      <c r="I582" s="207" t="s">
        <v>292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691</v>
      </c>
      <c r="C583" s="209" t="s">
        <v>692</v>
      </c>
      <c r="D583" s="72" t="str">
        <f t="shared" si="19"/>
        <v>jan/2018</v>
      </c>
      <c r="E583" s="206">
        <v>43105</v>
      </c>
      <c r="F583" s="205" t="s">
        <v>203</v>
      </c>
      <c r="G583" s="205" t="s">
        <v>287</v>
      </c>
      <c r="H583" s="207" t="s">
        <v>204</v>
      </c>
      <c r="I583" s="207" t="s">
        <v>292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691</v>
      </c>
      <c r="C584" s="209" t="s">
        <v>692</v>
      </c>
      <c r="D584" s="72" t="str">
        <f t="shared" si="19"/>
        <v>jan/2018</v>
      </c>
      <c r="E584" s="206">
        <v>43105</v>
      </c>
      <c r="F584" s="205" t="s">
        <v>296</v>
      </c>
      <c r="G584" s="205" t="s">
        <v>287</v>
      </c>
      <c r="H584" s="207" t="s">
        <v>699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691</v>
      </c>
      <c r="C585" s="209" t="s">
        <v>692</v>
      </c>
      <c r="D585" s="72" t="str">
        <f t="shared" si="19"/>
        <v>jan/2018</v>
      </c>
      <c r="E585" s="206">
        <v>43105</v>
      </c>
      <c r="F585" s="205" t="s">
        <v>296</v>
      </c>
      <c r="G585" s="205" t="s">
        <v>287</v>
      </c>
      <c r="H585" s="207" t="s">
        <v>978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691</v>
      </c>
      <c r="C586" s="209" t="s">
        <v>692</v>
      </c>
      <c r="D586" s="72" t="str">
        <f t="shared" si="19"/>
        <v>jan/2018</v>
      </c>
      <c r="E586" s="206">
        <v>43105</v>
      </c>
      <c r="F586" s="205" t="s">
        <v>296</v>
      </c>
      <c r="G586" s="205" t="s">
        <v>287</v>
      </c>
      <c r="H586" s="207" t="s">
        <v>979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691</v>
      </c>
      <c r="C587" s="209" t="s">
        <v>692</v>
      </c>
      <c r="D587" s="72" t="str">
        <f t="shared" si="19"/>
        <v>jan/2018</v>
      </c>
      <c r="E587" s="206">
        <v>43105</v>
      </c>
      <c r="F587" s="205" t="s">
        <v>296</v>
      </c>
      <c r="G587" s="205" t="s">
        <v>287</v>
      </c>
      <c r="H587" s="207" t="s">
        <v>863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691</v>
      </c>
      <c r="C588" s="209" t="s">
        <v>692</v>
      </c>
      <c r="D588" s="72" t="str">
        <f t="shared" si="19"/>
        <v>jan/2018</v>
      </c>
      <c r="E588" s="206">
        <v>43105</v>
      </c>
      <c r="F588" s="205" t="s">
        <v>296</v>
      </c>
      <c r="G588" s="205" t="s">
        <v>287</v>
      </c>
      <c r="H588" s="207" t="s">
        <v>815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691</v>
      </c>
      <c r="C589" s="209" t="s">
        <v>692</v>
      </c>
      <c r="D589" s="72" t="str">
        <f t="shared" si="19"/>
        <v>jan/2018</v>
      </c>
      <c r="E589" s="206">
        <v>43105</v>
      </c>
      <c r="F589" s="205" t="s">
        <v>296</v>
      </c>
      <c r="G589" s="205" t="s">
        <v>287</v>
      </c>
      <c r="H589" s="207" t="s">
        <v>980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691</v>
      </c>
      <c r="C590" s="209" t="s">
        <v>692</v>
      </c>
      <c r="D590" s="72" t="str">
        <f t="shared" si="19"/>
        <v>jan/2018</v>
      </c>
      <c r="E590" s="206">
        <v>43105</v>
      </c>
      <c r="F590" s="205" t="s">
        <v>296</v>
      </c>
      <c r="G590" s="205" t="s">
        <v>287</v>
      </c>
      <c r="H590" s="207" t="s">
        <v>875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691</v>
      </c>
      <c r="C591" s="209" t="s">
        <v>692</v>
      </c>
      <c r="D591" s="72" t="str">
        <f t="shared" si="19"/>
        <v>jan/2018</v>
      </c>
      <c r="E591" s="206">
        <v>43105</v>
      </c>
      <c r="F591" s="205" t="s">
        <v>296</v>
      </c>
      <c r="G591" s="205" t="s">
        <v>287</v>
      </c>
      <c r="H591" s="207" t="s">
        <v>981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691</v>
      </c>
      <c r="C592" s="209" t="s">
        <v>692</v>
      </c>
      <c r="D592" s="72" t="str">
        <f t="shared" si="19"/>
        <v>jan/2018</v>
      </c>
      <c r="E592" s="206">
        <v>43105</v>
      </c>
      <c r="F592" s="205" t="s">
        <v>296</v>
      </c>
      <c r="G592" s="205" t="s">
        <v>287</v>
      </c>
      <c r="H592" s="207" t="s">
        <v>724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691</v>
      </c>
      <c r="C593" s="209" t="s">
        <v>692</v>
      </c>
      <c r="D593" s="72" t="str">
        <f t="shared" si="19"/>
        <v>jan/2018</v>
      </c>
      <c r="E593" s="206">
        <v>43105</v>
      </c>
      <c r="F593" s="205" t="s">
        <v>296</v>
      </c>
      <c r="G593" s="205" t="s">
        <v>287</v>
      </c>
      <c r="H593" s="207" t="s">
        <v>982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691</v>
      </c>
      <c r="C594" s="209" t="s">
        <v>692</v>
      </c>
      <c r="D594" s="72" t="str">
        <f t="shared" si="19"/>
        <v>jan/2018</v>
      </c>
      <c r="E594" s="206">
        <v>43105</v>
      </c>
      <c r="F594" s="205" t="s">
        <v>296</v>
      </c>
      <c r="G594" s="205" t="s">
        <v>287</v>
      </c>
      <c r="H594" s="207" t="s">
        <v>739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691</v>
      </c>
      <c r="C595" s="209" t="s">
        <v>692</v>
      </c>
      <c r="D595" s="72" t="str">
        <f t="shared" si="19"/>
        <v>jan/2018</v>
      </c>
      <c r="E595" s="206">
        <v>43105</v>
      </c>
      <c r="F595" s="205" t="s">
        <v>296</v>
      </c>
      <c r="G595" s="205" t="s">
        <v>287</v>
      </c>
      <c r="H595" s="207" t="s">
        <v>861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691</v>
      </c>
      <c r="C596" s="209" t="s">
        <v>692</v>
      </c>
      <c r="D596" s="72" t="str">
        <f t="shared" si="19"/>
        <v>jan/2018</v>
      </c>
      <c r="E596" s="206">
        <v>43105</v>
      </c>
      <c r="F596" s="205" t="s">
        <v>296</v>
      </c>
      <c r="G596" s="205" t="s">
        <v>287</v>
      </c>
      <c r="H596" s="207" t="s">
        <v>983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691</v>
      </c>
      <c r="C597" s="209" t="s">
        <v>692</v>
      </c>
      <c r="D597" s="72" t="str">
        <f t="shared" si="19"/>
        <v>jan/2018</v>
      </c>
      <c r="E597" s="206">
        <v>43105</v>
      </c>
      <c r="F597" s="205" t="s">
        <v>296</v>
      </c>
      <c r="G597" s="205" t="s">
        <v>287</v>
      </c>
      <c r="H597" s="207" t="s">
        <v>984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691</v>
      </c>
      <c r="C598" s="209" t="s">
        <v>692</v>
      </c>
      <c r="D598" s="72" t="str">
        <f t="shared" si="19"/>
        <v>jan/2018</v>
      </c>
      <c r="E598" s="206">
        <v>43105</v>
      </c>
      <c r="F598" s="205" t="s">
        <v>296</v>
      </c>
      <c r="G598" s="205" t="s">
        <v>287</v>
      </c>
      <c r="H598" s="207" t="s">
        <v>985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691</v>
      </c>
      <c r="C599" s="209" t="s">
        <v>692</v>
      </c>
      <c r="D599" s="72" t="str">
        <f t="shared" si="19"/>
        <v>jan/2018</v>
      </c>
      <c r="E599" s="206">
        <v>43105</v>
      </c>
      <c r="F599" s="205" t="s">
        <v>296</v>
      </c>
      <c r="G599" s="205" t="s">
        <v>287</v>
      </c>
      <c r="H599" s="207" t="s">
        <v>862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691</v>
      </c>
      <c r="C600" s="209" t="s">
        <v>692</v>
      </c>
      <c r="D600" s="72" t="str">
        <f t="shared" si="19"/>
        <v>jan/2018</v>
      </c>
      <c r="E600" s="206">
        <v>43105</v>
      </c>
      <c r="F600" s="205" t="s">
        <v>296</v>
      </c>
      <c r="G600" s="205" t="s">
        <v>287</v>
      </c>
      <c r="H600" s="207" t="s">
        <v>789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691</v>
      </c>
      <c r="C601" s="209" t="s">
        <v>692</v>
      </c>
      <c r="D601" s="72" t="str">
        <f t="shared" si="19"/>
        <v>jan/2018</v>
      </c>
      <c r="E601" s="206">
        <v>43105</v>
      </c>
      <c r="F601" s="205" t="s">
        <v>296</v>
      </c>
      <c r="G601" s="205" t="s">
        <v>287</v>
      </c>
      <c r="H601" s="207" t="s">
        <v>810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693</v>
      </c>
      <c r="C602" s="209" t="s">
        <v>692</v>
      </c>
      <c r="D602" s="72" t="str">
        <f t="shared" si="19"/>
        <v>jan/2018</v>
      </c>
      <c r="E602" s="206">
        <v>43105</v>
      </c>
      <c r="F602" s="205" t="s">
        <v>210</v>
      </c>
      <c r="G602" s="205" t="s">
        <v>287</v>
      </c>
      <c r="H602" s="207" t="s">
        <v>298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693</v>
      </c>
      <c r="C603" s="209" t="s">
        <v>692</v>
      </c>
      <c r="D603" s="72" t="str">
        <f t="shared" si="19"/>
        <v>jan/2018</v>
      </c>
      <c r="E603" s="206">
        <v>43105</v>
      </c>
      <c r="F603" s="205" t="s">
        <v>210</v>
      </c>
      <c r="G603" s="205" t="s">
        <v>287</v>
      </c>
      <c r="H603" s="207" t="s">
        <v>298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693</v>
      </c>
      <c r="C604" s="209" t="s">
        <v>692</v>
      </c>
      <c r="D604" s="72" t="str">
        <f t="shared" si="19"/>
        <v>jan/2018</v>
      </c>
      <c r="E604" s="206">
        <v>43105</v>
      </c>
      <c r="F604" s="205" t="s">
        <v>210</v>
      </c>
      <c r="G604" s="205" t="s">
        <v>287</v>
      </c>
      <c r="H604" s="207" t="s">
        <v>298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693</v>
      </c>
      <c r="C605" s="209" t="s">
        <v>692</v>
      </c>
      <c r="D605" s="72" t="str">
        <f t="shared" si="19"/>
        <v>jan/2018</v>
      </c>
      <c r="E605" s="206">
        <v>43105</v>
      </c>
      <c r="F605" s="205" t="s">
        <v>210</v>
      </c>
      <c r="G605" s="205" t="s">
        <v>287</v>
      </c>
      <c r="H605" s="207" t="s">
        <v>298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693</v>
      </c>
      <c r="C606" s="209" t="s">
        <v>692</v>
      </c>
      <c r="D606" s="72" t="str">
        <f t="shared" si="19"/>
        <v>jan/2018</v>
      </c>
      <c r="E606" s="206">
        <v>43105</v>
      </c>
      <c r="F606" s="205" t="s">
        <v>210</v>
      </c>
      <c r="G606" s="205" t="s">
        <v>287</v>
      </c>
      <c r="H606" s="207" t="s">
        <v>298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693</v>
      </c>
      <c r="C607" s="209" t="s">
        <v>692</v>
      </c>
      <c r="D607" s="72" t="str">
        <f t="shared" si="19"/>
        <v>jan/2018</v>
      </c>
      <c r="E607" s="206">
        <v>43105</v>
      </c>
      <c r="F607" s="205" t="s">
        <v>210</v>
      </c>
      <c r="G607" s="205" t="s">
        <v>287</v>
      </c>
      <c r="H607" s="207" t="s">
        <v>298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693</v>
      </c>
      <c r="C608" s="209" t="s">
        <v>692</v>
      </c>
      <c r="D608" s="72" t="str">
        <f t="shared" si="19"/>
        <v>jan/2018</v>
      </c>
      <c r="E608" s="206">
        <v>43105</v>
      </c>
      <c r="F608" s="205" t="s">
        <v>210</v>
      </c>
      <c r="G608" s="205" t="s">
        <v>287</v>
      </c>
      <c r="H608" s="207" t="s">
        <v>298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693</v>
      </c>
      <c r="C609" s="209" t="s">
        <v>692</v>
      </c>
      <c r="D609" s="72" t="str">
        <f t="shared" si="19"/>
        <v>jan/2018</v>
      </c>
      <c r="E609" s="206">
        <v>43105</v>
      </c>
      <c r="F609" s="205" t="s">
        <v>210</v>
      </c>
      <c r="G609" s="205" t="s">
        <v>287</v>
      </c>
      <c r="H609" s="207" t="s">
        <v>298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693</v>
      </c>
      <c r="C610" s="209" t="s">
        <v>692</v>
      </c>
      <c r="D610" s="72" t="str">
        <f t="shared" si="19"/>
        <v>jan/2018</v>
      </c>
      <c r="E610" s="206">
        <v>43105</v>
      </c>
      <c r="F610" s="205" t="s">
        <v>210</v>
      </c>
      <c r="G610" s="205" t="s">
        <v>287</v>
      </c>
      <c r="H610" s="207" t="s">
        <v>298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693</v>
      </c>
      <c r="C611" s="209" t="s">
        <v>692</v>
      </c>
      <c r="D611" s="72" t="str">
        <f t="shared" si="19"/>
        <v>jan/2018</v>
      </c>
      <c r="E611" s="206">
        <v>43105</v>
      </c>
      <c r="F611" s="205" t="s">
        <v>210</v>
      </c>
      <c r="G611" s="205" t="s">
        <v>287</v>
      </c>
      <c r="H611" s="207" t="s">
        <v>298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693</v>
      </c>
      <c r="C612" s="209" t="s">
        <v>692</v>
      </c>
      <c r="D612" s="72" t="str">
        <f t="shared" si="19"/>
        <v>jan/2018</v>
      </c>
      <c r="E612" s="206">
        <v>43105</v>
      </c>
      <c r="F612" s="205" t="s">
        <v>210</v>
      </c>
      <c r="G612" s="205" t="s">
        <v>287</v>
      </c>
      <c r="H612" s="207" t="s">
        <v>298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693</v>
      </c>
      <c r="C613" s="209" t="s">
        <v>692</v>
      </c>
      <c r="D613" s="72" t="str">
        <f t="shared" si="19"/>
        <v>jan/2018</v>
      </c>
      <c r="E613" s="206">
        <v>43105</v>
      </c>
      <c r="F613" s="205" t="s">
        <v>210</v>
      </c>
      <c r="G613" s="205" t="s">
        <v>287</v>
      </c>
      <c r="H613" s="207" t="s">
        <v>298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693</v>
      </c>
      <c r="C614" s="209" t="s">
        <v>692</v>
      </c>
      <c r="D614" s="72" t="str">
        <f t="shared" si="19"/>
        <v>jan/2018</v>
      </c>
      <c r="E614" s="206">
        <v>43105</v>
      </c>
      <c r="F614" s="205" t="s">
        <v>210</v>
      </c>
      <c r="G614" s="205" t="s">
        <v>287</v>
      </c>
      <c r="H614" s="207" t="s">
        <v>298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693</v>
      </c>
      <c r="C615" s="209" t="s">
        <v>692</v>
      </c>
      <c r="D615" s="72" t="str">
        <f t="shared" si="19"/>
        <v>jan/2018</v>
      </c>
      <c r="E615" s="206">
        <v>43105</v>
      </c>
      <c r="F615" s="205" t="s">
        <v>210</v>
      </c>
      <c r="G615" s="205" t="s">
        <v>287</v>
      </c>
      <c r="H615" s="207" t="s">
        <v>298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693</v>
      </c>
      <c r="C616" s="209" t="s">
        <v>692</v>
      </c>
      <c r="D616" s="72" t="str">
        <f t="shared" si="19"/>
        <v>jan/2018</v>
      </c>
      <c r="E616" s="206">
        <v>43105</v>
      </c>
      <c r="F616" s="205" t="s">
        <v>210</v>
      </c>
      <c r="G616" s="205" t="s">
        <v>287</v>
      </c>
      <c r="H616" s="207" t="s">
        <v>298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693</v>
      </c>
      <c r="C617" s="209" t="s">
        <v>692</v>
      </c>
      <c r="D617" s="72" t="str">
        <f t="shared" si="19"/>
        <v>jan/2018</v>
      </c>
      <c r="E617" s="206">
        <v>43105</v>
      </c>
      <c r="F617" s="205" t="s">
        <v>210</v>
      </c>
      <c r="G617" s="205" t="s">
        <v>287</v>
      </c>
      <c r="H617" s="207" t="s">
        <v>298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693</v>
      </c>
      <c r="C618" s="209" t="s">
        <v>692</v>
      </c>
      <c r="D618" s="72" t="str">
        <f t="shared" si="19"/>
        <v>jan/2018</v>
      </c>
      <c r="E618" s="206">
        <v>43105</v>
      </c>
      <c r="F618" s="205" t="s">
        <v>210</v>
      </c>
      <c r="G618" s="205" t="s">
        <v>287</v>
      </c>
      <c r="H618" s="207" t="s">
        <v>298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693</v>
      </c>
      <c r="C619" s="209" t="s">
        <v>692</v>
      </c>
      <c r="D619" s="72" t="str">
        <f t="shared" si="19"/>
        <v>jan/2018</v>
      </c>
      <c r="E619" s="206">
        <v>43105</v>
      </c>
      <c r="F619" s="205" t="s">
        <v>210</v>
      </c>
      <c r="G619" s="205" t="s">
        <v>287</v>
      </c>
      <c r="H619" s="207" t="s">
        <v>298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693</v>
      </c>
      <c r="C620" s="209" t="s">
        <v>692</v>
      </c>
      <c r="D620" s="72" t="str">
        <f t="shared" si="19"/>
        <v>jan/2018</v>
      </c>
      <c r="E620" s="206">
        <v>43105</v>
      </c>
      <c r="F620" s="205" t="s">
        <v>210</v>
      </c>
      <c r="G620" s="205" t="s">
        <v>287</v>
      </c>
      <c r="H620" s="207" t="s">
        <v>298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693</v>
      </c>
      <c r="C621" s="209" t="s">
        <v>692</v>
      </c>
      <c r="D621" s="72" t="str">
        <f t="shared" si="19"/>
        <v>jan/2018</v>
      </c>
      <c r="E621" s="206">
        <v>43105</v>
      </c>
      <c r="F621" s="205" t="s">
        <v>210</v>
      </c>
      <c r="G621" s="205" t="s">
        <v>287</v>
      </c>
      <c r="H621" s="207" t="s">
        <v>298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693</v>
      </c>
      <c r="C622" s="209" t="s">
        <v>692</v>
      </c>
      <c r="D622" s="72" t="str">
        <f t="shared" si="19"/>
        <v>jan/2018</v>
      </c>
      <c r="E622" s="206">
        <v>43105</v>
      </c>
      <c r="F622" s="205" t="s">
        <v>210</v>
      </c>
      <c r="G622" s="205" t="s">
        <v>287</v>
      </c>
      <c r="H622" s="207" t="s">
        <v>298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693</v>
      </c>
      <c r="C623" s="209" t="s">
        <v>692</v>
      </c>
      <c r="D623" s="72" t="str">
        <f t="shared" si="19"/>
        <v>jan/2018</v>
      </c>
      <c r="E623" s="206">
        <v>43105</v>
      </c>
      <c r="F623" s="205" t="s">
        <v>210</v>
      </c>
      <c r="G623" s="205" t="s">
        <v>287</v>
      </c>
      <c r="H623" s="207" t="s">
        <v>298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691</v>
      </c>
      <c r="C624" s="209" t="s">
        <v>692</v>
      </c>
      <c r="D624" s="72" t="str">
        <f t="shared" si="19"/>
        <v>jan/2018</v>
      </c>
      <c r="E624" s="206">
        <v>43105</v>
      </c>
      <c r="F624" s="205" t="s">
        <v>210</v>
      </c>
      <c r="G624" s="205" t="s">
        <v>287</v>
      </c>
      <c r="H624" s="207" t="s">
        <v>298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691</v>
      </c>
      <c r="C625" s="209" t="s">
        <v>692</v>
      </c>
      <c r="D625" s="72" t="str">
        <f t="shared" si="19"/>
        <v>jan/2018</v>
      </c>
      <c r="E625" s="206">
        <v>43105</v>
      </c>
      <c r="F625" s="205" t="s">
        <v>210</v>
      </c>
      <c r="G625" s="205" t="s">
        <v>287</v>
      </c>
      <c r="H625" s="207" t="s">
        <v>298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691</v>
      </c>
      <c r="C626" s="209" t="s">
        <v>692</v>
      </c>
      <c r="D626" s="72" t="str">
        <f t="shared" si="19"/>
        <v>jan/2018</v>
      </c>
      <c r="E626" s="206">
        <v>43105</v>
      </c>
      <c r="F626" s="205" t="s">
        <v>210</v>
      </c>
      <c r="G626" s="205" t="s">
        <v>287</v>
      </c>
      <c r="H626" s="207" t="s">
        <v>298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691</v>
      </c>
      <c r="C627" s="209" t="s">
        <v>692</v>
      </c>
      <c r="D627" s="72" t="str">
        <f t="shared" si="19"/>
        <v>jan/2018</v>
      </c>
      <c r="E627" s="206">
        <v>43105</v>
      </c>
      <c r="F627" s="205" t="s">
        <v>210</v>
      </c>
      <c r="G627" s="205" t="s">
        <v>287</v>
      </c>
      <c r="H627" s="207" t="s">
        <v>298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691</v>
      </c>
      <c r="C628" s="209" t="s">
        <v>692</v>
      </c>
      <c r="D628" s="72" t="str">
        <f t="shared" si="19"/>
        <v>jan/2018</v>
      </c>
      <c r="E628" s="206">
        <v>43105</v>
      </c>
      <c r="F628" s="205" t="s">
        <v>210</v>
      </c>
      <c r="G628" s="205" t="s">
        <v>287</v>
      </c>
      <c r="H628" s="207" t="s">
        <v>298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691</v>
      </c>
      <c r="C629" s="209" t="s">
        <v>692</v>
      </c>
      <c r="D629" s="72" t="str">
        <f t="shared" si="19"/>
        <v>jan/2018</v>
      </c>
      <c r="E629" s="206">
        <v>43105</v>
      </c>
      <c r="F629" s="205" t="s">
        <v>210</v>
      </c>
      <c r="G629" s="205" t="s">
        <v>287</v>
      </c>
      <c r="H629" s="207" t="s">
        <v>298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691</v>
      </c>
      <c r="C630" s="209" t="s">
        <v>692</v>
      </c>
      <c r="D630" s="72" t="str">
        <f t="shared" si="19"/>
        <v>jan/2018</v>
      </c>
      <c r="E630" s="206">
        <v>43105</v>
      </c>
      <c r="F630" s="205" t="s">
        <v>210</v>
      </c>
      <c r="G630" s="205" t="s">
        <v>287</v>
      </c>
      <c r="H630" s="207" t="s">
        <v>298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691</v>
      </c>
      <c r="C631" s="209" t="s">
        <v>692</v>
      </c>
      <c r="D631" s="72" t="str">
        <f t="shared" si="19"/>
        <v>jan/2018</v>
      </c>
      <c r="E631" s="206">
        <v>43105</v>
      </c>
      <c r="F631" s="205" t="s">
        <v>210</v>
      </c>
      <c r="G631" s="205" t="s">
        <v>287</v>
      </c>
      <c r="H631" s="207" t="s">
        <v>298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691</v>
      </c>
      <c r="C632" s="209" t="s">
        <v>692</v>
      </c>
      <c r="D632" s="72" t="str">
        <f t="shared" si="19"/>
        <v>jan/2018</v>
      </c>
      <c r="E632" s="206">
        <v>43105</v>
      </c>
      <c r="F632" s="205" t="s">
        <v>210</v>
      </c>
      <c r="G632" s="205" t="s">
        <v>287</v>
      </c>
      <c r="H632" s="207" t="s">
        <v>298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691</v>
      </c>
      <c r="C633" s="209" t="s">
        <v>692</v>
      </c>
      <c r="D633" s="72" t="str">
        <f t="shared" si="19"/>
        <v>jan/2018</v>
      </c>
      <c r="E633" s="206">
        <v>43105</v>
      </c>
      <c r="F633" s="205" t="s">
        <v>210</v>
      </c>
      <c r="G633" s="205" t="s">
        <v>287</v>
      </c>
      <c r="H633" s="207" t="s">
        <v>298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691</v>
      </c>
      <c r="C634" s="209" t="s">
        <v>692</v>
      </c>
      <c r="D634" s="72" t="str">
        <f t="shared" si="19"/>
        <v>jan/2018</v>
      </c>
      <c r="E634" s="206">
        <v>43105</v>
      </c>
      <c r="F634" s="205" t="s">
        <v>210</v>
      </c>
      <c r="G634" s="205" t="s">
        <v>287</v>
      </c>
      <c r="H634" s="207" t="s">
        <v>298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691</v>
      </c>
      <c r="C635" s="209" t="s">
        <v>692</v>
      </c>
      <c r="D635" s="72" t="str">
        <f t="shared" si="19"/>
        <v>jan/2018</v>
      </c>
      <c r="E635" s="206">
        <v>43105</v>
      </c>
      <c r="F635" s="205" t="s">
        <v>210</v>
      </c>
      <c r="G635" s="205" t="s">
        <v>287</v>
      </c>
      <c r="H635" s="207" t="s">
        <v>298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691</v>
      </c>
      <c r="C636" s="209" t="s">
        <v>692</v>
      </c>
      <c r="D636" s="72" t="str">
        <f t="shared" si="19"/>
        <v>jan/2018</v>
      </c>
      <c r="E636" s="206">
        <v>43105</v>
      </c>
      <c r="F636" s="205" t="s">
        <v>210</v>
      </c>
      <c r="G636" s="205" t="s">
        <v>287</v>
      </c>
      <c r="H636" s="207" t="s">
        <v>298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691</v>
      </c>
      <c r="C637" s="209" t="s">
        <v>692</v>
      </c>
      <c r="D637" s="72" t="str">
        <f t="shared" si="19"/>
        <v>jan/2018</v>
      </c>
      <c r="E637" s="206">
        <v>43105</v>
      </c>
      <c r="F637" s="205" t="s">
        <v>210</v>
      </c>
      <c r="G637" s="205" t="s">
        <v>287</v>
      </c>
      <c r="H637" s="207" t="s">
        <v>298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691</v>
      </c>
      <c r="C638" s="209" t="s">
        <v>692</v>
      </c>
      <c r="D638" s="72" t="str">
        <f t="shared" si="19"/>
        <v>jan/2018</v>
      </c>
      <c r="E638" s="206">
        <v>43105</v>
      </c>
      <c r="F638" s="205" t="s">
        <v>210</v>
      </c>
      <c r="G638" s="205" t="s">
        <v>287</v>
      </c>
      <c r="H638" s="207" t="s">
        <v>298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691</v>
      </c>
      <c r="C639" s="209" t="s">
        <v>692</v>
      </c>
      <c r="D639" s="72" t="str">
        <f t="shared" si="19"/>
        <v>jan/2018</v>
      </c>
      <c r="E639" s="206">
        <v>43105</v>
      </c>
      <c r="F639" s="205" t="s">
        <v>210</v>
      </c>
      <c r="G639" s="205" t="s">
        <v>287</v>
      </c>
      <c r="H639" s="207" t="s">
        <v>298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691</v>
      </c>
      <c r="C640" s="209" t="s">
        <v>692</v>
      </c>
      <c r="D640" s="72" t="str">
        <f t="shared" si="19"/>
        <v>jan/2018</v>
      </c>
      <c r="E640" s="206">
        <v>43105</v>
      </c>
      <c r="F640" s="205" t="s">
        <v>210</v>
      </c>
      <c r="G640" s="205" t="s">
        <v>287</v>
      </c>
      <c r="H640" s="207" t="s">
        <v>298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691</v>
      </c>
      <c r="C641" s="209" t="s">
        <v>692</v>
      </c>
      <c r="D641" s="72" t="str">
        <f t="shared" si="19"/>
        <v>jan/2018</v>
      </c>
      <c r="E641" s="206">
        <v>43105</v>
      </c>
      <c r="F641" s="205" t="s">
        <v>210</v>
      </c>
      <c r="G641" s="205" t="s">
        <v>287</v>
      </c>
      <c r="H641" s="207" t="s">
        <v>298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691</v>
      </c>
      <c r="C642" s="209" t="s">
        <v>692</v>
      </c>
      <c r="D642" s="72" t="str">
        <f t="shared" si="19"/>
        <v>jan/2018</v>
      </c>
      <c r="E642" s="206">
        <v>43105</v>
      </c>
      <c r="F642" s="205" t="s">
        <v>210</v>
      </c>
      <c r="G642" s="205" t="s">
        <v>287</v>
      </c>
      <c r="H642" s="207" t="s">
        <v>298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691</v>
      </c>
      <c r="C643" s="209" t="s">
        <v>692</v>
      </c>
      <c r="D643" s="72" t="str">
        <f t="shared" si="19"/>
        <v>jan/2018</v>
      </c>
      <c r="E643" s="206">
        <v>43105</v>
      </c>
      <c r="F643" s="205" t="s">
        <v>210</v>
      </c>
      <c r="G643" s="205" t="s">
        <v>287</v>
      </c>
      <c r="H643" s="207" t="s">
        <v>298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691</v>
      </c>
      <c r="C644" s="209" t="s">
        <v>692</v>
      </c>
      <c r="D644" s="72" t="str">
        <f t="shared" ref="D644:D707" si="21">TEXT(E644,"mmm/aaaa")</f>
        <v>jan/2018</v>
      </c>
      <c r="E644" s="206">
        <v>43105</v>
      </c>
      <c r="F644" s="205" t="s">
        <v>210</v>
      </c>
      <c r="G644" s="205" t="s">
        <v>287</v>
      </c>
      <c r="H644" s="207" t="s">
        <v>298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691</v>
      </c>
      <c r="C645" s="209" t="s">
        <v>692</v>
      </c>
      <c r="D645" s="72" t="str">
        <f t="shared" si="21"/>
        <v>jan/2018</v>
      </c>
      <c r="E645" s="206">
        <v>43105</v>
      </c>
      <c r="F645" s="205" t="s">
        <v>210</v>
      </c>
      <c r="G645" s="205" t="s">
        <v>287</v>
      </c>
      <c r="H645" s="207" t="s">
        <v>298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691</v>
      </c>
      <c r="C646" s="209" t="s">
        <v>692</v>
      </c>
      <c r="D646" s="72" t="str">
        <f t="shared" si="21"/>
        <v>jan/2018</v>
      </c>
      <c r="E646" s="206">
        <v>43105</v>
      </c>
      <c r="F646" s="205" t="s">
        <v>210</v>
      </c>
      <c r="G646" s="205" t="s">
        <v>287</v>
      </c>
      <c r="H646" s="207" t="s">
        <v>298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691</v>
      </c>
      <c r="C647" s="209" t="s">
        <v>692</v>
      </c>
      <c r="D647" s="72" t="str">
        <f t="shared" si="21"/>
        <v>jan/2018</v>
      </c>
      <c r="E647" s="206">
        <v>43105</v>
      </c>
      <c r="F647" s="205" t="s">
        <v>210</v>
      </c>
      <c r="G647" s="205" t="s">
        <v>287</v>
      </c>
      <c r="H647" s="207" t="s">
        <v>298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691</v>
      </c>
      <c r="C648" s="209" t="s">
        <v>692</v>
      </c>
      <c r="D648" s="72" t="str">
        <f t="shared" si="21"/>
        <v>jan/2018</v>
      </c>
      <c r="E648" s="206">
        <v>43105</v>
      </c>
      <c r="F648" s="205" t="s">
        <v>210</v>
      </c>
      <c r="G648" s="205" t="s">
        <v>287</v>
      </c>
      <c r="H648" s="207" t="s">
        <v>298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691</v>
      </c>
      <c r="C649" s="209" t="s">
        <v>692</v>
      </c>
      <c r="D649" s="72" t="str">
        <f t="shared" si="21"/>
        <v>jan/2018</v>
      </c>
      <c r="E649" s="206">
        <v>43105</v>
      </c>
      <c r="F649" s="205" t="s">
        <v>210</v>
      </c>
      <c r="G649" s="205" t="s">
        <v>287</v>
      </c>
      <c r="H649" s="207" t="s">
        <v>298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691</v>
      </c>
      <c r="C650" s="209" t="s">
        <v>692</v>
      </c>
      <c r="D650" s="72" t="str">
        <f t="shared" si="21"/>
        <v>jan/2018</v>
      </c>
      <c r="E650" s="206">
        <v>43105</v>
      </c>
      <c r="F650" s="205" t="s">
        <v>210</v>
      </c>
      <c r="G650" s="205" t="s">
        <v>287</v>
      </c>
      <c r="H650" s="207" t="s">
        <v>298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691</v>
      </c>
      <c r="C651" s="209" t="s">
        <v>692</v>
      </c>
      <c r="D651" s="72" t="str">
        <f t="shared" si="21"/>
        <v>jan/2018</v>
      </c>
      <c r="E651" s="206">
        <v>43105</v>
      </c>
      <c r="F651" s="205" t="s">
        <v>210</v>
      </c>
      <c r="G651" s="205" t="s">
        <v>287</v>
      </c>
      <c r="H651" s="207" t="s">
        <v>298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691</v>
      </c>
      <c r="C652" s="209" t="s">
        <v>692</v>
      </c>
      <c r="D652" s="72" t="str">
        <f t="shared" si="21"/>
        <v>jan/2018</v>
      </c>
      <c r="E652" s="206">
        <v>43105</v>
      </c>
      <c r="F652" s="205" t="s">
        <v>210</v>
      </c>
      <c r="G652" s="205" t="s">
        <v>287</v>
      </c>
      <c r="H652" s="207" t="s">
        <v>298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691</v>
      </c>
      <c r="C653" s="209" t="s">
        <v>692</v>
      </c>
      <c r="D653" s="72" t="str">
        <f t="shared" si="21"/>
        <v>jan/2018</v>
      </c>
      <c r="E653" s="206">
        <v>43105</v>
      </c>
      <c r="F653" s="205" t="s">
        <v>210</v>
      </c>
      <c r="G653" s="205" t="s">
        <v>287</v>
      </c>
      <c r="H653" s="207" t="s">
        <v>298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691</v>
      </c>
      <c r="C654" s="209" t="s">
        <v>692</v>
      </c>
      <c r="D654" s="72" t="str">
        <f t="shared" si="21"/>
        <v>jan/2018</v>
      </c>
      <c r="E654" s="206">
        <v>43105</v>
      </c>
      <c r="F654" s="205" t="s">
        <v>210</v>
      </c>
      <c r="G654" s="205" t="s">
        <v>287</v>
      </c>
      <c r="H654" s="207" t="s">
        <v>298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691</v>
      </c>
      <c r="C655" s="209" t="s">
        <v>692</v>
      </c>
      <c r="D655" s="72" t="str">
        <f t="shared" si="21"/>
        <v>jan/2018</v>
      </c>
      <c r="E655" s="206">
        <v>43105</v>
      </c>
      <c r="F655" s="205" t="s">
        <v>210</v>
      </c>
      <c r="G655" s="205" t="s">
        <v>287</v>
      </c>
      <c r="H655" s="207" t="s">
        <v>298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691</v>
      </c>
      <c r="C656" s="209" t="s">
        <v>692</v>
      </c>
      <c r="D656" s="72" t="str">
        <f t="shared" si="21"/>
        <v>jan/2018</v>
      </c>
      <c r="E656" s="206">
        <v>43105</v>
      </c>
      <c r="F656" s="205" t="s">
        <v>210</v>
      </c>
      <c r="G656" s="205" t="s">
        <v>287</v>
      </c>
      <c r="H656" s="207" t="s">
        <v>298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691</v>
      </c>
      <c r="C657" s="209" t="s">
        <v>692</v>
      </c>
      <c r="D657" s="72" t="str">
        <f t="shared" si="21"/>
        <v>jan/2018</v>
      </c>
      <c r="E657" s="206">
        <v>43105</v>
      </c>
      <c r="F657" s="205" t="s">
        <v>210</v>
      </c>
      <c r="G657" s="205" t="s">
        <v>287</v>
      </c>
      <c r="H657" s="207" t="s">
        <v>298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691</v>
      </c>
      <c r="C658" s="209" t="s">
        <v>692</v>
      </c>
      <c r="D658" s="72" t="str">
        <f t="shared" si="21"/>
        <v>jan/2018</v>
      </c>
      <c r="E658" s="206">
        <v>43105</v>
      </c>
      <c r="F658" s="205" t="s">
        <v>210</v>
      </c>
      <c r="G658" s="205" t="s">
        <v>287</v>
      </c>
      <c r="H658" s="207" t="s">
        <v>298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691</v>
      </c>
      <c r="C659" s="209" t="s">
        <v>692</v>
      </c>
      <c r="D659" s="72" t="str">
        <f t="shared" si="21"/>
        <v>jan/2018</v>
      </c>
      <c r="E659" s="206">
        <v>43105</v>
      </c>
      <c r="F659" s="205" t="s">
        <v>210</v>
      </c>
      <c r="G659" s="205" t="s">
        <v>287</v>
      </c>
      <c r="H659" s="207" t="s">
        <v>298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691</v>
      </c>
      <c r="C660" s="209" t="s">
        <v>692</v>
      </c>
      <c r="D660" s="72" t="str">
        <f t="shared" si="21"/>
        <v>jan/2018</v>
      </c>
      <c r="E660" s="206">
        <v>43105</v>
      </c>
      <c r="F660" s="205" t="s">
        <v>210</v>
      </c>
      <c r="G660" s="205" t="s">
        <v>287</v>
      </c>
      <c r="H660" s="207" t="s">
        <v>298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691</v>
      </c>
      <c r="C661" s="209" t="s">
        <v>692</v>
      </c>
      <c r="D661" s="72" t="str">
        <f t="shared" si="21"/>
        <v>jan/2018</v>
      </c>
      <c r="E661" s="206">
        <v>43105</v>
      </c>
      <c r="F661" s="205" t="s">
        <v>210</v>
      </c>
      <c r="G661" s="205" t="s">
        <v>287</v>
      </c>
      <c r="H661" s="207" t="s">
        <v>298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691</v>
      </c>
      <c r="C662" s="209" t="s">
        <v>692</v>
      </c>
      <c r="D662" s="72" t="str">
        <f t="shared" si="21"/>
        <v>jan/2018</v>
      </c>
      <c r="E662" s="206">
        <v>43105</v>
      </c>
      <c r="F662" s="205" t="s">
        <v>210</v>
      </c>
      <c r="G662" s="205" t="s">
        <v>287</v>
      </c>
      <c r="H662" s="207" t="s">
        <v>298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691</v>
      </c>
      <c r="C663" s="209" t="s">
        <v>692</v>
      </c>
      <c r="D663" s="72" t="str">
        <f t="shared" si="21"/>
        <v>jan/2018</v>
      </c>
      <c r="E663" s="206">
        <v>43105</v>
      </c>
      <c r="F663" s="205" t="s">
        <v>210</v>
      </c>
      <c r="G663" s="205" t="s">
        <v>287</v>
      </c>
      <c r="H663" s="207" t="s">
        <v>298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691</v>
      </c>
      <c r="C664" s="209" t="s">
        <v>692</v>
      </c>
      <c r="D664" s="72" t="str">
        <f t="shared" si="21"/>
        <v>jan/2018</v>
      </c>
      <c r="E664" s="206">
        <v>43105</v>
      </c>
      <c r="F664" s="205" t="s">
        <v>210</v>
      </c>
      <c r="G664" s="205" t="s">
        <v>287</v>
      </c>
      <c r="H664" s="207" t="s">
        <v>298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691</v>
      </c>
      <c r="C665" s="209" t="s">
        <v>692</v>
      </c>
      <c r="D665" s="72" t="str">
        <f t="shared" si="21"/>
        <v>jan/2018</v>
      </c>
      <c r="E665" s="206">
        <v>43105</v>
      </c>
      <c r="F665" s="205" t="s">
        <v>210</v>
      </c>
      <c r="G665" s="205" t="s">
        <v>287</v>
      </c>
      <c r="H665" s="207" t="s">
        <v>298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691</v>
      </c>
      <c r="C666" s="209" t="s">
        <v>692</v>
      </c>
      <c r="D666" s="72" t="str">
        <f t="shared" si="21"/>
        <v>jan/2018</v>
      </c>
      <c r="E666" s="206">
        <v>43105</v>
      </c>
      <c r="F666" s="205" t="s">
        <v>210</v>
      </c>
      <c r="G666" s="205" t="s">
        <v>287</v>
      </c>
      <c r="H666" s="207" t="s">
        <v>298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691</v>
      </c>
      <c r="C667" s="209" t="s">
        <v>692</v>
      </c>
      <c r="D667" s="72" t="str">
        <f t="shared" si="21"/>
        <v>jan/2018</v>
      </c>
      <c r="E667" s="206">
        <v>43105</v>
      </c>
      <c r="F667" s="205" t="s">
        <v>210</v>
      </c>
      <c r="G667" s="205" t="s">
        <v>287</v>
      </c>
      <c r="H667" s="207" t="s">
        <v>298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691</v>
      </c>
      <c r="C668" s="209" t="s">
        <v>692</v>
      </c>
      <c r="D668" s="72" t="str">
        <f t="shared" si="21"/>
        <v>jan/2018</v>
      </c>
      <c r="E668" s="206">
        <v>43105</v>
      </c>
      <c r="F668" s="205" t="s">
        <v>210</v>
      </c>
      <c r="G668" s="205" t="s">
        <v>287</v>
      </c>
      <c r="H668" s="207" t="s">
        <v>298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691</v>
      </c>
      <c r="C669" s="209" t="s">
        <v>692</v>
      </c>
      <c r="D669" s="72" t="str">
        <f t="shared" si="21"/>
        <v>jan/2018</v>
      </c>
      <c r="E669" s="206">
        <v>43105</v>
      </c>
      <c r="F669" s="205" t="s">
        <v>210</v>
      </c>
      <c r="G669" s="205" t="s">
        <v>287</v>
      </c>
      <c r="H669" s="207" t="s">
        <v>298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691</v>
      </c>
      <c r="C670" s="209" t="s">
        <v>692</v>
      </c>
      <c r="D670" s="72" t="str">
        <f t="shared" si="21"/>
        <v>jan/2018</v>
      </c>
      <c r="E670" s="206">
        <v>43105</v>
      </c>
      <c r="F670" s="205" t="s">
        <v>210</v>
      </c>
      <c r="G670" s="205" t="s">
        <v>287</v>
      </c>
      <c r="H670" s="207" t="s">
        <v>298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691</v>
      </c>
      <c r="C671" s="209" t="s">
        <v>692</v>
      </c>
      <c r="D671" s="72" t="str">
        <f t="shared" si="21"/>
        <v>jan/2018</v>
      </c>
      <c r="E671" s="206">
        <v>43105</v>
      </c>
      <c r="F671" s="205" t="s">
        <v>210</v>
      </c>
      <c r="G671" s="205" t="s">
        <v>287</v>
      </c>
      <c r="H671" s="207" t="s">
        <v>298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691</v>
      </c>
      <c r="C672" s="209" t="s">
        <v>692</v>
      </c>
      <c r="D672" s="72" t="str">
        <f t="shared" si="21"/>
        <v>jan/2018</v>
      </c>
      <c r="E672" s="206">
        <v>43105</v>
      </c>
      <c r="F672" s="205" t="s">
        <v>210</v>
      </c>
      <c r="G672" s="205" t="s">
        <v>287</v>
      </c>
      <c r="H672" s="207" t="s">
        <v>298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691</v>
      </c>
      <c r="C673" s="209" t="s">
        <v>692</v>
      </c>
      <c r="D673" s="72" t="str">
        <f t="shared" si="21"/>
        <v>jan/2018</v>
      </c>
      <c r="E673" s="206">
        <v>43105</v>
      </c>
      <c r="F673" s="205" t="s">
        <v>210</v>
      </c>
      <c r="G673" s="205" t="s">
        <v>287</v>
      </c>
      <c r="H673" s="207" t="s">
        <v>298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691</v>
      </c>
      <c r="C674" s="209" t="s">
        <v>692</v>
      </c>
      <c r="D674" s="72" t="str">
        <f t="shared" si="21"/>
        <v>jan/2018</v>
      </c>
      <c r="E674" s="206">
        <v>43105</v>
      </c>
      <c r="F674" s="205" t="s">
        <v>210</v>
      </c>
      <c r="G674" s="205" t="s">
        <v>287</v>
      </c>
      <c r="H674" s="207" t="s">
        <v>298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691</v>
      </c>
      <c r="C675" s="209" t="s">
        <v>692</v>
      </c>
      <c r="D675" s="72" t="str">
        <f t="shared" si="21"/>
        <v>jan/2018</v>
      </c>
      <c r="E675" s="206">
        <v>43105</v>
      </c>
      <c r="F675" s="205" t="s">
        <v>210</v>
      </c>
      <c r="G675" s="205" t="s">
        <v>287</v>
      </c>
      <c r="H675" s="207" t="s">
        <v>298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691</v>
      </c>
      <c r="C676" s="209" t="s">
        <v>692</v>
      </c>
      <c r="D676" s="72" t="str">
        <f t="shared" si="21"/>
        <v>jan/2018</v>
      </c>
      <c r="E676" s="206">
        <v>43105</v>
      </c>
      <c r="F676" s="205" t="s">
        <v>210</v>
      </c>
      <c r="G676" s="205" t="s">
        <v>287</v>
      </c>
      <c r="H676" s="207" t="s">
        <v>298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691</v>
      </c>
      <c r="C677" s="209" t="s">
        <v>692</v>
      </c>
      <c r="D677" s="72" t="str">
        <f t="shared" si="21"/>
        <v>jan/2018</v>
      </c>
      <c r="E677" s="206">
        <v>43105</v>
      </c>
      <c r="F677" s="205" t="s">
        <v>210</v>
      </c>
      <c r="G677" s="205" t="s">
        <v>287</v>
      </c>
      <c r="H677" s="207" t="s">
        <v>298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691</v>
      </c>
      <c r="C678" s="209" t="s">
        <v>692</v>
      </c>
      <c r="D678" s="72" t="str">
        <f t="shared" si="21"/>
        <v>jan/2018</v>
      </c>
      <c r="E678" s="206">
        <v>43105</v>
      </c>
      <c r="F678" s="205" t="s">
        <v>210</v>
      </c>
      <c r="G678" s="205" t="s">
        <v>287</v>
      </c>
      <c r="H678" s="207" t="s">
        <v>298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691</v>
      </c>
      <c r="C679" s="209" t="s">
        <v>692</v>
      </c>
      <c r="D679" s="72" t="str">
        <f t="shared" si="21"/>
        <v>jan/2018</v>
      </c>
      <c r="E679" s="206">
        <v>43105</v>
      </c>
      <c r="F679" s="205" t="s">
        <v>210</v>
      </c>
      <c r="G679" s="205" t="s">
        <v>287</v>
      </c>
      <c r="H679" s="207" t="s">
        <v>298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691</v>
      </c>
      <c r="C680" s="209" t="s">
        <v>692</v>
      </c>
      <c r="D680" s="72" t="str">
        <f t="shared" si="21"/>
        <v>jan/2018</v>
      </c>
      <c r="E680" s="206">
        <v>43105</v>
      </c>
      <c r="F680" s="205" t="s">
        <v>210</v>
      </c>
      <c r="G680" s="205" t="s">
        <v>287</v>
      </c>
      <c r="H680" s="207" t="s">
        <v>298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691</v>
      </c>
      <c r="C681" s="209" t="s">
        <v>692</v>
      </c>
      <c r="D681" s="72" t="str">
        <f t="shared" si="21"/>
        <v>jan/2018</v>
      </c>
      <c r="E681" s="206">
        <v>43105</v>
      </c>
      <c r="F681" s="205" t="s">
        <v>210</v>
      </c>
      <c r="G681" s="205" t="s">
        <v>287</v>
      </c>
      <c r="H681" s="207" t="s">
        <v>298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691</v>
      </c>
      <c r="C682" s="209" t="s">
        <v>692</v>
      </c>
      <c r="D682" s="72" t="str">
        <f t="shared" si="21"/>
        <v>jan/2018</v>
      </c>
      <c r="E682" s="206">
        <v>43105</v>
      </c>
      <c r="F682" s="205" t="s">
        <v>210</v>
      </c>
      <c r="G682" s="205" t="s">
        <v>287</v>
      </c>
      <c r="H682" s="207" t="s">
        <v>298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691</v>
      </c>
      <c r="C683" s="209" t="s">
        <v>692</v>
      </c>
      <c r="D683" s="72" t="str">
        <f t="shared" si="21"/>
        <v>jan/2018</v>
      </c>
      <c r="E683" s="206">
        <v>43105</v>
      </c>
      <c r="F683" s="205" t="s">
        <v>210</v>
      </c>
      <c r="G683" s="205" t="s">
        <v>287</v>
      </c>
      <c r="H683" s="207" t="s">
        <v>298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691</v>
      </c>
      <c r="C684" s="209" t="s">
        <v>692</v>
      </c>
      <c r="D684" s="72" t="str">
        <f t="shared" si="21"/>
        <v>jan/2018</v>
      </c>
      <c r="E684" s="206">
        <v>43105</v>
      </c>
      <c r="F684" s="205" t="s">
        <v>210</v>
      </c>
      <c r="G684" s="205" t="s">
        <v>287</v>
      </c>
      <c r="H684" s="207" t="s">
        <v>298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691</v>
      </c>
      <c r="C685" s="209" t="s">
        <v>692</v>
      </c>
      <c r="D685" s="72" t="str">
        <f t="shared" si="21"/>
        <v>jan/2018</v>
      </c>
      <c r="E685" s="206">
        <v>43105</v>
      </c>
      <c r="F685" s="205" t="s">
        <v>210</v>
      </c>
      <c r="G685" s="205" t="s">
        <v>287</v>
      </c>
      <c r="H685" s="207" t="s">
        <v>298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691</v>
      </c>
      <c r="C686" s="209" t="s">
        <v>692</v>
      </c>
      <c r="D686" s="72" t="str">
        <f t="shared" si="21"/>
        <v>jan/2018</v>
      </c>
      <c r="E686" s="206">
        <v>43105</v>
      </c>
      <c r="F686" s="205" t="s">
        <v>210</v>
      </c>
      <c r="G686" s="205" t="s">
        <v>287</v>
      </c>
      <c r="H686" s="207" t="s">
        <v>298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691</v>
      </c>
      <c r="C687" s="209" t="s">
        <v>692</v>
      </c>
      <c r="D687" s="72" t="str">
        <f t="shared" si="21"/>
        <v>jan/2018</v>
      </c>
      <c r="E687" s="206">
        <v>43105</v>
      </c>
      <c r="F687" s="205" t="s">
        <v>210</v>
      </c>
      <c r="G687" s="205" t="s">
        <v>287</v>
      </c>
      <c r="H687" s="207" t="s">
        <v>298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691</v>
      </c>
      <c r="C688" s="209" t="s">
        <v>692</v>
      </c>
      <c r="D688" s="72" t="str">
        <f t="shared" si="21"/>
        <v>jan/2018</v>
      </c>
      <c r="E688" s="206">
        <v>43105</v>
      </c>
      <c r="F688" s="205" t="s">
        <v>210</v>
      </c>
      <c r="G688" s="205" t="s">
        <v>287</v>
      </c>
      <c r="H688" s="207" t="s">
        <v>298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691</v>
      </c>
      <c r="C689" s="209" t="s">
        <v>692</v>
      </c>
      <c r="D689" s="72" t="str">
        <f t="shared" si="21"/>
        <v>jan/2018</v>
      </c>
      <c r="E689" s="206">
        <v>43105</v>
      </c>
      <c r="F689" s="205" t="s">
        <v>210</v>
      </c>
      <c r="G689" s="205" t="s">
        <v>287</v>
      </c>
      <c r="H689" s="207" t="s">
        <v>298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691</v>
      </c>
      <c r="C690" s="209" t="s">
        <v>692</v>
      </c>
      <c r="D690" s="72" t="str">
        <f t="shared" si="21"/>
        <v>jan/2018</v>
      </c>
      <c r="E690" s="206">
        <v>43105</v>
      </c>
      <c r="F690" s="205" t="s">
        <v>296</v>
      </c>
      <c r="G690" s="205" t="s">
        <v>287</v>
      </c>
      <c r="H690" s="207" t="s">
        <v>790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691</v>
      </c>
      <c r="C691" s="209" t="s">
        <v>692</v>
      </c>
      <c r="D691" s="72" t="str">
        <f t="shared" si="21"/>
        <v>jan/2018</v>
      </c>
      <c r="E691" s="206">
        <v>43105</v>
      </c>
      <c r="F691" s="205" t="s">
        <v>296</v>
      </c>
      <c r="G691" s="205" t="s">
        <v>287</v>
      </c>
      <c r="H691" s="207" t="s">
        <v>821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691</v>
      </c>
      <c r="C692" s="209" t="s">
        <v>692</v>
      </c>
      <c r="D692" s="72" t="str">
        <f t="shared" si="21"/>
        <v>jan/2018</v>
      </c>
      <c r="E692" s="206">
        <v>43105</v>
      </c>
      <c r="F692" s="205" t="s">
        <v>296</v>
      </c>
      <c r="G692" s="205" t="s">
        <v>287</v>
      </c>
      <c r="H692" s="207" t="s">
        <v>986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691</v>
      </c>
      <c r="C693" s="209" t="s">
        <v>692</v>
      </c>
      <c r="D693" s="72" t="str">
        <f t="shared" si="21"/>
        <v>jan/2018</v>
      </c>
      <c r="E693" s="206">
        <v>43105</v>
      </c>
      <c r="F693" s="205" t="s">
        <v>296</v>
      </c>
      <c r="G693" s="205" t="s">
        <v>287</v>
      </c>
      <c r="H693" s="207" t="s">
        <v>791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691</v>
      </c>
      <c r="C694" s="209" t="s">
        <v>692</v>
      </c>
      <c r="D694" s="72" t="str">
        <f t="shared" si="21"/>
        <v>jan/2018</v>
      </c>
      <c r="E694" s="206">
        <v>43105</v>
      </c>
      <c r="F694" s="205" t="s">
        <v>296</v>
      </c>
      <c r="G694" s="205" t="s">
        <v>287</v>
      </c>
      <c r="H694" s="207" t="s">
        <v>987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691</v>
      </c>
      <c r="C695" s="209" t="s">
        <v>692</v>
      </c>
      <c r="D695" s="72" t="str">
        <f t="shared" si="21"/>
        <v>jan/2018</v>
      </c>
      <c r="E695" s="206">
        <v>43105</v>
      </c>
      <c r="F695" s="205" t="s">
        <v>296</v>
      </c>
      <c r="G695" s="205" t="s">
        <v>287</v>
      </c>
      <c r="H695" s="207" t="s">
        <v>988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691</v>
      </c>
      <c r="C696" s="209" t="s">
        <v>692</v>
      </c>
      <c r="D696" s="72" t="str">
        <f t="shared" si="21"/>
        <v>jan/2018</v>
      </c>
      <c r="E696" s="206">
        <v>43105</v>
      </c>
      <c r="F696" s="205" t="s">
        <v>296</v>
      </c>
      <c r="G696" s="205" t="s">
        <v>287</v>
      </c>
      <c r="H696" s="207" t="s">
        <v>989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691</v>
      </c>
      <c r="C697" s="209" t="s">
        <v>692</v>
      </c>
      <c r="D697" s="72" t="str">
        <f t="shared" si="21"/>
        <v>jan/2018</v>
      </c>
      <c r="E697" s="206">
        <v>43105</v>
      </c>
      <c r="F697" s="205" t="s">
        <v>296</v>
      </c>
      <c r="G697" s="205" t="s">
        <v>287</v>
      </c>
      <c r="H697" s="207" t="s">
        <v>990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691</v>
      </c>
      <c r="C698" s="209" t="s">
        <v>692</v>
      </c>
      <c r="D698" s="72" t="str">
        <f t="shared" si="21"/>
        <v>jan/2018</v>
      </c>
      <c r="E698" s="206">
        <v>43105</v>
      </c>
      <c r="F698" s="205" t="s">
        <v>296</v>
      </c>
      <c r="G698" s="205" t="s">
        <v>287</v>
      </c>
      <c r="H698" s="207" t="s">
        <v>793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691</v>
      </c>
      <c r="C699" s="209" t="s">
        <v>692</v>
      </c>
      <c r="D699" s="72" t="str">
        <f t="shared" si="21"/>
        <v>jan/2018</v>
      </c>
      <c r="E699" s="206">
        <v>43105</v>
      </c>
      <c r="F699" s="205" t="s">
        <v>296</v>
      </c>
      <c r="G699" s="205" t="s">
        <v>287</v>
      </c>
      <c r="H699" s="207" t="s">
        <v>747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693</v>
      </c>
      <c r="C700" s="209" t="s">
        <v>692</v>
      </c>
      <c r="D700" s="72" t="str">
        <f t="shared" si="21"/>
        <v>jan/2018</v>
      </c>
      <c r="E700" s="206">
        <v>43108</v>
      </c>
      <c r="F700" s="205" t="s">
        <v>296</v>
      </c>
      <c r="G700" s="205" t="s">
        <v>287</v>
      </c>
      <c r="H700" s="207" t="s">
        <v>709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693</v>
      </c>
      <c r="C701" s="209" t="s">
        <v>692</v>
      </c>
      <c r="D701" s="72" t="str">
        <f t="shared" si="21"/>
        <v>jan/2018</v>
      </c>
      <c r="E701" s="206">
        <v>43108</v>
      </c>
      <c r="F701" s="205" t="s">
        <v>296</v>
      </c>
      <c r="G701" s="205" t="s">
        <v>287</v>
      </c>
      <c r="H701" s="207" t="s">
        <v>709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691</v>
      </c>
      <c r="C702" s="209" t="s">
        <v>692</v>
      </c>
      <c r="D702" s="72" t="str">
        <f t="shared" si="21"/>
        <v>jan/2018</v>
      </c>
      <c r="E702" s="206">
        <v>43108</v>
      </c>
      <c r="F702" s="205" t="s">
        <v>296</v>
      </c>
      <c r="G702" s="205" t="s">
        <v>287</v>
      </c>
      <c r="H702" s="207" t="s">
        <v>708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691</v>
      </c>
      <c r="C703" s="209" t="s">
        <v>692</v>
      </c>
      <c r="D703" s="72" t="str">
        <f t="shared" si="21"/>
        <v>jan/2018</v>
      </c>
      <c r="E703" s="206">
        <v>43108</v>
      </c>
      <c r="F703" s="205" t="s">
        <v>296</v>
      </c>
      <c r="G703" s="205" t="s">
        <v>287</v>
      </c>
      <c r="H703" s="207" t="s">
        <v>863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691</v>
      </c>
      <c r="C704" s="209" t="s">
        <v>692</v>
      </c>
      <c r="D704" s="72" t="str">
        <f t="shared" si="21"/>
        <v>jan/2018</v>
      </c>
      <c r="E704" s="206">
        <v>43108</v>
      </c>
      <c r="F704" s="205" t="s">
        <v>296</v>
      </c>
      <c r="G704" s="205" t="s">
        <v>287</v>
      </c>
      <c r="H704" s="207" t="s">
        <v>991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691</v>
      </c>
      <c r="C705" s="209" t="s">
        <v>692</v>
      </c>
      <c r="D705" s="72" t="str">
        <f t="shared" si="21"/>
        <v>jan/2018</v>
      </c>
      <c r="E705" s="206">
        <v>43109</v>
      </c>
      <c r="F705" s="205" t="s">
        <v>296</v>
      </c>
      <c r="G705" s="205" t="s">
        <v>287</v>
      </c>
      <c r="H705" s="207" t="s">
        <v>795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691</v>
      </c>
      <c r="C706" s="209" t="s">
        <v>692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287</v>
      </c>
      <c r="H706" s="207" t="s">
        <v>901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691</v>
      </c>
      <c r="C707" s="209" t="s">
        <v>692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287</v>
      </c>
      <c r="H707" s="207" t="s">
        <v>901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691</v>
      </c>
      <c r="C708" s="209" t="s">
        <v>692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287</v>
      </c>
      <c r="H708" s="207" t="s">
        <v>901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691</v>
      </c>
      <c r="C709" s="209" t="s">
        <v>692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287</v>
      </c>
      <c r="H709" s="207" t="s">
        <v>901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691</v>
      </c>
      <c r="C710" s="209" t="s">
        <v>692</v>
      </c>
      <c r="D710" s="72" t="str">
        <f t="shared" si="23"/>
        <v>jan/2018</v>
      </c>
      <c r="E710" s="206">
        <v>43109</v>
      </c>
      <c r="F710" s="205" t="s">
        <v>296</v>
      </c>
      <c r="G710" s="205" t="s">
        <v>287</v>
      </c>
      <c r="H710" s="207" t="s">
        <v>992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691</v>
      </c>
      <c r="C711" s="209" t="s">
        <v>692</v>
      </c>
      <c r="D711" s="72" t="str">
        <f t="shared" si="23"/>
        <v>jan/2018</v>
      </c>
      <c r="E711" s="206">
        <v>43109</v>
      </c>
      <c r="F711" s="205" t="s">
        <v>296</v>
      </c>
      <c r="G711" s="205" t="s">
        <v>287</v>
      </c>
      <c r="H711" s="207" t="s">
        <v>993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691</v>
      </c>
      <c r="C712" s="209" t="s">
        <v>692</v>
      </c>
      <c r="D712" s="72" t="str">
        <f t="shared" si="23"/>
        <v>jan/2018</v>
      </c>
      <c r="E712" s="206">
        <v>43109</v>
      </c>
      <c r="F712" s="205" t="s">
        <v>296</v>
      </c>
      <c r="G712" s="205" t="s">
        <v>287</v>
      </c>
      <c r="H712" s="207" t="s">
        <v>994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691</v>
      </c>
      <c r="C713" s="209" t="s">
        <v>692</v>
      </c>
      <c r="D713" s="72" t="str">
        <f t="shared" si="23"/>
        <v>jan/2018</v>
      </c>
      <c r="E713" s="206">
        <v>43109</v>
      </c>
      <c r="F713" s="205" t="s">
        <v>203</v>
      </c>
      <c r="G713" s="205" t="s">
        <v>287</v>
      </c>
      <c r="H713" s="207" t="s">
        <v>204</v>
      </c>
      <c r="I713" s="207" t="s">
        <v>292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691</v>
      </c>
      <c r="C714" s="209" t="s">
        <v>692</v>
      </c>
      <c r="D714" s="72" t="str">
        <f t="shared" si="23"/>
        <v>jan/2018</v>
      </c>
      <c r="E714" s="206">
        <v>43109</v>
      </c>
      <c r="F714" s="205" t="s">
        <v>210</v>
      </c>
      <c r="G714" s="205" t="s">
        <v>287</v>
      </c>
      <c r="H714" s="207" t="s">
        <v>298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691</v>
      </c>
      <c r="C715" s="209" t="s">
        <v>692</v>
      </c>
      <c r="D715" s="72" t="str">
        <f t="shared" si="23"/>
        <v>jan/2018</v>
      </c>
      <c r="E715" s="206">
        <v>43109</v>
      </c>
      <c r="F715" s="205" t="s">
        <v>210</v>
      </c>
      <c r="G715" s="205" t="s">
        <v>287</v>
      </c>
      <c r="H715" s="207" t="s">
        <v>298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691</v>
      </c>
      <c r="C716" s="209" t="s">
        <v>692</v>
      </c>
      <c r="D716" s="72" t="str">
        <f t="shared" si="23"/>
        <v>jan/2018</v>
      </c>
      <c r="E716" s="206">
        <v>43109</v>
      </c>
      <c r="F716" s="205" t="s">
        <v>210</v>
      </c>
      <c r="G716" s="205" t="s">
        <v>287</v>
      </c>
      <c r="H716" s="207" t="s">
        <v>298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691</v>
      </c>
      <c r="C717" s="209" t="s">
        <v>692</v>
      </c>
      <c r="D717" s="72" t="str">
        <f t="shared" si="23"/>
        <v>jan/2018</v>
      </c>
      <c r="E717" s="206">
        <v>43109</v>
      </c>
      <c r="F717" s="205" t="s">
        <v>210</v>
      </c>
      <c r="G717" s="205" t="s">
        <v>287</v>
      </c>
      <c r="H717" s="207" t="s">
        <v>298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693</v>
      </c>
      <c r="C718" s="209" t="s">
        <v>692</v>
      </c>
      <c r="D718" s="72" t="str">
        <f t="shared" si="23"/>
        <v>jan/2018</v>
      </c>
      <c r="E718" s="206">
        <v>43110</v>
      </c>
      <c r="F718" s="205" t="s">
        <v>296</v>
      </c>
      <c r="G718" s="205" t="s">
        <v>287</v>
      </c>
      <c r="H718" s="207" t="s">
        <v>709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693</v>
      </c>
      <c r="C719" s="209" t="s">
        <v>692</v>
      </c>
      <c r="D719" s="72" t="str">
        <f t="shared" si="23"/>
        <v>jan/2018</v>
      </c>
      <c r="E719" s="206">
        <v>43110</v>
      </c>
      <c r="F719" s="205" t="s">
        <v>296</v>
      </c>
      <c r="G719" s="205" t="s">
        <v>287</v>
      </c>
      <c r="H719" s="207" t="s">
        <v>709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693</v>
      </c>
      <c r="C720" s="209" t="s">
        <v>692</v>
      </c>
      <c r="D720" s="72" t="str">
        <f t="shared" si="23"/>
        <v>jan/2018</v>
      </c>
      <c r="E720" s="206">
        <v>43110</v>
      </c>
      <c r="F720" s="205" t="s">
        <v>210</v>
      </c>
      <c r="G720" s="205" t="s">
        <v>287</v>
      </c>
      <c r="H720" s="207" t="s">
        <v>321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691</v>
      </c>
      <c r="C721" s="209" t="s">
        <v>692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287</v>
      </c>
      <c r="H721" s="207" t="s">
        <v>995</v>
      </c>
      <c r="I721" s="207" t="s">
        <v>240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691</v>
      </c>
      <c r="C722" s="209" t="s">
        <v>692</v>
      </c>
      <c r="D722" s="72" t="str">
        <f t="shared" si="23"/>
        <v>jan/2018</v>
      </c>
      <c r="E722" s="206">
        <v>43110</v>
      </c>
      <c r="F722" s="205" t="s">
        <v>296</v>
      </c>
      <c r="G722" s="205" t="s">
        <v>287</v>
      </c>
      <c r="H722" s="207" t="s">
        <v>708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691</v>
      </c>
      <c r="C723" s="209" t="s">
        <v>692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287</v>
      </c>
      <c r="H723" s="207" t="s">
        <v>901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691</v>
      </c>
      <c r="C724" s="209" t="s">
        <v>692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287</v>
      </c>
      <c r="H724" s="207" t="s">
        <v>901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691</v>
      </c>
      <c r="C725" s="209" t="s">
        <v>692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287</v>
      </c>
      <c r="H725" s="207" t="s">
        <v>901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691</v>
      </c>
      <c r="C726" s="209" t="s">
        <v>692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287</v>
      </c>
      <c r="H726" s="207" t="s">
        <v>901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691</v>
      </c>
      <c r="C727" s="209" t="s">
        <v>692</v>
      </c>
      <c r="D727" s="72" t="str">
        <f t="shared" si="23"/>
        <v>jan/2018</v>
      </c>
      <c r="E727" s="206">
        <v>43110</v>
      </c>
      <c r="F727" s="205" t="s">
        <v>296</v>
      </c>
      <c r="G727" s="205" t="s">
        <v>287</v>
      </c>
      <c r="H727" s="207" t="s">
        <v>993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691</v>
      </c>
      <c r="C728" s="209" t="s">
        <v>692</v>
      </c>
      <c r="D728" s="72" t="str">
        <f t="shared" si="23"/>
        <v>jan/2018</v>
      </c>
      <c r="E728" s="206">
        <v>43110</v>
      </c>
      <c r="F728" s="205" t="s">
        <v>314</v>
      </c>
      <c r="G728" s="205" t="s">
        <v>287</v>
      </c>
      <c r="H728" s="207" t="s">
        <v>197</v>
      </c>
      <c r="I728" s="207" t="s">
        <v>268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691</v>
      </c>
      <c r="C729" s="209" t="s">
        <v>692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287</v>
      </c>
      <c r="H729" s="207" t="s">
        <v>996</v>
      </c>
      <c r="I729" s="207" t="s">
        <v>249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691</v>
      </c>
      <c r="C730" s="209" t="s">
        <v>692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287</v>
      </c>
      <c r="H730" s="207" t="s">
        <v>671</v>
      </c>
      <c r="I730" s="207" t="s">
        <v>242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691</v>
      </c>
      <c r="C731" s="209" t="s">
        <v>692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303</v>
      </c>
      <c r="H731" s="207" t="s">
        <v>291</v>
      </c>
      <c r="I731" s="207" t="s">
        <v>240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691</v>
      </c>
      <c r="C732" s="209" t="s">
        <v>692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303</v>
      </c>
      <c r="H732" s="207" t="s">
        <v>291</v>
      </c>
      <c r="I732" s="207" t="s">
        <v>240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691</v>
      </c>
      <c r="C733" s="209" t="s">
        <v>692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287</v>
      </c>
      <c r="H733" s="207" t="s">
        <v>997</v>
      </c>
      <c r="I733" s="207" t="s">
        <v>248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693</v>
      </c>
      <c r="C734" s="209" t="s">
        <v>692</v>
      </c>
      <c r="D734" s="72" t="str">
        <f t="shared" si="23"/>
        <v>jan/2018</v>
      </c>
      <c r="E734" s="206">
        <v>43110</v>
      </c>
      <c r="F734" s="205" t="s">
        <v>203</v>
      </c>
      <c r="G734" s="205" t="s">
        <v>287</v>
      </c>
      <c r="H734" s="207" t="s">
        <v>204</v>
      </c>
      <c r="I734" s="207" t="s">
        <v>292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691</v>
      </c>
      <c r="C735" s="209" t="s">
        <v>692</v>
      </c>
      <c r="D735" s="72" t="str">
        <f t="shared" si="23"/>
        <v>jan/2018</v>
      </c>
      <c r="E735" s="206">
        <v>43110</v>
      </c>
      <c r="F735" s="205" t="s">
        <v>203</v>
      </c>
      <c r="G735" s="205" t="s">
        <v>287</v>
      </c>
      <c r="H735" s="207" t="s">
        <v>204</v>
      </c>
      <c r="I735" s="207" t="s">
        <v>292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691</v>
      </c>
      <c r="C736" s="209" t="s">
        <v>692</v>
      </c>
      <c r="D736" s="72" t="str">
        <f t="shared" si="23"/>
        <v>jan/2018</v>
      </c>
      <c r="E736" s="206">
        <v>43110</v>
      </c>
      <c r="F736" s="205" t="s">
        <v>296</v>
      </c>
      <c r="G736" s="205" t="s">
        <v>287</v>
      </c>
      <c r="H736" s="207" t="s">
        <v>863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693</v>
      </c>
      <c r="C737" s="209" t="s">
        <v>692</v>
      </c>
      <c r="D737" s="72" t="str">
        <f t="shared" si="23"/>
        <v>jan/2018</v>
      </c>
      <c r="E737" s="206">
        <v>43110</v>
      </c>
      <c r="F737" s="205" t="s">
        <v>210</v>
      </c>
      <c r="G737" s="205" t="s">
        <v>287</v>
      </c>
      <c r="H737" s="207" t="s">
        <v>298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693</v>
      </c>
      <c r="C738" s="209" t="s">
        <v>692</v>
      </c>
      <c r="D738" s="72" t="str">
        <f t="shared" si="23"/>
        <v>jan/2018</v>
      </c>
      <c r="E738" s="206">
        <v>43110</v>
      </c>
      <c r="F738" s="205" t="s">
        <v>210</v>
      </c>
      <c r="G738" s="205" t="s">
        <v>287</v>
      </c>
      <c r="H738" s="207" t="s">
        <v>298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691</v>
      </c>
      <c r="C739" s="209" t="s">
        <v>692</v>
      </c>
      <c r="D739" s="72" t="str">
        <f t="shared" si="23"/>
        <v>jan/2018</v>
      </c>
      <c r="E739" s="206">
        <v>43110</v>
      </c>
      <c r="F739" s="205" t="s">
        <v>210</v>
      </c>
      <c r="G739" s="205" t="s">
        <v>287</v>
      </c>
      <c r="H739" s="207" t="s">
        <v>298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691</v>
      </c>
      <c r="C740" s="209" t="s">
        <v>692</v>
      </c>
      <c r="D740" s="72" t="str">
        <f t="shared" si="23"/>
        <v>jan/2018</v>
      </c>
      <c r="E740" s="206">
        <v>43110</v>
      </c>
      <c r="F740" s="205" t="s">
        <v>210</v>
      </c>
      <c r="G740" s="205" t="s">
        <v>287</v>
      </c>
      <c r="H740" s="207" t="s">
        <v>298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691</v>
      </c>
      <c r="C741" s="209" t="s">
        <v>692</v>
      </c>
      <c r="D741" s="72" t="str">
        <f t="shared" si="23"/>
        <v>jan/2018</v>
      </c>
      <c r="E741" s="206">
        <v>43110</v>
      </c>
      <c r="F741" s="205" t="s">
        <v>210</v>
      </c>
      <c r="G741" s="205" t="s">
        <v>287</v>
      </c>
      <c r="H741" s="207" t="s">
        <v>298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691</v>
      </c>
      <c r="C742" s="209" t="s">
        <v>692</v>
      </c>
      <c r="D742" s="72" t="str">
        <f t="shared" si="23"/>
        <v>jan/2018</v>
      </c>
      <c r="E742" s="206">
        <v>43110</v>
      </c>
      <c r="F742" s="205" t="s">
        <v>210</v>
      </c>
      <c r="G742" s="205" t="s">
        <v>287</v>
      </c>
      <c r="H742" s="207" t="s">
        <v>298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691</v>
      </c>
      <c r="C743" s="209" t="s">
        <v>692</v>
      </c>
      <c r="D743" s="72" t="str">
        <f t="shared" si="23"/>
        <v>jan/2018</v>
      </c>
      <c r="E743" s="206">
        <v>43111</v>
      </c>
      <c r="F743" s="205" t="s">
        <v>296</v>
      </c>
      <c r="G743" s="205" t="s">
        <v>287</v>
      </c>
      <c r="H743" s="207" t="s">
        <v>993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691</v>
      </c>
      <c r="C744" s="209" t="s">
        <v>692</v>
      </c>
      <c r="D744" s="72" t="str">
        <f t="shared" si="23"/>
        <v>jan/2018</v>
      </c>
      <c r="E744" s="206">
        <v>43111</v>
      </c>
      <c r="F744" s="205" t="s">
        <v>203</v>
      </c>
      <c r="G744" s="205" t="s">
        <v>287</v>
      </c>
      <c r="H744" s="207" t="s">
        <v>204</v>
      </c>
      <c r="I744" s="207" t="s">
        <v>292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691</v>
      </c>
      <c r="C745" s="209" t="s">
        <v>692</v>
      </c>
      <c r="D745" s="72" t="str">
        <f t="shared" si="23"/>
        <v>jan/2018</v>
      </c>
      <c r="E745" s="206">
        <v>43111</v>
      </c>
      <c r="F745" s="205" t="s">
        <v>210</v>
      </c>
      <c r="G745" s="205" t="s">
        <v>287</v>
      </c>
      <c r="H745" s="207" t="s">
        <v>298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691</v>
      </c>
      <c r="C746" s="209" t="s">
        <v>692</v>
      </c>
      <c r="D746" s="72" t="str">
        <f t="shared" si="23"/>
        <v>jan/2018</v>
      </c>
      <c r="E746" s="206">
        <v>43112</v>
      </c>
      <c r="F746" s="205" t="s">
        <v>314</v>
      </c>
      <c r="G746" s="205" t="s">
        <v>287</v>
      </c>
      <c r="H746" s="207" t="s">
        <v>214</v>
      </c>
      <c r="I746" s="207" t="s">
        <v>268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691</v>
      </c>
      <c r="C747" s="209" t="s">
        <v>692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287</v>
      </c>
      <c r="H747" s="207" t="s">
        <v>178</v>
      </c>
      <c r="I747" s="207" t="s">
        <v>241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691</v>
      </c>
      <c r="C748" s="209" t="s">
        <v>692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287</v>
      </c>
      <c r="H748" s="207" t="s">
        <v>178</v>
      </c>
      <c r="I748" s="207" t="s">
        <v>240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691</v>
      </c>
      <c r="C749" s="209" t="s">
        <v>692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287</v>
      </c>
      <c r="H749" s="207" t="s">
        <v>995</v>
      </c>
      <c r="I749" s="207" t="s">
        <v>240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691</v>
      </c>
      <c r="C750" s="209" t="s">
        <v>692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287</v>
      </c>
      <c r="H750" s="207" t="s">
        <v>996</v>
      </c>
      <c r="I750" s="207" t="s">
        <v>253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691</v>
      </c>
      <c r="C751" s="209" t="s">
        <v>692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287</v>
      </c>
      <c r="H751" s="207" t="s">
        <v>184</v>
      </c>
      <c r="I751" s="207" t="s">
        <v>241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691</v>
      </c>
      <c r="C752" s="209" t="s">
        <v>692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287</v>
      </c>
      <c r="H752" s="207" t="s">
        <v>184</v>
      </c>
      <c r="I752" s="207" t="s">
        <v>241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691</v>
      </c>
      <c r="C753" s="209" t="s">
        <v>692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287</v>
      </c>
      <c r="H753" s="207" t="s">
        <v>184</v>
      </c>
      <c r="I753" s="207" t="s">
        <v>240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691</v>
      </c>
      <c r="C754" s="209" t="s">
        <v>692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303</v>
      </c>
      <c r="H754" s="207" t="s">
        <v>291</v>
      </c>
      <c r="I754" s="207" t="s">
        <v>241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691</v>
      </c>
      <c r="C755" s="209" t="s">
        <v>692</v>
      </c>
      <c r="D755" s="72" t="str">
        <f t="shared" si="23"/>
        <v>jan/2018</v>
      </c>
      <c r="E755" s="206">
        <v>43112</v>
      </c>
      <c r="F755" s="205" t="s">
        <v>203</v>
      </c>
      <c r="G755" s="205" t="s">
        <v>287</v>
      </c>
      <c r="H755" s="207" t="s">
        <v>204</v>
      </c>
      <c r="I755" s="207" t="s">
        <v>292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691</v>
      </c>
      <c r="C756" s="209" t="s">
        <v>692</v>
      </c>
      <c r="D756" s="72" t="str">
        <f t="shared" si="23"/>
        <v>jan/2018</v>
      </c>
      <c r="E756" s="206">
        <v>43112</v>
      </c>
      <c r="F756" s="205" t="s">
        <v>210</v>
      </c>
      <c r="G756" s="205" t="s">
        <v>287</v>
      </c>
      <c r="H756" s="207" t="s">
        <v>298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691</v>
      </c>
      <c r="C757" s="209" t="s">
        <v>692</v>
      </c>
      <c r="D757" s="72" t="str">
        <f t="shared" si="23"/>
        <v>jan/2018</v>
      </c>
      <c r="E757" s="206">
        <v>43112</v>
      </c>
      <c r="F757" s="205" t="s">
        <v>210</v>
      </c>
      <c r="G757" s="205" t="s">
        <v>287</v>
      </c>
      <c r="H757" s="207" t="s">
        <v>298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691</v>
      </c>
      <c r="C758" s="209" t="s">
        <v>692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287</v>
      </c>
      <c r="H758" s="207" t="s">
        <v>178</v>
      </c>
      <c r="I758" s="207" t="s">
        <v>241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691</v>
      </c>
      <c r="C759" s="209" t="s">
        <v>692</v>
      </c>
      <c r="D759" s="72" t="str">
        <f t="shared" si="23"/>
        <v>jan/2018</v>
      </c>
      <c r="E759" s="206">
        <v>43115</v>
      </c>
      <c r="F759" s="205" t="s">
        <v>210</v>
      </c>
      <c r="G759" s="205" t="s">
        <v>287</v>
      </c>
      <c r="H759" s="207" t="s">
        <v>321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691</v>
      </c>
      <c r="C760" s="209" t="s">
        <v>692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287</v>
      </c>
      <c r="H760" s="207" t="s">
        <v>998</v>
      </c>
      <c r="I760" s="207" t="s">
        <v>241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691</v>
      </c>
      <c r="C761" s="209" t="s">
        <v>692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287</v>
      </c>
      <c r="H761" s="207" t="s">
        <v>388</v>
      </c>
      <c r="I761" s="207" t="s">
        <v>241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691</v>
      </c>
      <c r="C762" s="209" t="s">
        <v>692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287</v>
      </c>
      <c r="H762" s="207" t="s">
        <v>901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691</v>
      </c>
      <c r="C763" s="209" t="s">
        <v>692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287</v>
      </c>
      <c r="H763" s="207" t="s">
        <v>901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691</v>
      </c>
      <c r="C764" s="209" t="s">
        <v>692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287</v>
      </c>
      <c r="H764" s="207" t="s">
        <v>901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691</v>
      </c>
      <c r="C765" s="209" t="s">
        <v>692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287</v>
      </c>
      <c r="H765" s="207" t="s">
        <v>901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691</v>
      </c>
      <c r="C766" s="209" t="s">
        <v>692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287</v>
      </c>
      <c r="H766" s="207" t="s">
        <v>901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691</v>
      </c>
      <c r="C767" s="209" t="s">
        <v>692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287</v>
      </c>
      <c r="H767" s="207" t="s">
        <v>901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691</v>
      </c>
      <c r="C768" s="209" t="s">
        <v>692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287</v>
      </c>
      <c r="H768" s="207" t="s">
        <v>290</v>
      </c>
      <c r="I768" s="207" t="s">
        <v>241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691</v>
      </c>
      <c r="C769" s="209" t="s">
        <v>692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287</v>
      </c>
      <c r="H769" s="207" t="s">
        <v>999</v>
      </c>
      <c r="I769" s="207" t="s">
        <v>358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691</v>
      </c>
      <c r="C770" s="209" t="s">
        <v>692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287</v>
      </c>
      <c r="H770" s="207" t="s">
        <v>996</v>
      </c>
      <c r="I770" s="207" t="s">
        <v>249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691</v>
      </c>
      <c r="C771" s="209" t="s">
        <v>692</v>
      </c>
      <c r="D771" s="72" t="str">
        <f t="shared" si="23"/>
        <v>jan/2018</v>
      </c>
      <c r="E771" s="206">
        <v>43115</v>
      </c>
      <c r="F771" s="205">
        <v>974</v>
      </c>
      <c r="G771" s="205" t="s">
        <v>287</v>
      </c>
      <c r="H771" s="207" t="s">
        <v>1000</v>
      </c>
      <c r="I771" s="207" t="s">
        <v>247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691</v>
      </c>
      <c r="C772" s="209" t="s">
        <v>692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287</v>
      </c>
      <c r="H772" s="207" t="s">
        <v>1001</v>
      </c>
      <c r="I772" s="207" t="s">
        <v>240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691</v>
      </c>
      <c r="C773" s="209" t="s">
        <v>692</v>
      </c>
      <c r="D773" s="72" t="str">
        <f t="shared" si="25"/>
        <v>jan/2018</v>
      </c>
      <c r="E773" s="206">
        <v>43115</v>
      </c>
      <c r="F773" s="205" t="s">
        <v>203</v>
      </c>
      <c r="G773" s="205" t="s">
        <v>287</v>
      </c>
      <c r="H773" s="207" t="s">
        <v>204</v>
      </c>
      <c r="I773" s="207" t="s">
        <v>292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691</v>
      </c>
      <c r="C774" s="209" t="s">
        <v>692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287</v>
      </c>
      <c r="H774" s="207" t="s">
        <v>309</v>
      </c>
      <c r="I774" s="207" t="s">
        <v>358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691</v>
      </c>
      <c r="C775" s="209" t="s">
        <v>692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287</v>
      </c>
      <c r="H775" s="207" t="s">
        <v>1002</v>
      </c>
      <c r="I775" s="207" t="s">
        <v>247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691</v>
      </c>
      <c r="C776" s="209" t="s">
        <v>692</v>
      </c>
      <c r="D776" s="72" t="str">
        <f t="shared" si="25"/>
        <v>jan/2018</v>
      </c>
      <c r="E776" s="206">
        <v>43115</v>
      </c>
      <c r="F776" s="205" t="s">
        <v>210</v>
      </c>
      <c r="G776" s="205" t="s">
        <v>287</v>
      </c>
      <c r="H776" s="207" t="s">
        <v>298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691</v>
      </c>
      <c r="C777" s="209" t="s">
        <v>692</v>
      </c>
      <c r="D777" s="72" t="str">
        <f t="shared" si="25"/>
        <v>jan/2018</v>
      </c>
      <c r="E777" s="206">
        <v>43115</v>
      </c>
      <c r="F777" s="205" t="s">
        <v>210</v>
      </c>
      <c r="G777" s="205" t="s">
        <v>287</v>
      </c>
      <c r="H777" s="207" t="s">
        <v>298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691</v>
      </c>
      <c r="C778" s="209" t="s">
        <v>692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287</v>
      </c>
      <c r="H778" s="207" t="s">
        <v>308</v>
      </c>
      <c r="I778" s="207" t="s">
        <v>241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691</v>
      </c>
      <c r="C779" s="209" t="s">
        <v>692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287</v>
      </c>
      <c r="H779" s="207" t="s">
        <v>178</v>
      </c>
      <c r="I779" s="207" t="s">
        <v>260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691</v>
      </c>
      <c r="C780" s="209" t="s">
        <v>692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287</v>
      </c>
      <c r="H780" s="207" t="s">
        <v>178</v>
      </c>
      <c r="I780" s="207" t="s">
        <v>240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691</v>
      </c>
      <c r="C781" s="209" t="s">
        <v>692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287</v>
      </c>
      <c r="H781" s="207" t="s">
        <v>198</v>
      </c>
      <c r="I781" s="207" t="s">
        <v>249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691</v>
      </c>
      <c r="C782" s="209" t="s">
        <v>692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287</v>
      </c>
      <c r="H782" s="207" t="s">
        <v>995</v>
      </c>
      <c r="I782" s="207" t="s">
        <v>240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691</v>
      </c>
      <c r="C783" s="209" t="s">
        <v>692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287</v>
      </c>
      <c r="H783" s="207" t="s">
        <v>995</v>
      </c>
      <c r="I783" s="207" t="s">
        <v>240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691</v>
      </c>
      <c r="C784" s="209" t="s">
        <v>692</v>
      </c>
      <c r="D784" s="72" t="str">
        <f t="shared" si="25"/>
        <v>jan/2018</v>
      </c>
      <c r="E784" s="206">
        <v>43116</v>
      </c>
      <c r="F784" s="205" t="s">
        <v>314</v>
      </c>
      <c r="G784" s="205" t="s">
        <v>287</v>
      </c>
      <c r="H784" s="207" t="s">
        <v>218</v>
      </c>
      <c r="I784" s="207" t="s">
        <v>268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691</v>
      </c>
      <c r="C785" s="209" t="s">
        <v>692</v>
      </c>
      <c r="D785" s="72" t="str">
        <f t="shared" si="25"/>
        <v>jan/2018</v>
      </c>
      <c r="E785" s="206">
        <v>43116</v>
      </c>
      <c r="F785" s="205" t="s">
        <v>314</v>
      </c>
      <c r="G785" s="205" t="s">
        <v>287</v>
      </c>
      <c r="H785" s="207" t="s">
        <v>218</v>
      </c>
      <c r="I785" s="207" t="s">
        <v>268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691</v>
      </c>
      <c r="C786" s="209" t="s">
        <v>692</v>
      </c>
      <c r="D786" s="72" t="str">
        <f t="shared" si="25"/>
        <v>jan/2018</v>
      </c>
      <c r="E786" s="206">
        <v>43116</v>
      </c>
      <c r="F786" s="205" t="s">
        <v>677</v>
      </c>
      <c r="G786" s="205" t="s">
        <v>287</v>
      </c>
      <c r="H786" s="207" t="s">
        <v>959</v>
      </c>
      <c r="I786" s="207" t="s">
        <v>222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691</v>
      </c>
      <c r="C787" s="209" t="s">
        <v>692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287</v>
      </c>
      <c r="H787" s="207" t="s">
        <v>996</v>
      </c>
      <c r="I787" s="207" t="s">
        <v>249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691</v>
      </c>
      <c r="C788" s="209" t="s">
        <v>692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287</v>
      </c>
      <c r="H788" s="207" t="s">
        <v>1001</v>
      </c>
      <c r="I788" s="207" t="s">
        <v>242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691</v>
      </c>
      <c r="C789" s="209" t="s">
        <v>692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287</v>
      </c>
      <c r="H789" s="207" t="s">
        <v>291</v>
      </c>
      <c r="I789" s="207" t="s">
        <v>241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691</v>
      </c>
      <c r="C790" s="209" t="s">
        <v>692</v>
      </c>
      <c r="D790" s="72" t="str">
        <f t="shared" si="25"/>
        <v>jan/2018</v>
      </c>
      <c r="E790" s="206">
        <v>43116</v>
      </c>
      <c r="F790" s="205" t="s">
        <v>203</v>
      </c>
      <c r="G790" s="205" t="s">
        <v>287</v>
      </c>
      <c r="H790" s="207" t="s">
        <v>204</v>
      </c>
      <c r="I790" s="207" t="s">
        <v>292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691</v>
      </c>
      <c r="C791" s="209" t="s">
        <v>692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287</v>
      </c>
      <c r="H791" s="207" t="s">
        <v>482</v>
      </c>
      <c r="I791" s="207" t="s">
        <v>245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691</v>
      </c>
      <c r="C792" s="209" t="s">
        <v>692</v>
      </c>
      <c r="D792" s="72" t="str">
        <f t="shared" si="25"/>
        <v>jan/2018</v>
      </c>
      <c r="E792" s="206">
        <v>43116</v>
      </c>
      <c r="F792" s="205" t="s">
        <v>210</v>
      </c>
      <c r="G792" s="205" t="s">
        <v>287</v>
      </c>
      <c r="H792" s="207" t="s">
        <v>298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691</v>
      </c>
      <c r="C793" s="209" t="s">
        <v>692</v>
      </c>
      <c r="D793" s="72" t="str">
        <f t="shared" si="25"/>
        <v>jan/2018</v>
      </c>
      <c r="E793" s="206">
        <v>43116</v>
      </c>
      <c r="F793" s="205" t="s">
        <v>210</v>
      </c>
      <c r="G793" s="205" t="s">
        <v>287</v>
      </c>
      <c r="H793" s="207" t="s">
        <v>298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691</v>
      </c>
      <c r="C794" s="209" t="s">
        <v>692</v>
      </c>
      <c r="D794" s="72" t="str">
        <f t="shared" si="25"/>
        <v>jan/2018</v>
      </c>
      <c r="E794" s="206">
        <v>43116</v>
      </c>
      <c r="F794" s="205" t="s">
        <v>210</v>
      </c>
      <c r="G794" s="205" t="s">
        <v>287</v>
      </c>
      <c r="H794" s="207" t="s">
        <v>298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691</v>
      </c>
      <c r="C795" s="209" t="s">
        <v>692</v>
      </c>
      <c r="D795" s="72" t="str">
        <f t="shared" si="25"/>
        <v>jan/2018</v>
      </c>
      <c r="E795" s="206">
        <v>43116</v>
      </c>
      <c r="F795" s="205" t="s">
        <v>210</v>
      </c>
      <c r="G795" s="205" t="s">
        <v>287</v>
      </c>
      <c r="H795" s="207" t="s">
        <v>298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691</v>
      </c>
      <c r="C796" s="209" t="s">
        <v>692</v>
      </c>
      <c r="D796" s="72" t="str">
        <f t="shared" si="25"/>
        <v>jan/2018</v>
      </c>
      <c r="E796" s="206">
        <v>43116</v>
      </c>
      <c r="F796" s="205" t="s">
        <v>210</v>
      </c>
      <c r="G796" s="205" t="s">
        <v>287</v>
      </c>
      <c r="H796" s="207" t="s">
        <v>298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691</v>
      </c>
      <c r="C797" s="209" t="s">
        <v>692</v>
      </c>
      <c r="D797" s="72" t="str">
        <f t="shared" si="25"/>
        <v>jan/2018</v>
      </c>
      <c r="E797" s="206">
        <v>43116</v>
      </c>
      <c r="F797" s="205" t="s">
        <v>210</v>
      </c>
      <c r="G797" s="205" t="s">
        <v>287</v>
      </c>
      <c r="H797" s="207" t="s">
        <v>298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691</v>
      </c>
      <c r="C798" s="209" t="s">
        <v>692</v>
      </c>
      <c r="D798" s="72" t="str">
        <f t="shared" si="25"/>
        <v>jan/2018</v>
      </c>
      <c r="E798" s="206">
        <v>43116</v>
      </c>
      <c r="F798" s="205" t="s">
        <v>210</v>
      </c>
      <c r="G798" s="205" t="s">
        <v>287</v>
      </c>
      <c r="H798" s="207" t="s">
        <v>298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691</v>
      </c>
      <c r="C799" s="209" t="s">
        <v>692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287</v>
      </c>
      <c r="H799" s="207" t="s">
        <v>1003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691</v>
      </c>
      <c r="C800" s="209" t="s">
        <v>692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287</v>
      </c>
      <c r="H800" s="207" t="s">
        <v>178</v>
      </c>
      <c r="I800" s="207" t="s">
        <v>240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691</v>
      </c>
      <c r="C801" s="209" t="s">
        <v>692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287</v>
      </c>
      <c r="H801" s="207" t="s">
        <v>178</v>
      </c>
      <c r="I801" s="207" t="s">
        <v>240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693</v>
      </c>
      <c r="C802" s="209" t="s">
        <v>692</v>
      </c>
      <c r="D802" s="72" t="str">
        <f t="shared" si="25"/>
        <v>jan/2018</v>
      </c>
      <c r="E802" s="206">
        <v>43117</v>
      </c>
      <c r="F802" s="205" t="s">
        <v>201</v>
      </c>
      <c r="G802" s="205" t="s">
        <v>287</v>
      </c>
      <c r="H802" s="207" t="s">
        <v>294</v>
      </c>
      <c r="I802" s="207" t="s">
        <v>229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691</v>
      </c>
      <c r="C803" s="209" t="s">
        <v>692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287</v>
      </c>
      <c r="H803" s="207" t="s">
        <v>901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691</v>
      </c>
      <c r="C804" s="209" t="s">
        <v>692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287</v>
      </c>
      <c r="H804" s="207" t="s">
        <v>901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691</v>
      </c>
      <c r="C805" s="209" t="s">
        <v>692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287</v>
      </c>
      <c r="H805" s="207" t="s">
        <v>1004</v>
      </c>
      <c r="I805" s="207" t="s">
        <v>247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691</v>
      </c>
      <c r="C806" s="209" t="s">
        <v>692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287</v>
      </c>
      <c r="H806" s="207" t="s">
        <v>355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691</v>
      </c>
      <c r="C807" s="209" t="s">
        <v>692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287</v>
      </c>
      <c r="H807" s="207" t="s">
        <v>291</v>
      </c>
      <c r="I807" s="207" t="s">
        <v>241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691</v>
      </c>
      <c r="C808" s="209" t="s">
        <v>692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303</v>
      </c>
      <c r="H808" s="207" t="s">
        <v>291</v>
      </c>
      <c r="I808" s="207" t="s">
        <v>240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691</v>
      </c>
      <c r="C809" s="209" t="s">
        <v>692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287</v>
      </c>
      <c r="H809" s="207" t="s">
        <v>291</v>
      </c>
      <c r="I809" s="207" t="s">
        <v>240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691</v>
      </c>
      <c r="C810" s="209" t="s">
        <v>692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303</v>
      </c>
      <c r="H810" s="207" t="s">
        <v>291</v>
      </c>
      <c r="I810" s="207" t="s">
        <v>241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693</v>
      </c>
      <c r="C811" s="209" t="s">
        <v>692</v>
      </c>
      <c r="D811" s="72" t="str">
        <f t="shared" si="25"/>
        <v>jan/2018</v>
      </c>
      <c r="E811" s="206">
        <v>43117</v>
      </c>
      <c r="F811" s="205" t="s">
        <v>203</v>
      </c>
      <c r="G811" s="205" t="s">
        <v>287</v>
      </c>
      <c r="H811" s="207" t="s">
        <v>204</v>
      </c>
      <c r="I811" s="207" t="s">
        <v>292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691</v>
      </c>
      <c r="C812" s="209" t="s">
        <v>692</v>
      </c>
      <c r="D812" s="72" t="str">
        <f t="shared" si="25"/>
        <v>jan/2018</v>
      </c>
      <c r="E812" s="206">
        <v>43117</v>
      </c>
      <c r="F812" s="205" t="s">
        <v>203</v>
      </c>
      <c r="G812" s="205" t="s">
        <v>287</v>
      </c>
      <c r="H812" s="207" t="s">
        <v>204</v>
      </c>
      <c r="I812" s="207" t="s">
        <v>292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691</v>
      </c>
      <c r="C813" s="209" t="s">
        <v>692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287</v>
      </c>
      <c r="H813" s="207" t="s">
        <v>309</v>
      </c>
      <c r="I813" s="207" t="s">
        <v>358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691</v>
      </c>
      <c r="C814" s="209" t="s">
        <v>692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287</v>
      </c>
      <c r="H814" s="207" t="s">
        <v>1005</v>
      </c>
      <c r="I814" s="207" t="s">
        <v>241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691</v>
      </c>
      <c r="C815" s="209" t="s">
        <v>692</v>
      </c>
      <c r="D815" s="72" t="str">
        <f t="shared" si="25"/>
        <v>jan/2018</v>
      </c>
      <c r="E815" s="206">
        <v>43117</v>
      </c>
      <c r="F815" s="205" t="s">
        <v>210</v>
      </c>
      <c r="G815" s="205" t="s">
        <v>287</v>
      </c>
      <c r="H815" s="207" t="s">
        <v>298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691</v>
      </c>
      <c r="C816" s="209" t="s">
        <v>692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287</v>
      </c>
      <c r="H816" s="209" t="s">
        <v>1006</v>
      </c>
      <c r="I816" s="207" t="s">
        <v>241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691</v>
      </c>
      <c r="C817" s="209" t="s">
        <v>692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287</v>
      </c>
      <c r="H817" s="207" t="s">
        <v>1007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691</v>
      </c>
      <c r="C818" s="209" t="s">
        <v>692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287</v>
      </c>
      <c r="H818" s="207" t="s">
        <v>388</v>
      </c>
      <c r="I818" s="207" t="s">
        <v>240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691</v>
      </c>
      <c r="C819" s="209" t="s">
        <v>692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287</v>
      </c>
      <c r="H819" s="207" t="s">
        <v>1008</v>
      </c>
      <c r="I819" s="207" t="s">
        <v>241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691</v>
      </c>
      <c r="C820" s="209" t="s">
        <v>692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287</v>
      </c>
      <c r="H820" s="207" t="s">
        <v>901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691</v>
      </c>
      <c r="C821" s="209" t="s">
        <v>692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287</v>
      </c>
      <c r="H821" s="207" t="s">
        <v>901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691</v>
      </c>
      <c r="C822" s="209" t="s">
        <v>692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287</v>
      </c>
      <c r="H822" s="207" t="s">
        <v>901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691</v>
      </c>
      <c r="C823" s="209" t="s">
        <v>692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287</v>
      </c>
      <c r="H823" s="207" t="s">
        <v>901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691</v>
      </c>
      <c r="C824" s="209" t="s">
        <v>692</v>
      </c>
      <c r="D824" s="72" t="str">
        <f t="shared" si="25"/>
        <v>jan/2018</v>
      </c>
      <c r="E824" s="206">
        <v>43118</v>
      </c>
      <c r="F824" s="205" t="s">
        <v>314</v>
      </c>
      <c r="G824" s="205" t="s">
        <v>287</v>
      </c>
      <c r="H824" s="207" t="s">
        <v>348</v>
      </c>
      <c r="I824" s="207" t="s">
        <v>268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691</v>
      </c>
      <c r="C825" s="209" t="s">
        <v>692</v>
      </c>
      <c r="D825" s="72" t="str">
        <f t="shared" si="25"/>
        <v>jan/2018</v>
      </c>
      <c r="E825" s="206">
        <v>43118</v>
      </c>
      <c r="F825" s="205" t="s">
        <v>296</v>
      </c>
      <c r="G825" s="205" t="s">
        <v>287</v>
      </c>
      <c r="H825" s="207" t="s">
        <v>1009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691</v>
      </c>
      <c r="C826" s="209" t="s">
        <v>692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287</v>
      </c>
      <c r="H826" s="207" t="s">
        <v>291</v>
      </c>
      <c r="I826" s="207" t="s">
        <v>240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691</v>
      </c>
      <c r="C827" s="209" t="s">
        <v>692</v>
      </c>
      <c r="D827" s="72" t="str">
        <f t="shared" si="25"/>
        <v>jan/2018</v>
      </c>
      <c r="E827" s="206">
        <v>43118</v>
      </c>
      <c r="F827" s="205" t="s">
        <v>203</v>
      </c>
      <c r="G827" s="205" t="s">
        <v>287</v>
      </c>
      <c r="H827" s="207" t="s">
        <v>204</v>
      </c>
      <c r="I827" s="207" t="s">
        <v>292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691</v>
      </c>
      <c r="C828" s="209" t="s">
        <v>692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287</v>
      </c>
      <c r="H828" s="207" t="s">
        <v>643</v>
      </c>
      <c r="I828" s="207" t="s">
        <v>241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691</v>
      </c>
      <c r="C829" s="209" t="s">
        <v>692</v>
      </c>
      <c r="D829" s="72" t="str">
        <f t="shared" si="25"/>
        <v>jan/2018</v>
      </c>
      <c r="E829" s="206">
        <v>43119</v>
      </c>
      <c r="F829" s="205" t="s">
        <v>1010</v>
      </c>
      <c r="G829" s="205" t="s">
        <v>287</v>
      </c>
      <c r="H829" s="207" t="s">
        <v>1011</v>
      </c>
      <c r="I829" s="207" t="s">
        <v>235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693</v>
      </c>
      <c r="C830" s="209" t="s">
        <v>692</v>
      </c>
      <c r="D830" s="72" t="str">
        <f t="shared" si="25"/>
        <v>jan/2018</v>
      </c>
      <c r="E830" s="206">
        <v>43119</v>
      </c>
      <c r="F830" s="205" t="s">
        <v>201</v>
      </c>
      <c r="G830" s="205" t="s">
        <v>287</v>
      </c>
      <c r="H830" s="207" t="s">
        <v>294</v>
      </c>
      <c r="I830" s="207" t="s">
        <v>229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691</v>
      </c>
      <c r="C831" s="209" t="s">
        <v>692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287</v>
      </c>
      <c r="H831" s="207" t="s">
        <v>388</v>
      </c>
      <c r="I831" s="207" t="s">
        <v>240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691</v>
      </c>
      <c r="C832" s="209" t="s">
        <v>692</v>
      </c>
      <c r="D832" s="72" t="str">
        <f t="shared" si="25"/>
        <v>jan/2018</v>
      </c>
      <c r="E832" s="206">
        <v>43119</v>
      </c>
      <c r="F832" s="205" t="s">
        <v>512</v>
      </c>
      <c r="G832" s="205" t="s">
        <v>287</v>
      </c>
      <c r="H832" s="207" t="s">
        <v>1012</v>
      </c>
      <c r="I832" s="207" t="s">
        <v>235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691</v>
      </c>
      <c r="C833" s="209" t="s">
        <v>692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287</v>
      </c>
      <c r="H833" s="207" t="s">
        <v>995</v>
      </c>
      <c r="I833" s="207" t="s">
        <v>240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691</v>
      </c>
      <c r="C834" s="209" t="s">
        <v>692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287</v>
      </c>
      <c r="H834" s="207" t="s">
        <v>901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691</v>
      </c>
      <c r="C835" s="209" t="s">
        <v>692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287</v>
      </c>
      <c r="H835" s="207" t="s">
        <v>901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691</v>
      </c>
      <c r="C836" s="209" t="s">
        <v>692</v>
      </c>
      <c r="D836" s="72" t="str">
        <f t="shared" ref="D836:D899" si="27">TEXT(E836,"mmm/aaaa")</f>
        <v>jan/2018</v>
      </c>
      <c r="E836" s="206">
        <v>43119</v>
      </c>
      <c r="F836" s="205" t="s">
        <v>332</v>
      </c>
      <c r="G836" s="205" t="s">
        <v>287</v>
      </c>
      <c r="H836" s="207" t="s">
        <v>333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691</v>
      </c>
      <c r="C837" s="209" t="s">
        <v>692</v>
      </c>
      <c r="D837" s="72" t="str">
        <f t="shared" si="27"/>
        <v>jan/2018</v>
      </c>
      <c r="E837" s="206">
        <v>43119</v>
      </c>
      <c r="F837" s="205" t="s">
        <v>447</v>
      </c>
      <c r="G837" s="205" t="s">
        <v>287</v>
      </c>
      <c r="H837" s="207" t="s">
        <v>1013</v>
      </c>
      <c r="I837" s="207" t="s">
        <v>235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691</v>
      </c>
      <c r="C838" s="209" t="s">
        <v>692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287</v>
      </c>
      <c r="H838" s="207" t="s">
        <v>345</v>
      </c>
      <c r="I838" s="207" t="s">
        <v>241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691</v>
      </c>
      <c r="C839" s="209" t="s">
        <v>692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287</v>
      </c>
      <c r="H839" s="207" t="s">
        <v>1014</v>
      </c>
      <c r="I839" s="207" t="s">
        <v>244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691</v>
      </c>
      <c r="C840" s="209" t="s">
        <v>692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317</v>
      </c>
      <c r="H840" s="207" t="s">
        <v>355</v>
      </c>
      <c r="I840" s="207" t="s">
        <v>240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691</v>
      </c>
      <c r="C841" s="209" t="s">
        <v>692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287</v>
      </c>
      <c r="H841" s="207" t="s">
        <v>996</v>
      </c>
      <c r="I841" s="207" t="s">
        <v>249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691</v>
      </c>
      <c r="C842" s="209" t="s">
        <v>692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287</v>
      </c>
      <c r="H842" s="207" t="s">
        <v>996</v>
      </c>
      <c r="I842" s="207" t="s">
        <v>358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691</v>
      </c>
      <c r="C843" s="209" t="s">
        <v>692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287</v>
      </c>
      <c r="H843" s="207" t="s">
        <v>996</v>
      </c>
      <c r="I843" s="207" t="s">
        <v>249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691</v>
      </c>
      <c r="C844" s="209" t="s">
        <v>692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287</v>
      </c>
      <c r="H844" s="207" t="s">
        <v>184</v>
      </c>
      <c r="I844" s="207" t="s">
        <v>240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691</v>
      </c>
      <c r="C845" s="209" t="s">
        <v>692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287</v>
      </c>
      <c r="H845" s="207" t="s">
        <v>184</v>
      </c>
      <c r="I845" s="207" t="s">
        <v>241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691</v>
      </c>
      <c r="C846" s="209" t="s">
        <v>692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287</v>
      </c>
      <c r="H846" s="207" t="s">
        <v>184</v>
      </c>
      <c r="I846" s="207" t="s">
        <v>243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691</v>
      </c>
      <c r="C847" s="209" t="s">
        <v>692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287</v>
      </c>
      <c r="H847" s="207" t="s">
        <v>184</v>
      </c>
      <c r="I847" s="207" t="s">
        <v>241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691</v>
      </c>
      <c r="C848" s="209" t="s">
        <v>692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287</v>
      </c>
      <c r="H848" s="207" t="s">
        <v>184</v>
      </c>
      <c r="I848" s="207" t="s">
        <v>241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691</v>
      </c>
      <c r="C849" s="209" t="s">
        <v>692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287</v>
      </c>
      <c r="H849" s="207" t="s">
        <v>184</v>
      </c>
      <c r="I849" s="207" t="s">
        <v>240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691</v>
      </c>
      <c r="C850" s="209" t="s">
        <v>692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287</v>
      </c>
      <c r="H850" s="207" t="s">
        <v>184</v>
      </c>
      <c r="I850" s="207" t="s">
        <v>241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691</v>
      </c>
      <c r="C851" s="209" t="s">
        <v>692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287</v>
      </c>
      <c r="H851" s="207" t="s">
        <v>184</v>
      </c>
      <c r="I851" s="207" t="s">
        <v>241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691</v>
      </c>
      <c r="C852" s="209" t="s">
        <v>692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287</v>
      </c>
      <c r="H852" s="207" t="s">
        <v>184</v>
      </c>
      <c r="I852" s="207" t="s">
        <v>250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691</v>
      </c>
      <c r="C853" s="209" t="s">
        <v>692</v>
      </c>
      <c r="D853" s="72" t="str">
        <f t="shared" si="27"/>
        <v>jan/2018</v>
      </c>
      <c r="E853" s="206">
        <v>43119</v>
      </c>
      <c r="F853" s="205" t="s">
        <v>441</v>
      </c>
      <c r="G853" s="205" t="s">
        <v>287</v>
      </c>
      <c r="H853" s="207" t="s">
        <v>1015</v>
      </c>
      <c r="I853" s="209" t="s">
        <v>260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691</v>
      </c>
      <c r="C854" s="209" t="s">
        <v>692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303</v>
      </c>
      <c r="H854" s="207" t="s">
        <v>291</v>
      </c>
      <c r="I854" s="207" t="s">
        <v>241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693</v>
      </c>
      <c r="C855" s="209" t="s">
        <v>692</v>
      </c>
      <c r="D855" s="72" t="str">
        <f t="shared" si="27"/>
        <v>jan/2018</v>
      </c>
      <c r="E855" s="206">
        <v>43119</v>
      </c>
      <c r="F855" s="205" t="s">
        <v>203</v>
      </c>
      <c r="G855" s="205" t="s">
        <v>287</v>
      </c>
      <c r="H855" s="207" t="s">
        <v>204</v>
      </c>
      <c r="I855" s="207" t="s">
        <v>292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691</v>
      </c>
      <c r="C856" s="209" t="s">
        <v>692</v>
      </c>
      <c r="D856" s="72" t="str">
        <f t="shared" si="27"/>
        <v>jan/2018</v>
      </c>
      <c r="E856" s="206">
        <v>43119</v>
      </c>
      <c r="F856" s="205" t="s">
        <v>203</v>
      </c>
      <c r="G856" s="205" t="s">
        <v>287</v>
      </c>
      <c r="H856" s="207" t="s">
        <v>204</v>
      </c>
      <c r="I856" s="207" t="s">
        <v>292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691</v>
      </c>
      <c r="C857" s="209" t="s">
        <v>692</v>
      </c>
      <c r="D857" s="72" t="str">
        <f t="shared" si="27"/>
        <v>jan/2018</v>
      </c>
      <c r="E857" s="206">
        <v>43119</v>
      </c>
      <c r="F857" s="205" t="s">
        <v>1016</v>
      </c>
      <c r="G857" s="205" t="s">
        <v>287</v>
      </c>
      <c r="H857" s="207" t="s">
        <v>1017</v>
      </c>
      <c r="I857" s="207" t="s">
        <v>235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691</v>
      </c>
      <c r="C858" s="209" t="s">
        <v>692</v>
      </c>
      <c r="D858" s="72" t="str">
        <f t="shared" si="27"/>
        <v>jan/2018</v>
      </c>
      <c r="E858" s="206">
        <v>43119</v>
      </c>
      <c r="F858" s="205" t="s">
        <v>1018</v>
      </c>
      <c r="G858" s="205" t="s">
        <v>287</v>
      </c>
      <c r="H858" s="207" t="s">
        <v>1017</v>
      </c>
      <c r="I858" s="207" t="s">
        <v>235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691</v>
      </c>
      <c r="C859" s="209" t="s">
        <v>692</v>
      </c>
      <c r="D859" s="72" t="str">
        <f t="shared" si="27"/>
        <v>jan/2018</v>
      </c>
      <c r="E859" s="206">
        <v>43119</v>
      </c>
      <c r="F859" s="205" t="s">
        <v>1019</v>
      </c>
      <c r="G859" s="205" t="s">
        <v>287</v>
      </c>
      <c r="H859" s="207" t="s">
        <v>1017</v>
      </c>
      <c r="I859" s="207" t="s">
        <v>235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691</v>
      </c>
      <c r="C860" s="209" t="s">
        <v>692</v>
      </c>
      <c r="D860" s="72" t="str">
        <f t="shared" si="27"/>
        <v>jan/2018</v>
      </c>
      <c r="E860" s="206">
        <v>43119</v>
      </c>
      <c r="F860" s="205" t="s">
        <v>1020</v>
      </c>
      <c r="G860" s="205" t="s">
        <v>287</v>
      </c>
      <c r="H860" s="207" t="s">
        <v>1017</v>
      </c>
      <c r="I860" s="207" t="s">
        <v>235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691</v>
      </c>
      <c r="C861" s="209" t="s">
        <v>692</v>
      </c>
      <c r="D861" s="72" t="str">
        <f t="shared" si="27"/>
        <v>jan/2018</v>
      </c>
      <c r="E861" s="206">
        <v>43119</v>
      </c>
      <c r="F861" s="205" t="s">
        <v>210</v>
      </c>
      <c r="G861" s="205" t="s">
        <v>287</v>
      </c>
      <c r="H861" s="207" t="s">
        <v>298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691</v>
      </c>
      <c r="C862" s="209" t="s">
        <v>692</v>
      </c>
      <c r="D862" s="72" t="str">
        <f t="shared" si="27"/>
        <v>jan/2018</v>
      </c>
      <c r="E862" s="206">
        <v>43119</v>
      </c>
      <c r="F862" s="205" t="s">
        <v>210</v>
      </c>
      <c r="G862" s="205" t="s">
        <v>287</v>
      </c>
      <c r="H862" s="207" t="s">
        <v>298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691</v>
      </c>
      <c r="C863" s="209" t="s">
        <v>692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287</v>
      </c>
      <c r="H863" s="209" t="s">
        <v>1006</v>
      </c>
      <c r="I863" s="207" t="s">
        <v>241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691</v>
      </c>
      <c r="C864" s="209" t="s">
        <v>692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287</v>
      </c>
      <c r="H864" s="207" t="s">
        <v>363</v>
      </c>
      <c r="I864" s="207" t="s">
        <v>240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691</v>
      </c>
      <c r="C865" s="209" t="s">
        <v>692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287</v>
      </c>
      <c r="H865" s="207" t="s">
        <v>363</v>
      </c>
      <c r="I865" s="207" t="s">
        <v>241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691</v>
      </c>
      <c r="C866" s="209" t="s">
        <v>692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287</v>
      </c>
      <c r="H866" s="207" t="s">
        <v>363</v>
      </c>
      <c r="I866" s="207" t="s">
        <v>241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691</v>
      </c>
      <c r="C867" s="209" t="s">
        <v>692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287</v>
      </c>
      <c r="H867" s="207" t="s">
        <v>178</v>
      </c>
      <c r="I867" s="207" t="s">
        <v>240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691</v>
      </c>
      <c r="C868" s="209" t="s">
        <v>692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287</v>
      </c>
      <c r="H868" s="207" t="s">
        <v>178</v>
      </c>
      <c r="I868" s="207" t="s">
        <v>241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691</v>
      </c>
      <c r="C869" s="209" t="s">
        <v>692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287</v>
      </c>
      <c r="H869" s="207" t="s">
        <v>178</v>
      </c>
      <c r="I869" s="207" t="s">
        <v>241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691</v>
      </c>
      <c r="C870" s="209" t="s">
        <v>692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287</v>
      </c>
      <c r="H870" s="207" t="s">
        <v>178</v>
      </c>
      <c r="I870" s="207" t="s">
        <v>241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691</v>
      </c>
      <c r="C871" s="209" t="s">
        <v>692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287</v>
      </c>
      <c r="H871" s="207" t="s">
        <v>178</v>
      </c>
      <c r="I871" s="207" t="s">
        <v>241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691</v>
      </c>
      <c r="C872" s="209" t="s">
        <v>692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287</v>
      </c>
      <c r="H872" s="207" t="s">
        <v>178</v>
      </c>
      <c r="I872" s="207" t="s">
        <v>240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691</v>
      </c>
      <c r="C873" s="209" t="s">
        <v>692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287</v>
      </c>
      <c r="H873" s="207" t="s">
        <v>178</v>
      </c>
      <c r="I873" s="207" t="s">
        <v>241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691</v>
      </c>
      <c r="C874" s="209" t="s">
        <v>692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287</v>
      </c>
      <c r="H874" s="207" t="s">
        <v>570</v>
      </c>
      <c r="I874" s="207" t="s">
        <v>241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691</v>
      </c>
      <c r="C875" s="209" t="s">
        <v>692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287</v>
      </c>
      <c r="H875" s="207" t="s">
        <v>570</v>
      </c>
      <c r="I875" s="207" t="s">
        <v>241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691</v>
      </c>
      <c r="C876" s="209" t="s">
        <v>692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287</v>
      </c>
      <c r="H876" s="207" t="s">
        <v>388</v>
      </c>
      <c r="I876" s="207" t="s">
        <v>241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691</v>
      </c>
      <c r="C877" s="209" t="s">
        <v>692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287</v>
      </c>
      <c r="H877" s="207" t="s">
        <v>388</v>
      </c>
      <c r="I877" s="207" t="s">
        <v>240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691</v>
      </c>
      <c r="C878" s="209" t="s">
        <v>692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287</v>
      </c>
      <c r="H878" s="207" t="s">
        <v>198</v>
      </c>
      <c r="I878" s="207" t="s">
        <v>249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691</v>
      </c>
      <c r="C879" s="209" t="s">
        <v>692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287</v>
      </c>
      <c r="H879" s="207" t="s">
        <v>198</v>
      </c>
      <c r="I879" s="207" t="s">
        <v>248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691</v>
      </c>
      <c r="C880" s="209" t="s">
        <v>692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287</v>
      </c>
      <c r="H880" s="207" t="s">
        <v>1008</v>
      </c>
      <c r="I880" s="207" t="s">
        <v>241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691</v>
      </c>
      <c r="C881" s="209" t="s">
        <v>692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287</v>
      </c>
      <c r="H881" s="207" t="s">
        <v>1008</v>
      </c>
      <c r="I881" s="207" t="s">
        <v>241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691</v>
      </c>
      <c r="C882" s="209" t="s">
        <v>692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287</v>
      </c>
      <c r="H882" s="207" t="s">
        <v>1008</v>
      </c>
      <c r="I882" s="207" t="s">
        <v>241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691</v>
      </c>
      <c r="C883" s="209" t="s">
        <v>692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287</v>
      </c>
      <c r="H883" s="207" t="s">
        <v>179</v>
      </c>
      <c r="I883" s="207" t="s">
        <v>240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691</v>
      </c>
      <c r="C884" s="209" t="s">
        <v>692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287</v>
      </c>
      <c r="H884" s="207" t="s">
        <v>355</v>
      </c>
      <c r="I884" s="207" t="s">
        <v>245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691</v>
      </c>
      <c r="C885" s="209" t="s">
        <v>692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287</v>
      </c>
      <c r="H885" s="207" t="s">
        <v>143</v>
      </c>
      <c r="I885" s="207" t="s">
        <v>247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691</v>
      </c>
      <c r="C886" s="209" t="s">
        <v>692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287</v>
      </c>
      <c r="H886" s="207" t="s">
        <v>143</v>
      </c>
      <c r="I886" s="207" t="s">
        <v>247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691</v>
      </c>
      <c r="C887" s="209" t="s">
        <v>692</v>
      </c>
      <c r="D887" s="72" t="str">
        <f t="shared" si="27"/>
        <v>jan/2018</v>
      </c>
      <c r="E887" s="206">
        <v>43122</v>
      </c>
      <c r="F887" s="205" t="s">
        <v>203</v>
      </c>
      <c r="G887" s="205" t="s">
        <v>287</v>
      </c>
      <c r="H887" s="207" t="s">
        <v>204</v>
      </c>
      <c r="I887" s="207" t="s">
        <v>292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691</v>
      </c>
      <c r="C888" s="209" t="s">
        <v>692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287</v>
      </c>
      <c r="H888" s="207" t="s">
        <v>1005</v>
      </c>
      <c r="I888" s="207" t="s">
        <v>241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691</v>
      </c>
      <c r="C889" s="209" t="s">
        <v>692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287</v>
      </c>
      <c r="H889" s="207" t="s">
        <v>308</v>
      </c>
      <c r="I889" s="207" t="s">
        <v>241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691</v>
      </c>
      <c r="C890" s="209" t="s">
        <v>692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287</v>
      </c>
      <c r="H890" s="207" t="s">
        <v>308</v>
      </c>
      <c r="I890" s="207" t="s">
        <v>241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691</v>
      </c>
      <c r="C891" s="209" t="s">
        <v>692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287</v>
      </c>
      <c r="H891" s="207" t="s">
        <v>308</v>
      </c>
      <c r="I891" s="207" t="s">
        <v>240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691</v>
      </c>
      <c r="C892" s="209" t="s">
        <v>692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287</v>
      </c>
      <c r="H892" s="207" t="s">
        <v>1021</v>
      </c>
      <c r="I892" s="207" t="s">
        <v>241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691</v>
      </c>
      <c r="C893" s="209" t="s">
        <v>692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287</v>
      </c>
      <c r="H893" s="207" t="s">
        <v>570</v>
      </c>
      <c r="I893" s="207" t="s">
        <v>241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691</v>
      </c>
      <c r="C894" s="209" t="s">
        <v>692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287</v>
      </c>
      <c r="H894" s="207" t="s">
        <v>570</v>
      </c>
      <c r="I894" s="207" t="s">
        <v>241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691</v>
      </c>
      <c r="C895" s="209" t="s">
        <v>692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287</v>
      </c>
      <c r="H895" s="207" t="s">
        <v>1008</v>
      </c>
      <c r="I895" s="207" t="s">
        <v>241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691</v>
      </c>
      <c r="C896" s="209" t="s">
        <v>692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287</v>
      </c>
      <c r="H896" s="207" t="s">
        <v>1008</v>
      </c>
      <c r="I896" s="207" t="s">
        <v>241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691</v>
      </c>
      <c r="C897" s="209" t="s">
        <v>692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287</v>
      </c>
      <c r="H897" s="207" t="s">
        <v>1022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691</v>
      </c>
      <c r="C898" s="209" t="s">
        <v>692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287</v>
      </c>
      <c r="H898" s="207" t="s">
        <v>901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691</v>
      </c>
      <c r="C899" s="209" t="s">
        <v>692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287</v>
      </c>
      <c r="H899" s="207" t="s">
        <v>901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691</v>
      </c>
      <c r="C900" s="209" t="s">
        <v>692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287</v>
      </c>
      <c r="H900" s="207" t="s">
        <v>901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691</v>
      </c>
      <c r="C901" s="209" t="s">
        <v>692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287</v>
      </c>
      <c r="H901" s="207" t="s">
        <v>901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691</v>
      </c>
      <c r="C902" s="209" t="s">
        <v>692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287</v>
      </c>
      <c r="H902" s="207" t="s">
        <v>1023</v>
      </c>
      <c r="I902" s="207" t="s">
        <v>244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691</v>
      </c>
      <c r="C903" s="209" t="s">
        <v>692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287</v>
      </c>
      <c r="H903" s="207" t="s">
        <v>1023</v>
      </c>
      <c r="I903" s="207" t="s">
        <v>244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693</v>
      </c>
      <c r="C904" s="209" t="s">
        <v>692</v>
      </c>
      <c r="D904" s="72" t="str">
        <f t="shared" si="29"/>
        <v>jan/2018</v>
      </c>
      <c r="E904" s="206">
        <v>43123</v>
      </c>
      <c r="F904" s="205" t="s">
        <v>203</v>
      </c>
      <c r="G904" s="205" t="s">
        <v>287</v>
      </c>
      <c r="H904" s="207" t="s">
        <v>204</v>
      </c>
      <c r="I904" s="207" t="s">
        <v>292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693</v>
      </c>
      <c r="C905" s="209" t="s">
        <v>692</v>
      </c>
      <c r="D905" s="72" t="str">
        <f t="shared" si="29"/>
        <v>jan/2018</v>
      </c>
      <c r="E905" s="206">
        <v>43123</v>
      </c>
      <c r="F905" s="205" t="s">
        <v>201</v>
      </c>
      <c r="G905" s="205" t="s">
        <v>287</v>
      </c>
      <c r="H905" s="207" t="s">
        <v>299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691</v>
      </c>
      <c r="C906" s="209" t="s">
        <v>692</v>
      </c>
      <c r="D906" s="72" t="str">
        <f t="shared" si="29"/>
        <v>jan/2018</v>
      </c>
      <c r="E906" s="206">
        <v>43123</v>
      </c>
      <c r="F906" s="205" t="s">
        <v>201</v>
      </c>
      <c r="G906" s="205" t="s">
        <v>287</v>
      </c>
      <c r="H906" s="207" t="s">
        <v>299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691</v>
      </c>
      <c r="C907" s="209" t="s">
        <v>692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287</v>
      </c>
      <c r="H907" s="207" t="s">
        <v>570</v>
      </c>
      <c r="I907" s="207" t="s">
        <v>241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691</v>
      </c>
      <c r="C908" s="209" t="s">
        <v>692</v>
      </c>
      <c r="D908" s="72" t="str">
        <f t="shared" si="29"/>
        <v>jan/2018</v>
      </c>
      <c r="E908" s="206">
        <v>43124</v>
      </c>
      <c r="F908" s="205" t="s">
        <v>314</v>
      </c>
      <c r="G908" s="205" t="s">
        <v>287</v>
      </c>
      <c r="H908" s="207" t="s">
        <v>347</v>
      </c>
      <c r="I908" s="207" t="s">
        <v>268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691</v>
      </c>
      <c r="C909" s="209" t="s">
        <v>692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287</v>
      </c>
      <c r="H909" s="207" t="s">
        <v>1008</v>
      </c>
      <c r="I909" s="207" t="s">
        <v>241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691</v>
      </c>
      <c r="C910" s="209" t="s">
        <v>692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287</v>
      </c>
      <c r="H910" s="207" t="s">
        <v>901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691</v>
      </c>
      <c r="C911" s="209" t="s">
        <v>692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287</v>
      </c>
      <c r="H911" s="207" t="s">
        <v>901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691</v>
      </c>
      <c r="C912" s="209" t="s">
        <v>692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287</v>
      </c>
      <c r="H912" s="207" t="s">
        <v>901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691</v>
      </c>
      <c r="C913" s="209" t="s">
        <v>692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287</v>
      </c>
      <c r="H913" s="207" t="s">
        <v>291</v>
      </c>
      <c r="I913" s="207" t="s">
        <v>240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691</v>
      </c>
      <c r="C914" s="209" t="s">
        <v>692</v>
      </c>
      <c r="D914" s="72" t="str">
        <f t="shared" si="29"/>
        <v>jan/2018</v>
      </c>
      <c r="E914" s="206">
        <v>43124</v>
      </c>
      <c r="F914" s="205">
        <v>711</v>
      </c>
      <c r="G914" s="205" t="s">
        <v>287</v>
      </c>
      <c r="H914" s="207" t="s">
        <v>1024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691</v>
      </c>
      <c r="C915" s="209" t="s">
        <v>692</v>
      </c>
      <c r="D915" s="72" t="str">
        <f t="shared" si="29"/>
        <v>jan/2018</v>
      </c>
      <c r="E915" s="206">
        <v>43124</v>
      </c>
      <c r="F915" s="205">
        <v>712</v>
      </c>
      <c r="G915" s="205" t="s">
        <v>287</v>
      </c>
      <c r="H915" s="207" t="s">
        <v>1024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691</v>
      </c>
      <c r="C916" s="209" t="s">
        <v>692</v>
      </c>
      <c r="D916" s="72" t="str">
        <f t="shared" si="29"/>
        <v>jan/2018</v>
      </c>
      <c r="E916" s="206">
        <v>43124</v>
      </c>
      <c r="F916" s="205" t="s">
        <v>210</v>
      </c>
      <c r="G916" s="205" t="s">
        <v>287</v>
      </c>
      <c r="H916" s="207" t="s">
        <v>298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691</v>
      </c>
      <c r="C917" s="209" t="s">
        <v>692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287</v>
      </c>
      <c r="H917" s="207" t="s">
        <v>1003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691</v>
      </c>
      <c r="C918" s="209" t="s">
        <v>692</v>
      </c>
      <c r="D918" s="72" t="str">
        <f t="shared" si="29"/>
        <v>jan/2018</v>
      </c>
      <c r="E918" s="206">
        <v>43125</v>
      </c>
      <c r="F918" s="205" t="s">
        <v>677</v>
      </c>
      <c r="G918" s="205" t="s">
        <v>287</v>
      </c>
      <c r="H918" s="207" t="s">
        <v>910</v>
      </c>
      <c r="I918" s="207" t="s">
        <v>222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691</v>
      </c>
      <c r="C919" s="209" t="s">
        <v>692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287</v>
      </c>
      <c r="H919" s="207" t="s">
        <v>1025</v>
      </c>
      <c r="I919" s="207" t="s">
        <v>241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691</v>
      </c>
      <c r="C920" s="209" t="s">
        <v>692</v>
      </c>
      <c r="D920" s="72" t="str">
        <f t="shared" si="29"/>
        <v>jan/2018</v>
      </c>
      <c r="E920" s="206">
        <v>43125</v>
      </c>
      <c r="F920" s="205" t="s">
        <v>296</v>
      </c>
      <c r="G920" s="205" t="s">
        <v>287</v>
      </c>
      <c r="H920" s="207" t="s">
        <v>1026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691</v>
      </c>
      <c r="C921" s="209" t="s">
        <v>692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287</v>
      </c>
      <c r="H921" s="207" t="s">
        <v>1023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691</v>
      </c>
      <c r="C922" s="209" t="s">
        <v>692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287</v>
      </c>
      <c r="H922" s="207" t="s">
        <v>1023</v>
      </c>
      <c r="I922" s="207" t="s">
        <v>244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691</v>
      </c>
      <c r="C923" s="209" t="s">
        <v>692</v>
      </c>
      <c r="D923" s="72" t="str">
        <f t="shared" si="29"/>
        <v>jan/2018</v>
      </c>
      <c r="E923" s="206">
        <v>43125</v>
      </c>
      <c r="F923" s="205" t="s">
        <v>343</v>
      </c>
      <c r="G923" s="205" t="s">
        <v>287</v>
      </c>
      <c r="H923" s="207" t="s">
        <v>344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691</v>
      </c>
      <c r="C924" s="209" t="s">
        <v>692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287</v>
      </c>
      <c r="H924" s="207" t="s">
        <v>291</v>
      </c>
      <c r="I924" s="207" t="s">
        <v>241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691</v>
      </c>
      <c r="C925" s="209" t="s">
        <v>692</v>
      </c>
      <c r="D925" s="72" t="str">
        <f t="shared" si="29"/>
        <v>jan/2018</v>
      </c>
      <c r="E925" s="206">
        <v>43126</v>
      </c>
      <c r="F925" s="205">
        <v>240</v>
      </c>
      <c r="G925" s="205" t="s">
        <v>287</v>
      </c>
      <c r="H925" s="207" t="s">
        <v>1027</v>
      </c>
      <c r="I925" s="207" t="s">
        <v>235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691</v>
      </c>
      <c r="C926" s="209" t="s">
        <v>692</v>
      </c>
      <c r="D926" s="72" t="str">
        <f t="shared" si="29"/>
        <v>jan/2018</v>
      </c>
      <c r="E926" s="206">
        <v>43126</v>
      </c>
      <c r="F926" s="205">
        <v>743</v>
      </c>
      <c r="G926" s="205" t="s">
        <v>287</v>
      </c>
      <c r="H926" s="207" t="s">
        <v>1028</v>
      </c>
      <c r="I926" s="207" t="s">
        <v>240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691</v>
      </c>
      <c r="C927" s="209" t="s">
        <v>692</v>
      </c>
      <c r="D927" s="72" t="str">
        <f t="shared" si="29"/>
        <v>jan/2018</v>
      </c>
      <c r="E927" s="206">
        <v>43126</v>
      </c>
      <c r="F927" s="205">
        <v>144</v>
      </c>
      <c r="G927" s="205" t="s">
        <v>287</v>
      </c>
      <c r="H927" s="207" t="s">
        <v>1029</v>
      </c>
      <c r="I927" s="207" t="s">
        <v>235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691</v>
      </c>
      <c r="C928" s="209" t="s">
        <v>692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287</v>
      </c>
      <c r="H928" s="207" t="s">
        <v>178</v>
      </c>
      <c r="I928" s="207" t="s">
        <v>241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691</v>
      </c>
      <c r="C929" s="209" t="s">
        <v>692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287</v>
      </c>
      <c r="H929" s="207" t="s">
        <v>389</v>
      </c>
      <c r="I929" s="207" t="s">
        <v>241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691</v>
      </c>
      <c r="C930" s="209" t="s">
        <v>692</v>
      </c>
      <c r="D930" s="72" t="str">
        <f t="shared" si="29"/>
        <v>jan/2018</v>
      </c>
      <c r="E930" s="206">
        <v>43126</v>
      </c>
      <c r="F930" s="205">
        <v>21</v>
      </c>
      <c r="G930" s="205" t="s">
        <v>287</v>
      </c>
      <c r="H930" s="207" t="s">
        <v>1030</v>
      </c>
      <c r="I930" s="207" t="s">
        <v>235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691</v>
      </c>
      <c r="C931" s="209" t="s">
        <v>692</v>
      </c>
      <c r="D931" s="72" t="str">
        <f t="shared" si="29"/>
        <v>jan/2018</v>
      </c>
      <c r="E931" s="206">
        <v>43126</v>
      </c>
      <c r="F931" s="205">
        <v>146</v>
      </c>
      <c r="G931" s="205" t="s">
        <v>287</v>
      </c>
      <c r="H931" s="207" t="s">
        <v>1011</v>
      </c>
      <c r="I931" s="207" t="s">
        <v>235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691</v>
      </c>
      <c r="C932" s="209" t="s">
        <v>692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287</v>
      </c>
      <c r="H932" s="207" t="s">
        <v>388</v>
      </c>
      <c r="I932" s="207" t="s">
        <v>241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691</v>
      </c>
      <c r="C933" s="209" t="s">
        <v>692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287</v>
      </c>
      <c r="H933" s="207" t="s">
        <v>388</v>
      </c>
      <c r="I933" s="207" t="s">
        <v>241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691</v>
      </c>
      <c r="C934" s="209" t="s">
        <v>692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287</v>
      </c>
      <c r="H934" s="207" t="s">
        <v>388</v>
      </c>
      <c r="I934" s="207" t="s">
        <v>241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691</v>
      </c>
      <c r="C935" s="209" t="s">
        <v>692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287</v>
      </c>
      <c r="H935" s="207" t="s">
        <v>410</v>
      </c>
      <c r="I935" s="207" t="s">
        <v>241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691</v>
      </c>
      <c r="C936" s="209" t="s">
        <v>692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287</v>
      </c>
      <c r="H936" s="207" t="s">
        <v>1031</v>
      </c>
      <c r="I936" s="207" t="s">
        <v>241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691</v>
      </c>
      <c r="C937" s="209" t="s">
        <v>692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287</v>
      </c>
      <c r="H937" s="207" t="s">
        <v>901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691</v>
      </c>
      <c r="C938" s="209" t="s">
        <v>692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287</v>
      </c>
      <c r="H938" s="207" t="s">
        <v>901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691</v>
      </c>
      <c r="C939" s="209" t="s">
        <v>692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287</v>
      </c>
      <c r="H939" s="207" t="s">
        <v>901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691</v>
      </c>
      <c r="C940" s="209" t="s">
        <v>692</v>
      </c>
      <c r="D940" s="72" t="str">
        <f t="shared" si="29"/>
        <v>jan/2018</v>
      </c>
      <c r="E940" s="206">
        <v>43126</v>
      </c>
      <c r="F940" s="205">
        <v>13</v>
      </c>
      <c r="G940" s="205" t="s">
        <v>287</v>
      </c>
      <c r="H940" s="207" t="s">
        <v>1013</v>
      </c>
      <c r="I940" s="207" t="s">
        <v>235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691</v>
      </c>
      <c r="C941" s="209" t="s">
        <v>692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287</v>
      </c>
      <c r="H941" s="207" t="s">
        <v>355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691</v>
      </c>
      <c r="C942" s="209" t="s">
        <v>692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287</v>
      </c>
      <c r="H942" s="207" t="s">
        <v>355</v>
      </c>
      <c r="I942" s="207" t="s">
        <v>245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691</v>
      </c>
      <c r="C943" s="209" t="s">
        <v>692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287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691</v>
      </c>
      <c r="C944" s="209" t="s">
        <v>692</v>
      </c>
      <c r="D944" s="72" t="str">
        <f t="shared" si="29"/>
        <v>jan/2018</v>
      </c>
      <c r="E944" s="206">
        <v>43126</v>
      </c>
      <c r="F944" s="205">
        <v>21</v>
      </c>
      <c r="G944" s="205" t="s">
        <v>287</v>
      </c>
      <c r="H944" s="207" t="s">
        <v>1032</v>
      </c>
      <c r="I944" s="207" t="s">
        <v>235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691</v>
      </c>
      <c r="C945" s="209" t="s">
        <v>692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287</v>
      </c>
      <c r="H945" s="207" t="s">
        <v>671</v>
      </c>
      <c r="I945" s="207" t="s">
        <v>242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693</v>
      </c>
      <c r="C946" s="209" t="s">
        <v>692</v>
      </c>
      <c r="D946" s="72" t="str">
        <f t="shared" si="29"/>
        <v>jan/2018</v>
      </c>
      <c r="E946" s="206">
        <v>43126</v>
      </c>
      <c r="F946" s="205" t="s">
        <v>203</v>
      </c>
      <c r="G946" s="205" t="s">
        <v>287</v>
      </c>
      <c r="H946" s="207" t="s">
        <v>204</v>
      </c>
      <c r="I946" s="207" t="s">
        <v>292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691</v>
      </c>
      <c r="C947" s="209" t="s">
        <v>692</v>
      </c>
      <c r="D947" s="72" t="str">
        <f t="shared" si="29"/>
        <v>jan/2018</v>
      </c>
      <c r="E947" s="206">
        <v>43126</v>
      </c>
      <c r="F947" s="205">
        <v>30</v>
      </c>
      <c r="G947" s="205" t="s">
        <v>287</v>
      </c>
      <c r="H947" s="207" t="s">
        <v>1017</v>
      </c>
      <c r="I947" s="207" t="s">
        <v>235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691</v>
      </c>
      <c r="C948" s="209" t="s">
        <v>692</v>
      </c>
      <c r="D948" s="72" t="str">
        <f t="shared" si="29"/>
        <v>jan/2018</v>
      </c>
      <c r="E948" s="206">
        <v>43126</v>
      </c>
      <c r="F948" s="205">
        <v>29</v>
      </c>
      <c r="G948" s="205" t="s">
        <v>287</v>
      </c>
      <c r="H948" s="207" t="s">
        <v>1017</v>
      </c>
      <c r="I948" s="207" t="s">
        <v>235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691</v>
      </c>
      <c r="C949" s="209" t="s">
        <v>692</v>
      </c>
      <c r="D949" s="72" t="str">
        <f t="shared" si="29"/>
        <v>jan/2018</v>
      </c>
      <c r="E949" s="206">
        <v>43126</v>
      </c>
      <c r="F949" s="205">
        <v>28</v>
      </c>
      <c r="G949" s="205" t="s">
        <v>287</v>
      </c>
      <c r="H949" s="207" t="s">
        <v>1017</v>
      </c>
      <c r="I949" s="207" t="s">
        <v>235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691</v>
      </c>
      <c r="C950" s="209" t="s">
        <v>692</v>
      </c>
      <c r="D950" s="72" t="str">
        <f t="shared" si="29"/>
        <v>jan/2018</v>
      </c>
      <c r="E950" s="206">
        <v>43126</v>
      </c>
      <c r="F950" s="205">
        <v>27</v>
      </c>
      <c r="G950" s="205" t="s">
        <v>287</v>
      </c>
      <c r="H950" s="207" t="s">
        <v>1017</v>
      </c>
      <c r="I950" s="207" t="s">
        <v>235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693</v>
      </c>
      <c r="C951" s="209" t="s">
        <v>692</v>
      </c>
      <c r="D951" s="72" t="str">
        <f t="shared" si="29"/>
        <v>jan/2018</v>
      </c>
      <c r="E951" s="206">
        <v>43126</v>
      </c>
      <c r="F951" s="205" t="s">
        <v>201</v>
      </c>
      <c r="G951" s="205" t="s">
        <v>287</v>
      </c>
      <c r="H951" s="207" t="s">
        <v>299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691</v>
      </c>
      <c r="C952" s="209" t="s">
        <v>692</v>
      </c>
      <c r="D952" s="72" t="str">
        <f t="shared" si="29"/>
        <v>jan/2018</v>
      </c>
      <c r="E952" s="206">
        <v>43126</v>
      </c>
      <c r="F952" s="205" t="s">
        <v>201</v>
      </c>
      <c r="G952" s="205" t="s">
        <v>287</v>
      </c>
      <c r="H952" s="207" t="s">
        <v>299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691</v>
      </c>
      <c r="C953" s="209" t="s">
        <v>692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287</v>
      </c>
      <c r="H953" s="207" t="s">
        <v>363</v>
      </c>
      <c r="I953" s="207" t="s">
        <v>240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691</v>
      </c>
      <c r="C954" s="209" t="s">
        <v>692</v>
      </c>
      <c r="D954" s="72" t="str">
        <f t="shared" si="29"/>
        <v>jan/2018</v>
      </c>
      <c r="E954" s="206">
        <v>43129</v>
      </c>
      <c r="F954" s="205">
        <v>508</v>
      </c>
      <c r="G954" s="205" t="s">
        <v>287</v>
      </c>
      <c r="H954" s="221" t="s">
        <v>1033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691</v>
      </c>
      <c r="C955" s="209" t="s">
        <v>692</v>
      </c>
      <c r="D955" s="72" t="str">
        <f t="shared" si="29"/>
        <v>jan/2018</v>
      </c>
      <c r="E955" s="206">
        <v>43129</v>
      </c>
      <c r="F955" s="205" t="s">
        <v>364</v>
      </c>
      <c r="G955" s="205" t="s">
        <v>287</v>
      </c>
      <c r="H955" s="207" t="s">
        <v>1034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691</v>
      </c>
      <c r="C956" s="209" t="s">
        <v>692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287</v>
      </c>
      <c r="H956" s="207" t="s">
        <v>1034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691</v>
      </c>
      <c r="C957" s="209" t="s">
        <v>692</v>
      </c>
      <c r="D957" s="72" t="str">
        <f t="shared" si="29"/>
        <v>jan/2018</v>
      </c>
      <c r="E957" s="206">
        <v>43129</v>
      </c>
      <c r="F957" s="205">
        <v>120</v>
      </c>
      <c r="G957" s="205" t="s">
        <v>287</v>
      </c>
      <c r="H957" s="207" t="s">
        <v>1035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691</v>
      </c>
      <c r="C958" s="209" t="s">
        <v>692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287</v>
      </c>
      <c r="H958" s="207" t="s">
        <v>388</v>
      </c>
      <c r="I958" s="207" t="s">
        <v>241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691</v>
      </c>
      <c r="C959" s="209" t="s">
        <v>692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287</v>
      </c>
      <c r="H959" s="207" t="s">
        <v>322</v>
      </c>
      <c r="I959" s="207" t="s">
        <v>247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691</v>
      </c>
      <c r="C960" s="209" t="s">
        <v>692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287</v>
      </c>
      <c r="H960" s="207" t="s">
        <v>995</v>
      </c>
      <c r="I960" s="207" t="s">
        <v>240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691</v>
      </c>
      <c r="C961" s="209" t="s">
        <v>692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287</v>
      </c>
      <c r="H961" s="207" t="s">
        <v>995</v>
      </c>
      <c r="I961" s="207" t="s">
        <v>240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691</v>
      </c>
      <c r="C962" s="209" t="s">
        <v>692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287</v>
      </c>
      <c r="H962" s="207" t="s">
        <v>995</v>
      </c>
      <c r="I962" s="207" t="s">
        <v>240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691</v>
      </c>
      <c r="C963" s="209" t="s">
        <v>692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287</v>
      </c>
      <c r="H963" s="207" t="s">
        <v>1022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691</v>
      </c>
      <c r="C964" s="209" t="s">
        <v>692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287</v>
      </c>
      <c r="H964" s="207" t="s">
        <v>901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691</v>
      </c>
      <c r="C965" s="209" t="s">
        <v>692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287</v>
      </c>
      <c r="H965" s="207" t="s">
        <v>901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691</v>
      </c>
      <c r="C966" s="209" t="s">
        <v>692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287</v>
      </c>
      <c r="H966" s="207" t="s">
        <v>901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691</v>
      </c>
      <c r="C967" s="209" t="s">
        <v>692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287</v>
      </c>
      <c r="H967" s="207" t="s">
        <v>1036</v>
      </c>
      <c r="I967" s="207" t="s">
        <v>241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691</v>
      </c>
      <c r="C968" s="209" t="s">
        <v>692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287</v>
      </c>
      <c r="H968" s="207" t="s">
        <v>355</v>
      </c>
      <c r="I968" s="207" t="s">
        <v>240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691</v>
      </c>
      <c r="C969" s="209" t="s">
        <v>692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287</v>
      </c>
      <c r="H969" s="207" t="s">
        <v>1000</v>
      </c>
      <c r="I969" s="207" t="s">
        <v>247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691</v>
      </c>
      <c r="C970" s="209" t="s">
        <v>692</v>
      </c>
      <c r="D970" s="72" t="str">
        <f t="shared" si="31"/>
        <v>jan/2018</v>
      </c>
      <c r="E970" s="206">
        <v>43129</v>
      </c>
      <c r="F970" s="205">
        <v>16</v>
      </c>
      <c r="G970" s="205" t="s">
        <v>287</v>
      </c>
      <c r="H970" s="207" t="s">
        <v>1037</v>
      </c>
      <c r="I970" s="207" t="s">
        <v>261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691</v>
      </c>
      <c r="C971" s="209" t="s">
        <v>692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287</v>
      </c>
      <c r="H971" s="207" t="s">
        <v>1038</v>
      </c>
      <c r="I971" s="207" t="s">
        <v>253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691</v>
      </c>
      <c r="C972" s="209" t="s">
        <v>692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287</v>
      </c>
      <c r="H972" s="207" t="s">
        <v>1039</v>
      </c>
      <c r="I972" s="207" t="s">
        <v>245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691</v>
      </c>
      <c r="C973" s="209" t="s">
        <v>692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287</v>
      </c>
      <c r="H973" s="207" t="s">
        <v>1039</v>
      </c>
      <c r="I973" s="207" t="s">
        <v>245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691</v>
      </c>
      <c r="C974" s="209" t="s">
        <v>692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287</v>
      </c>
      <c r="H974" s="207" t="s">
        <v>1039</v>
      </c>
      <c r="I974" s="207" t="s">
        <v>245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691</v>
      </c>
      <c r="C975" s="209" t="s">
        <v>692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287</v>
      </c>
      <c r="H975" s="207" t="s">
        <v>1039</v>
      </c>
      <c r="I975" s="207" t="s">
        <v>245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691</v>
      </c>
      <c r="C976" s="209" t="s">
        <v>692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287</v>
      </c>
      <c r="H976" s="207" t="s">
        <v>1039</v>
      </c>
      <c r="I976" s="207" t="s">
        <v>245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691</v>
      </c>
      <c r="C977" s="209" t="s">
        <v>692</v>
      </c>
      <c r="D977" s="72" t="str">
        <f t="shared" si="31"/>
        <v>jan/2018</v>
      </c>
      <c r="E977" s="206">
        <v>43129</v>
      </c>
      <c r="F977" s="205" t="s">
        <v>210</v>
      </c>
      <c r="G977" s="205" t="s">
        <v>287</v>
      </c>
      <c r="H977" s="207" t="s">
        <v>1040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691</v>
      </c>
      <c r="C978" s="209" t="s">
        <v>692</v>
      </c>
      <c r="D978" s="72" t="str">
        <f t="shared" si="31"/>
        <v>jan/2018</v>
      </c>
      <c r="E978" s="206">
        <v>43129</v>
      </c>
      <c r="F978" s="205" t="s">
        <v>210</v>
      </c>
      <c r="G978" s="205" t="s">
        <v>287</v>
      </c>
      <c r="H978" s="207" t="s">
        <v>1040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691</v>
      </c>
      <c r="C979" s="209" t="s">
        <v>692</v>
      </c>
      <c r="D979" s="72" t="str">
        <f t="shared" si="31"/>
        <v>jan/2018</v>
      </c>
      <c r="E979" s="206">
        <v>43129</v>
      </c>
      <c r="F979" s="205" t="s">
        <v>210</v>
      </c>
      <c r="G979" s="205" t="s">
        <v>287</v>
      </c>
      <c r="H979" s="207" t="s">
        <v>1040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691</v>
      </c>
      <c r="C980" s="209" t="s">
        <v>692</v>
      </c>
      <c r="D980" s="72" t="str">
        <f t="shared" si="31"/>
        <v>jan/2018</v>
      </c>
      <c r="E980" s="206">
        <v>43129</v>
      </c>
      <c r="F980" s="205" t="s">
        <v>210</v>
      </c>
      <c r="G980" s="205" t="s">
        <v>287</v>
      </c>
      <c r="H980" s="207" t="s">
        <v>1040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691</v>
      </c>
      <c r="C981" s="209" t="s">
        <v>692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287</v>
      </c>
      <c r="H981" s="207" t="s">
        <v>384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691</v>
      </c>
      <c r="C982" s="209" t="s">
        <v>692</v>
      </c>
      <c r="D982" s="72" t="str">
        <f t="shared" si="31"/>
        <v>jan/2018</v>
      </c>
      <c r="E982" s="206">
        <v>43130</v>
      </c>
      <c r="F982" s="205">
        <v>107</v>
      </c>
      <c r="G982" s="205" t="s">
        <v>287</v>
      </c>
      <c r="H982" s="207" t="s">
        <v>1012</v>
      </c>
      <c r="I982" s="207" t="s">
        <v>235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691</v>
      </c>
      <c r="C983" s="209" t="s">
        <v>692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287</v>
      </c>
      <c r="H983" s="207" t="s">
        <v>1039</v>
      </c>
      <c r="I983" s="207" t="s">
        <v>245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691</v>
      </c>
      <c r="C984" s="209" t="s">
        <v>692</v>
      </c>
      <c r="D984" s="72" t="str">
        <f t="shared" si="31"/>
        <v>jan/2018</v>
      </c>
      <c r="E984" s="206">
        <v>43130</v>
      </c>
      <c r="F984" s="205" t="s">
        <v>210</v>
      </c>
      <c r="G984" s="205" t="s">
        <v>287</v>
      </c>
      <c r="H984" s="207" t="s">
        <v>1040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691</v>
      </c>
      <c r="C985" s="209" t="s">
        <v>692</v>
      </c>
      <c r="D985" s="72" t="str">
        <f t="shared" si="31"/>
        <v>jan/2018</v>
      </c>
      <c r="E985" s="206">
        <v>43130</v>
      </c>
      <c r="F985" s="205" t="s">
        <v>210</v>
      </c>
      <c r="G985" s="205" t="s">
        <v>287</v>
      </c>
      <c r="H985" s="207" t="s">
        <v>1040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693</v>
      </c>
      <c r="C986" s="209" t="s">
        <v>692</v>
      </c>
      <c r="D986" s="72" t="str">
        <f t="shared" si="31"/>
        <v>jan/2018</v>
      </c>
      <c r="E986" s="206">
        <v>43131</v>
      </c>
      <c r="F986" s="205" t="s">
        <v>201</v>
      </c>
      <c r="G986" s="205" t="s">
        <v>287</v>
      </c>
      <c r="H986" s="207" t="s">
        <v>294</v>
      </c>
      <c r="I986" s="207" t="s">
        <v>229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691</v>
      </c>
      <c r="C987" s="209" t="s">
        <v>692</v>
      </c>
      <c r="D987" s="72" t="str">
        <f t="shared" si="31"/>
        <v>jan/2018</v>
      </c>
      <c r="E987" s="206">
        <v>43131</v>
      </c>
      <c r="F987" s="205">
        <v>65</v>
      </c>
      <c r="G987" s="205" t="s">
        <v>287</v>
      </c>
      <c r="H987" s="207" t="s">
        <v>1041</v>
      </c>
      <c r="I987" s="207" t="s">
        <v>241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691</v>
      </c>
      <c r="C988" s="209" t="s">
        <v>692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287</v>
      </c>
      <c r="H988" s="207" t="s">
        <v>901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693</v>
      </c>
      <c r="C989" s="209" t="s">
        <v>692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287</v>
      </c>
      <c r="H989" s="207" t="s">
        <v>350</v>
      </c>
      <c r="I989" s="207" t="s">
        <v>230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691</v>
      </c>
      <c r="C990" s="209" t="s">
        <v>692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287</v>
      </c>
      <c r="H990" s="207" t="s">
        <v>350</v>
      </c>
      <c r="I990" s="207" t="s">
        <v>230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693</v>
      </c>
      <c r="C991" s="209" t="s">
        <v>692</v>
      </c>
      <c r="D991" s="72" t="str">
        <f t="shared" si="31"/>
        <v>jan/2018</v>
      </c>
      <c r="E991" s="206">
        <v>43131</v>
      </c>
      <c r="F991" s="205" t="s">
        <v>203</v>
      </c>
      <c r="G991" s="205" t="s">
        <v>287</v>
      </c>
      <c r="H991" s="207" t="s">
        <v>204</v>
      </c>
      <c r="I991" s="207" t="s">
        <v>292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691</v>
      </c>
      <c r="C992" s="209" t="s">
        <v>692</v>
      </c>
      <c r="D992" s="72" t="str">
        <f t="shared" si="31"/>
        <v>jan/2018</v>
      </c>
      <c r="E992" s="206">
        <v>43131</v>
      </c>
      <c r="F992" s="205" t="s">
        <v>210</v>
      </c>
      <c r="G992" s="205" t="s">
        <v>287</v>
      </c>
      <c r="H992" s="207" t="s">
        <v>1040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693</v>
      </c>
      <c r="C993" s="209" t="s">
        <v>692</v>
      </c>
      <c r="D993" s="72" t="str">
        <f t="shared" si="31"/>
        <v>jan/2018</v>
      </c>
      <c r="E993" s="206">
        <v>43131</v>
      </c>
      <c r="F993" s="205" t="s">
        <v>201</v>
      </c>
      <c r="G993" s="205" t="s">
        <v>287</v>
      </c>
      <c r="H993" s="207" t="s">
        <v>299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691</v>
      </c>
      <c r="C994" s="209" t="s">
        <v>692</v>
      </c>
      <c r="D994" s="72" t="str">
        <f t="shared" si="31"/>
        <v>jan/2018</v>
      </c>
      <c r="E994" s="206">
        <v>43131</v>
      </c>
      <c r="F994" s="205" t="s">
        <v>201</v>
      </c>
      <c r="G994" s="205" t="s">
        <v>287</v>
      </c>
      <c r="H994" s="207" t="s">
        <v>299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691</v>
      </c>
      <c r="C995" s="209" t="s">
        <v>692</v>
      </c>
      <c r="D995" s="72" t="str">
        <f t="shared" si="31"/>
        <v>fev/2018</v>
      </c>
      <c r="E995" s="206">
        <v>43132</v>
      </c>
      <c r="F995" s="205" t="s">
        <v>210</v>
      </c>
      <c r="G995" s="205" t="s">
        <v>287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691</v>
      </c>
      <c r="C996" s="209" t="s">
        <v>692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287</v>
      </c>
      <c r="H996" s="207" t="s">
        <v>1042</v>
      </c>
      <c r="I996" s="207" t="s">
        <v>241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691</v>
      </c>
      <c r="C997" s="209" t="s">
        <v>692</v>
      </c>
      <c r="D997" s="72" t="str">
        <f t="shared" si="31"/>
        <v>fev/2018</v>
      </c>
      <c r="E997" s="206">
        <v>43132</v>
      </c>
      <c r="F997" s="205">
        <v>11</v>
      </c>
      <c r="G997" s="205" t="s">
        <v>287</v>
      </c>
      <c r="H997" s="207" t="s">
        <v>1015</v>
      </c>
      <c r="I997" s="207" t="s">
        <v>260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691</v>
      </c>
      <c r="C998" s="209" t="s">
        <v>692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287</v>
      </c>
      <c r="H998" s="207" t="s">
        <v>291</v>
      </c>
      <c r="I998" s="207" t="s">
        <v>240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691</v>
      </c>
      <c r="C999" s="209" t="s">
        <v>692</v>
      </c>
      <c r="D999" s="72" t="str">
        <f t="shared" si="31"/>
        <v>fev/2018</v>
      </c>
      <c r="E999" s="206">
        <v>43133</v>
      </c>
      <c r="F999" s="205">
        <v>264</v>
      </c>
      <c r="G999" s="205" t="s">
        <v>287</v>
      </c>
      <c r="H999" s="207" t="s">
        <v>1043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691</v>
      </c>
      <c r="C1000" s="209" t="s">
        <v>692</v>
      </c>
      <c r="D1000" s="72" t="str">
        <f t="shared" si="31"/>
        <v>fev/2018</v>
      </c>
      <c r="E1000" s="206">
        <v>43133</v>
      </c>
      <c r="F1000" s="205" t="s">
        <v>364</v>
      </c>
      <c r="G1000" s="205" t="s">
        <v>287</v>
      </c>
      <c r="H1000" s="207" t="s">
        <v>1044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691</v>
      </c>
      <c r="C1001" s="209" t="s">
        <v>692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287</v>
      </c>
      <c r="H1001" s="207" t="s">
        <v>1044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691</v>
      </c>
      <c r="C1002" s="209" t="s">
        <v>692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287</v>
      </c>
      <c r="H1002" s="207" t="s">
        <v>178</v>
      </c>
      <c r="I1002" s="207" t="s">
        <v>243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691</v>
      </c>
      <c r="C1003" s="209" t="s">
        <v>692</v>
      </c>
      <c r="D1003" s="72" t="str">
        <f t="shared" si="31"/>
        <v>fev/2018</v>
      </c>
      <c r="E1003" s="206">
        <v>43133</v>
      </c>
      <c r="F1003" s="205" t="s">
        <v>364</v>
      </c>
      <c r="G1003" s="205" t="s">
        <v>287</v>
      </c>
      <c r="H1003" s="207" t="s">
        <v>920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691</v>
      </c>
      <c r="C1004" s="209" t="s">
        <v>692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287</v>
      </c>
      <c r="H1004" s="207" t="s">
        <v>920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693</v>
      </c>
      <c r="C1005" s="209" t="s">
        <v>692</v>
      </c>
      <c r="D1005" s="72" t="str">
        <f t="shared" si="31"/>
        <v>fev/2018</v>
      </c>
      <c r="E1005" s="206">
        <v>43133</v>
      </c>
      <c r="F1005" s="205" t="s">
        <v>201</v>
      </c>
      <c r="G1005" s="205" t="s">
        <v>287</v>
      </c>
      <c r="H1005" s="207" t="s">
        <v>294</v>
      </c>
      <c r="I1005" s="207" t="s">
        <v>229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693</v>
      </c>
      <c r="C1006" s="209" t="s">
        <v>692</v>
      </c>
      <c r="D1006" s="72" t="str">
        <f t="shared" si="31"/>
        <v>fev/2018</v>
      </c>
      <c r="E1006" s="206">
        <v>43133</v>
      </c>
      <c r="F1006" s="205" t="s">
        <v>201</v>
      </c>
      <c r="G1006" s="205" t="s">
        <v>287</v>
      </c>
      <c r="H1006" s="207" t="s">
        <v>294</v>
      </c>
      <c r="I1006" s="222" t="s">
        <v>229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691</v>
      </c>
      <c r="C1007" s="209" t="s">
        <v>692</v>
      </c>
      <c r="D1007" s="72" t="str">
        <f t="shared" si="31"/>
        <v>fev/2018</v>
      </c>
      <c r="E1007" s="206">
        <v>43133</v>
      </c>
      <c r="F1007" s="205" t="s">
        <v>366</v>
      </c>
      <c r="G1007" s="205" t="s">
        <v>287</v>
      </c>
      <c r="H1007" s="207" t="s">
        <v>1045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691</v>
      </c>
      <c r="C1008" s="209" t="s">
        <v>692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287</v>
      </c>
      <c r="H1008" s="207" t="s">
        <v>995</v>
      </c>
      <c r="I1008" s="209" t="s">
        <v>240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691</v>
      </c>
      <c r="C1009" s="209" t="s">
        <v>692</v>
      </c>
      <c r="D1009" s="72" t="str">
        <f t="shared" si="31"/>
        <v>fev/2018</v>
      </c>
      <c r="E1009" s="206">
        <v>43133</v>
      </c>
      <c r="F1009" s="205" t="s">
        <v>364</v>
      </c>
      <c r="G1009" s="205" t="s">
        <v>287</v>
      </c>
      <c r="H1009" s="207" t="s">
        <v>745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691</v>
      </c>
      <c r="C1010" s="209" t="s">
        <v>692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287</v>
      </c>
      <c r="H1010" s="207" t="s">
        <v>745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691</v>
      </c>
      <c r="C1011" s="209" t="s">
        <v>692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287</v>
      </c>
      <c r="H1011" s="207" t="s">
        <v>901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691</v>
      </c>
      <c r="C1012" s="209" t="s">
        <v>692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287</v>
      </c>
      <c r="H1012" s="207" t="s">
        <v>184</v>
      </c>
      <c r="I1012" s="207" t="s">
        <v>240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691</v>
      </c>
      <c r="C1013" s="209" t="s">
        <v>692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287</v>
      </c>
      <c r="H1013" s="207" t="s">
        <v>184</v>
      </c>
      <c r="I1013" s="207" t="s">
        <v>240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691</v>
      </c>
      <c r="C1014" s="209" t="s">
        <v>692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287</v>
      </c>
      <c r="H1014" s="207" t="s">
        <v>1046</v>
      </c>
      <c r="I1014" s="207" t="s">
        <v>242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693</v>
      </c>
      <c r="C1015" s="209" t="s">
        <v>692</v>
      </c>
      <c r="D1015" s="72" t="str">
        <f t="shared" si="31"/>
        <v>fev/2018</v>
      </c>
      <c r="E1015" s="206">
        <v>43133</v>
      </c>
      <c r="F1015" s="205" t="s">
        <v>203</v>
      </c>
      <c r="G1015" s="205" t="s">
        <v>287</v>
      </c>
      <c r="H1015" s="207" t="s">
        <v>204</v>
      </c>
      <c r="I1015" s="207" t="s">
        <v>292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691</v>
      </c>
      <c r="C1016" s="209" t="s">
        <v>692</v>
      </c>
      <c r="D1016" s="72" t="str">
        <f t="shared" si="31"/>
        <v>fev/2018</v>
      </c>
      <c r="E1016" s="206">
        <v>43133</v>
      </c>
      <c r="F1016" s="205" t="s">
        <v>203</v>
      </c>
      <c r="G1016" s="205" t="s">
        <v>287</v>
      </c>
      <c r="H1016" s="207" t="s">
        <v>204</v>
      </c>
      <c r="I1016" s="207" t="s">
        <v>292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691</v>
      </c>
      <c r="C1017" s="209" t="s">
        <v>692</v>
      </c>
      <c r="D1017" s="72" t="str">
        <f t="shared" si="31"/>
        <v>fev/2018</v>
      </c>
      <c r="E1017" s="206">
        <v>43133</v>
      </c>
      <c r="F1017" s="205" t="s">
        <v>364</v>
      </c>
      <c r="G1017" s="205" t="s">
        <v>287</v>
      </c>
      <c r="H1017" s="207" t="s">
        <v>810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691</v>
      </c>
      <c r="C1018" s="209" t="s">
        <v>692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287</v>
      </c>
      <c r="H1018" s="207" t="s">
        <v>810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691</v>
      </c>
      <c r="C1019" s="209" t="s">
        <v>692</v>
      </c>
      <c r="D1019" s="72" t="str">
        <f t="shared" si="31"/>
        <v>fev/2018</v>
      </c>
      <c r="E1019" s="206">
        <v>43133</v>
      </c>
      <c r="F1019" s="205" t="s">
        <v>210</v>
      </c>
      <c r="G1019" s="205" t="s">
        <v>287</v>
      </c>
      <c r="H1019" s="207" t="s">
        <v>298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691</v>
      </c>
      <c r="C1020" s="209" t="s">
        <v>692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287</v>
      </c>
      <c r="H1020" s="207" t="s">
        <v>308</v>
      </c>
      <c r="I1020" s="207" t="s">
        <v>241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691</v>
      </c>
      <c r="C1021" s="209" t="s">
        <v>692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287</v>
      </c>
      <c r="H1021" s="207" t="s">
        <v>363</v>
      </c>
      <c r="I1021" s="207" t="s">
        <v>241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691</v>
      </c>
      <c r="C1022" s="209" t="s">
        <v>692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287</v>
      </c>
      <c r="H1022" s="207" t="s">
        <v>363</v>
      </c>
      <c r="I1022" s="207" t="s">
        <v>240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691</v>
      </c>
      <c r="C1023" s="209" t="s">
        <v>692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287</v>
      </c>
      <c r="H1023" s="207" t="s">
        <v>1035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691</v>
      </c>
      <c r="C1024" s="209" t="s">
        <v>692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287</v>
      </c>
      <c r="H1024" s="207" t="s">
        <v>388</v>
      </c>
      <c r="I1024" s="207" t="s">
        <v>240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691</v>
      </c>
      <c r="C1025" s="209" t="s">
        <v>692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287</v>
      </c>
      <c r="H1025" s="207" t="s">
        <v>995</v>
      </c>
      <c r="I1025" s="207" t="s">
        <v>240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691</v>
      </c>
      <c r="C1026" s="209" t="s">
        <v>692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287</v>
      </c>
      <c r="H1026" s="207" t="s">
        <v>995</v>
      </c>
      <c r="I1026" s="207" t="s">
        <v>240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691</v>
      </c>
      <c r="C1027" s="209" t="s">
        <v>692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287</v>
      </c>
      <c r="H1027" s="207" t="s">
        <v>1022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691</v>
      </c>
      <c r="C1028" s="209" t="s">
        <v>692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287</v>
      </c>
      <c r="H1028" s="207" t="s">
        <v>901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691</v>
      </c>
      <c r="C1029" s="209" t="s">
        <v>692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287</v>
      </c>
      <c r="H1029" s="207" t="s">
        <v>901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691</v>
      </c>
      <c r="C1030" s="209" t="s">
        <v>692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287</v>
      </c>
      <c r="H1030" s="207" t="s">
        <v>901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691</v>
      </c>
      <c r="C1031" s="209" t="s">
        <v>692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287</v>
      </c>
      <c r="H1031" s="207" t="s">
        <v>901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691</v>
      </c>
      <c r="C1032" s="209" t="s">
        <v>692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287</v>
      </c>
      <c r="H1032" s="207" t="s">
        <v>999</v>
      </c>
      <c r="I1032" s="207" t="s">
        <v>248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691</v>
      </c>
      <c r="C1033" s="209" t="s">
        <v>692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287</v>
      </c>
      <c r="H1033" s="207" t="s">
        <v>502</v>
      </c>
      <c r="I1033" s="207" t="s">
        <v>241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691</v>
      </c>
      <c r="C1034" s="209" t="s">
        <v>692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287</v>
      </c>
      <c r="H1034" s="207" t="s">
        <v>179</v>
      </c>
      <c r="I1034" s="207" t="s">
        <v>241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691</v>
      </c>
      <c r="C1035" s="209" t="s">
        <v>692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313</v>
      </c>
      <c r="H1035" s="207" t="s">
        <v>355</v>
      </c>
      <c r="I1035" s="222" t="s">
        <v>240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691</v>
      </c>
      <c r="C1036" s="209" t="s">
        <v>692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287</v>
      </c>
      <c r="H1036" s="207" t="s">
        <v>996</v>
      </c>
      <c r="I1036" s="207" t="s">
        <v>249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691</v>
      </c>
      <c r="C1037" s="209" t="s">
        <v>692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287</v>
      </c>
      <c r="H1037" s="207" t="s">
        <v>996</v>
      </c>
      <c r="I1037" s="207" t="s">
        <v>249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691</v>
      </c>
      <c r="C1038" s="209" t="s">
        <v>692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287</v>
      </c>
      <c r="H1038" s="207" t="s">
        <v>1000</v>
      </c>
      <c r="I1038" s="207" t="s">
        <v>247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691</v>
      </c>
      <c r="C1039" s="209" t="s">
        <v>692</v>
      </c>
      <c r="D1039" s="72" t="str">
        <f t="shared" si="33"/>
        <v>fev/2018</v>
      </c>
      <c r="E1039" s="206">
        <v>43136</v>
      </c>
      <c r="F1039" s="205" t="s">
        <v>314</v>
      </c>
      <c r="G1039" s="205" t="s">
        <v>287</v>
      </c>
      <c r="H1039" s="207" t="s">
        <v>347</v>
      </c>
      <c r="I1039" s="222" t="s">
        <v>268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693</v>
      </c>
      <c r="C1040" s="209" t="s">
        <v>692</v>
      </c>
      <c r="D1040" s="72" t="str">
        <f t="shared" si="33"/>
        <v>fev/2018</v>
      </c>
      <c r="E1040" s="206">
        <v>43136</v>
      </c>
      <c r="F1040" s="205" t="s">
        <v>203</v>
      </c>
      <c r="G1040" s="205" t="s">
        <v>287</v>
      </c>
      <c r="H1040" s="207" t="s">
        <v>204</v>
      </c>
      <c r="I1040" s="207" t="s">
        <v>292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693</v>
      </c>
      <c r="C1041" s="209" t="s">
        <v>692</v>
      </c>
      <c r="D1041" s="72" t="str">
        <f t="shared" si="33"/>
        <v>fev/2018</v>
      </c>
      <c r="E1041" s="206">
        <v>43136</v>
      </c>
      <c r="F1041" s="205" t="s">
        <v>201</v>
      </c>
      <c r="G1041" s="205" t="s">
        <v>287</v>
      </c>
      <c r="H1041" s="207" t="s">
        <v>299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691</v>
      </c>
      <c r="C1042" s="209" t="s">
        <v>692</v>
      </c>
      <c r="D1042" s="72" t="str">
        <f t="shared" si="33"/>
        <v>fev/2018</v>
      </c>
      <c r="E1042" s="206">
        <v>43136</v>
      </c>
      <c r="F1042" s="205" t="s">
        <v>201</v>
      </c>
      <c r="G1042" s="205" t="s">
        <v>287</v>
      </c>
      <c r="H1042" s="207" t="s">
        <v>299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691</v>
      </c>
      <c r="C1043" s="209" t="s">
        <v>692</v>
      </c>
      <c r="D1043" s="72" t="str">
        <f t="shared" si="33"/>
        <v>fev/2018</v>
      </c>
      <c r="E1043" s="206">
        <v>43137</v>
      </c>
      <c r="F1043" s="205" t="s">
        <v>213</v>
      </c>
      <c r="G1043" s="205" t="s">
        <v>287</v>
      </c>
      <c r="H1043" s="207" t="s">
        <v>213</v>
      </c>
      <c r="I1043" s="207" t="s">
        <v>202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691</v>
      </c>
      <c r="C1044" s="209" t="s">
        <v>692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287</v>
      </c>
      <c r="H1044" s="207" t="s">
        <v>1025</v>
      </c>
      <c r="I1044" s="207" t="s">
        <v>253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691</v>
      </c>
      <c r="C1045" s="209" t="s">
        <v>692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287</v>
      </c>
      <c r="H1045" s="207" t="s">
        <v>184</v>
      </c>
      <c r="I1045" s="207" t="s">
        <v>240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691</v>
      </c>
      <c r="C1046" s="209" t="s">
        <v>692</v>
      </c>
      <c r="D1046" s="72" t="str">
        <f t="shared" si="33"/>
        <v>fev/2018</v>
      </c>
      <c r="E1046" s="206">
        <v>43138</v>
      </c>
      <c r="F1046" s="205" t="s">
        <v>210</v>
      </c>
      <c r="G1046" s="205" t="s">
        <v>287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691</v>
      </c>
      <c r="C1047" s="209" t="s">
        <v>692</v>
      </c>
      <c r="D1047" s="72" t="str">
        <f t="shared" si="33"/>
        <v>fev/2018</v>
      </c>
      <c r="E1047" s="206">
        <v>43138</v>
      </c>
      <c r="F1047" s="205" t="s">
        <v>210</v>
      </c>
      <c r="G1047" s="205" t="s">
        <v>287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691</v>
      </c>
      <c r="C1048" s="209" t="s">
        <v>692</v>
      </c>
      <c r="D1048" s="72" t="str">
        <f t="shared" si="33"/>
        <v>fev/2018</v>
      </c>
      <c r="E1048" s="206">
        <v>43138</v>
      </c>
      <c r="F1048" s="205" t="s">
        <v>210</v>
      </c>
      <c r="G1048" s="205" t="s">
        <v>287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691</v>
      </c>
      <c r="C1049" s="209" t="s">
        <v>692</v>
      </c>
      <c r="D1049" s="72" t="str">
        <f t="shared" si="33"/>
        <v>fev/2018</v>
      </c>
      <c r="E1049" s="206">
        <v>43138</v>
      </c>
      <c r="F1049" s="205" t="s">
        <v>210</v>
      </c>
      <c r="G1049" s="205" t="s">
        <v>287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691</v>
      </c>
      <c r="C1050" s="209" t="s">
        <v>692</v>
      </c>
      <c r="D1050" s="72" t="str">
        <f t="shared" si="33"/>
        <v>fev/2018</v>
      </c>
      <c r="E1050" s="206">
        <v>43138</v>
      </c>
      <c r="F1050" s="205" t="s">
        <v>210</v>
      </c>
      <c r="G1050" s="205" t="s">
        <v>287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691</v>
      </c>
      <c r="C1051" s="209" t="s">
        <v>692</v>
      </c>
      <c r="D1051" s="72" t="str">
        <f t="shared" si="33"/>
        <v>fev/2018</v>
      </c>
      <c r="E1051" s="206">
        <v>43138</v>
      </c>
      <c r="F1051" s="205" t="s">
        <v>361</v>
      </c>
      <c r="G1051" s="205" t="s">
        <v>287</v>
      </c>
      <c r="H1051" s="207" t="s">
        <v>361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691</v>
      </c>
      <c r="C1052" s="209" t="s">
        <v>692</v>
      </c>
      <c r="D1052" s="72" t="str">
        <f t="shared" si="33"/>
        <v>fev/2018</v>
      </c>
      <c r="E1052" s="206">
        <v>43138</v>
      </c>
      <c r="F1052" s="205" t="s">
        <v>361</v>
      </c>
      <c r="G1052" s="205" t="s">
        <v>287</v>
      </c>
      <c r="H1052" s="207" t="s">
        <v>361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691</v>
      </c>
      <c r="C1053" s="209" t="s">
        <v>692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287</v>
      </c>
      <c r="H1053" s="207" t="s">
        <v>1031</v>
      </c>
      <c r="I1053" s="207" t="s">
        <v>241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691</v>
      </c>
      <c r="C1054" s="209" t="s">
        <v>692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287</v>
      </c>
      <c r="H1054" s="207" t="s">
        <v>297</v>
      </c>
      <c r="I1054" s="207" t="s">
        <v>241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691</v>
      </c>
      <c r="C1055" s="209" t="s">
        <v>692</v>
      </c>
      <c r="D1055" s="72" t="str">
        <f t="shared" si="33"/>
        <v>fev/2018</v>
      </c>
      <c r="E1055" s="206">
        <v>43138</v>
      </c>
      <c r="F1055" s="205" t="s">
        <v>359</v>
      </c>
      <c r="G1055" s="205" t="s">
        <v>287</v>
      </c>
      <c r="H1055" s="207" t="s">
        <v>1047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691</v>
      </c>
      <c r="C1056" s="209" t="s">
        <v>692</v>
      </c>
      <c r="D1056" s="72" t="str">
        <f t="shared" si="33"/>
        <v>fev/2018</v>
      </c>
      <c r="E1056" s="206">
        <v>43138</v>
      </c>
      <c r="F1056" s="205" t="s">
        <v>359</v>
      </c>
      <c r="G1056" s="205" t="s">
        <v>287</v>
      </c>
      <c r="H1056" s="207" t="s">
        <v>1048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691</v>
      </c>
      <c r="C1057" s="209" t="s">
        <v>692</v>
      </c>
      <c r="D1057" s="72" t="str">
        <f t="shared" si="33"/>
        <v>fev/2018</v>
      </c>
      <c r="E1057" s="206">
        <v>43138</v>
      </c>
      <c r="F1057" s="205" t="s">
        <v>359</v>
      </c>
      <c r="G1057" s="205" t="s">
        <v>287</v>
      </c>
      <c r="H1057" s="207" t="s">
        <v>1049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691</v>
      </c>
      <c r="C1058" s="209" t="s">
        <v>692</v>
      </c>
      <c r="D1058" s="72" t="str">
        <f t="shared" si="33"/>
        <v>fev/2018</v>
      </c>
      <c r="E1058" s="206">
        <v>43138</v>
      </c>
      <c r="F1058" s="205" t="s">
        <v>359</v>
      </c>
      <c r="G1058" s="205" t="s">
        <v>287</v>
      </c>
      <c r="H1058" s="207" t="s">
        <v>1050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691</v>
      </c>
      <c r="C1059" s="209" t="s">
        <v>692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287</v>
      </c>
      <c r="H1059" s="207" t="s">
        <v>1023</v>
      </c>
      <c r="I1059" s="207" t="s">
        <v>244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691</v>
      </c>
      <c r="C1060" s="209" t="s">
        <v>692</v>
      </c>
      <c r="D1060" s="72" t="str">
        <f t="shared" si="33"/>
        <v>fev/2018</v>
      </c>
      <c r="E1060" s="206">
        <v>43138</v>
      </c>
      <c r="F1060" s="205" t="s">
        <v>359</v>
      </c>
      <c r="G1060" s="205" t="s">
        <v>287</v>
      </c>
      <c r="H1060" s="207" t="s">
        <v>301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691</v>
      </c>
      <c r="C1061" s="209" t="s">
        <v>692</v>
      </c>
      <c r="D1061" s="72" t="str">
        <f t="shared" si="33"/>
        <v>fev/2018</v>
      </c>
      <c r="E1061" s="206">
        <v>43138</v>
      </c>
      <c r="F1061" s="205" t="s">
        <v>359</v>
      </c>
      <c r="G1061" s="205" t="s">
        <v>287</v>
      </c>
      <c r="H1061" s="207" t="s">
        <v>301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691</v>
      </c>
      <c r="C1062" s="209" t="s">
        <v>692</v>
      </c>
      <c r="D1062" s="72" t="str">
        <f t="shared" si="33"/>
        <v>fev/2018</v>
      </c>
      <c r="E1062" s="206">
        <v>43138</v>
      </c>
      <c r="F1062" s="205" t="s">
        <v>359</v>
      </c>
      <c r="G1062" s="205" t="s">
        <v>287</v>
      </c>
      <c r="H1062" s="207" t="s">
        <v>301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693</v>
      </c>
      <c r="C1063" s="209" t="s">
        <v>692</v>
      </c>
      <c r="D1063" s="72" t="str">
        <f t="shared" si="33"/>
        <v>fev/2018</v>
      </c>
      <c r="E1063" s="206">
        <v>43138</v>
      </c>
      <c r="F1063" s="205" t="s">
        <v>203</v>
      </c>
      <c r="G1063" s="205" t="s">
        <v>287</v>
      </c>
      <c r="H1063" s="207" t="s">
        <v>204</v>
      </c>
      <c r="I1063" s="207" t="s">
        <v>292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691</v>
      </c>
      <c r="C1064" s="209" t="s">
        <v>692</v>
      </c>
      <c r="D1064" s="72" t="str">
        <f t="shared" si="33"/>
        <v>fev/2018</v>
      </c>
      <c r="E1064" s="206">
        <v>43138</v>
      </c>
      <c r="F1064" s="205" t="s">
        <v>359</v>
      </c>
      <c r="G1064" s="205" t="s">
        <v>287</v>
      </c>
      <c r="H1064" s="207" t="s">
        <v>1051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693</v>
      </c>
      <c r="C1065" s="209" t="s">
        <v>692</v>
      </c>
      <c r="D1065" s="72" t="str">
        <f t="shared" si="33"/>
        <v>fev/2018</v>
      </c>
      <c r="E1065" s="206">
        <v>43138</v>
      </c>
      <c r="F1065" s="205" t="s">
        <v>201</v>
      </c>
      <c r="G1065" s="205" t="s">
        <v>287</v>
      </c>
      <c r="H1065" s="207" t="s">
        <v>299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691</v>
      </c>
      <c r="C1066" s="209" t="s">
        <v>692</v>
      </c>
      <c r="D1066" s="72" t="str">
        <f t="shared" si="33"/>
        <v>fev/2018</v>
      </c>
      <c r="E1066" s="206">
        <v>43138</v>
      </c>
      <c r="F1066" s="205" t="s">
        <v>201</v>
      </c>
      <c r="G1066" s="205" t="s">
        <v>287</v>
      </c>
      <c r="H1066" s="207" t="s">
        <v>299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693</v>
      </c>
      <c r="C1067" s="209" t="s">
        <v>692</v>
      </c>
      <c r="D1067" s="72" t="str">
        <f t="shared" si="33"/>
        <v>fev/2018</v>
      </c>
      <c r="E1067" s="206">
        <v>43139</v>
      </c>
      <c r="F1067" s="205" t="s">
        <v>213</v>
      </c>
      <c r="G1067" s="205" t="s">
        <v>287</v>
      </c>
      <c r="H1067" s="207" t="s">
        <v>213</v>
      </c>
      <c r="I1067" s="207" t="s">
        <v>202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691</v>
      </c>
      <c r="C1068" s="209" t="s">
        <v>692</v>
      </c>
      <c r="D1068" s="72" t="str">
        <f t="shared" si="33"/>
        <v>fev/2018</v>
      </c>
      <c r="E1068" s="206">
        <v>43139</v>
      </c>
      <c r="F1068" s="205" t="s">
        <v>213</v>
      </c>
      <c r="G1068" s="205" t="s">
        <v>287</v>
      </c>
      <c r="H1068" s="207" t="s">
        <v>213</v>
      </c>
      <c r="I1068" s="207" t="s">
        <v>202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693</v>
      </c>
      <c r="C1069" s="209" t="s">
        <v>692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287</v>
      </c>
      <c r="H1069" s="207" t="s">
        <v>140</v>
      </c>
      <c r="I1069" s="207" t="s">
        <v>227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693</v>
      </c>
      <c r="C1070" s="209" t="s">
        <v>692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287</v>
      </c>
      <c r="H1070" s="207" t="s">
        <v>140</v>
      </c>
      <c r="I1070" s="207" t="s">
        <v>227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693</v>
      </c>
      <c r="C1071" s="209" t="s">
        <v>692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287</v>
      </c>
      <c r="H1071" s="207" t="s">
        <v>140</v>
      </c>
      <c r="I1071" s="207" t="s">
        <v>227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691</v>
      </c>
      <c r="C1072" s="209" t="s">
        <v>692</v>
      </c>
      <c r="D1072" s="72" t="str">
        <f t="shared" si="33"/>
        <v>fev/2018</v>
      </c>
      <c r="E1072" s="206">
        <v>43139</v>
      </c>
      <c r="F1072" s="205" t="s">
        <v>210</v>
      </c>
      <c r="G1072" s="205" t="s">
        <v>287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691</v>
      </c>
      <c r="C1073" s="209" t="s">
        <v>692</v>
      </c>
      <c r="D1073" s="72" t="str">
        <f t="shared" si="33"/>
        <v>fev/2018</v>
      </c>
      <c r="E1073" s="206">
        <v>43139</v>
      </c>
      <c r="F1073" s="205" t="s">
        <v>210</v>
      </c>
      <c r="G1073" s="205" t="s">
        <v>287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691</v>
      </c>
      <c r="C1074" s="209" t="s">
        <v>692</v>
      </c>
      <c r="D1074" s="72" t="str">
        <f t="shared" si="33"/>
        <v>fev/2018</v>
      </c>
      <c r="E1074" s="206">
        <v>43139</v>
      </c>
      <c r="F1074" s="205" t="s">
        <v>210</v>
      </c>
      <c r="G1074" s="205" t="s">
        <v>287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691</v>
      </c>
      <c r="C1075" s="209" t="s">
        <v>692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287</v>
      </c>
      <c r="H1075" s="207" t="s">
        <v>901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691</v>
      </c>
      <c r="C1076" s="209" t="s">
        <v>692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287</v>
      </c>
      <c r="H1076" s="207" t="s">
        <v>901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691</v>
      </c>
      <c r="C1077" s="209" t="s">
        <v>692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287</v>
      </c>
      <c r="H1077" s="207" t="s">
        <v>901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691</v>
      </c>
      <c r="C1078" s="209" t="s">
        <v>692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287</v>
      </c>
      <c r="H1078" s="207" t="s">
        <v>901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691</v>
      </c>
      <c r="C1079" s="209" t="s">
        <v>692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287</v>
      </c>
      <c r="H1079" s="207" t="s">
        <v>901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691</v>
      </c>
      <c r="C1080" s="209" t="s">
        <v>692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287</v>
      </c>
      <c r="H1080" s="207" t="s">
        <v>901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691</v>
      </c>
      <c r="C1081" s="209" t="s">
        <v>692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287</v>
      </c>
      <c r="H1081" s="207" t="s">
        <v>1014</v>
      </c>
      <c r="I1081" s="207" t="s">
        <v>244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691</v>
      </c>
      <c r="C1082" s="209" t="s">
        <v>692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287</v>
      </c>
      <c r="H1082" s="207" t="s">
        <v>1014</v>
      </c>
      <c r="I1082" s="207" t="s">
        <v>244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691</v>
      </c>
      <c r="C1083" s="209" t="s">
        <v>692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287</v>
      </c>
      <c r="H1083" s="207" t="s">
        <v>1014</v>
      </c>
      <c r="I1083" s="207" t="s">
        <v>244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691</v>
      </c>
      <c r="C1084" s="209" t="s">
        <v>692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287</v>
      </c>
      <c r="H1084" s="207" t="s">
        <v>1014</v>
      </c>
      <c r="I1084" s="207" t="s">
        <v>244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691</v>
      </c>
      <c r="C1085" s="209" t="s">
        <v>692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287</v>
      </c>
      <c r="H1085" s="207" t="s">
        <v>996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691</v>
      </c>
      <c r="C1086" s="209" t="s">
        <v>692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289</v>
      </c>
      <c r="H1086" s="207" t="s">
        <v>291</v>
      </c>
      <c r="I1086" s="207" t="s">
        <v>240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691</v>
      </c>
      <c r="C1087" s="209" t="s">
        <v>692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289</v>
      </c>
      <c r="H1087" s="207" t="s">
        <v>291</v>
      </c>
      <c r="I1087" s="207" t="s">
        <v>240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691</v>
      </c>
      <c r="C1088" s="209" t="s">
        <v>692</v>
      </c>
      <c r="D1088" s="72" t="str">
        <f t="shared" si="33"/>
        <v>fev/2018</v>
      </c>
      <c r="E1088" s="206">
        <v>43139</v>
      </c>
      <c r="F1088" s="205" t="s">
        <v>210</v>
      </c>
      <c r="G1088" s="205" t="s">
        <v>287</v>
      </c>
      <c r="H1088" s="207" t="s">
        <v>298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693</v>
      </c>
      <c r="C1089" s="209" t="s">
        <v>692</v>
      </c>
      <c r="D1089" s="72" t="str">
        <f t="shared" si="33"/>
        <v>fev/2018</v>
      </c>
      <c r="E1089" s="206">
        <v>43139</v>
      </c>
      <c r="F1089" s="205" t="s">
        <v>201</v>
      </c>
      <c r="G1089" s="205" t="s">
        <v>287</v>
      </c>
      <c r="H1089" s="207" t="s">
        <v>299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693</v>
      </c>
      <c r="C1090" s="209" t="s">
        <v>692</v>
      </c>
      <c r="D1090" s="72" t="str">
        <f t="shared" si="33"/>
        <v>fev/2018</v>
      </c>
      <c r="E1090" s="206">
        <v>43139</v>
      </c>
      <c r="F1090" s="205" t="s">
        <v>201</v>
      </c>
      <c r="G1090" s="205" t="s">
        <v>287</v>
      </c>
      <c r="H1090" s="207" t="s">
        <v>299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691</v>
      </c>
      <c r="C1091" s="209" t="s">
        <v>692</v>
      </c>
      <c r="D1091" s="72" t="str">
        <f t="shared" si="33"/>
        <v>fev/2018</v>
      </c>
      <c r="E1091" s="206">
        <v>43139</v>
      </c>
      <c r="F1091" s="205" t="s">
        <v>201</v>
      </c>
      <c r="G1091" s="205" t="s">
        <v>287</v>
      </c>
      <c r="H1091" s="207" t="s">
        <v>299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691</v>
      </c>
      <c r="C1092" s="209" t="s">
        <v>692</v>
      </c>
      <c r="D1092" s="72" t="str">
        <f t="shared" ref="D1092:D1155" si="35">TEXT(E1092,"mmm/aaaa")</f>
        <v>fev/2018</v>
      </c>
      <c r="E1092" s="206">
        <v>43139</v>
      </c>
      <c r="F1092" s="205" t="s">
        <v>201</v>
      </c>
      <c r="G1092" s="205" t="s">
        <v>287</v>
      </c>
      <c r="H1092" s="207" t="s">
        <v>299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691</v>
      </c>
      <c r="C1093" s="209" t="s">
        <v>692</v>
      </c>
      <c r="D1093" s="72" t="str">
        <f t="shared" si="35"/>
        <v>fev/2018</v>
      </c>
      <c r="E1093" s="206">
        <v>43140</v>
      </c>
      <c r="F1093" s="205" t="s">
        <v>351</v>
      </c>
      <c r="G1093" s="205" t="s">
        <v>287</v>
      </c>
      <c r="H1093" s="207" t="s">
        <v>755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691</v>
      </c>
      <c r="C1094" s="209" t="s">
        <v>692</v>
      </c>
      <c r="D1094" s="72" t="str">
        <f t="shared" si="35"/>
        <v>fev/2018</v>
      </c>
      <c r="E1094" s="206">
        <v>43140</v>
      </c>
      <c r="F1094" s="205" t="s">
        <v>351</v>
      </c>
      <c r="G1094" s="205" t="s">
        <v>287</v>
      </c>
      <c r="H1094" s="207" t="s">
        <v>740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691</v>
      </c>
      <c r="C1095" s="209" t="s">
        <v>692</v>
      </c>
      <c r="D1095" s="72" t="str">
        <f t="shared" si="35"/>
        <v>fev/2018</v>
      </c>
      <c r="E1095" s="206">
        <v>43140</v>
      </c>
      <c r="F1095" s="205" t="s">
        <v>351</v>
      </c>
      <c r="G1095" s="205" t="s">
        <v>287</v>
      </c>
      <c r="H1095" s="207" t="s">
        <v>1052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691</v>
      </c>
      <c r="C1096" s="209" t="s">
        <v>692</v>
      </c>
      <c r="D1096" s="72" t="str">
        <f t="shared" si="35"/>
        <v>fev/2018</v>
      </c>
      <c r="E1096" s="206">
        <v>43140</v>
      </c>
      <c r="F1096" s="205" t="s">
        <v>351</v>
      </c>
      <c r="G1096" s="205" t="s">
        <v>287</v>
      </c>
      <c r="H1096" s="207" t="s">
        <v>726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691</v>
      </c>
      <c r="C1097" s="209" t="s">
        <v>692</v>
      </c>
      <c r="D1097" s="72" t="str">
        <f t="shared" si="35"/>
        <v>fev/2018</v>
      </c>
      <c r="E1097" s="206">
        <v>43140</v>
      </c>
      <c r="F1097" s="205" t="s">
        <v>351</v>
      </c>
      <c r="G1097" s="205" t="s">
        <v>287</v>
      </c>
      <c r="H1097" s="207" t="s">
        <v>904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691</v>
      </c>
      <c r="C1098" s="209" t="s">
        <v>692</v>
      </c>
      <c r="D1098" s="72" t="str">
        <f t="shared" si="35"/>
        <v>fev/2018</v>
      </c>
      <c r="E1098" s="206">
        <v>43140</v>
      </c>
      <c r="F1098" s="205" t="s">
        <v>351</v>
      </c>
      <c r="G1098" s="205" t="s">
        <v>287</v>
      </c>
      <c r="H1098" s="207" t="s">
        <v>716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691</v>
      </c>
      <c r="C1099" s="209" t="s">
        <v>692</v>
      </c>
      <c r="D1099" s="72" t="str">
        <f t="shared" si="35"/>
        <v>fev/2018</v>
      </c>
      <c r="E1099" s="206">
        <v>43140</v>
      </c>
      <c r="F1099" s="205" t="s">
        <v>351</v>
      </c>
      <c r="G1099" s="205" t="s">
        <v>287</v>
      </c>
      <c r="H1099" s="207" t="s">
        <v>838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691</v>
      </c>
      <c r="C1100" s="209" t="s">
        <v>692</v>
      </c>
      <c r="D1100" s="72" t="str">
        <f t="shared" si="35"/>
        <v>fev/2018</v>
      </c>
      <c r="E1100" s="206">
        <v>43140</v>
      </c>
      <c r="F1100" s="205" t="s">
        <v>351</v>
      </c>
      <c r="G1100" s="205" t="s">
        <v>287</v>
      </c>
      <c r="H1100" s="207" t="s">
        <v>905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691</v>
      </c>
      <c r="C1101" s="209" t="s">
        <v>692</v>
      </c>
      <c r="D1101" s="72" t="str">
        <f t="shared" si="35"/>
        <v>fev/2018</v>
      </c>
      <c r="E1101" s="206">
        <v>43140</v>
      </c>
      <c r="F1101" s="205" t="s">
        <v>351</v>
      </c>
      <c r="G1101" s="205" t="s">
        <v>287</v>
      </c>
      <c r="H1101" s="207" t="s">
        <v>907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691</v>
      </c>
      <c r="C1102" s="209" t="s">
        <v>692</v>
      </c>
      <c r="D1102" s="72" t="str">
        <f t="shared" si="35"/>
        <v>fev/2018</v>
      </c>
      <c r="E1102" s="206">
        <v>43140</v>
      </c>
      <c r="F1102" s="205" t="s">
        <v>351</v>
      </c>
      <c r="G1102" s="205" t="s">
        <v>287</v>
      </c>
      <c r="H1102" s="207" t="s">
        <v>908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691</v>
      </c>
      <c r="C1103" s="209" t="s">
        <v>692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287</v>
      </c>
      <c r="H1103" s="207" t="s">
        <v>363</v>
      </c>
      <c r="I1103" s="207" t="s">
        <v>241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691</v>
      </c>
      <c r="C1104" s="209" t="s">
        <v>692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287</v>
      </c>
      <c r="H1104" s="207" t="s">
        <v>363</v>
      </c>
      <c r="I1104" s="207" t="s">
        <v>241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691</v>
      </c>
      <c r="C1105" s="209" t="s">
        <v>692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287</v>
      </c>
      <c r="H1105" s="207" t="s">
        <v>1053</v>
      </c>
      <c r="I1105" s="207" t="s">
        <v>251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691</v>
      </c>
      <c r="C1106" s="209" t="s">
        <v>692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287</v>
      </c>
      <c r="H1106" s="207" t="s">
        <v>1028</v>
      </c>
      <c r="I1106" s="207" t="s">
        <v>240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691</v>
      </c>
      <c r="C1107" s="209" t="s">
        <v>692</v>
      </c>
      <c r="D1107" s="72" t="str">
        <f t="shared" si="35"/>
        <v>fev/2018</v>
      </c>
      <c r="E1107" s="206">
        <v>43140</v>
      </c>
      <c r="F1107" s="205" t="s">
        <v>351</v>
      </c>
      <c r="G1107" s="205" t="s">
        <v>287</v>
      </c>
      <c r="H1107" s="207" t="s">
        <v>910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691</v>
      </c>
      <c r="C1108" s="209" t="s">
        <v>692</v>
      </c>
      <c r="D1108" s="72" t="str">
        <f t="shared" si="35"/>
        <v>fev/2018</v>
      </c>
      <c r="E1108" s="206">
        <v>43140</v>
      </c>
      <c r="F1108" s="205" t="s">
        <v>351</v>
      </c>
      <c r="G1108" s="205" t="s">
        <v>287</v>
      </c>
      <c r="H1108" s="207" t="s">
        <v>1054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691</v>
      </c>
      <c r="C1109" s="209" t="s">
        <v>692</v>
      </c>
      <c r="D1109" s="72" t="str">
        <f t="shared" si="35"/>
        <v>fev/2018</v>
      </c>
      <c r="E1109" s="206">
        <v>43140</v>
      </c>
      <c r="F1109" s="205" t="s">
        <v>351</v>
      </c>
      <c r="G1109" s="205" t="s">
        <v>287</v>
      </c>
      <c r="H1109" s="207" t="s">
        <v>759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691</v>
      </c>
      <c r="C1110" s="209" t="s">
        <v>692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287</v>
      </c>
      <c r="H1110" s="207" t="s">
        <v>1029</v>
      </c>
      <c r="I1110" s="207" t="s">
        <v>235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691</v>
      </c>
      <c r="C1111" s="209" t="s">
        <v>692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287</v>
      </c>
      <c r="H1111" s="207" t="s">
        <v>178</v>
      </c>
      <c r="I1111" s="207" t="s">
        <v>241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691</v>
      </c>
      <c r="C1112" s="209" t="s">
        <v>692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287</v>
      </c>
      <c r="H1112" s="207" t="s">
        <v>178</v>
      </c>
      <c r="I1112" s="207" t="s">
        <v>240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691</v>
      </c>
      <c r="C1113" s="209" t="s">
        <v>692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287</v>
      </c>
      <c r="H1113" s="207" t="s">
        <v>1030</v>
      </c>
      <c r="I1113" s="207" t="s">
        <v>235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691</v>
      </c>
      <c r="C1114" s="209" t="s">
        <v>692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287</v>
      </c>
      <c r="H1114" s="207" t="s">
        <v>1011</v>
      </c>
      <c r="I1114" s="207" t="s">
        <v>235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691</v>
      </c>
      <c r="C1115" s="209" t="s">
        <v>692</v>
      </c>
      <c r="D1115" s="72" t="str">
        <f t="shared" si="35"/>
        <v>fev/2018</v>
      </c>
      <c r="E1115" s="206">
        <v>43140</v>
      </c>
      <c r="F1115" s="205" t="s">
        <v>351</v>
      </c>
      <c r="G1115" s="205" t="s">
        <v>287</v>
      </c>
      <c r="H1115" s="207" t="s">
        <v>763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691</v>
      </c>
      <c r="C1116" s="209" t="s">
        <v>692</v>
      </c>
      <c r="D1116" s="72" t="str">
        <f t="shared" si="35"/>
        <v>fev/2018</v>
      </c>
      <c r="E1116" s="206">
        <v>43140</v>
      </c>
      <c r="F1116" s="205" t="s">
        <v>351</v>
      </c>
      <c r="G1116" s="205" t="s">
        <v>287</v>
      </c>
      <c r="H1116" s="207" t="s">
        <v>743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691</v>
      </c>
      <c r="C1117" s="209" t="s">
        <v>692</v>
      </c>
      <c r="D1117" s="72" t="str">
        <f t="shared" si="35"/>
        <v>fev/2018</v>
      </c>
      <c r="E1117" s="206">
        <v>43140</v>
      </c>
      <c r="F1117" s="205" t="s">
        <v>210</v>
      </c>
      <c r="G1117" s="205" t="s">
        <v>287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691</v>
      </c>
      <c r="C1118" s="209" t="s">
        <v>692</v>
      </c>
      <c r="D1118" s="72" t="str">
        <f t="shared" si="35"/>
        <v>fev/2018</v>
      </c>
      <c r="E1118" s="206">
        <v>43140</v>
      </c>
      <c r="F1118" s="205" t="s">
        <v>210</v>
      </c>
      <c r="G1118" s="205" t="s">
        <v>287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691</v>
      </c>
      <c r="C1119" s="209" t="s">
        <v>692</v>
      </c>
      <c r="D1119" s="72" t="str">
        <f t="shared" si="35"/>
        <v>fev/2018</v>
      </c>
      <c r="E1119" s="206">
        <v>43140</v>
      </c>
      <c r="F1119" s="205" t="s">
        <v>210</v>
      </c>
      <c r="G1119" s="205" t="s">
        <v>287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691</v>
      </c>
      <c r="C1120" s="209" t="s">
        <v>692</v>
      </c>
      <c r="D1120" s="72" t="str">
        <f t="shared" si="35"/>
        <v>fev/2018</v>
      </c>
      <c r="E1120" s="206">
        <v>43140</v>
      </c>
      <c r="F1120" s="205" t="s">
        <v>210</v>
      </c>
      <c r="G1120" s="205" t="s">
        <v>287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691</v>
      </c>
      <c r="C1121" s="209" t="s">
        <v>692</v>
      </c>
      <c r="D1121" s="72" t="str">
        <f t="shared" si="35"/>
        <v>fev/2018</v>
      </c>
      <c r="E1121" s="206">
        <v>43140</v>
      </c>
      <c r="F1121" s="205" t="s">
        <v>210</v>
      </c>
      <c r="G1121" s="205" t="s">
        <v>287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691</v>
      </c>
      <c r="C1122" s="209" t="s">
        <v>692</v>
      </c>
      <c r="D1122" s="72" t="str">
        <f t="shared" si="35"/>
        <v>fev/2018</v>
      </c>
      <c r="E1122" s="206">
        <v>43140</v>
      </c>
      <c r="F1122" s="205" t="s">
        <v>210</v>
      </c>
      <c r="G1122" s="205" t="s">
        <v>287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691</v>
      </c>
      <c r="C1123" s="209" t="s">
        <v>692</v>
      </c>
      <c r="D1123" s="72" t="str">
        <f t="shared" si="35"/>
        <v>fev/2018</v>
      </c>
      <c r="E1123" s="206">
        <v>43140</v>
      </c>
      <c r="F1123" s="205" t="s">
        <v>210</v>
      </c>
      <c r="G1123" s="205" t="s">
        <v>287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691</v>
      </c>
      <c r="C1124" s="209" t="s">
        <v>692</v>
      </c>
      <c r="D1124" s="72" t="str">
        <f t="shared" si="35"/>
        <v>fev/2018</v>
      </c>
      <c r="E1124" s="206">
        <v>43140</v>
      </c>
      <c r="F1124" s="205" t="s">
        <v>210</v>
      </c>
      <c r="G1124" s="205" t="s">
        <v>287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691</v>
      </c>
      <c r="C1125" s="209" t="s">
        <v>692</v>
      </c>
      <c r="D1125" s="72" t="str">
        <f t="shared" si="35"/>
        <v>fev/2018</v>
      </c>
      <c r="E1125" s="206">
        <v>43140</v>
      </c>
      <c r="F1125" s="205" t="s">
        <v>210</v>
      </c>
      <c r="G1125" s="205" t="s">
        <v>287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691</v>
      </c>
      <c r="C1126" s="209" t="s">
        <v>692</v>
      </c>
      <c r="D1126" s="72" t="str">
        <f t="shared" si="35"/>
        <v>fev/2018</v>
      </c>
      <c r="E1126" s="206">
        <v>43140</v>
      </c>
      <c r="F1126" s="205" t="s">
        <v>210</v>
      </c>
      <c r="G1126" s="205" t="s">
        <v>287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691</v>
      </c>
      <c r="C1127" s="209" t="s">
        <v>692</v>
      </c>
      <c r="D1127" s="72" t="str">
        <f t="shared" si="35"/>
        <v>fev/2018</v>
      </c>
      <c r="E1127" s="206">
        <v>43140</v>
      </c>
      <c r="F1127" s="205" t="s">
        <v>210</v>
      </c>
      <c r="G1127" s="205" t="s">
        <v>287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691</v>
      </c>
      <c r="C1128" s="209" t="s">
        <v>692</v>
      </c>
      <c r="D1128" s="72" t="str">
        <f t="shared" si="35"/>
        <v>fev/2018</v>
      </c>
      <c r="E1128" s="206">
        <v>43140</v>
      </c>
      <c r="F1128" s="205" t="s">
        <v>210</v>
      </c>
      <c r="G1128" s="205" t="s">
        <v>287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691</v>
      </c>
      <c r="C1129" s="209" t="s">
        <v>692</v>
      </c>
      <c r="D1129" s="72" t="str">
        <f t="shared" si="35"/>
        <v>fev/2018</v>
      </c>
      <c r="E1129" s="206">
        <v>43140</v>
      </c>
      <c r="F1129" s="205" t="s">
        <v>210</v>
      </c>
      <c r="G1129" s="205" t="s">
        <v>287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691</v>
      </c>
      <c r="C1130" s="209" t="s">
        <v>692</v>
      </c>
      <c r="D1130" s="72" t="str">
        <f t="shared" si="35"/>
        <v>fev/2018</v>
      </c>
      <c r="E1130" s="206">
        <v>43140</v>
      </c>
      <c r="F1130" s="205" t="s">
        <v>210</v>
      </c>
      <c r="G1130" s="205" t="s">
        <v>287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691</v>
      </c>
      <c r="C1131" s="209" t="s">
        <v>692</v>
      </c>
      <c r="D1131" s="72" t="str">
        <f t="shared" si="35"/>
        <v>fev/2018</v>
      </c>
      <c r="E1131" s="206">
        <v>43140</v>
      </c>
      <c r="F1131" s="205" t="s">
        <v>210</v>
      </c>
      <c r="G1131" s="205" t="s">
        <v>287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691</v>
      </c>
      <c r="C1132" s="209" t="s">
        <v>692</v>
      </c>
      <c r="D1132" s="72" t="str">
        <f t="shared" si="35"/>
        <v>fev/2018</v>
      </c>
      <c r="E1132" s="206">
        <v>43140</v>
      </c>
      <c r="F1132" s="205" t="s">
        <v>210</v>
      </c>
      <c r="G1132" s="205" t="s">
        <v>287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691</v>
      </c>
      <c r="C1133" s="209" t="s">
        <v>692</v>
      </c>
      <c r="D1133" s="72" t="str">
        <f t="shared" si="35"/>
        <v>fev/2018</v>
      </c>
      <c r="E1133" s="206">
        <v>43140</v>
      </c>
      <c r="F1133" s="205" t="s">
        <v>210</v>
      </c>
      <c r="G1133" s="205" t="s">
        <v>287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691</v>
      </c>
      <c r="C1134" s="209" t="s">
        <v>692</v>
      </c>
      <c r="D1134" s="72" t="str">
        <f t="shared" si="35"/>
        <v>fev/2018</v>
      </c>
      <c r="E1134" s="206">
        <v>43140</v>
      </c>
      <c r="F1134" s="205" t="s">
        <v>210</v>
      </c>
      <c r="G1134" s="205" t="s">
        <v>287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691</v>
      </c>
      <c r="C1135" s="209" t="s">
        <v>692</v>
      </c>
      <c r="D1135" s="72" t="str">
        <f t="shared" si="35"/>
        <v>fev/2018</v>
      </c>
      <c r="E1135" s="206">
        <v>43140</v>
      </c>
      <c r="F1135" s="205" t="s">
        <v>210</v>
      </c>
      <c r="G1135" s="205" t="s">
        <v>287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691</v>
      </c>
      <c r="C1136" s="209" t="s">
        <v>692</v>
      </c>
      <c r="D1136" s="72" t="str">
        <f t="shared" si="35"/>
        <v>fev/2018</v>
      </c>
      <c r="E1136" s="206">
        <v>43140</v>
      </c>
      <c r="F1136" s="205" t="s">
        <v>210</v>
      </c>
      <c r="G1136" s="205" t="s">
        <v>287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691</v>
      </c>
      <c r="C1137" s="209" t="s">
        <v>692</v>
      </c>
      <c r="D1137" s="72" t="str">
        <f t="shared" si="35"/>
        <v>fev/2018</v>
      </c>
      <c r="E1137" s="206">
        <v>43140</v>
      </c>
      <c r="F1137" s="205" t="s">
        <v>210</v>
      </c>
      <c r="G1137" s="205" t="s">
        <v>287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691</v>
      </c>
      <c r="C1138" s="209" t="s">
        <v>692</v>
      </c>
      <c r="D1138" s="72" t="str">
        <f t="shared" si="35"/>
        <v>fev/2018</v>
      </c>
      <c r="E1138" s="206">
        <v>43140</v>
      </c>
      <c r="F1138" s="205" t="s">
        <v>210</v>
      </c>
      <c r="G1138" s="205" t="s">
        <v>287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691</v>
      </c>
      <c r="C1139" s="209" t="s">
        <v>692</v>
      </c>
      <c r="D1139" s="72" t="str">
        <f t="shared" si="35"/>
        <v>fev/2018</v>
      </c>
      <c r="E1139" s="206">
        <v>43140</v>
      </c>
      <c r="F1139" s="205" t="s">
        <v>210</v>
      </c>
      <c r="G1139" s="205" t="s">
        <v>287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691</v>
      </c>
      <c r="C1140" s="209" t="s">
        <v>692</v>
      </c>
      <c r="D1140" s="72" t="str">
        <f t="shared" si="35"/>
        <v>fev/2018</v>
      </c>
      <c r="E1140" s="206">
        <v>43140</v>
      </c>
      <c r="F1140" s="205" t="s">
        <v>210</v>
      </c>
      <c r="G1140" s="205" t="s">
        <v>287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691</v>
      </c>
      <c r="C1141" s="209" t="s">
        <v>692</v>
      </c>
      <c r="D1141" s="72" t="str">
        <f t="shared" si="35"/>
        <v>fev/2018</v>
      </c>
      <c r="E1141" s="206">
        <v>43140</v>
      </c>
      <c r="F1141" s="205" t="s">
        <v>351</v>
      </c>
      <c r="G1141" s="205" t="s">
        <v>287</v>
      </c>
      <c r="H1141" s="207" t="s">
        <v>1055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691</v>
      </c>
      <c r="C1142" s="209" t="s">
        <v>692</v>
      </c>
      <c r="D1142" s="72" t="str">
        <f t="shared" si="35"/>
        <v>fev/2018</v>
      </c>
      <c r="E1142" s="206">
        <v>43140</v>
      </c>
      <c r="F1142" s="205" t="s">
        <v>351</v>
      </c>
      <c r="G1142" s="205" t="s">
        <v>287</v>
      </c>
      <c r="H1142" s="207" t="s">
        <v>830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691</v>
      </c>
      <c r="C1143" s="209" t="s">
        <v>692</v>
      </c>
      <c r="D1143" s="72" t="str">
        <f t="shared" si="35"/>
        <v>fev/2018</v>
      </c>
      <c r="E1143" s="206">
        <v>43140</v>
      </c>
      <c r="F1143" s="205" t="s">
        <v>351</v>
      </c>
      <c r="G1143" s="205" t="s">
        <v>287</v>
      </c>
      <c r="H1143" s="207" t="s">
        <v>1026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691</v>
      </c>
      <c r="C1144" s="209" t="s">
        <v>692</v>
      </c>
      <c r="D1144" s="72" t="str">
        <f t="shared" si="35"/>
        <v>fev/2018</v>
      </c>
      <c r="E1144" s="206">
        <v>43140</v>
      </c>
      <c r="F1144" s="205" t="s">
        <v>351</v>
      </c>
      <c r="G1144" s="205" t="s">
        <v>287</v>
      </c>
      <c r="H1144" s="207" t="s">
        <v>925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691</v>
      </c>
      <c r="C1145" s="209" t="s">
        <v>692</v>
      </c>
      <c r="D1145" s="72" t="str">
        <f t="shared" si="35"/>
        <v>fev/2018</v>
      </c>
      <c r="E1145" s="206">
        <v>43140</v>
      </c>
      <c r="F1145" s="205" t="s">
        <v>351</v>
      </c>
      <c r="G1145" s="205" t="s">
        <v>287</v>
      </c>
      <c r="H1145" s="207" t="s">
        <v>812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691</v>
      </c>
      <c r="C1146" s="209" t="s">
        <v>692</v>
      </c>
      <c r="D1146" s="72" t="str">
        <f t="shared" si="35"/>
        <v>fev/2018</v>
      </c>
      <c r="E1146" s="206">
        <v>43140</v>
      </c>
      <c r="F1146" s="205" t="s">
        <v>351</v>
      </c>
      <c r="G1146" s="205" t="s">
        <v>287</v>
      </c>
      <c r="H1146" s="207" t="s">
        <v>694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691</v>
      </c>
      <c r="C1147" s="209" t="s">
        <v>692</v>
      </c>
      <c r="D1147" s="72" t="str">
        <f t="shared" si="35"/>
        <v>fev/2018</v>
      </c>
      <c r="E1147" s="206">
        <v>43140</v>
      </c>
      <c r="F1147" s="205" t="s">
        <v>351</v>
      </c>
      <c r="G1147" s="205" t="s">
        <v>287</v>
      </c>
      <c r="H1147" s="207" t="s">
        <v>799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691</v>
      </c>
      <c r="C1148" s="209" t="s">
        <v>692</v>
      </c>
      <c r="D1148" s="72" t="str">
        <f t="shared" si="35"/>
        <v>fev/2018</v>
      </c>
      <c r="E1148" s="206">
        <v>43140</v>
      </c>
      <c r="F1148" s="205" t="s">
        <v>351</v>
      </c>
      <c r="G1148" s="205" t="s">
        <v>287</v>
      </c>
      <c r="H1148" s="207" t="s">
        <v>883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691</v>
      </c>
      <c r="C1149" s="209" t="s">
        <v>692</v>
      </c>
      <c r="D1149" s="72" t="str">
        <f t="shared" si="35"/>
        <v>fev/2018</v>
      </c>
      <c r="E1149" s="206">
        <v>43140</v>
      </c>
      <c r="F1149" s="205" t="s">
        <v>351</v>
      </c>
      <c r="G1149" s="205" t="s">
        <v>287</v>
      </c>
      <c r="H1149" s="207" t="s">
        <v>846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691</v>
      </c>
      <c r="C1150" s="209" t="s">
        <v>692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287</v>
      </c>
      <c r="H1150" s="207" t="s">
        <v>995</v>
      </c>
      <c r="I1150" s="207" t="s">
        <v>240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691</v>
      </c>
      <c r="C1151" s="209" t="s">
        <v>692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287</v>
      </c>
      <c r="H1151" s="207" t="s">
        <v>995</v>
      </c>
      <c r="I1151" s="207" t="s">
        <v>240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691</v>
      </c>
      <c r="C1152" s="209" t="s">
        <v>692</v>
      </c>
      <c r="D1152" s="72" t="str">
        <f t="shared" si="35"/>
        <v>fev/2018</v>
      </c>
      <c r="E1152" s="206">
        <v>43140</v>
      </c>
      <c r="F1152" s="205" t="s">
        <v>351</v>
      </c>
      <c r="G1152" s="205" t="s">
        <v>287</v>
      </c>
      <c r="H1152" s="207" t="s">
        <v>847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691</v>
      </c>
      <c r="C1153" s="209" t="s">
        <v>692</v>
      </c>
      <c r="D1153" s="72" t="str">
        <f t="shared" si="35"/>
        <v>fev/2018</v>
      </c>
      <c r="E1153" s="206">
        <v>43140</v>
      </c>
      <c r="F1153" s="205" t="s">
        <v>351</v>
      </c>
      <c r="G1153" s="205" t="s">
        <v>287</v>
      </c>
      <c r="H1153" s="207" t="s">
        <v>930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691</v>
      </c>
      <c r="C1154" s="209" t="s">
        <v>692</v>
      </c>
      <c r="D1154" s="72" t="str">
        <f t="shared" si="35"/>
        <v>fev/2018</v>
      </c>
      <c r="E1154" s="206">
        <v>43140</v>
      </c>
      <c r="F1154" s="205" t="s">
        <v>351</v>
      </c>
      <c r="G1154" s="205" t="s">
        <v>287</v>
      </c>
      <c r="H1154" s="207" t="s">
        <v>352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691</v>
      </c>
      <c r="C1155" s="209" t="s">
        <v>692</v>
      </c>
      <c r="D1155" s="72" t="str">
        <f t="shared" si="35"/>
        <v>fev/2018</v>
      </c>
      <c r="E1155" s="206">
        <v>43140</v>
      </c>
      <c r="F1155" s="205" t="s">
        <v>351</v>
      </c>
      <c r="G1155" s="205" t="s">
        <v>287</v>
      </c>
      <c r="H1155" s="207" t="s">
        <v>752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691</v>
      </c>
      <c r="C1156" s="209" t="s">
        <v>692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287</v>
      </c>
      <c r="H1156" s="207" t="s">
        <v>901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691</v>
      </c>
      <c r="C1157" s="209" t="s">
        <v>692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287</v>
      </c>
      <c r="H1157" s="207" t="s">
        <v>901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691</v>
      </c>
      <c r="C1158" s="209" t="s">
        <v>692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287</v>
      </c>
      <c r="H1158" s="207" t="s">
        <v>901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691</v>
      </c>
      <c r="C1159" s="209" t="s">
        <v>692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287</v>
      </c>
      <c r="H1159" s="207" t="s">
        <v>901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691</v>
      </c>
      <c r="C1160" s="209" t="s">
        <v>692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287</v>
      </c>
      <c r="H1160" s="207" t="s">
        <v>901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691</v>
      </c>
      <c r="C1161" s="209" t="s">
        <v>692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287</v>
      </c>
      <c r="H1161" s="207" t="s">
        <v>901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691</v>
      </c>
      <c r="C1162" s="209" t="s">
        <v>692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287</v>
      </c>
      <c r="H1162" s="207" t="s">
        <v>1013</v>
      </c>
      <c r="I1162" s="207" t="s">
        <v>235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691</v>
      </c>
      <c r="C1163" s="209" t="s">
        <v>692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287</v>
      </c>
      <c r="H1163" s="207" t="s">
        <v>1056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691</v>
      </c>
      <c r="C1164" s="209" t="s">
        <v>692</v>
      </c>
      <c r="D1164" s="72" t="str">
        <f t="shared" si="37"/>
        <v>fev/2018</v>
      </c>
      <c r="E1164" s="206">
        <v>43140</v>
      </c>
      <c r="F1164" s="205" t="s">
        <v>351</v>
      </c>
      <c r="G1164" s="205" t="s">
        <v>287</v>
      </c>
      <c r="H1164" s="207" t="s">
        <v>936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691</v>
      </c>
      <c r="C1165" s="209" t="s">
        <v>692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287</v>
      </c>
      <c r="H1165" s="207" t="s">
        <v>290</v>
      </c>
      <c r="I1165" s="207" t="s">
        <v>241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691</v>
      </c>
      <c r="C1166" s="209" t="s">
        <v>692</v>
      </c>
      <c r="D1166" s="72" t="str">
        <f t="shared" si="37"/>
        <v>fev/2018</v>
      </c>
      <c r="E1166" s="206">
        <v>43140</v>
      </c>
      <c r="F1166" s="205" t="s">
        <v>351</v>
      </c>
      <c r="G1166" s="205" t="s">
        <v>287</v>
      </c>
      <c r="H1166" s="207" t="s">
        <v>937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691</v>
      </c>
      <c r="C1167" s="209" t="s">
        <v>692</v>
      </c>
      <c r="D1167" s="72" t="str">
        <f t="shared" si="37"/>
        <v>fev/2018</v>
      </c>
      <c r="E1167" s="206">
        <v>43140</v>
      </c>
      <c r="F1167" s="205" t="s">
        <v>351</v>
      </c>
      <c r="G1167" s="205" t="s">
        <v>287</v>
      </c>
      <c r="H1167" s="207" t="s">
        <v>854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691</v>
      </c>
      <c r="C1168" s="209" t="s">
        <v>692</v>
      </c>
      <c r="D1168" s="72" t="str">
        <f t="shared" si="37"/>
        <v>fev/2018</v>
      </c>
      <c r="E1168" s="206">
        <v>43140</v>
      </c>
      <c r="F1168" s="205" t="s">
        <v>351</v>
      </c>
      <c r="G1168" s="205" t="s">
        <v>287</v>
      </c>
      <c r="H1168" s="207" t="s">
        <v>938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691</v>
      </c>
      <c r="C1169" s="209" t="s">
        <v>692</v>
      </c>
      <c r="D1169" s="72" t="str">
        <f t="shared" si="37"/>
        <v>fev/2018</v>
      </c>
      <c r="E1169" s="206">
        <v>43140</v>
      </c>
      <c r="F1169" s="205" t="s">
        <v>351</v>
      </c>
      <c r="G1169" s="205" t="s">
        <v>287</v>
      </c>
      <c r="H1169" s="207" t="s">
        <v>941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691</v>
      </c>
      <c r="C1170" s="209" t="s">
        <v>692</v>
      </c>
      <c r="D1170" s="72" t="str">
        <f t="shared" si="37"/>
        <v>fev/2018</v>
      </c>
      <c r="E1170" s="206">
        <v>43140</v>
      </c>
      <c r="F1170" s="205" t="s">
        <v>351</v>
      </c>
      <c r="G1170" s="205" t="s">
        <v>287</v>
      </c>
      <c r="H1170" s="207" t="s">
        <v>946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691</v>
      </c>
      <c r="C1171" s="209" t="s">
        <v>692</v>
      </c>
      <c r="D1171" s="72" t="str">
        <f t="shared" si="37"/>
        <v>fev/2018</v>
      </c>
      <c r="E1171" s="206">
        <v>43140</v>
      </c>
      <c r="F1171" s="205" t="s">
        <v>351</v>
      </c>
      <c r="G1171" s="205" t="s">
        <v>287</v>
      </c>
      <c r="H1171" s="207" t="s">
        <v>994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691</v>
      </c>
      <c r="C1172" s="209" t="s">
        <v>692</v>
      </c>
      <c r="D1172" s="72" t="str">
        <f t="shared" si="37"/>
        <v>fev/2018</v>
      </c>
      <c r="E1172" s="206">
        <v>43140</v>
      </c>
      <c r="F1172" s="205" t="s">
        <v>351</v>
      </c>
      <c r="G1172" s="205" t="s">
        <v>287</v>
      </c>
      <c r="H1172" s="207" t="s">
        <v>947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691</v>
      </c>
      <c r="C1173" s="209" t="s">
        <v>692</v>
      </c>
      <c r="D1173" s="72" t="str">
        <f t="shared" si="37"/>
        <v>fev/2018</v>
      </c>
      <c r="E1173" s="206">
        <v>43140</v>
      </c>
      <c r="F1173" s="205" t="s">
        <v>351</v>
      </c>
      <c r="G1173" s="205" t="s">
        <v>287</v>
      </c>
      <c r="H1173" s="207" t="s">
        <v>948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691</v>
      </c>
      <c r="C1174" s="209" t="s">
        <v>692</v>
      </c>
      <c r="D1174" s="72" t="str">
        <f t="shared" si="37"/>
        <v>fev/2018</v>
      </c>
      <c r="E1174" s="206">
        <v>43140</v>
      </c>
      <c r="F1174" s="205" t="s">
        <v>351</v>
      </c>
      <c r="G1174" s="205" t="s">
        <v>287</v>
      </c>
      <c r="H1174" s="207" t="s">
        <v>771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691</v>
      </c>
      <c r="C1175" s="209" t="s">
        <v>692</v>
      </c>
      <c r="D1175" s="72" t="str">
        <f t="shared" si="37"/>
        <v>fev/2018</v>
      </c>
      <c r="E1175" s="206">
        <v>43140</v>
      </c>
      <c r="F1175" s="205" t="s">
        <v>351</v>
      </c>
      <c r="G1175" s="205" t="s">
        <v>287</v>
      </c>
      <c r="H1175" s="207" t="s">
        <v>721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691</v>
      </c>
      <c r="C1176" s="209" t="s">
        <v>692</v>
      </c>
      <c r="D1176" s="72" t="str">
        <f t="shared" si="37"/>
        <v>fev/2018</v>
      </c>
      <c r="E1176" s="206">
        <v>43140</v>
      </c>
      <c r="F1176" s="205" t="s">
        <v>351</v>
      </c>
      <c r="G1176" s="205" t="s">
        <v>287</v>
      </c>
      <c r="H1176" s="207" t="s">
        <v>954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691</v>
      </c>
      <c r="C1177" s="209" t="s">
        <v>692</v>
      </c>
      <c r="D1177" s="72" t="str">
        <f t="shared" si="37"/>
        <v>fev/2018</v>
      </c>
      <c r="E1177" s="206">
        <v>43140</v>
      </c>
      <c r="F1177" s="205" t="s">
        <v>351</v>
      </c>
      <c r="G1177" s="205" t="s">
        <v>287</v>
      </c>
      <c r="H1177" s="207" t="s">
        <v>819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691</v>
      </c>
      <c r="C1178" s="209" t="s">
        <v>692</v>
      </c>
      <c r="D1178" s="72" t="str">
        <f t="shared" si="37"/>
        <v>fev/2018</v>
      </c>
      <c r="E1178" s="206">
        <v>43140</v>
      </c>
      <c r="F1178" s="205" t="s">
        <v>351</v>
      </c>
      <c r="G1178" s="205" t="s">
        <v>287</v>
      </c>
      <c r="H1178" s="207" t="s">
        <v>813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691</v>
      </c>
      <c r="C1179" s="209" t="s">
        <v>692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287</v>
      </c>
      <c r="H1179" s="207" t="s">
        <v>1057</v>
      </c>
      <c r="I1179" s="207" t="s">
        <v>241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691</v>
      </c>
      <c r="C1180" s="209" t="s">
        <v>692</v>
      </c>
      <c r="D1180" s="72" t="str">
        <f t="shared" si="37"/>
        <v>fev/2018</v>
      </c>
      <c r="E1180" s="206">
        <v>43140</v>
      </c>
      <c r="F1180" s="205" t="s">
        <v>351</v>
      </c>
      <c r="G1180" s="205" t="s">
        <v>287</v>
      </c>
      <c r="H1180" s="207" t="s">
        <v>776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691</v>
      </c>
      <c r="C1181" s="209" t="s">
        <v>692</v>
      </c>
      <c r="D1181" s="72" t="str">
        <f t="shared" si="37"/>
        <v>fev/2018</v>
      </c>
      <c r="E1181" s="206">
        <v>43140</v>
      </c>
      <c r="F1181" s="205" t="s">
        <v>351</v>
      </c>
      <c r="G1181" s="205" t="s">
        <v>287</v>
      </c>
      <c r="H1181" s="207" t="s">
        <v>858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691</v>
      </c>
      <c r="C1182" s="209" t="s">
        <v>692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287</v>
      </c>
      <c r="H1182" s="207" t="s">
        <v>184</v>
      </c>
      <c r="I1182" s="207" t="s">
        <v>241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691</v>
      </c>
      <c r="C1183" s="209" t="s">
        <v>692</v>
      </c>
      <c r="D1183" s="72" t="str">
        <f t="shared" si="37"/>
        <v>fev/2018</v>
      </c>
      <c r="E1183" s="206">
        <v>43140</v>
      </c>
      <c r="F1183" s="205" t="s">
        <v>351</v>
      </c>
      <c r="G1183" s="205" t="s">
        <v>287</v>
      </c>
      <c r="H1183" s="207" t="s">
        <v>807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691</v>
      </c>
      <c r="C1184" s="209" t="s">
        <v>692</v>
      </c>
      <c r="D1184" s="72" t="str">
        <f t="shared" si="37"/>
        <v>fev/2018</v>
      </c>
      <c r="E1184" s="206">
        <v>43140</v>
      </c>
      <c r="F1184" s="205" t="s">
        <v>351</v>
      </c>
      <c r="G1184" s="205" t="s">
        <v>287</v>
      </c>
      <c r="H1184" s="207" t="s">
        <v>1058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691</v>
      </c>
      <c r="C1185" s="209" t="s">
        <v>692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287</v>
      </c>
      <c r="H1185" s="207" t="s">
        <v>1059</v>
      </c>
      <c r="I1185" s="207" t="s">
        <v>261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691</v>
      </c>
      <c r="C1186" s="209" t="s">
        <v>692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287</v>
      </c>
      <c r="H1186" s="207" t="s">
        <v>1059</v>
      </c>
      <c r="I1186" s="207" t="s">
        <v>261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691</v>
      </c>
      <c r="C1187" s="209" t="s">
        <v>692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287</v>
      </c>
      <c r="H1187" s="207" t="s">
        <v>1032</v>
      </c>
      <c r="I1187" s="207" t="s">
        <v>235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691</v>
      </c>
      <c r="C1188" s="209" t="s">
        <v>692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287</v>
      </c>
      <c r="H1188" s="207" t="s">
        <v>1000</v>
      </c>
      <c r="I1188" s="207" t="s">
        <v>247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691</v>
      </c>
      <c r="C1189" s="209" t="s">
        <v>692</v>
      </c>
      <c r="D1189" s="72" t="str">
        <f t="shared" si="37"/>
        <v>fev/2018</v>
      </c>
      <c r="E1189" s="206">
        <v>43140</v>
      </c>
      <c r="F1189" s="205" t="s">
        <v>351</v>
      </c>
      <c r="G1189" s="205" t="s">
        <v>287</v>
      </c>
      <c r="H1189" s="207" t="s">
        <v>1060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693</v>
      </c>
      <c r="C1190" s="209" t="s">
        <v>692</v>
      </c>
      <c r="D1190" s="72" t="str">
        <f t="shared" si="37"/>
        <v>fev/2018</v>
      </c>
      <c r="E1190" s="206">
        <v>43140</v>
      </c>
      <c r="F1190" s="205" t="s">
        <v>203</v>
      </c>
      <c r="G1190" s="205" t="s">
        <v>287</v>
      </c>
      <c r="H1190" s="207" t="s">
        <v>204</v>
      </c>
      <c r="I1190" s="207" t="s">
        <v>292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691</v>
      </c>
      <c r="C1191" s="209" t="s">
        <v>692</v>
      </c>
      <c r="D1191" s="72" t="str">
        <f t="shared" si="37"/>
        <v>fev/2018</v>
      </c>
      <c r="E1191" s="206">
        <v>43140</v>
      </c>
      <c r="F1191" s="205" t="s">
        <v>203</v>
      </c>
      <c r="G1191" s="205" t="s">
        <v>287</v>
      </c>
      <c r="H1191" s="207" t="s">
        <v>204</v>
      </c>
      <c r="I1191" s="207" t="s">
        <v>292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691</v>
      </c>
      <c r="C1192" s="209" t="s">
        <v>692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287</v>
      </c>
      <c r="H1192" s="207" t="s">
        <v>309</v>
      </c>
      <c r="I1192" s="207" t="s">
        <v>249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691</v>
      </c>
      <c r="C1193" s="209" t="s">
        <v>692</v>
      </c>
      <c r="D1193" s="72" t="str">
        <f t="shared" si="37"/>
        <v>fev/2018</v>
      </c>
      <c r="E1193" s="206">
        <v>43140</v>
      </c>
      <c r="F1193" s="205" t="s">
        <v>351</v>
      </c>
      <c r="G1193" s="205" t="s">
        <v>287</v>
      </c>
      <c r="H1193" s="207" t="s">
        <v>1061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691</v>
      </c>
      <c r="C1194" s="209" t="s">
        <v>692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287</v>
      </c>
      <c r="H1194" s="207" t="s">
        <v>1038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691</v>
      </c>
      <c r="C1195" s="209" t="s">
        <v>692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287</v>
      </c>
      <c r="H1195" s="207" t="s">
        <v>1038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691</v>
      </c>
      <c r="C1196" s="209" t="s">
        <v>692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287</v>
      </c>
      <c r="H1196" s="207" t="s">
        <v>1017</v>
      </c>
      <c r="I1196" s="207" t="s">
        <v>235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691</v>
      </c>
      <c r="C1197" s="209" t="s">
        <v>692</v>
      </c>
      <c r="D1197" s="72" t="str">
        <f t="shared" si="37"/>
        <v>fev/2018</v>
      </c>
      <c r="E1197" s="206">
        <v>43140</v>
      </c>
      <c r="F1197" s="205" t="s">
        <v>351</v>
      </c>
      <c r="G1197" s="205" t="s">
        <v>287</v>
      </c>
      <c r="H1197" s="207" t="s">
        <v>862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691</v>
      </c>
      <c r="C1198" s="209" t="s">
        <v>692</v>
      </c>
      <c r="D1198" s="72" t="str">
        <f t="shared" si="37"/>
        <v>fev/2018</v>
      </c>
      <c r="E1198" s="206">
        <v>43140</v>
      </c>
      <c r="F1198" s="205" t="s">
        <v>210</v>
      </c>
      <c r="G1198" s="205" t="s">
        <v>287</v>
      </c>
      <c r="H1198" s="207" t="s">
        <v>1040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691</v>
      </c>
      <c r="C1199" s="209" t="s">
        <v>692</v>
      </c>
      <c r="D1199" s="72" t="str">
        <f t="shared" si="37"/>
        <v>fev/2018</v>
      </c>
      <c r="E1199" s="206">
        <v>43140</v>
      </c>
      <c r="F1199" s="205" t="s">
        <v>210</v>
      </c>
      <c r="G1199" s="205" t="s">
        <v>287</v>
      </c>
      <c r="H1199" s="207" t="s">
        <v>1040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691</v>
      </c>
      <c r="C1200" s="209" t="s">
        <v>692</v>
      </c>
      <c r="D1200" s="72" t="str">
        <f t="shared" si="37"/>
        <v>fev/2018</v>
      </c>
      <c r="E1200" s="206">
        <v>43140</v>
      </c>
      <c r="F1200" s="205" t="s">
        <v>210</v>
      </c>
      <c r="G1200" s="205" t="s">
        <v>287</v>
      </c>
      <c r="H1200" s="207" t="s">
        <v>1040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691</v>
      </c>
      <c r="C1201" s="209" t="s">
        <v>692</v>
      </c>
      <c r="D1201" s="72" t="str">
        <f t="shared" si="37"/>
        <v>fev/2018</v>
      </c>
      <c r="E1201" s="206">
        <v>43140</v>
      </c>
      <c r="F1201" s="205" t="s">
        <v>210</v>
      </c>
      <c r="G1201" s="205" t="s">
        <v>287</v>
      </c>
      <c r="H1201" s="207" t="s">
        <v>1040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691</v>
      </c>
      <c r="C1202" s="209" t="s">
        <v>692</v>
      </c>
      <c r="D1202" s="72" t="str">
        <f t="shared" si="37"/>
        <v>fev/2018</v>
      </c>
      <c r="E1202" s="206">
        <v>43140</v>
      </c>
      <c r="F1202" s="205" t="s">
        <v>210</v>
      </c>
      <c r="G1202" s="205" t="s">
        <v>287</v>
      </c>
      <c r="H1202" s="207" t="s">
        <v>1040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691</v>
      </c>
      <c r="C1203" s="209" t="s">
        <v>692</v>
      </c>
      <c r="D1203" s="72" t="str">
        <f t="shared" si="37"/>
        <v>fev/2018</v>
      </c>
      <c r="E1203" s="206">
        <v>43140</v>
      </c>
      <c r="F1203" s="205" t="s">
        <v>210</v>
      </c>
      <c r="G1203" s="205" t="s">
        <v>287</v>
      </c>
      <c r="H1203" s="207" t="s">
        <v>1040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691</v>
      </c>
      <c r="C1204" s="209" t="s">
        <v>692</v>
      </c>
      <c r="D1204" s="72" t="str">
        <f t="shared" si="37"/>
        <v>fev/2018</v>
      </c>
      <c r="E1204" s="206">
        <v>43140</v>
      </c>
      <c r="F1204" s="205" t="s">
        <v>210</v>
      </c>
      <c r="G1204" s="205" t="s">
        <v>287</v>
      </c>
      <c r="H1204" s="207" t="s">
        <v>1040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691</v>
      </c>
      <c r="C1205" s="209" t="s">
        <v>692</v>
      </c>
      <c r="D1205" s="72" t="str">
        <f t="shared" si="37"/>
        <v>fev/2018</v>
      </c>
      <c r="E1205" s="206">
        <v>43140</v>
      </c>
      <c r="F1205" s="205" t="s">
        <v>210</v>
      </c>
      <c r="G1205" s="205" t="s">
        <v>287</v>
      </c>
      <c r="H1205" s="207" t="s">
        <v>1040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691</v>
      </c>
      <c r="C1206" s="209" t="s">
        <v>692</v>
      </c>
      <c r="D1206" s="72" t="str">
        <f t="shared" si="37"/>
        <v>fev/2018</v>
      </c>
      <c r="E1206" s="206">
        <v>43140</v>
      </c>
      <c r="F1206" s="205" t="s">
        <v>210</v>
      </c>
      <c r="G1206" s="205" t="s">
        <v>287</v>
      </c>
      <c r="H1206" s="207" t="s">
        <v>1040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691</v>
      </c>
      <c r="C1207" s="209" t="s">
        <v>692</v>
      </c>
      <c r="D1207" s="72" t="str">
        <f t="shared" si="37"/>
        <v>fev/2018</v>
      </c>
      <c r="E1207" s="206">
        <v>43140</v>
      </c>
      <c r="F1207" s="205" t="s">
        <v>210</v>
      </c>
      <c r="G1207" s="205" t="s">
        <v>287</v>
      </c>
      <c r="H1207" s="207" t="s">
        <v>1040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691</v>
      </c>
      <c r="C1208" s="209" t="s">
        <v>692</v>
      </c>
      <c r="D1208" s="72" t="str">
        <f t="shared" si="37"/>
        <v>fev/2018</v>
      </c>
      <c r="E1208" s="206">
        <v>43140</v>
      </c>
      <c r="F1208" s="205" t="s">
        <v>210</v>
      </c>
      <c r="G1208" s="205" t="s">
        <v>287</v>
      </c>
      <c r="H1208" s="207" t="s">
        <v>1040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691</v>
      </c>
      <c r="C1209" s="209" t="s">
        <v>692</v>
      </c>
      <c r="D1209" s="72" t="str">
        <f t="shared" si="37"/>
        <v>fev/2018</v>
      </c>
      <c r="E1209" s="206">
        <v>43140</v>
      </c>
      <c r="F1209" s="205" t="s">
        <v>210</v>
      </c>
      <c r="G1209" s="205" t="s">
        <v>287</v>
      </c>
      <c r="H1209" s="207" t="s">
        <v>1040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691</v>
      </c>
      <c r="C1210" s="209" t="s">
        <v>692</v>
      </c>
      <c r="D1210" s="72" t="str">
        <f t="shared" si="37"/>
        <v>fev/2018</v>
      </c>
      <c r="E1210" s="206">
        <v>43140</v>
      </c>
      <c r="F1210" s="205" t="s">
        <v>210</v>
      </c>
      <c r="G1210" s="205" t="s">
        <v>287</v>
      </c>
      <c r="H1210" s="207" t="s">
        <v>1040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691</v>
      </c>
      <c r="C1211" s="209" t="s">
        <v>692</v>
      </c>
      <c r="D1211" s="72" t="str">
        <f t="shared" si="37"/>
        <v>fev/2018</v>
      </c>
      <c r="E1211" s="206">
        <v>43140</v>
      </c>
      <c r="F1211" s="205" t="s">
        <v>210</v>
      </c>
      <c r="G1211" s="205" t="s">
        <v>287</v>
      </c>
      <c r="H1211" s="207" t="s">
        <v>1040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691</v>
      </c>
      <c r="C1212" s="209" t="s">
        <v>692</v>
      </c>
      <c r="D1212" s="72" t="str">
        <f t="shared" si="37"/>
        <v>fev/2018</v>
      </c>
      <c r="E1212" s="206">
        <v>43140</v>
      </c>
      <c r="F1212" s="205" t="s">
        <v>210</v>
      </c>
      <c r="G1212" s="205" t="s">
        <v>287</v>
      </c>
      <c r="H1212" s="207" t="s">
        <v>1040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691</v>
      </c>
      <c r="C1213" s="209" t="s">
        <v>692</v>
      </c>
      <c r="D1213" s="72" t="str">
        <f t="shared" si="37"/>
        <v>fev/2018</v>
      </c>
      <c r="E1213" s="206">
        <v>43140</v>
      </c>
      <c r="F1213" s="205" t="s">
        <v>210</v>
      </c>
      <c r="G1213" s="205" t="s">
        <v>287</v>
      </c>
      <c r="H1213" s="207" t="s">
        <v>1040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691</v>
      </c>
      <c r="C1214" s="209" t="s">
        <v>692</v>
      </c>
      <c r="D1214" s="72" t="str">
        <f t="shared" si="37"/>
        <v>fev/2018</v>
      </c>
      <c r="E1214" s="206">
        <v>43140</v>
      </c>
      <c r="F1214" s="205" t="s">
        <v>210</v>
      </c>
      <c r="G1214" s="205" t="s">
        <v>287</v>
      </c>
      <c r="H1214" s="207" t="s">
        <v>1040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691</v>
      </c>
      <c r="C1215" s="209" t="s">
        <v>692</v>
      </c>
      <c r="D1215" s="72" t="str">
        <f t="shared" si="37"/>
        <v>fev/2018</v>
      </c>
      <c r="E1215" s="206">
        <v>43140</v>
      </c>
      <c r="F1215" s="205" t="s">
        <v>210</v>
      </c>
      <c r="G1215" s="205" t="s">
        <v>287</v>
      </c>
      <c r="H1215" s="207" t="s">
        <v>1040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691</v>
      </c>
      <c r="C1216" s="209" t="s">
        <v>692</v>
      </c>
      <c r="D1216" s="72" t="str">
        <f t="shared" si="37"/>
        <v>fev/2018</v>
      </c>
      <c r="E1216" s="206">
        <v>43140</v>
      </c>
      <c r="F1216" s="205" t="s">
        <v>210</v>
      </c>
      <c r="G1216" s="205" t="s">
        <v>287</v>
      </c>
      <c r="H1216" s="207" t="s">
        <v>1040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691</v>
      </c>
      <c r="C1217" s="209" t="s">
        <v>692</v>
      </c>
      <c r="D1217" s="72" t="str">
        <f t="shared" si="37"/>
        <v>fev/2018</v>
      </c>
      <c r="E1217" s="206">
        <v>43140</v>
      </c>
      <c r="F1217" s="205" t="s">
        <v>210</v>
      </c>
      <c r="G1217" s="205" t="s">
        <v>287</v>
      </c>
      <c r="H1217" s="207" t="s">
        <v>1040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693</v>
      </c>
      <c r="C1218" s="209" t="s">
        <v>692</v>
      </c>
      <c r="D1218" s="72" t="str">
        <f t="shared" si="37"/>
        <v>fev/2018</v>
      </c>
      <c r="E1218" s="206">
        <v>43140</v>
      </c>
      <c r="F1218" s="205" t="s">
        <v>201</v>
      </c>
      <c r="G1218" s="205" t="s">
        <v>287</v>
      </c>
      <c r="H1218" s="207" t="s">
        <v>299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691</v>
      </c>
      <c r="C1219" s="209" t="s">
        <v>692</v>
      </c>
      <c r="D1219" s="72" t="str">
        <f t="shared" si="37"/>
        <v>fev/2018</v>
      </c>
      <c r="E1219" s="206">
        <v>43140</v>
      </c>
      <c r="F1219" s="205" t="s">
        <v>201</v>
      </c>
      <c r="G1219" s="205" t="s">
        <v>287</v>
      </c>
      <c r="H1219" s="207" t="s">
        <v>299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691</v>
      </c>
      <c r="C1220" s="209" t="s">
        <v>692</v>
      </c>
      <c r="D1220" s="72" t="str">
        <f t="shared" ref="D1220:D1283" si="39">TEXT(E1220,"mmm/aaaa")</f>
        <v>fev/2018</v>
      </c>
      <c r="E1220" s="206">
        <v>43140</v>
      </c>
      <c r="F1220" s="205" t="s">
        <v>351</v>
      </c>
      <c r="G1220" s="205" t="s">
        <v>287</v>
      </c>
      <c r="H1220" s="207" t="s">
        <v>986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691</v>
      </c>
      <c r="C1221" s="209" t="s">
        <v>692</v>
      </c>
      <c r="D1221" s="72" t="str">
        <f t="shared" si="39"/>
        <v>fev/2018</v>
      </c>
      <c r="E1221" s="206">
        <v>43140</v>
      </c>
      <c r="F1221" s="205" t="s">
        <v>351</v>
      </c>
      <c r="G1221" s="205" t="s">
        <v>287</v>
      </c>
      <c r="H1221" s="207" t="s">
        <v>791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691</v>
      </c>
      <c r="C1222" s="209" t="s">
        <v>692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287</v>
      </c>
      <c r="H1222" s="207" t="s">
        <v>308</v>
      </c>
      <c r="I1222" s="207" t="s">
        <v>240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691</v>
      </c>
      <c r="C1223" s="209" t="s">
        <v>692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287</v>
      </c>
      <c r="H1223" s="207" t="s">
        <v>1062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691</v>
      </c>
      <c r="C1224" s="209" t="s">
        <v>692</v>
      </c>
      <c r="D1224" s="72" t="str">
        <f t="shared" si="39"/>
        <v>fev/2018</v>
      </c>
      <c r="E1224" s="206">
        <v>43140</v>
      </c>
      <c r="F1224" s="205" t="s">
        <v>351</v>
      </c>
      <c r="G1224" s="205" t="s">
        <v>287</v>
      </c>
      <c r="H1224" s="207" t="s">
        <v>880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691</v>
      </c>
      <c r="C1225" s="209" t="s">
        <v>692</v>
      </c>
      <c r="D1225" s="72" t="str">
        <f t="shared" si="39"/>
        <v>fev/2018</v>
      </c>
      <c r="E1225" s="206">
        <v>43145</v>
      </c>
      <c r="F1225" s="205" t="s">
        <v>351</v>
      </c>
      <c r="G1225" s="205" t="s">
        <v>287</v>
      </c>
      <c r="H1225" s="207" t="s">
        <v>716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691</v>
      </c>
      <c r="C1226" s="209" t="s">
        <v>692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287</v>
      </c>
      <c r="H1226" s="207" t="s">
        <v>363</v>
      </c>
      <c r="I1226" s="207" t="s">
        <v>241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691</v>
      </c>
      <c r="C1227" s="209" t="s">
        <v>692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287</v>
      </c>
      <c r="H1227" s="207" t="s">
        <v>363</v>
      </c>
      <c r="I1227" s="207" t="s">
        <v>240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691</v>
      </c>
      <c r="C1228" s="209" t="s">
        <v>692</v>
      </c>
      <c r="D1228" s="72" t="str">
        <f t="shared" si="39"/>
        <v>fev/2018</v>
      </c>
      <c r="E1228" s="215">
        <v>43145</v>
      </c>
      <c r="F1228" s="205" t="s">
        <v>556</v>
      </c>
      <c r="G1228" s="210" t="s">
        <v>287</v>
      </c>
      <c r="H1228" s="223" t="s">
        <v>1029</v>
      </c>
      <c r="I1228" s="223" t="s">
        <v>235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691</v>
      </c>
      <c r="C1229" s="209" t="s">
        <v>692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287</v>
      </c>
      <c r="H1229" s="207" t="s">
        <v>178</v>
      </c>
      <c r="I1229" s="207" t="s">
        <v>240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691</v>
      </c>
      <c r="C1230" s="209" t="s">
        <v>692</v>
      </c>
      <c r="D1230" s="72" t="str">
        <f t="shared" si="39"/>
        <v>fev/2018</v>
      </c>
      <c r="E1230" s="215">
        <v>43145</v>
      </c>
      <c r="F1230" s="205" t="s">
        <v>672</v>
      </c>
      <c r="G1230" s="210" t="s">
        <v>287</v>
      </c>
      <c r="H1230" s="223" t="s">
        <v>1030</v>
      </c>
      <c r="I1230" s="223" t="s">
        <v>235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691</v>
      </c>
      <c r="C1231" s="209" t="s">
        <v>692</v>
      </c>
      <c r="D1231" s="72" t="str">
        <f t="shared" si="39"/>
        <v>fev/2018</v>
      </c>
      <c r="E1231" s="215">
        <v>43145</v>
      </c>
      <c r="F1231" s="205" t="s">
        <v>1063</v>
      </c>
      <c r="G1231" s="210" t="s">
        <v>287</v>
      </c>
      <c r="H1231" s="223" t="s">
        <v>1011</v>
      </c>
      <c r="I1231" s="223" t="s">
        <v>235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693</v>
      </c>
      <c r="C1232" s="209" t="s">
        <v>692</v>
      </c>
      <c r="D1232" s="72" t="str">
        <f t="shared" si="39"/>
        <v>fev/2018</v>
      </c>
      <c r="E1232" s="206">
        <v>43145</v>
      </c>
      <c r="F1232" s="205" t="s">
        <v>210</v>
      </c>
      <c r="G1232" s="205" t="s">
        <v>287</v>
      </c>
      <c r="H1232" s="207" t="s">
        <v>321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691</v>
      </c>
      <c r="C1233" s="209" t="s">
        <v>692</v>
      </c>
      <c r="D1233" s="72" t="str">
        <f t="shared" si="39"/>
        <v>fev/2018</v>
      </c>
      <c r="E1233" s="206">
        <v>43145</v>
      </c>
      <c r="F1233" s="205" t="s">
        <v>210</v>
      </c>
      <c r="G1233" s="205" t="s">
        <v>287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691</v>
      </c>
      <c r="C1234" s="209" t="s">
        <v>692</v>
      </c>
      <c r="D1234" s="72" t="str">
        <f t="shared" si="39"/>
        <v>fev/2018</v>
      </c>
      <c r="E1234" s="206">
        <v>43145</v>
      </c>
      <c r="F1234" s="205" t="s">
        <v>210</v>
      </c>
      <c r="G1234" s="205" t="s">
        <v>287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691</v>
      </c>
      <c r="C1235" s="209" t="s">
        <v>692</v>
      </c>
      <c r="D1235" s="72" t="str">
        <f t="shared" si="39"/>
        <v>fev/2018</v>
      </c>
      <c r="E1235" s="206">
        <v>43145</v>
      </c>
      <c r="F1235" s="205" t="s">
        <v>210</v>
      </c>
      <c r="G1235" s="205" t="s">
        <v>287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691</v>
      </c>
      <c r="C1236" s="209" t="s">
        <v>692</v>
      </c>
      <c r="D1236" s="72" t="str">
        <f t="shared" si="39"/>
        <v>fev/2018</v>
      </c>
      <c r="E1236" s="206">
        <v>43145</v>
      </c>
      <c r="F1236" s="205" t="s">
        <v>210</v>
      </c>
      <c r="G1236" s="205" t="s">
        <v>287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691</v>
      </c>
      <c r="C1237" s="209" t="s">
        <v>692</v>
      </c>
      <c r="D1237" s="72" t="str">
        <f t="shared" si="39"/>
        <v>fev/2018</v>
      </c>
      <c r="E1237" s="206">
        <v>43145</v>
      </c>
      <c r="F1237" s="205" t="s">
        <v>210</v>
      </c>
      <c r="G1237" s="205" t="s">
        <v>287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691</v>
      </c>
      <c r="C1238" s="209" t="s">
        <v>692</v>
      </c>
      <c r="D1238" s="72" t="str">
        <f t="shared" si="39"/>
        <v>fev/2018</v>
      </c>
      <c r="E1238" s="206">
        <v>43145</v>
      </c>
      <c r="F1238" s="205" t="s">
        <v>210</v>
      </c>
      <c r="G1238" s="205" t="s">
        <v>287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693</v>
      </c>
      <c r="C1239" s="209" t="s">
        <v>692</v>
      </c>
      <c r="D1239" s="72" t="str">
        <f t="shared" si="39"/>
        <v>fev/2018</v>
      </c>
      <c r="E1239" s="206">
        <v>43145</v>
      </c>
      <c r="F1239" s="205" t="s">
        <v>201</v>
      </c>
      <c r="G1239" s="205" t="s">
        <v>287</v>
      </c>
      <c r="H1239" s="207" t="s">
        <v>294</v>
      </c>
      <c r="I1239" s="207" t="s">
        <v>229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693</v>
      </c>
      <c r="C1240" s="209" t="s">
        <v>692</v>
      </c>
      <c r="D1240" s="72" t="str">
        <f t="shared" si="39"/>
        <v>fev/2018</v>
      </c>
      <c r="E1240" s="206">
        <v>43145</v>
      </c>
      <c r="F1240" s="205" t="s">
        <v>201</v>
      </c>
      <c r="G1240" s="205" t="s">
        <v>287</v>
      </c>
      <c r="H1240" s="207" t="s">
        <v>294</v>
      </c>
      <c r="I1240" s="207" t="s">
        <v>229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693</v>
      </c>
      <c r="C1241" s="209" t="s">
        <v>692</v>
      </c>
      <c r="D1241" s="72" t="str">
        <f t="shared" si="39"/>
        <v>fev/2018</v>
      </c>
      <c r="E1241" s="206">
        <v>43145</v>
      </c>
      <c r="F1241" s="205" t="s">
        <v>201</v>
      </c>
      <c r="G1241" s="205" t="s">
        <v>287</v>
      </c>
      <c r="H1241" s="207" t="s">
        <v>294</v>
      </c>
      <c r="I1241" s="207" t="s">
        <v>229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691</v>
      </c>
      <c r="C1242" s="209" t="s">
        <v>692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287</v>
      </c>
      <c r="H1242" s="207" t="s">
        <v>388</v>
      </c>
      <c r="I1242" s="207" t="s">
        <v>240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691</v>
      </c>
      <c r="C1243" s="209" t="s">
        <v>692</v>
      </c>
      <c r="D1243" s="72" t="str">
        <f t="shared" si="39"/>
        <v>fev/2018</v>
      </c>
      <c r="E1243" s="206">
        <v>43145</v>
      </c>
      <c r="F1243" s="205" t="s">
        <v>1064</v>
      </c>
      <c r="G1243" s="205" t="s">
        <v>287</v>
      </c>
      <c r="H1243" s="207" t="s">
        <v>1012</v>
      </c>
      <c r="I1243" s="207" t="s">
        <v>235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691</v>
      </c>
      <c r="C1244" s="209" t="s">
        <v>692</v>
      </c>
      <c r="D1244" s="72" t="str">
        <f t="shared" si="39"/>
        <v>fev/2018</v>
      </c>
      <c r="E1244" s="206">
        <v>43145</v>
      </c>
      <c r="F1244" s="205" t="s">
        <v>1065</v>
      </c>
      <c r="G1244" s="205" t="s">
        <v>287</v>
      </c>
      <c r="H1244" s="207" t="s">
        <v>1013</v>
      </c>
      <c r="I1244" s="207" t="s">
        <v>235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691</v>
      </c>
      <c r="C1245" s="209" t="s">
        <v>692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287</v>
      </c>
      <c r="H1245" s="207" t="s">
        <v>1056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691</v>
      </c>
      <c r="C1246" s="209" t="s">
        <v>692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287</v>
      </c>
      <c r="H1246" s="207" t="s">
        <v>1066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691</v>
      </c>
      <c r="C1247" s="209" t="s">
        <v>692</v>
      </c>
      <c r="D1247" s="72" t="str">
        <f t="shared" si="39"/>
        <v>fev/2018</v>
      </c>
      <c r="E1247" s="206">
        <v>43145</v>
      </c>
      <c r="F1247" s="205" t="s">
        <v>351</v>
      </c>
      <c r="G1247" s="205" t="s">
        <v>287</v>
      </c>
      <c r="H1247" s="207" t="s">
        <v>941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691</v>
      </c>
      <c r="C1248" s="209" t="s">
        <v>692</v>
      </c>
      <c r="D1248" s="72" t="str">
        <f t="shared" si="39"/>
        <v>fev/2018</v>
      </c>
      <c r="E1248" s="206">
        <v>43145</v>
      </c>
      <c r="F1248" s="205" t="s">
        <v>1067</v>
      </c>
      <c r="G1248" s="205" t="s">
        <v>287</v>
      </c>
      <c r="H1248" s="207" t="s">
        <v>1068</v>
      </c>
      <c r="I1248" s="207" t="s">
        <v>235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691</v>
      </c>
      <c r="C1249" s="209" t="s">
        <v>692</v>
      </c>
      <c r="D1249" s="72" t="str">
        <f t="shared" si="39"/>
        <v>fev/2018</v>
      </c>
      <c r="E1249" s="206">
        <v>43145</v>
      </c>
      <c r="F1249" s="205" t="s">
        <v>1069</v>
      </c>
      <c r="G1249" s="205" t="s">
        <v>287</v>
      </c>
      <c r="H1249" s="207" t="s">
        <v>1068</v>
      </c>
      <c r="I1249" s="207" t="s">
        <v>235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691</v>
      </c>
      <c r="C1250" s="209" t="s">
        <v>692</v>
      </c>
      <c r="D1250" s="72" t="str">
        <f t="shared" si="39"/>
        <v>fev/2018</v>
      </c>
      <c r="E1250" s="206">
        <v>43145</v>
      </c>
      <c r="F1250" s="205" t="s">
        <v>1070</v>
      </c>
      <c r="G1250" s="205" t="s">
        <v>287</v>
      </c>
      <c r="H1250" s="207" t="s">
        <v>1068</v>
      </c>
      <c r="I1250" s="207" t="s">
        <v>235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691</v>
      </c>
      <c r="C1251" s="209" t="s">
        <v>692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287</v>
      </c>
      <c r="H1251" s="207" t="s">
        <v>1071</v>
      </c>
      <c r="I1251" s="207" t="s">
        <v>235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691</v>
      </c>
      <c r="C1252" s="209" t="s">
        <v>692</v>
      </c>
      <c r="D1252" s="72" t="str">
        <f t="shared" si="39"/>
        <v>fev/2018</v>
      </c>
      <c r="E1252" s="206">
        <v>43145</v>
      </c>
      <c r="F1252" s="205" t="s">
        <v>1072</v>
      </c>
      <c r="G1252" s="205" t="s">
        <v>287</v>
      </c>
      <c r="H1252" s="207" t="s">
        <v>1073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691</v>
      </c>
      <c r="C1253" s="209" t="s">
        <v>692</v>
      </c>
      <c r="D1253" s="72" t="str">
        <f t="shared" si="39"/>
        <v>fev/2018</v>
      </c>
      <c r="E1253" s="206">
        <v>43145</v>
      </c>
      <c r="F1253" s="205" t="s">
        <v>1074</v>
      </c>
      <c r="G1253" s="205" t="s">
        <v>287</v>
      </c>
      <c r="H1253" s="207" t="s">
        <v>1032</v>
      </c>
      <c r="I1253" s="207" t="s">
        <v>235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691</v>
      </c>
      <c r="C1254" s="209" t="s">
        <v>692</v>
      </c>
      <c r="D1254" s="72" t="str">
        <f t="shared" si="39"/>
        <v>fev/2018</v>
      </c>
      <c r="E1254" s="206">
        <v>43145</v>
      </c>
      <c r="F1254" s="205" t="s">
        <v>1075</v>
      </c>
      <c r="G1254" s="205" t="s">
        <v>287</v>
      </c>
      <c r="H1254" s="207" t="s">
        <v>1032</v>
      </c>
      <c r="I1254" s="207" t="s">
        <v>235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691</v>
      </c>
      <c r="C1255" s="209" t="s">
        <v>692</v>
      </c>
      <c r="D1255" s="72" t="str">
        <f t="shared" si="39"/>
        <v>fev/2018</v>
      </c>
      <c r="E1255" s="206">
        <v>43145</v>
      </c>
      <c r="F1255" s="205" t="s">
        <v>1076</v>
      </c>
      <c r="G1255" s="205" t="s">
        <v>287</v>
      </c>
      <c r="H1255" s="207" t="s">
        <v>1015</v>
      </c>
      <c r="I1255" s="207" t="s">
        <v>260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691</v>
      </c>
      <c r="C1256" s="209" t="s">
        <v>692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289</v>
      </c>
      <c r="H1256" s="207" t="s">
        <v>291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691</v>
      </c>
      <c r="C1257" s="209" t="s">
        <v>692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289</v>
      </c>
      <c r="H1257" s="207" t="s">
        <v>291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691</v>
      </c>
      <c r="C1258" s="209" t="s">
        <v>692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289</v>
      </c>
      <c r="H1258" s="207" t="s">
        <v>291</v>
      </c>
      <c r="I1258" s="207" t="s">
        <v>241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691</v>
      </c>
      <c r="C1259" s="209" t="s">
        <v>692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289</v>
      </c>
      <c r="H1259" s="207" t="s">
        <v>291</v>
      </c>
      <c r="I1259" s="207" t="s">
        <v>240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691</v>
      </c>
      <c r="C1260" s="209" t="s">
        <v>692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289</v>
      </c>
      <c r="H1260" s="207" t="s">
        <v>291</v>
      </c>
      <c r="I1260" s="207" t="s">
        <v>240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691</v>
      </c>
      <c r="C1261" s="209" t="s">
        <v>692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289</v>
      </c>
      <c r="H1261" s="207" t="s">
        <v>291</v>
      </c>
      <c r="I1261" s="207" t="s">
        <v>240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693</v>
      </c>
      <c r="C1262" s="209" t="s">
        <v>692</v>
      </c>
      <c r="D1262" s="72" t="str">
        <f t="shared" si="39"/>
        <v>fev/2018</v>
      </c>
      <c r="E1262" s="206">
        <v>43145</v>
      </c>
      <c r="F1262" s="205" t="s">
        <v>203</v>
      </c>
      <c r="G1262" s="205" t="s">
        <v>287</v>
      </c>
      <c r="H1262" s="207" t="s">
        <v>204</v>
      </c>
      <c r="I1262" s="207" t="s">
        <v>292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691</v>
      </c>
      <c r="C1263" s="209" t="s">
        <v>692</v>
      </c>
      <c r="D1263" s="72" t="str">
        <f t="shared" si="39"/>
        <v>fev/2018</v>
      </c>
      <c r="E1263" s="206">
        <v>43145</v>
      </c>
      <c r="F1263" s="205" t="s">
        <v>203</v>
      </c>
      <c r="G1263" s="205" t="s">
        <v>287</v>
      </c>
      <c r="H1263" s="207" t="s">
        <v>204</v>
      </c>
      <c r="I1263" s="207" t="s">
        <v>292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691</v>
      </c>
      <c r="C1264" s="209" t="s">
        <v>692</v>
      </c>
      <c r="D1264" s="72" t="str">
        <f t="shared" si="39"/>
        <v>fev/2018</v>
      </c>
      <c r="E1264" s="206">
        <v>43145</v>
      </c>
      <c r="F1264" s="205" t="s">
        <v>1077</v>
      </c>
      <c r="G1264" s="205" t="s">
        <v>287</v>
      </c>
      <c r="H1264" s="207" t="s">
        <v>1024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691</v>
      </c>
      <c r="C1265" s="209" t="s">
        <v>692</v>
      </c>
      <c r="D1265" s="72" t="str">
        <f t="shared" si="39"/>
        <v>fev/2018</v>
      </c>
      <c r="E1265" s="206">
        <v>43145</v>
      </c>
      <c r="F1265" s="205" t="s">
        <v>1078</v>
      </c>
      <c r="G1265" s="205" t="s">
        <v>287</v>
      </c>
      <c r="H1265" s="207" t="s">
        <v>1024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691</v>
      </c>
      <c r="C1266" s="209" t="s">
        <v>692</v>
      </c>
      <c r="D1266" s="72" t="str">
        <f t="shared" si="39"/>
        <v>fev/2018</v>
      </c>
      <c r="E1266" s="206">
        <v>43145</v>
      </c>
      <c r="F1266" s="205" t="s">
        <v>210</v>
      </c>
      <c r="G1266" s="205" t="s">
        <v>287</v>
      </c>
      <c r="H1266" s="207" t="s">
        <v>1040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691</v>
      </c>
      <c r="C1267" s="209" t="s">
        <v>692</v>
      </c>
      <c r="D1267" s="72" t="str">
        <f t="shared" si="39"/>
        <v>fev/2018</v>
      </c>
      <c r="E1267" s="206">
        <v>43145</v>
      </c>
      <c r="F1267" s="205" t="s">
        <v>210</v>
      </c>
      <c r="G1267" s="205" t="s">
        <v>287</v>
      </c>
      <c r="H1267" s="207" t="s">
        <v>1040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691</v>
      </c>
      <c r="C1268" s="209" t="s">
        <v>692</v>
      </c>
      <c r="D1268" s="72" t="str">
        <f t="shared" si="39"/>
        <v>fev/2018</v>
      </c>
      <c r="E1268" s="206">
        <v>43145</v>
      </c>
      <c r="F1268" s="205" t="s">
        <v>210</v>
      </c>
      <c r="G1268" s="205" t="s">
        <v>287</v>
      </c>
      <c r="H1268" s="207" t="s">
        <v>1040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691</v>
      </c>
      <c r="C1269" s="209" t="s">
        <v>692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287</v>
      </c>
      <c r="H1269" s="207" t="s">
        <v>1079</v>
      </c>
      <c r="I1269" s="207" t="s">
        <v>245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693</v>
      </c>
      <c r="C1270" s="209" t="s">
        <v>692</v>
      </c>
      <c r="D1270" s="72" t="str">
        <f t="shared" si="39"/>
        <v>fev/2018</v>
      </c>
      <c r="E1270" s="206">
        <v>43145</v>
      </c>
      <c r="F1270" s="205" t="s">
        <v>201</v>
      </c>
      <c r="G1270" s="205" t="s">
        <v>287</v>
      </c>
      <c r="H1270" s="207" t="s">
        <v>299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691</v>
      </c>
      <c r="C1271" s="209" t="s">
        <v>692</v>
      </c>
      <c r="D1271" s="72" t="str">
        <f t="shared" si="39"/>
        <v>fev/2018</v>
      </c>
      <c r="E1271" s="206">
        <v>43145</v>
      </c>
      <c r="F1271" s="205" t="s">
        <v>201</v>
      </c>
      <c r="G1271" s="205" t="s">
        <v>287</v>
      </c>
      <c r="H1271" s="207" t="s">
        <v>299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691</v>
      </c>
      <c r="C1272" s="209" t="s">
        <v>692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287</v>
      </c>
      <c r="H1272" s="207" t="s">
        <v>1007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691</v>
      </c>
      <c r="C1273" s="209" t="s">
        <v>692</v>
      </c>
      <c r="D1273" s="72" t="str">
        <f t="shared" si="39"/>
        <v>fev/2018</v>
      </c>
      <c r="E1273" s="206">
        <v>43145</v>
      </c>
      <c r="F1273" s="205" t="s">
        <v>351</v>
      </c>
      <c r="G1273" s="205" t="s">
        <v>287</v>
      </c>
      <c r="H1273" s="207" t="s">
        <v>880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691</v>
      </c>
      <c r="C1274" s="209" t="s">
        <v>692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287</v>
      </c>
      <c r="H1274" s="207" t="s">
        <v>1027</v>
      </c>
      <c r="I1274" s="207" t="s">
        <v>235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691</v>
      </c>
      <c r="C1275" s="209" t="s">
        <v>692</v>
      </c>
      <c r="D1275" s="72" t="str">
        <f t="shared" si="39"/>
        <v>fev/2018</v>
      </c>
      <c r="E1275" s="206">
        <v>43146</v>
      </c>
      <c r="F1275" s="205" t="s">
        <v>1074</v>
      </c>
      <c r="G1275" s="205" t="s">
        <v>287</v>
      </c>
      <c r="H1275" s="207" t="s">
        <v>1030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691</v>
      </c>
      <c r="C1276" s="209" t="s">
        <v>692</v>
      </c>
      <c r="D1276" s="72" t="str">
        <f t="shared" si="39"/>
        <v>fev/2018</v>
      </c>
      <c r="E1276" s="206">
        <v>43146</v>
      </c>
      <c r="F1276" s="205" t="s">
        <v>1074</v>
      </c>
      <c r="G1276" s="205" t="s">
        <v>287</v>
      </c>
      <c r="H1276" s="207" t="s">
        <v>1030</v>
      </c>
      <c r="I1276" s="207" t="s">
        <v>235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691</v>
      </c>
      <c r="C1277" s="209" t="s">
        <v>692</v>
      </c>
      <c r="D1277" s="72" t="str">
        <f t="shared" si="39"/>
        <v>fev/2018</v>
      </c>
      <c r="E1277" s="206">
        <v>43146</v>
      </c>
      <c r="F1277" s="205" t="s">
        <v>1080</v>
      </c>
      <c r="G1277" s="205" t="s">
        <v>287</v>
      </c>
      <c r="H1277" s="207" t="s">
        <v>1011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691</v>
      </c>
      <c r="C1278" s="209" t="s">
        <v>692</v>
      </c>
      <c r="D1278" s="72" t="str">
        <f t="shared" si="39"/>
        <v>fev/2018</v>
      </c>
      <c r="E1278" s="206">
        <v>43146</v>
      </c>
      <c r="F1278" s="205" t="s">
        <v>1080</v>
      </c>
      <c r="G1278" s="205" t="s">
        <v>287</v>
      </c>
      <c r="H1278" s="207" t="s">
        <v>1011</v>
      </c>
      <c r="I1278" s="207" t="s">
        <v>235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691</v>
      </c>
      <c r="C1279" s="209" t="s">
        <v>692</v>
      </c>
      <c r="D1279" s="72" t="str">
        <f t="shared" si="39"/>
        <v>fev/2018</v>
      </c>
      <c r="E1279" s="206">
        <v>43146</v>
      </c>
      <c r="F1279" s="205" t="s">
        <v>210</v>
      </c>
      <c r="G1279" s="205" t="s">
        <v>287</v>
      </c>
      <c r="H1279" s="207" t="s">
        <v>321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691</v>
      </c>
      <c r="C1280" s="209" t="s">
        <v>692</v>
      </c>
      <c r="D1280" s="72" t="str">
        <f t="shared" si="39"/>
        <v>fev/2018</v>
      </c>
      <c r="E1280" s="206">
        <v>43146</v>
      </c>
      <c r="F1280" s="205" t="s">
        <v>210</v>
      </c>
      <c r="G1280" s="205" t="s">
        <v>287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693</v>
      </c>
      <c r="C1281" s="209" t="s">
        <v>692</v>
      </c>
      <c r="D1281" s="72" t="str">
        <f t="shared" si="39"/>
        <v>fev/2018</v>
      </c>
      <c r="E1281" s="206">
        <v>43146</v>
      </c>
      <c r="F1281" s="205" t="s">
        <v>201</v>
      </c>
      <c r="G1281" s="205" t="s">
        <v>287</v>
      </c>
      <c r="H1281" s="207" t="s">
        <v>294</v>
      </c>
      <c r="I1281" s="207" t="s">
        <v>229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691</v>
      </c>
      <c r="C1282" s="209" t="s">
        <v>692</v>
      </c>
      <c r="D1282" s="72" t="str">
        <f t="shared" si="39"/>
        <v>fev/2018</v>
      </c>
      <c r="E1282" s="206">
        <v>43146</v>
      </c>
      <c r="F1282" s="205" t="s">
        <v>1081</v>
      </c>
      <c r="G1282" s="205" t="s">
        <v>287</v>
      </c>
      <c r="H1282" s="207" t="s">
        <v>1012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691</v>
      </c>
      <c r="C1283" s="209" t="s">
        <v>692</v>
      </c>
      <c r="D1283" s="72" t="str">
        <f t="shared" si="39"/>
        <v>fev/2018</v>
      </c>
      <c r="E1283" s="206">
        <v>43146</v>
      </c>
      <c r="F1283" s="205" t="s">
        <v>1081</v>
      </c>
      <c r="G1283" s="205" t="s">
        <v>287</v>
      </c>
      <c r="H1283" s="207" t="s">
        <v>1012</v>
      </c>
      <c r="I1283" s="207" t="s">
        <v>235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691</v>
      </c>
      <c r="C1284" s="209" t="s">
        <v>692</v>
      </c>
      <c r="D1284" s="72" t="str">
        <f t="shared" ref="D1284:D1347" si="41">TEXT(E1284,"mmm/aaaa")</f>
        <v>fev/2018</v>
      </c>
      <c r="E1284" s="206">
        <v>43146</v>
      </c>
      <c r="F1284" s="205" t="s">
        <v>668</v>
      </c>
      <c r="G1284" s="205" t="s">
        <v>287</v>
      </c>
      <c r="H1284" s="207" t="s">
        <v>1013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691</v>
      </c>
      <c r="C1285" s="209" t="s">
        <v>692</v>
      </c>
      <c r="D1285" s="72" t="str">
        <f t="shared" si="41"/>
        <v>fev/2018</v>
      </c>
      <c r="E1285" s="206">
        <v>43146</v>
      </c>
      <c r="F1285" s="205" t="s">
        <v>668</v>
      </c>
      <c r="G1285" s="205" t="s">
        <v>287</v>
      </c>
      <c r="H1285" s="207" t="s">
        <v>1013</v>
      </c>
      <c r="I1285" s="207" t="s">
        <v>235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691</v>
      </c>
      <c r="C1286" s="209" t="s">
        <v>692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287</v>
      </c>
      <c r="H1286" s="207" t="s">
        <v>306</v>
      </c>
      <c r="I1286" s="207" t="s">
        <v>240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691</v>
      </c>
      <c r="C1287" s="209" t="s">
        <v>692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287</v>
      </c>
      <c r="H1287" s="207" t="s">
        <v>306</v>
      </c>
      <c r="I1287" s="207" t="s">
        <v>241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691</v>
      </c>
      <c r="C1288" s="209" t="s">
        <v>692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287</v>
      </c>
      <c r="H1288" s="207" t="s">
        <v>306</v>
      </c>
      <c r="I1288" s="207" t="s">
        <v>241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691</v>
      </c>
      <c r="C1289" s="209" t="s">
        <v>692</v>
      </c>
      <c r="D1289" s="72" t="str">
        <f t="shared" si="41"/>
        <v>fev/2018</v>
      </c>
      <c r="E1289" s="206">
        <v>43146</v>
      </c>
      <c r="F1289" s="205" t="s">
        <v>1082</v>
      </c>
      <c r="G1289" s="205" t="s">
        <v>287</v>
      </c>
      <c r="H1289" s="207" t="s">
        <v>1068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691</v>
      </c>
      <c r="C1290" s="209" t="s">
        <v>692</v>
      </c>
      <c r="D1290" s="72" t="str">
        <f t="shared" si="41"/>
        <v>fev/2018</v>
      </c>
      <c r="E1290" s="206">
        <v>43146</v>
      </c>
      <c r="F1290" s="205" t="s">
        <v>1082</v>
      </c>
      <c r="G1290" s="205" t="s">
        <v>287</v>
      </c>
      <c r="H1290" s="207" t="s">
        <v>1068</v>
      </c>
      <c r="I1290" s="207" t="s">
        <v>235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691</v>
      </c>
      <c r="C1291" s="209" t="s">
        <v>692</v>
      </c>
      <c r="D1291" s="72" t="str">
        <f t="shared" si="41"/>
        <v>fev/2018</v>
      </c>
      <c r="E1291" s="206">
        <v>43146</v>
      </c>
      <c r="F1291" s="205" t="s">
        <v>1083</v>
      </c>
      <c r="G1291" s="205" t="s">
        <v>287</v>
      </c>
      <c r="H1291" s="207" t="s">
        <v>1068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691</v>
      </c>
      <c r="C1292" s="209" t="s">
        <v>692</v>
      </c>
      <c r="D1292" s="72" t="str">
        <f t="shared" si="41"/>
        <v>fev/2018</v>
      </c>
      <c r="E1292" s="206">
        <v>43146</v>
      </c>
      <c r="F1292" s="205" t="s">
        <v>1083</v>
      </c>
      <c r="G1292" s="205" t="s">
        <v>287</v>
      </c>
      <c r="H1292" s="207" t="s">
        <v>1068</v>
      </c>
      <c r="I1292" s="207" t="s">
        <v>235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691</v>
      </c>
      <c r="C1293" s="209" t="s">
        <v>692</v>
      </c>
      <c r="D1293" s="72" t="str">
        <f t="shared" si="41"/>
        <v>fev/2018</v>
      </c>
      <c r="E1293" s="206">
        <v>43146</v>
      </c>
      <c r="F1293" s="205" t="s">
        <v>1084</v>
      </c>
      <c r="G1293" s="205" t="s">
        <v>287</v>
      </c>
      <c r="H1293" s="207" t="s">
        <v>1068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691</v>
      </c>
      <c r="C1294" s="209" t="s">
        <v>692</v>
      </c>
      <c r="D1294" s="72" t="str">
        <f t="shared" si="41"/>
        <v>fev/2018</v>
      </c>
      <c r="E1294" s="206">
        <v>43146</v>
      </c>
      <c r="F1294" s="205" t="s">
        <v>1084</v>
      </c>
      <c r="G1294" s="205" t="s">
        <v>287</v>
      </c>
      <c r="H1294" s="207" t="s">
        <v>1068</v>
      </c>
      <c r="I1294" s="207" t="s">
        <v>235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691</v>
      </c>
      <c r="C1295" s="209" t="s">
        <v>692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287</v>
      </c>
      <c r="H1295" s="207" t="s">
        <v>1085</v>
      </c>
      <c r="I1295" s="207" t="s">
        <v>240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691</v>
      </c>
      <c r="C1296" s="209" t="s">
        <v>692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287</v>
      </c>
      <c r="H1296" s="207" t="s">
        <v>996</v>
      </c>
      <c r="I1296" s="207" t="s">
        <v>249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691</v>
      </c>
      <c r="C1297" s="209" t="s">
        <v>692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287</v>
      </c>
      <c r="H1297" s="207" t="s">
        <v>291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691</v>
      </c>
      <c r="C1298" s="209" t="s">
        <v>692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287</v>
      </c>
      <c r="H1298" s="207" t="s">
        <v>291</v>
      </c>
      <c r="I1298" s="207" t="s">
        <v>240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693</v>
      </c>
      <c r="C1299" s="209" t="s">
        <v>692</v>
      </c>
      <c r="D1299" s="72" t="str">
        <f t="shared" si="41"/>
        <v>fev/2018</v>
      </c>
      <c r="E1299" s="206">
        <v>43146</v>
      </c>
      <c r="F1299" s="205" t="s">
        <v>203</v>
      </c>
      <c r="G1299" s="205" t="s">
        <v>287</v>
      </c>
      <c r="H1299" s="207" t="s">
        <v>204</v>
      </c>
      <c r="I1299" s="207" t="s">
        <v>292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691</v>
      </c>
      <c r="C1300" s="209" t="s">
        <v>692</v>
      </c>
      <c r="D1300" s="72" t="str">
        <f t="shared" si="41"/>
        <v>fev/2018</v>
      </c>
      <c r="E1300" s="206">
        <v>43146</v>
      </c>
      <c r="F1300" s="205" t="s">
        <v>1086</v>
      </c>
      <c r="G1300" s="205" t="s">
        <v>287</v>
      </c>
      <c r="H1300" s="207" t="s">
        <v>1024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691</v>
      </c>
      <c r="C1301" s="209" t="s">
        <v>692</v>
      </c>
      <c r="D1301" s="72" t="str">
        <f t="shared" si="41"/>
        <v>fev/2018</v>
      </c>
      <c r="E1301" s="206">
        <v>43146</v>
      </c>
      <c r="F1301" s="205" t="s">
        <v>1086</v>
      </c>
      <c r="G1301" s="205" t="s">
        <v>287</v>
      </c>
      <c r="H1301" s="207" t="s">
        <v>1024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691</v>
      </c>
      <c r="C1302" s="209" t="s">
        <v>692</v>
      </c>
      <c r="D1302" s="72" t="str">
        <f t="shared" si="41"/>
        <v>fev/2018</v>
      </c>
      <c r="E1302" s="206">
        <v>43146</v>
      </c>
      <c r="F1302" s="205" t="s">
        <v>1086</v>
      </c>
      <c r="G1302" s="205" t="s">
        <v>287</v>
      </c>
      <c r="H1302" s="207" t="s">
        <v>1024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691</v>
      </c>
      <c r="C1303" s="209" t="s">
        <v>692</v>
      </c>
      <c r="D1303" s="72" t="str">
        <f t="shared" si="41"/>
        <v>fev/2018</v>
      </c>
      <c r="E1303" s="206">
        <v>43146</v>
      </c>
      <c r="F1303" s="205" t="s">
        <v>1086</v>
      </c>
      <c r="G1303" s="205" t="s">
        <v>287</v>
      </c>
      <c r="H1303" s="207" t="s">
        <v>1024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691</v>
      </c>
      <c r="C1304" s="209" t="s">
        <v>692</v>
      </c>
      <c r="D1304" s="72" t="str">
        <f t="shared" si="41"/>
        <v>fev/2018</v>
      </c>
      <c r="E1304" s="206">
        <v>43146</v>
      </c>
      <c r="F1304" s="205" t="s">
        <v>1087</v>
      </c>
      <c r="G1304" s="205" t="s">
        <v>287</v>
      </c>
      <c r="H1304" s="207" t="s">
        <v>1024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691</v>
      </c>
      <c r="C1305" s="209" t="s">
        <v>692</v>
      </c>
      <c r="D1305" s="72" t="str">
        <f t="shared" si="41"/>
        <v>fev/2018</v>
      </c>
      <c r="E1305" s="206">
        <v>43146</v>
      </c>
      <c r="F1305" s="205" t="s">
        <v>1087</v>
      </c>
      <c r="G1305" s="205" t="s">
        <v>287</v>
      </c>
      <c r="H1305" s="207" t="s">
        <v>1024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691</v>
      </c>
      <c r="C1306" s="209" t="s">
        <v>692</v>
      </c>
      <c r="D1306" s="72" t="str">
        <f t="shared" si="41"/>
        <v>fev/2018</v>
      </c>
      <c r="E1306" s="206">
        <v>43146</v>
      </c>
      <c r="F1306" s="205" t="s">
        <v>1087</v>
      </c>
      <c r="G1306" s="205" t="s">
        <v>287</v>
      </c>
      <c r="H1306" s="207" t="s">
        <v>1024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691</v>
      </c>
      <c r="C1307" s="209" t="s">
        <v>692</v>
      </c>
      <c r="D1307" s="72" t="str">
        <f t="shared" si="41"/>
        <v>fev/2018</v>
      </c>
      <c r="E1307" s="206">
        <v>43146</v>
      </c>
      <c r="F1307" s="205" t="s">
        <v>1087</v>
      </c>
      <c r="G1307" s="205" t="s">
        <v>287</v>
      </c>
      <c r="H1307" s="207" t="s">
        <v>1024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691</v>
      </c>
      <c r="C1308" s="209" t="s">
        <v>692</v>
      </c>
      <c r="D1308" s="72" t="str">
        <f t="shared" si="41"/>
        <v>fev/2018</v>
      </c>
      <c r="E1308" s="206">
        <v>43146</v>
      </c>
      <c r="F1308" s="205" t="s">
        <v>1088</v>
      </c>
      <c r="G1308" s="205" t="s">
        <v>287</v>
      </c>
      <c r="H1308" s="207" t="s">
        <v>1017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691</v>
      </c>
      <c r="C1309" s="209" t="s">
        <v>692</v>
      </c>
      <c r="D1309" s="72" t="str">
        <f t="shared" si="41"/>
        <v>fev/2018</v>
      </c>
      <c r="E1309" s="206">
        <v>43146</v>
      </c>
      <c r="F1309" s="205" t="s">
        <v>1088</v>
      </c>
      <c r="G1309" s="205" t="s">
        <v>287</v>
      </c>
      <c r="H1309" s="207" t="s">
        <v>1017</v>
      </c>
      <c r="I1309" s="207" t="s">
        <v>235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691</v>
      </c>
      <c r="C1310" s="209" t="s">
        <v>692</v>
      </c>
      <c r="D1310" s="72" t="str">
        <f t="shared" si="41"/>
        <v>fev/2018</v>
      </c>
      <c r="E1310" s="206">
        <v>43146</v>
      </c>
      <c r="F1310" s="205" t="s">
        <v>597</v>
      </c>
      <c r="G1310" s="205" t="s">
        <v>287</v>
      </c>
      <c r="H1310" s="207" t="s">
        <v>1017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691</v>
      </c>
      <c r="C1311" s="209" t="s">
        <v>692</v>
      </c>
      <c r="D1311" s="72" t="str">
        <f t="shared" si="41"/>
        <v>fev/2018</v>
      </c>
      <c r="E1311" s="206">
        <v>43146</v>
      </c>
      <c r="F1311" s="205" t="s">
        <v>1089</v>
      </c>
      <c r="G1311" s="205" t="s">
        <v>287</v>
      </c>
      <c r="H1311" s="207" t="s">
        <v>1017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691</v>
      </c>
      <c r="C1312" s="209" t="s">
        <v>692</v>
      </c>
      <c r="D1312" s="72" t="str">
        <f t="shared" si="41"/>
        <v>fev/2018</v>
      </c>
      <c r="E1312" s="206">
        <v>43146</v>
      </c>
      <c r="F1312" s="205" t="s">
        <v>1075</v>
      </c>
      <c r="G1312" s="205" t="s">
        <v>287</v>
      </c>
      <c r="H1312" s="207" t="s">
        <v>1017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691</v>
      </c>
      <c r="C1313" s="209" t="s">
        <v>692</v>
      </c>
      <c r="D1313" s="72" t="str">
        <f t="shared" si="41"/>
        <v>fev/2018</v>
      </c>
      <c r="E1313" s="206">
        <v>43146</v>
      </c>
      <c r="F1313" s="205" t="s">
        <v>597</v>
      </c>
      <c r="G1313" s="205" t="s">
        <v>287</v>
      </c>
      <c r="H1313" s="207" t="s">
        <v>1017</v>
      </c>
      <c r="I1313" s="207" t="s">
        <v>235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691</v>
      </c>
      <c r="C1314" s="209" t="s">
        <v>692</v>
      </c>
      <c r="D1314" s="72" t="str">
        <f t="shared" si="41"/>
        <v>fev/2018</v>
      </c>
      <c r="E1314" s="206">
        <v>43146</v>
      </c>
      <c r="F1314" s="205" t="s">
        <v>1089</v>
      </c>
      <c r="G1314" s="205" t="s">
        <v>287</v>
      </c>
      <c r="H1314" s="207" t="s">
        <v>1017</v>
      </c>
      <c r="I1314" s="207" t="s">
        <v>235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691</v>
      </c>
      <c r="C1315" s="209" t="s">
        <v>692</v>
      </c>
      <c r="D1315" s="72" t="str">
        <f t="shared" si="41"/>
        <v>fev/2018</v>
      </c>
      <c r="E1315" s="206">
        <v>43146</v>
      </c>
      <c r="F1315" s="205" t="s">
        <v>1075</v>
      </c>
      <c r="G1315" s="205" t="s">
        <v>287</v>
      </c>
      <c r="H1315" s="207" t="s">
        <v>1017</v>
      </c>
      <c r="I1315" s="207" t="s">
        <v>235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691</v>
      </c>
      <c r="C1316" s="209" t="s">
        <v>692</v>
      </c>
      <c r="D1316" s="72" t="str">
        <f t="shared" si="41"/>
        <v>fev/2018</v>
      </c>
      <c r="E1316" s="206">
        <v>43146</v>
      </c>
      <c r="F1316" s="205" t="s">
        <v>210</v>
      </c>
      <c r="G1316" s="205" t="s">
        <v>287</v>
      </c>
      <c r="H1316" s="207" t="s">
        <v>298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691</v>
      </c>
      <c r="C1317" s="209" t="s">
        <v>692</v>
      </c>
      <c r="D1317" s="72" t="str">
        <f t="shared" si="41"/>
        <v>fev/2018</v>
      </c>
      <c r="E1317" s="206">
        <v>43146</v>
      </c>
      <c r="F1317" s="205" t="s">
        <v>210</v>
      </c>
      <c r="G1317" s="205" t="s">
        <v>287</v>
      </c>
      <c r="H1317" s="207" t="s">
        <v>298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693</v>
      </c>
      <c r="C1318" s="209" t="s">
        <v>692</v>
      </c>
      <c r="D1318" s="72" t="str">
        <f t="shared" si="41"/>
        <v>fev/2018</v>
      </c>
      <c r="E1318" s="206">
        <v>43146</v>
      </c>
      <c r="F1318" s="205" t="s">
        <v>201</v>
      </c>
      <c r="G1318" s="205" t="s">
        <v>287</v>
      </c>
      <c r="H1318" s="207" t="s">
        <v>299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691</v>
      </c>
      <c r="C1319" s="209" t="s">
        <v>692</v>
      </c>
      <c r="D1319" s="72" t="str">
        <f t="shared" si="41"/>
        <v>fev/2018</v>
      </c>
      <c r="E1319" s="206">
        <v>43146</v>
      </c>
      <c r="F1319" s="205" t="s">
        <v>201</v>
      </c>
      <c r="G1319" s="205" t="s">
        <v>287</v>
      </c>
      <c r="H1319" s="207" t="s">
        <v>299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691</v>
      </c>
      <c r="C1320" s="209" t="s">
        <v>692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287</v>
      </c>
      <c r="H1320" s="207" t="s">
        <v>388</v>
      </c>
      <c r="I1320" s="207" t="s">
        <v>241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691</v>
      </c>
      <c r="C1321" s="209" t="s">
        <v>692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287</v>
      </c>
      <c r="H1321" s="207" t="s">
        <v>388</v>
      </c>
      <c r="I1321" s="207" t="s">
        <v>240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691</v>
      </c>
      <c r="C1322" s="209" t="s">
        <v>692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287</v>
      </c>
      <c r="H1322" s="207" t="s">
        <v>388</v>
      </c>
      <c r="I1322" s="207" t="s">
        <v>240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691</v>
      </c>
      <c r="C1323" s="209" t="s">
        <v>692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287</v>
      </c>
      <c r="H1323" s="207" t="s">
        <v>388</v>
      </c>
      <c r="I1323" s="207" t="s">
        <v>240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691</v>
      </c>
      <c r="C1324" s="209" t="s">
        <v>692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287</v>
      </c>
      <c r="H1324" s="207" t="s">
        <v>388</v>
      </c>
      <c r="I1324" s="207" t="s">
        <v>240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691</v>
      </c>
      <c r="C1325" s="209" t="s">
        <v>692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287</v>
      </c>
      <c r="H1325" s="207" t="s">
        <v>995</v>
      </c>
      <c r="I1325" s="207" t="s">
        <v>240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691</v>
      </c>
      <c r="C1326" s="209" t="s">
        <v>692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287</v>
      </c>
      <c r="H1326" s="207" t="s">
        <v>901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691</v>
      </c>
      <c r="C1327" s="209" t="s">
        <v>692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287</v>
      </c>
      <c r="H1327" s="207" t="s">
        <v>901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691</v>
      </c>
      <c r="C1328" s="209" t="s">
        <v>692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287</v>
      </c>
      <c r="H1328" s="207" t="s">
        <v>341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691</v>
      </c>
      <c r="C1329" s="209" t="s">
        <v>692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289</v>
      </c>
      <c r="H1329" s="207" t="s">
        <v>291</v>
      </c>
      <c r="I1329" s="207" t="s">
        <v>241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691</v>
      </c>
      <c r="C1330" s="209" t="s">
        <v>692</v>
      </c>
      <c r="D1330" s="72" t="str">
        <f t="shared" si="41"/>
        <v>fev/2018</v>
      </c>
      <c r="E1330" s="206">
        <v>43147</v>
      </c>
      <c r="F1330" s="205" t="s">
        <v>210</v>
      </c>
      <c r="G1330" s="205" t="s">
        <v>287</v>
      </c>
      <c r="H1330" s="207" t="s">
        <v>298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691</v>
      </c>
      <c r="C1331" s="209" t="s">
        <v>692</v>
      </c>
      <c r="D1331" s="72" t="str">
        <f t="shared" si="41"/>
        <v>fev/2018</v>
      </c>
      <c r="E1331" s="206">
        <v>43147</v>
      </c>
      <c r="F1331" s="205" t="s">
        <v>210</v>
      </c>
      <c r="G1331" s="205" t="s">
        <v>287</v>
      </c>
      <c r="H1331" s="207" t="s">
        <v>298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691</v>
      </c>
      <c r="C1332" s="209" t="s">
        <v>692</v>
      </c>
      <c r="D1332" s="72" t="str">
        <f t="shared" si="41"/>
        <v>fev/2018</v>
      </c>
      <c r="E1332" s="206">
        <v>43147</v>
      </c>
      <c r="F1332" s="205" t="s">
        <v>210</v>
      </c>
      <c r="G1332" s="205" t="s">
        <v>287</v>
      </c>
      <c r="H1332" s="207" t="s">
        <v>298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691</v>
      </c>
      <c r="C1333" s="209" t="s">
        <v>692</v>
      </c>
      <c r="D1333" s="72" t="str">
        <f t="shared" si="41"/>
        <v>fev/2018</v>
      </c>
      <c r="E1333" s="206">
        <v>43147</v>
      </c>
      <c r="F1333" s="205" t="s">
        <v>210</v>
      </c>
      <c r="G1333" s="205" t="s">
        <v>287</v>
      </c>
      <c r="H1333" s="207" t="s">
        <v>298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691</v>
      </c>
      <c r="C1334" s="209" t="s">
        <v>692</v>
      </c>
      <c r="D1334" s="72" t="str">
        <f t="shared" si="41"/>
        <v>fev/2018</v>
      </c>
      <c r="E1334" s="206">
        <v>43147</v>
      </c>
      <c r="F1334" s="205" t="s">
        <v>210</v>
      </c>
      <c r="G1334" s="205" t="s">
        <v>287</v>
      </c>
      <c r="H1334" s="207" t="s">
        <v>1040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691</v>
      </c>
      <c r="C1335" s="209" t="s">
        <v>692</v>
      </c>
      <c r="D1335" s="72" t="str">
        <f t="shared" si="41"/>
        <v>fev/2018</v>
      </c>
      <c r="E1335" s="206">
        <v>43147</v>
      </c>
      <c r="F1335" s="205" t="s">
        <v>210</v>
      </c>
      <c r="G1335" s="205" t="s">
        <v>287</v>
      </c>
      <c r="H1335" s="207" t="s">
        <v>1040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691</v>
      </c>
      <c r="C1336" s="209" t="s">
        <v>692</v>
      </c>
      <c r="D1336" s="72" t="str">
        <f t="shared" si="41"/>
        <v>fev/2018</v>
      </c>
      <c r="E1336" s="206">
        <v>43150</v>
      </c>
      <c r="F1336" s="205" t="s">
        <v>213</v>
      </c>
      <c r="G1336" s="205" t="s">
        <v>287</v>
      </c>
      <c r="H1336" s="207" t="s">
        <v>213</v>
      </c>
      <c r="I1336" s="207" t="s">
        <v>202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693</v>
      </c>
      <c r="C1337" s="209" t="s">
        <v>692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287</v>
      </c>
      <c r="H1337" s="207" t="s">
        <v>140</v>
      </c>
      <c r="I1337" s="207" t="s">
        <v>227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693</v>
      </c>
      <c r="C1338" s="209" t="s">
        <v>692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287</v>
      </c>
      <c r="H1338" s="207" t="s">
        <v>140</v>
      </c>
      <c r="I1338" s="207" t="s">
        <v>227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691</v>
      </c>
      <c r="C1339" s="209" t="s">
        <v>692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287</v>
      </c>
      <c r="H1339" s="207" t="s">
        <v>389</v>
      </c>
      <c r="I1339" s="207" t="s">
        <v>241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691</v>
      </c>
      <c r="C1340" s="209" t="s">
        <v>692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287</v>
      </c>
      <c r="H1340" s="207" t="s">
        <v>389</v>
      </c>
      <c r="I1340" s="207" t="s">
        <v>241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691</v>
      </c>
      <c r="C1341" s="209" t="s">
        <v>692</v>
      </c>
      <c r="D1341" s="72" t="str">
        <f t="shared" si="41"/>
        <v>fev/2018</v>
      </c>
      <c r="E1341" s="206">
        <v>43150</v>
      </c>
      <c r="F1341" s="205" t="s">
        <v>314</v>
      </c>
      <c r="G1341" s="205" t="s">
        <v>287</v>
      </c>
      <c r="H1341" s="207" t="s">
        <v>1090</v>
      </c>
      <c r="I1341" s="207" t="s">
        <v>268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691</v>
      </c>
      <c r="C1342" s="209" t="s">
        <v>692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293</v>
      </c>
      <c r="H1342" s="207" t="s">
        <v>355</v>
      </c>
      <c r="I1342" s="207" t="s">
        <v>240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691</v>
      </c>
      <c r="C1343" s="209" t="s">
        <v>692</v>
      </c>
      <c r="D1343" s="72" t="str">
        <f t="shared" si="41"/>
        <v>fev/2018</v>
      </c>
      <c r="E1343" s="206">
        <v>43150</v>
      </c>
      <c r="F1343" s="205" t="s">
        <v>203</v>
      </c>
      <c r="G1343" s="205" t="s">
        <v>287</v>
      </c>
      <c r="H1343" s="207" t="s">
        <v>204</v>
      </c>
      <c r="I1343" s="207" t="s">
        <v>292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691</v>
      </c>
      <c r="C1344" s="209" t="s">
        <v>692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287</v>
      </c>
      <c r="H1344" s="207" t="s">
        <v>307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693</v>
      </c>
      <c r="C1345" s="209" t="s">
        <v>692</v>
      </c>
      <c r="D1345" s="72" t="str">
        <f t="shared" si="41"/>
        <v>fev/2018</v>
      </c>
      <c r="E1345" s="206">
        <v>43150</v>
      </c>
      <c r="F1345" s="205" t="s">
        <v>210</v>
      </c>
      <c r="G1345" s="205" t="s">
        <v>287</v>
      </c>
      <c r="H1345" s="207" t="s">
        <v>1091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693</v>
      </c>
      <c r="C1346" s="209" t="s">
        <v>692</v>
      </c>
      <c r="D1346" s="72" t="str">
        <f t="shared" si="41"/>
        <v>fev/2018</v>
      </c>
      <c r="E1346" s="206">
        <v>43150</v>
      </c>
      <c r="F1346" s="205" t="s">
        <v>210</v>
      </c>
      <c r="G1346" s="205" t="s">
        <v>287</v>
      </c>
      <c r="H1346" s="207" t="s">
        <v>1091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691</v>
      </c>
      <c r="C1347" s="209" t="s">
        <v>692</v>
      </c>
      <c r="D1347" s="72" t="str">
        <f t="shared" si="41"/>
        <v>fev/2018</v>
      </c>
      <c r="E1347" s="206">
        <v>43150</v>
      </c>
      <c r="F1347" s="205" t="s">
        <v>210</v>
      </c>
      <c r="G1347" s="205" t="s">
        <v>287</v>
      </c>
      <c r="H1347" s="207" t="s">
        <v>1091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691</v>
      </c>
      <c r="C1348" s="209" t="s">
        <v>692</v>
      </c>
      <c r="D1348" s="72" t="str">
        <f t="shared" ref="D1348:D1411" si="43">TEXT(E1348,"mmm/aaaa")</f>
        <v>fev/2018</v>
      </c>
      <c r="E1348" s="206">
        <v>43150</v>
      </c>
      <c r="F1348" s="205" t="s">
        <v>210</v>
      </c>
      <c r="G1348" s="205" t="s">
        <v>287</v>
      </c>
      <c r="H1348" s="207" t="s">
        <v>1091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691</v>
      </c>
      <c r="C1349" s="209" t="s">
        <v>692</v>
      </c>
      <c r="D1349" s="72" t="str">
        <f t="shared" si="43"/>
        <v>fev/2018</v>
      </c>
      <c r="E1349" s="206">
        <v>43150</v>
      </c>
      <c r="F1349" s="205" t="s">
        <v>210</v>
      </c>
      <c r="G1349" s="205" t="s">
        <v>287</v>
      </c>
      <c r="H1349" s="207" t="s">
        <v>1040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693</v>
      </c>
      <c r="C1350" s="209" t="s">
        <v>692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287</v>
      </c>
      <c r="H1350" s="207" t="s">
        <v>140</v>
      </c>
      <c r="I1350" s="207" t="s">
        <v>227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691</v>
      </c>
      <c r="C1351" s="209" t="s">
        <v>692</v>
      </c>
      <c r="D1351" s="72" t="str">
        <f t="shared" si="43"/>
        <v>fev/2018</v>
      </c>
      <c r="E1351" s="206">
        <v>43151</v>
      </c>
      <c r="F1351" s="205" t="s">
        <v>1092</v>
      </c>
      <c r="G1351" s="205" t="s">
        <v>287</v>
      </c>
      <c r="H1351" s="207" t="s">
        <v>1027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691</v>
      </c>
      <c r="C1352" s="209" t="s">
        <v>692</v>
      </c>
      <c r="D1352" s="72" t="str">
        <f t="shared" si="43"/>
        <v>fev/2018</v>
      </c>
      <c r="E1352" s="206">
        <v>43151</v>
      </c>
      <c r="F1352" s="205" t="s">
        <v>1092</v>
      </c>
      <c r="G1352" s="205" t="s">
        <v>287</v>
      </c>
      <c r="H1352" s="207" t="s">
        <v>1027</v>
      </c>
      <c r="I1352" s="207" t="s">
        <v>235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691</v>
      </c>
      <c r="C1353" s="209" t="s">
        <v>692</v>
      </c>
      <c r="D1353" s="72" t="str">
        <f t="shared" si="43"/>
        <v>fev/2018</v>
      </c>
      <c r="E1353" s="206">
        <v>43151</v>
      </c>
      <c r="F1353" s="205" t="s">
        <v>1093</v>
      </c>
      <c r="G1353" s="205" t="s">
        <v>287</v>
      </c>
      <c r="H1353" s="207" t="s">
        <v>1027</v>
      </c>
      <c r="I1353" s="207" t="s">
        <v>235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691</v>
      </c>
      <c r="C1354" s="209" t="s">
        <v>692</v>
      </c>
      <c r="D1354" s="72" t="str">
        <f t="shared" si="43"/>
        <v>fev/2018</v>
      </c>
      <c r="E1354" s="206">
        <v>43151</v>
      </c>
      <c r="F1354" s="205" t="s">
        <v>1094</v>
      </c>
      <c r="G1354" s="205" t="s">
        <v>287</v>
      </c>
      <c r="H1354" s="207" t="s">
        <v>1027</v>
      </c>
      <c r="I1354" s="207" t="s">
        <v>235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691</v>
      </c>
      <c r="C1355" s="209" t="s">
        <v>692</v>
      </c>
      <c r="D1355" s="72" t="str">
        <f t="shared" si="43"/>
        <v>fev/2018</v>
      </c>
      <c r="E1355" s="206">
        <v>43151</v>
      </c>
      <c r="F1355" s="205" t="s">
        <v>572</v>
      </c>
      <c r="G1355" s="205" t="s">
        <v>287</v>
      </c>
      <c r="H1355" s="207" t="s">
        <v>1029</v>
      </c>
      <c r="I1355" s="207" t="s">
        <v>235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691</v>
      </c>
      <c r="C1356" s="209" t="s">
        <v>692</v>
      </c>
      <c r="D1356" s="72" t="str">
        <f t="shared" si="43"/>
        <v>fev/2018</v>
      </c>
      <c r="E1356" s="206">
        <v>43151</v>
      </c>
      <c r="F1356" s="205" t="s">
        <v>1095</v>
      </c>
      <c r="G1356" s="205" t="s">
        <v>287</v>
      </c>
      <c r="H1356" s="207" t="s">
        <v>1029</v>
      </c>
      <c r="I1356" s="207" t="s">
        <v>235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691</v>
      </c>
      <c r="C1357" s="209" t="s">
        <v>692</v>
      </c>
      <c r="D1357" s="72" t="str">
        <f t="shared" si="43"/>
        <v>fev/2018</v>
      </c>
      <c r="E1357" s="206">
        <v>43151</v>
      </c>
      <c r="F1357" s="205" t="s">
        <v>1096</v>
      </c>
      <c r="G1357" s="205" t="s">
        <v>287</v>
      </c>
      <c r="H1357" s="207" t="s">
        <v>1030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691</v>
      </c>
      <c r="C1358" s="209" t="s">
        <v>692</v>
      </c>
      <c r="D1358" s="72" t="str">
        <f t="shared" si="43"/>
        <v>fev/2018</v>
      </c>
      <c r="E1358" s="206">
        <v>43151</v>
      </c>
      <c r="F1358" s="205" t="s">
        <v>1096</v>
      </c>
      <c r="G1358" s="205" t="s">
        <v>287</v>
      </c>
      <c r="H1358" s="207" t="s">
        <v>1030</v>
      </c>
      <c r="I1358" s="207" t="s">
        <v>235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691</v>
      </c>
      <c r="C1359" s="209" t="s">
        <v>692</v>
      </c>
      <c r="D1359" s="72" t="str">
        <f t="shared" si="43"/>
        <v>fev/2018</v>
      </c>
      <c r="E1359" s="206">
        <v>43151</v>
      </c>
      <c r="F1359" s="205" t="s">
        <v>1097</v>
      </c>
      <c r="G1359" s="205" t="s">
        <v>287</v>
      </c>
      <c r="H1359" s="207" t="s">
        <v>1030</v>
      </c>
      <c r="I1359" s="207" t="s">
        <v>235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691</v>
      </c>
      <c r="C1360" s="209" t="s">
        <v>692</v>
      </c>
      <c r="D1360" s="72" t="str">
        <f t="shared" si="43"/>
        <v>fev/2018</v>
      </c>
      <c r="E1360" s="206">
        <v>43151</v>
      </c>
      <c r="F1360" s="205" t="s">
        <v>674</v>
      </c>
      <c r="G1360" s="205" t="s">
        <v>287</v>
      </c>
      <c r="H1360" s="207" t="s">
        <v>1030</v>
      </c>
      <c r="I1360" s="207" t="s">
        <v>235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691</v>
      </c>
      <c r="C1361" s="209" t="s">
        <v>692</v>
      </c>
      <c r="D1361" s="72" t="str">
        <f t="shared" si="43"/>
        <v>fev/2018</v>
      </c>
      <c r="E1361" s="206">
        <v>43151</v>
      </c>
      <c r="F1361" s="205" t="s">
        <v>1098</v>
      </c>
      <c r="G1361" s="205" t="s">
        <v>287</v>
      </c>
      <c r="H1361" s="207" t="s">
        <v>1011</v>
      </c>
      <c r="I1361" s="207" t="s">
        <v>235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691</v>
      </c>
      <c r="C1362" s="209" t="s">
        <v>692</v>
      </c>
      <c r="D1362" s="72" t="str">
        <f t="shared" si="43"/>
        <v>fev/2018</v>
      </c>
      <c r="E1362" s="206">
        <v>43151</v>
      </c>
      <c r="F1362" s="205" t="s">
        <v>1099</v>
      </c>
      <c r="G1362" s="205" t="s">
        <v>287</v>
      </c>
      <c r="H1362" s="207" t="s">
        <v>1011</v>
      </c>
      <c r="I1362" s="207" t="s">
        <v>235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693</v>
      </c>
      <c r="C1363" s="209" t="s">
        <v>692</v>
      </c>
      <c r="D1363" s="72" t="str">
        <f t="shared" si="43"/>
        <v>fev/2018</v>
      </c>
      <c r="E1363" s="206">
        <v>43151</v>
      </c>
      <c r="F1363" s="205" t="s">
        <v>201</v>
      </c>
      <c r="G1363" s="205" t="s">
        <v>287</v>
      </c>
      <c r="H1363" s="207" t="s">
        <v>294</v>
      </c>
      <c r="I1363" s="207" t="s">
        <v>229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691</v>
      </c>
      <c r="C1364" s="209" t="s">
        <v>692</v>
      </c>
      <c r="D1364" s="72" t="str">
        <f t="shared" si="43"/>
        <v>fev/2018</v>
      </c>
      <c r="E1364" s="206">
        <v>43151</v>
      </c>
      <c r="F1364" s="205" t="s">
        <v>513</v>
      </c>
      <c r="G1364" s="205" t="s">
        <v>287</v>
      </c>
      <c r="H1364" s="207" t="s">
        <v>1012</v>
      </c>
      <c r="I1364" s="207" t="s">
        <v>235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691</v>
      </c>
      <c r="C1365" s="209" t="s">
        <v>692</v>
      </c>
      <c r="D1365" s="72" t="str">
        <f t="shared" si="43"/>
        <v>fev/2018</v>
      </c>
      <c r="E1365" s="206">
        <v>43151</v>
      </c>
      <c r="F1365" s="205" t="s">
        <v>535</v>
      </c>
      <c r="G1365" s="205" t="s">
        <v>287</v>
      </c>
      <c r="H1365" s="207" t="s">
        <v>1012</v>
      </c>
      <c r="I1365" s="207" t="s">
        <v>235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691</v>
      </c>
      <c r="C1366" s="209" t="s">
        <v>692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287</v>
      </c>
      <c r="H1366" s="207" t="s">
        <v>901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691</v>
      </c>
      <c r="C1367" s="209" t="s">
        <v>692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287</v>
      </c>
      <c r="H1367" s="207" t="s">
        <v>901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691</v>
      </c>
      <c r="C1368" s="209" t="s">
        <v>692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287</v>
      </c>
      <c r="H1368" s="207" t="s">
        <v>901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691</v>
      </c>
      <c r="C1369" s="209" t="s">
        <v>692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287</v>
      </c>
      <c r="H1369" s="207" t="s">
        <v>901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691</v>
      </c>
      <c r="C1370" s="209" t="s">
        <v>692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287</v>
      </c>
      <c r="H1370" s="207" t="s">
        <v>901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691</v>
      </c>
      <c r="C1371" s="209" t="s">
        <v>692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287</v>
      </c>
      <c r="H1371" s="207" t="s">
        <v>901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691</v>
      </c>
      <c r="C1372" s="209" t="s">
        <v>692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287</v>
      </c>
      <c r="H1372" s="207" t="s">
        <v>901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691</v>
      </c>
      <c r="C1373" s="209" t="s">
        <v>692</v>
      </c>
      <c r="D1373" s="72" t="str">
        <f t="shared" si="43"/>
        <v>fev/2018</v>
      </c>
      <c r="E1373" s="206">
        <v>43151</v>
      </c>
      <c r="F1373" s="205" t="s">
        <v>369</v>
      </c>
      <c r="G1373" s="205" t="s">
        <v>287</v>
      </c>
      <c r="H1373" s="207" t="s">
        <v>370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691</v>
      </c>
      <c r="C1374" s="209" t="s">
        <v>692</v>
      </c>
      <c r="D1374" s="72" t="str">
        <f t="shared" si="43"/>
        <v>fev/2018</v>
      </c>
      <c r="E1374" s="206">
        <v>43151</v>
      </c>
      <c r="F1374" s="205" t="s">
        <v>1100</v>
      </c>
      <c r="G1374" s="205" t="s">
        <v>287</v>
      </c>
      <c r="H1374" s="207" t="s">
        <v>1013</v>
      </c>
      <c r="I1374" s="207" t="s">
        <v>235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691</v>
      </c>
      <c r="C1375" s="209" t="s">
        <v>692</v>
      </c>
      <c r="D1375" s="72" t="str">
        <f t="shared" si="43"/>
        <v>fev/2018</v>
      </c>
      <c r="E1375" s="206">
        <v>43151</v>
      </c>
      <c r="F1375" s="205" t="s">
        <v>468</v>
      </c>
      <c r="G1375" s="205" t="s">
        <v>287</v>
      </c>
      <c r="H1375" s="207" t="s">
        <v>1013</v>
      </c>
      <c r="I1375" s="207" t="s">
        <v>235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691</v>
      </c>
      <c r="C1376" s="209" t="s">
        <v>692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287</v>
      </c>
      <c r="H1376" s="207" t="s">
        <v>345</v>
      </c>
      <c r="I1376" s="207" t="s">
        <v>241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691</v>
      </c>
      <c r="C1377" s="209" t="s">
        <v>692</v>
      </c>
      <c r="D1377" s="72" t="str">
        <f t="shared" si="43"/>
        <v>fev/2018</v>
      </c>
      <c r="E1377" s="206">
        <v>43151</v>
      </c>
      <c r="F1377" s="205" t="s">
        <v>371</v>
      </c>
      <c r="G1377" s="205" t="s">
        <v>287</v>
      </c>
      <c r="H1377" s="207" t="s">
        <v>371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691</v>
      </c>
      <c r="C1378" s="209" t="s">
        <v>692</v>
      </c>
      <c r="D1378" s="72" t="str">
        <f t="shared" si="43"/>
        <v>fev/2018</v>
      </c>
      <c r="E1378" s="206">
        <v>43151</v>
      </c>
      <c r="F1378" s="205" t="s">
        <v>1101</v>
      </c>
      <c r="G1378" s="205" t="s">
        <v>287</v>
      </c>
      <c r="H1378" s="207" t="s">
        <v>1068</v>
      </c>
      <c r="I1378" s="207" t="s">
        <v>235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691</v>
      </c>
      <c r="C1379" s="209" t="s">
        <v>692</v>
      </c>
      <c r="D1379" s="72" t="str">
        <f t="shared" si="43"/>
        <v>fev/2018</v>
      </c>
      <c r="E1379" s="206">
        <v>43151</v>
      </c>
      <c r="F1379" s="205" t="s">
        <v>1102</v>
      </c>
      <c r="G1379" s="205" t="s">
        <v>287</v>
      </c>
      <c r="H1379" s="207" t="s">
        <v>1068</v>
      </c>
      <c r="I1379" s="207" t="s">
        <v>235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691</v>
      </c>
      <c r="C1380" s="209" t="s">
        <v>692</v>
      </c>
      <c r="D1380" s="72" t="str">
        <f t="shared" si="43"/>
        <v>fev/2018</v>
      </c>
      <c r="E1380" s="206">
        <v>43151</v>
      </c>
      <c r="F1380" s="205" t="s">
        <v>1103</v>
      </c>
      <c r="G1380" s="205" t="s">
        <v>287</v>
      </c>
      <c r="H1380" s="207" t="s">
        <v>1068</v>
      </c>
      <c r="I1380" s="207" t="s">
        <v>235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691</v>
      </c>
      <c r="C1381" s="209" t="s">
        <v>692</v>
      </c>
      <c r="D1381" s="72" t="str">
        <f t="shared" si="43"/>
        <v>fev/2018</v>
      </c>
      <c r="E1381" s="206">
        <v>43151</v>
      </c>
      <c r="F1381" s="205" t="s">
        <v>1104</v>
      </c>
      <c r="G1381" s="205" t="s">
        <v>287</v>
      </c>
      <c r="H1381" s="207" t="s">
        <v>1071</v>
      </c>
      <c r="I1381" s="207" t="s">
        <v>235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691</v>
      </c>
      <c r="C1382" s="209" t="s">
        <v>692</v>
      </c>
      <c r="D1382" s="72" t="str">
        <f t="shared" si="43"/>
        <v>fev/2018</v>
      </c>
      <c r="E1382" s="206">
        <v>43151</v>
      </c>
      <c r="F1382" s="205" t="s">
        <v>512</v>
      </c>
      <c r="G1382" s="205" t="s">
        <v>287</v>
      </c>
      <c r="H1382" s="207" t="s">
        <v>1071</v>
      </c>
      <c r="I1382" s="207" t="s">
        <v>235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691</v>
      </c>
      <c r="C1383" s="209" t="s">
        <v>692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287</v>
      </c>
      <c r="H1383" s="207" t="s">
        <v>184</v>
      </c>
      <c r="I1383" s="207" t="s">
        <v>276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691</v>
      </c>
      <c r="C1384" s="209" t="s">
        <v>692</v>
      </c>
      <c r="D1384" s="72" t="str">
        <f t="shared" si="43"/>
        <v>fev/2018</v>
      </c>
      <c r="E1384" s="206">
        <v>43151</v>
      </c>
      <c r="F1384" s="205" t="s">
        <v>1105</v>
      </c>
      <c r="G1384" s="205" t="s">
        <v>287</v>
      </c>
      <c r="H1384" s="207" t="s">
        <v>1059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691</v>
      </c>
      <c r="C1385" s="209" t="s">
        <v>692</v>
      </c>
      <c r="D1385" s="72" t="str">
        <f t="shared" si="43"/>
        <v>fev/2018</v>
      </c>
      <c r="E1385" s="206">
        <v>43151</v>
      </c>
      <c r="F1385" s="205" t="s">
        <v>1105</v>
      </c>
      <c r="G1385" s="205" t="s">
        <v>287</v>
      </c>
      <c r="H1385" s="207" t="s">
        <v>1059</v>
      </c>
      <c r="I1385" s="207" t="s">
        <v>261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691</v>
      </c>
      <c r="C1386" s="209" t="s">
        <v>692</v>
      </c>
      <c r="D1386" s="72" t="str">
        <f t="shared" si="43"/>
        <v>fev/2018</v>
      </c>
      <c r="E1386" s="206">
        <v>43151</v>
      </c>
      <c r="F1386" s="205" t="s">
        <v>1106</v>
      </c>
      <c r="G1386" s="205" t="s">
        <v>287</v>
      </c>
      <c r="H1386" s="207" t="s">
        <v>1059</v>
      </c>
      <c r="I1386" s="207" t="s">
        <v>261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691</v>
      </c>
      <c r="C1387" s="209" t="s">
        <v>692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287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691</v>
      </c>
      <c r="C1388" s="209" t="s">
        <v>692</v>
      </c>
      <c r="D1388" s="72" t="str">
        <f t="shared" si="43"/>
        <v>fev/2018</v>
      </c>
      <c r="E1388" s="206">
        <v>43151</v>
      </c>
      <c r="F1388" s="205" t="s">
        <v>1107</v>
      </c>
      <c r="G1388" s="205" t="s">
        <v>287</v>
      </c>
      <c r="H1388" s="207" t="s">
        <v>1032</v>
      </c>
      <c r="I1388" s="207" t="s">
        <v>235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691</v>
      </c>
      <c r="C1389" s="209" t="s">
        <v>692</v>
      </c>
      <c r="D1389" s="72" t="str">
        <f t="shared" si="43"/>
        <v>fev/2018</v>
      </c>
      <c r="E1389" s="206">
        <v>43151</v>
      </c>
      <c r="F1389" s="205" t="s">
        <v>1108</v>
      </c>
      <c r="G1389" s="205" t="s">
        <v>287</v>
      </c>
      <c r="H1389" s="207" t="s">
        <v>1032</v>
      </c>
      <c r="I1389" s="207" t="s">
        <v>235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691</v>
      </c>
      <c r="C1390" s="209" t="s">
        <v>692</v>
      </c>
      <c r="D1390" s="72" t="str">
        <f t="shared" si="43"/>
        <v>fev/2018</v>
      </c>
      <c r="E1390" s="206">
        <v>43151</v>
      </c>
      <c r="F1390" s="205" t="s">
        <v>674</v>
      </c>
      <c r="G1390" s="205" t="s">
        <v>287</v>
      </c>
      <c r="H1390" s="207" t="s">
        <v>1032</v>
      </c>
      <c r="I1390" s="207" t="s">
        <v>235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691</v>
      </c>
      <c r="C1391" s="209" t="s">
        <v>692</v>
      </c>
      <c r="D1391" s="72" t="str">
        <f t="shared" si="43"/>
        <v>fev/2018</v>
      </c>
      <c r="E1391" s="206">
        <v>43151</v>
      </c>
      <c r="F1391" s="205" t="s">
        <v>1109</v>
      </c>
      <c r="G1391" s="205" t="s">
        <v>287</v>
      </c>
      <c r="H1391" s="207" t="s">
        <v>1015</v>
      </c>
      <c r="I1391" s="207" t="s">
        <v>260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691</v>
      </c>
      <c r="C1392" s="209" t="s">
        <v>692</v>
      </c>
      <c r="D1392" s="72" t="str">
        <f t="shared" si="43"/>
        <v>fev/2018</v>
      </c>
      <c r="E1392" s="206">
        <v>43151</v>
      </c>
      <c r="F1392" s="205" t="s">
        <v>681</v>
      </c>
      <c r="G1392" s="205" t="s">
        <v>287</v>
      </c>
      <c r="H1392" s="207" t="s">
        <v>1017</v>
      </c>
      <c r="I1392" s="207" t="s">
        <v>235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691</v>
      </c>
      <c r="C1393" s="209" t="s">
        <v>692</v>
      </c>
      <c r="D1393" s="72" t="str">
        <f t="shared" si="43"/>
        <v>fev/2018</v>
      </c>
      <c r="E1393" s="206">
        <v>43151</v>
      </c>
      <c r="F1393" s="205" t="s">
        <v>599</v>
      </c>
      <c r="G1393" s="205" t="s">
        <v>287</v>
      </c>
      <c r="H1393" s="207" t="s">
        <v>1017</v>
      </c>
      <c r="I1393" s="207" t="s">
        <v>235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691</v>
      </c>
      <c r="C1394" s="209" t="s">
        <v>692</v>
      </c>
      <c r="D1394" s="72" t="str">
        <f t="shared" si="43"/>
        <v>fev/2018</v>
      </c>
      <c r="E1394" s="206">
        <v>43151</v>
      </c>
      <c r="F1394" s="205" t="s">
        <v>682</v>
      </c>
      <c r="G1394" s="205" t="s">
        <v>287</v>
      </c>
      <c r="H1394" s="207" t="s">
        <v>1017</v>
      </c>
      <c r="I1394" s="207" t="s">
        <v>235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691</v>
      </c>
      <c r="C1395" s="209" t="s">
        <v>692</v>
      </c>
      <c r="D1395" s="72" t="str">
        <f t="shared" si="43"/>
        <v>fev/2018</v>
      </c>
      <c r="E1395" s="206">
        <v>43151</v>
      </c>
      <c r="F1395" s="205" t="s">
        <v>683</v>
      </c>
      <c r="G1395" s="205" t="s">
        <v>287</v>
      </c>
      <c r="H1395" s="207" t="s">
        <v>1017</v>
      </c>
      <c r="I1395" s="207" t="s">
        <v>235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691</v>
      </c>
      <c r="C1396" s="209" t="s">
        <v>692</v>
      </c>
      <c r="D1396" s="72" t="str">
        <f t="shared" si="43"/>
        <v>fev/2018</v>
      </c>
      <c r="E1396" s="206">
        <v>43151</v>
      </c>
      <c r="F1396" s="205" t="s">
        <v>210</v>
      </c>
      <c r="G1396" s="205" t="s">
        <v>287</v>
      </c>
      <c r="H1396" s="207" t="s">
        <v>298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691</v>
      </c>
      <c r="C1397" s="209" t="s">
        <v>692</v>
      </c>
      <c r="D1397" s="72" t="str">
        <f t="shared" si="43"/>
        <v>fev/2018</v>
      </c>
      <c r="E1397" s="206">
        <v>43151</v>
      </c>
      <c r="F1397" s="205" t="s">
        <v>210</v>
      </c>
      <c r="G1397" s="205" t="s">
        <v>287</v>
      </c>
      <c r="H1397" s="207" t="s">
        <v>298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691</v>
      </c>
      <c r="C1398" s="209" t="s">
        <v>692</v>
      </c>
      <c r="D1398" s="72" t="str">
        <f t="shared" si="43"/>
        <v>fev/2018</v>
      </c>
      <c r="E1398" s="206">
        <v>43151</v>
      </c>
      <c r="F1398" s="205" t="s">
        <v>210</v>
      </c>
      <c r="G1398" s="205" t="s">
        <v>287</v>
      </c>
      <c r="H1398" s="207" t="s">
        <v>1040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691</v>
      </c>
      <c r="C1399" s="209" t="s">
        <v>692</v>
      </c>
      <c r="D1399" s="72" t="str">
        <f t="shared" si="43"/>
        <v>fev/2018</v>
      </c>
      <c r="E1399" s="206">
        <v>43151</v>
      </c>
      <c r="F1399" s="205" t="s">
        <v>210</v>
      </c>
      <c r="G1399" s="205" t="s">
        <v>287</v>
      </c>
      <c r="H1399" s="207" t="s">
        <v>1040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691</v>
      </c>
      <c r="C1400" s="209" t="s">
        <v>692</v>
      </c>
      <c r="D1400" s="72" t="str">
        <f t="shared" si="43"/>
        <v>fev/2018</v>
      </c>
      <c r="E1400" s="206">
        <v>43151</v>
      </c>
      <c r="F1400" s="205" t="s">
        <v>210</v>
      </c>
      <c r="G1400" s="205" t="s">
        <v>287</v>
      </c>
      <c r="H1400" s="207" t="s">
        <v>1040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691</v>
      </c>
      <c r="C1401" s="209" t="s">
        <v>692</v>
      </c>
      <c r="D1401" s="72" t="str">
        <f t="shared" si="43"/>
        <v>fev/2018</v>
      </c>
      <c r="E1401" s="206">
        <v>43151</v>
      </c>
      <c r="F1401" s="205" t="s">
        <v>210</v>
      </c>
      <c r="G1401" s="205" t="s">
        <v>287</v>
      </c>
      <c r="H1401" s="207" t="s">
        <v>1040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691</v>
      </c>
      <c r="C1402" s="209" t="s">
        <v>692</v>
      </c>
      <c r="D1402" s="72" t="str">
        <f t="shared" si="43"/>
        <v>fev/2018</v>
      </c>
      <c r="E1402" s="206">
        <v>43151</v>
      </c>
      <c r="F1402" s="205" t="s">
        <v>210</v>
      </c>
      <c r="G1402" s="205" t="s">
        <v>287</v>
      </c>
      <c r="H1402" s="207" t="s">
        <v>1040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691</v>
      </c>
      <c r="C1403" s="209" t="s">
        <v>692</v>
      </c>
      <c r="D1403" s="72" t="str">
        <f t="shared" si="43"/>
        <v>fev/2018</v>
      </c>
      <c r="E1403" s="206">
        <v>43151</v>
      </c>
      <c r="F1403" s="205" t="s">
        <v>210</v>
      </c>
      <c r="G1403" s="205" t="s">
        <v>287</v>
      </c>
      <c r="H1403" s="207" t="s">
        <v>1040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691</v>
      </c>
      <c r="C1404" s="209" t="s">
        <v>692</v>
      </c>
      <c r="D1404" s="72" t="str">
        <f t="shared" si="43"/>
        <v>fev/2018</v>
      </c>
      <c r="E1404" s="206">
        <v>43151</v>
      </c>
      <c r="F1404" s="205" t="s">
        <v>210</v>
      </c>
      <c r="G1404" s="205" t="s">
        <v>287</v>
      </c>
      <c r="H1404" s="207" t="s">
        <v>1040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693</v>
      </c>
      <c r="C1405" s="209" t="s">
        <v>692</v>
      </c>
      <c r="D1405" s="72" t="str">
        <f t="shared" si="43"/>
        <v>fev/2018</v>
      </c>
      <c r="E1405" s="206">
        <v>43151</v>
      </c>
      <c r="F1405" s="205" t="s">
        <v>201</v>
      </c>
      <c r="G1405" s="205" t="s">
        <v>287</v>
      </c>
      <c r="H1405" s="207" t="s">
        <v>299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691</v>
      </c>
      <c r="C1406" s="209" t="s">
        <v>692</v>
      </c>
      <c r="D1406" s="72" t="str">
        <f t="shared" si="43"/>
        <v>fev/2018</v>
      </c>
      <c r="E1406" s="206">
        <v>43151</v>
      </c>
      <c r="F1406" s="205" t="s">
        <v>201</v>
      </c>
      <c r="G1406" s="205" t="s">
        <v>287</v>
      </c>
      <c r="H1406" s="207" t="s">
        <v>299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691</v>
      </c>
      <c r="C1407" s="209" t="s">
        <v>692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287</v>
      </c>
      <c r="H1407" s="207" t="s">
        <v>1110</v>
      </c>
      <c r="I1407" s="207" t="s">
        <v>271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691</v>
      </c>
      <c r="C1408" s="209" t="s">
        <v>692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287</v>
      </c>
      <c r="H1408" s="207" t="s">
        <v>1014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691</v>
      </c>
      <c r="C1409" s="209" t="s">
        <v>692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287</v>
      </c>
      <c r="H1409" s="207" t="s">
        <v>1014</v>
      </c>
      <c r="I1409" s="207" t="s">
        <v>265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691</v>
      </c>
      <c r="C1410" s="209" t="s">
        <v>692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287</v>
      </c>
      <c r="H1410" s="207" t="s">
        <v>1014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691</v>
      </c>
      <c r="C1411" s="209" t="s">
        <v>692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287</v>
      </c>
      <c r="H1411" s="207" t="s">
        <v>1014</v>
      </c>
      <c r="I1411" s="207" t="s">
        <v>244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691</v>
      </c>
      <c r="C1412" s="209" t="s">
        <v>692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287</v>
      </c>
      <c r="H1412" s="207" t="s">
        <v>1111</v>
      </c>
      <c r="I1412" s="207" t="s">
        <v>276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691</v>
      </c>
      <c r="C1413" s="209" t="s">
        <v>692</v>
      </c>
      <c r="D1413" s="72" t="str">
        <f t="shared" si="45"/>
        <v>fev/2018</v>
      </c>
      <c r="E1413" s="206">
        <v>43152</v>
      </c>
      <c r="F1413" s="205" t="s">
        <v>210</v>
      </c>
      <c r="G1413" s="205" t="s">
        <v>287</v>
      </c>
      <c r="H1413" s="207" t="s">
        <v>298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693</v>
      </c>
      <c r="C1414" s="209" t="s">
        <v>692</v>
      </c>
      <c r="D1414" s="72" t="str">
        <f t="shared" si="45"/>
        <v>fev/2018</v>
      </c>
      <c r="E1414" s="206">
        <v>43153</v>
      </c>
      <c r="F1414" s="205" t="s">
        <v>213</v>
      </c>
      <c r="G1414" s="205" t="s">
        <v>287</v>
      </c>
      <c r="H1414" s="207" t="s">
        <v>213</v>
      </c>
      <c r="I1414" s="207" t="s">
        <v>202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693</v>
      </c>
      <c r="C1415" s="209" t="s">
        <v>692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287</v>
      </c>
      <c r="H1415" s="207" t="s">
        <v>140</v>
      </c>
      <c r="I1415" s="207" t="s">
        <v>227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691</v>
      </c>
      <c r="C1416" s="209" t="s">
        <v>692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287</v>
      </c>
      <c r="H1416" s="207" t="s">
        <v>1112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691</v>
      </c>
      <c r="C1417" s="209" t="s">
        <v>692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287</v>
      </c>
      <c r="H1417" s="207" t="s">
        <v>1112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691</v>
      </c>
      <c r="C1418" s="209" t="s">
        <v>692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287</v>
      </c>
      <c r="H1418" s="207" t="s">
        <v>208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691</v>
      </c>
      <c r="C1419" s="209" t="s">
        <v>692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287</v>
      </c>
      <c r="H1419" s="207" t="s">
        <v>208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693</v>
      </c>
      <c r="C1420" s="209" t="s">
        <v>692</v>
      </c>
      <c r="D1420" s="72" t="str">
        <f t="shared" si="45"/>
        <v>fev/2018</v>
      </c>
      <c r="E1420" s="206">
        <v>43153</v>
      </c>
      <c r="F1420" s="205" t="s">
        <v>201</v>
      </c>
      <c r="G1420" s="205" t="s">
        <v>287</v>
      </c>
      <c r="H1420" s="207" t="s">
        <v>294</v>
      </c>
      <c r="I1420" s="207" t="s">
        <v>229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691</v>
      </c>
      <c r="C1421" s="209" t="s">
        <v>692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287</v>
      </c>
      <c r="H1421" s="207" t="s">
        <v>1023</v>
      </c>
      <c r="I1421" s="207" t="s">
        <v>244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691</v>
      </c>
      <c r="C1422" s="209" t="s">
        <v>692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303</v>
      </c>
      <c r="H1422" s="207" t="s">
        <v>355</v>
      </c>
      <c r="I1422" s="207" t="s">
        <v>240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691</v>
      </c>
      <c r="C1423" s="209" t="s">
        <v>692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287</v>
      </c>
      <c r="H1423" s="207" t="s">
        <v>996</v>
      </c>
      <c r="I1423" s="207" t="s">
        <v>248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691</v>
      </c>
      <c r="C1424" s="209" t="s">
        <v>692</v>
      </c>
      <c r="D1424" s="72" t="str">
        <f t="shared" si="45"/>
        <v>fev/2018</v>
      </c>
      <c r="E1424" s="206">
        <v>43153</v>
      </c>
      <c r="F1424" s="205" t="s">
        <v>210</v>
      </c>
      <c r="G1424" s="205" t="s">
        <v>287</v>
      </c>
      <c r="H1424" s="207" t="s">
        <v>298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691</v>
      </c>
      <c r="C1425" s="209" t="s">
        <v>692</v>
      </c>
      <c r="D1425" s="72" t="str">
        <f t="shared" si="45"/>
        <v>fev/2018</v>
      </c>
      <c r="E1425" s="206">
        <v>43153</v>
      </c>
      <c r="F1425" s="205" t="s">
        <v>210</v>
      </c>
      <c r="G1425" s="205" t="s">
        <v>287</v>
      </c>
      <c r="H1425" s="207" t="s">
        <v>298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691</v>
      </c>
      <c r="C1426" s="209" t="s">
        <v>692</v>
      </c>
      <c r="D1426" s="72" t="str">
        <f t="shared" si="45"/>
        <v>fev/2018</v>
      </c>
      <c r="E1426" s="206">
        <v>43153</v>
      </c>
      <c r="F1426" s="205" t="s">
        <v>210</v>
      </c>
      <c r="G1426" s="205" t="s">
        <v>287</v>
      </c>
      <c r="H1426" s="207" t="s">
        <v>298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691</v>
      </c>
      <c r="C1427" s="209" t="s">
        <v>692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287</v>
      </c>
      <c r="H1427" s="207" t="s">
        <v>1030</v>
      </c>
      <c r="I1427" s="207" t="s">
        <v>235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691</v>
      </c>
      <c r="C1428" s="209" t="s">
        <v>692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287</v>
      </c>
      <c r="H1428" s="207" t="s">
        <v>1011</v>
      </c>
      <c r="I1428" s="207" t="s">
        <v>235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691</v>
      </c>
      <c r="C1429" s="209" t="s">
        <v>692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287</v>
      </c>
      <c r="H1429" s="207" t="s">
        <v>1012</v>
      </c>
      <c r="I1429" s="207" t="s">
        <v>235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691</v>
      </c>
      <c r="C1430" s="209" t="s">
        <v>692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287</v>
      </c>
      <c r="H1430" s="207" t="s">
        <v>995</v>
      </c>
      <c r="I1430" s="207" t="s">
        <v>240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691</v>
      </c>
      <c r="C1431" s="209" t="s">
        <v>692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287</v>
      </c>
      <c r="H1431" s="207" t="s">
        <v>1013</v>
      </c>
      <c r="I1431" s="207" t="s">
        <v>235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691</v>
      </c>
      <c r="C1432" s="209" t="s">
        <v>692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287</v>
      </c>
      <c r="H1432" s="207" t="s">
        <v>1068</v>
      </c>
      <c r="I1432" s="207" t="s">
        <v>235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691</v>
      </c>
      <c r="C1433" s="209" t="s">
        <v>692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287</v>
      </c>
      <c r="H1433" s="207" t="s">
        <v>1068</v>
      </c>
      <c r="I1433" s="207" t="s">
        <v>235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691</v>
      </c>
      <c r="C1434" s="209" t="s">
        <v>692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287</v>
      </c>
      <c r="H1434" s="207" t="s">
        <v>1068</v>
      </c>
      <c r="I1434" s="207" t="s">
        <v>235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691</v>
      </c>
      <c r="C1435" s="209" t="s">
        <v>692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287</v>
      </c>
      <c r="H1435" s="207" t="s">
        <v>1071</v>
      </c>
      <c r="I1435" s="207" t="s">
        <v>235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691</v>
      </c>
      <c r="C1436" s="209" t="s">
        <v>692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287</v>
      </c>
      <c r="H1436" s="207" t="s">
        <v>184</v>
      </c>
      <c r="I1436" s="207" t="s">
        <v>241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691</v>
      </c>
      <c r="C1437" s="209" t="s">
        <v>692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287</v>
      </c>
      <c r="H1437" s="207" t="s">
        <v>184</v>
      </c>
      <c r="I1437" s="207" t="s">
        <v>240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691</v>
      </c>
      <c r="C1438" s="209" t="s">
        <v>692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287</v>
      </c>
      <c r="H1438" s="207" t="s">
        <v>1032</v>
      </c>
      <c r="I1438" s="207" t="s">
        <v>235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691</v>
      </c>
      <c r="C1439" s="209" t="s">
        <v>692</v>
      </c>
      <c r="D1439" s="72" t="str">
        <f t="shared" si="45"/>
        <v>fev/2018</v>
      </c>
      <c r="E1439" s="206">
        <v>43154</v>
      </c>
      <c r="F1439" s="205" t="s">
        <v>375</v>
      </c>
      <c r="G1439" s="205" t="s">
        <v>287</v>
      </c>
      <c r="H1439" s="207" t="s">
        <v>375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691</v>
      </c>
      <c r="C1440" s="209" t="s">
        <v>692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287</v>
      </c>
      <c r="H1440" s="207" t="s">
        <v>1046</v>
      </c>
      <c r="I1440" s="207" t="s">
        <v>242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693</v>
      </c>
      <c r="C1441" s="209" t="s">
        <v>692</v>
      </c>
      <c r="D1441" s="72" t="str">
        <f t="shared" si="45"/>
        <v>fev/2018</v>
      </c>
      <c r="E1441" s="206">
        <v>43154</v>
      </c>
      <c r="F1441" s="205" t="s">
        <v>203</v>
      </c>
      <c r="G1441" s="205" t="s">
        <v>287</v>
      </c>
      <c r="H1441" s="207" t="s">
        <v>204</v>
      </c>
      <c r="I1441" s="207" t="s">
        <v>292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691</v>
      </c>
      <c r="C1442" s="209" t="s">
        <v>692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287</v>
      </c>
      <c r="H1442" s="207" t="s">
        <v>307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691</v>
      </c>
      <c r="C1443" s="209" t="s">
        <v>692</v>
      </c>
      <c r="D1443" s="72" t="str">
        <f t="shared" si="45"/>
        <v>fev/2018</v>
      </c>
      <c r="E1443" s="206">
        <v>43154</v>
      </c>
      <c r="F1443" s="205" t="s">
        <v>1113</v>
      </c>
      <c r="G1443" s="205" t="s">
        <v>287</v>
      </c>
      <c r="H1443" s="207" t="s">
        <v>307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691</v>
      </c>
      <c r="C1444" s="209" t="s">
        <v>692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287</v>
      </c>
      <c r="H1444" s="207" t="s">
        <v>1017</v>
      </c>
      <c r="I1444" s="207" t="s">
        <v>235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691</v>
      </c>
      <c r="C1445" s="209" t="s">
        <v>692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287</v>
      </c>
      <c r="H1445" s="207" t="s">
        <v>1017</v>
      </c>
      <c r="I1445" s="207" t="s">
        <v>235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691</v>
      </c>
      <c r="C1446" s="209" t="s">
        <v>692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287</v>
      </c>
      <c r="H1446" s="207" t="s">
        <v>1017</v>
      </c>
      <c r="I1446" s="207" t="s">
        <v>235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691</v>
      </c>
      <c r="C1447" s="209" t="s">
        <v>692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287</v>
      </c>
      <c r="H1447" s="207" t="s">
        <v>1017</v>
      </c>
      <c r="I1447" s="207" t="s">
        <v>235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691</v>
      </c>
      <c r="C1448" s="209" t="s">
        <v>692</v>
      </c>
      <c r="D1448" s="72" t="str">
        <f t="shared" si="45"/>
        <v>fev/2018</v>
      </c>
      <c r="E1448" s="206">
        <v>43154</v>
      </c>
      <c r="F1448" s="205" t="s">
        <v>210</v>
      </c>
      <c r="G1448" s="205" t="s">
        <v>287</v>
      </c>
      <c r="H1448" s="207" t="s">
        <v>298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691</v>
      </c>
      <c r="C1449" s="209" t="s">
        <v>692</v>
      </c>
      <c r="D1449" s="72" t="str">
        <f t="shared" si="45"/>
        <v>fev/2018</v>
      </c>
      <c r="E1449" s="206">
        <v>43154</v>
      </c>
      <c r="F1449" s="205" t="s">
        <v>210</v>
      </c>
      <c r="G1449" s="205" t="s">
        <v>287</v>
      </c>
      <c r="H1449" s="207" t="s">
        <v>298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691</v>
      </c>
      <c r="C1450" s="209" t="s">
        <v>692</v>
      </c>
      <c r="D1450" s="72" t="str">
        <f t="shared" si="45"/>
        <v>fev/2018</v>
      </c>
      <c r="E1450" s="206">
        <v>43154</v>
      </c>
      <c r="F1450" s="205" t="s">
        <v>210</v>
      </c>
      <c r="G1450" s="205" t="s">
        <v>287</v>
      </c>
      <c r="H1450" s="207" t="s">
        <v>298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691</v>
      </c>
      <c r="C1451" s="209" t="s">
        <v>692</v>
      </c>
      <c r="D1451" s="72" t="str">
        <f t="shared" si="45"/>
        <v>fev/2018</v>
      </c>
      <c r="E1451" s="206">
        <v>43154</v>
      </c>
      <c r="F1451" s="205" t="s">
        <v>210</v>
      </c>
      <c r="G1451" s="205" t="s">
        <v>287</v>
      </c>
      <c r="H1451" s="207" t="s">
        <v>298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691</v>
      </c>
      <c r="C1452" s="209" t="s">
        <v>692</v>
      </c>
      <c r="D1452" s="72" t="str">
        <f t="shared" si="45"/>
        <v>fev/2018</v>
      </c>
      <c r="E1452" s="206">
        <v>43154</v>
      </c>
      <c r="F1452" s="205" t="s">
        <v>210</v>
      </c>
      <c r="G1452" s="205" t="s">
        <v>287</v>
      </c>
      <c r="H1452" s="207" t="s">
        <v>298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691</v>
      </c>
      <c r="C1453" s="209" t="s">
        <v>692</v>
      </c>
      <c r="D1453" s="72" t="str">
        <f t="shared" si="45"/>
        <v>fev/2018</v>
      </c>
      <c r="E1453" s="206">
        <v>43154</v>
      </c>
      <c r="F1453" s="205" t="s">
        <v>210</v>
      </c>
      <c r="G1453" s="205" t="s">
        <v>287</v>
      </c>
      <c r="H1453" s="207" t="s">
        <v>298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691</v>
      </c>
      <c r="C1454" s="209" t="s">
        <v>692</v>
      </c>
      <c r="D1454" s="72" t="str">
        <f t="shared" si="45"/>
        <v>fev/2018</v>
      </c>
      <c r="E1454" s="206">
        <v>43154</v>
      </c>
      <c r="F1454" s="205" t="s">
        <v>210</v>
      </c>
      <c r="G1454" s="205" t="s">
        <v>287</v>
      </c>
      <c r="H1454" s="207" t="s">
        <v>298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691</v>
      </c>
      <c r="C1455" s="209" t="s">
        <v>692</v>
      </c>
      <c r="D1455" s="72" t="str">
        <f t="shared" si="45"/>
        <v>fev/2018</v>
      </c>
      <c r="E1455" s="206">
        <v>43154</v>
      </c>
      <c r="F1455" s="205" t="s">
        <v>210</v>
      </c>
      <c r="G1455" s="205" t="s">
        <v>287</v>
      </c>
      <c r="H1455" s="207" t="s">
        <v>298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691</v>
      </c>
      <c r="C1456" s="209" t="s">
        <v>692</v>
      </c>
      <c r="D1456" s="72" t="str">
        <f t="shared" si="45"/>
        <v>fev/2018</v>
      </c>
      <c r="E1456" s="206">
        <v>43154</v>
      </c>
      <c r="F1456" s="205" t="s">
        <v>210</v>
      </c>
      <c r="G1456" s="205" t="s">
        <v>287</v>
      </c>
      <c r="H1456" s="207" t="s">
        <v>298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691</v>
      </c>
      <c r="C1457" s="209" t="s">
        <v>692</v>
      </c>
      <c r="D1457" s="72" t="str">
        <f t="shared" si="45"/>
        <v>fev/2018</v>
      </c>
      <c r="E1457" s="206">
        <v>43154</v>
      </c>
      <c r="F1457" s="205" t="s">
        <v>210</v>
      </c>
      <c r="G1457" s="205" t="s">
        <v>287</v>
      </c>
      <c r="H1457" s="207" t="s">
        <v>298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691</v>
      </c>
      <c r="C1458" s="209" t="s">
        <v>692</v>
      </c>
      <c r="D1458" s="72" t="str">
        <f t="shared" si="45"/>
        <v>fev/2018</v>
      </c>
      <c r="E1458" s="206">
        <v>43154</v>
      </c>
      <c r="F1458" s="205" t="s">
        <v>210</v>
      </c>
      <c r="G1458" s="205" t="s">
        <v>287</v>
      </c>
      <c r="H1458" s="207" t="s">
        <v>298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691</v>
      </c>
      <c r="C1459" s="209" t="s">
        <v>692</v>
      </c>
      <c r="D1459" s="72" t="str">
        <f t="shared" si="45"/>
        <v>fev/2018</v>
      </c>
      <c r="E1459" s="206">
        <v>43154</v>
      </c>
      <c r="F1459" s="205" t="s">
        <v>210</v>
      </c>
      <c r="G1459" s="205" t="s">
        <v>287</v>
      </c>
      <c r="H1459" s="207" t="s">
        <v>298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691</v>
      </c>
      <c r="C1460" s="209" t="s">
        <v>692</v>
      </c>
      <c r="D1460" s="72" t="str">
        <f t="shared" si="45"/>
        <v>fev/2018</v>
      </c>
      <c r="E1460" s="206">
        <v>43154</v>
      </c>
      <c r="F1460" s="205" t="s">
        <v>210</v>
      </c>
      <c r="G1460" s="205" t="s">
        <v>287</v>
      </c>
      <c r="H1460" s="207" t="s">
        <v>298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691</v>
      </c>
      <c r="C1461" s="209" t="s">
        <v>692</v>
      </c>
      <c r="D1461" s="72" t="str">
        <f t="shared" si="45"/>
        <v>fev/2018</v>
      </c>
      <c r="E1461" s="206">
        <v>43154</v>
      </c>
      <c r="F1461" s="205" t="s">
        <v>210</v>
      </c>
      <c r="G1461" s="205" t="s">
        <v>287</v>
      </c>
      <c r="H1461" s="207" t="s">
        <v>1040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691</v>
      </c>
      <c r="C1462" s="209" t="s">
        <v>692</v>
      </c>
      <c r="D1462" s="72" t="str">
        <f t="shared" si="45"/>
        <v>fev/2018</v>
      </c>
      <c r="E1462" s="206">
        <v>43154</v>
      </c>
      <c r="F1462" s="205" t="s">
        <v>210</v>
      </c>
      <c r="G1462" s="205" t="s">
        <v>287</v>
      </c>
      <c r="H1462" s="207" t="s">
        <v>1040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693</v>
      </c>
      <c r="C1463" s="209" t="s">
        <v>692</v>
      </c>
      <c r="D1463" s="72" t="str">
        <f t="shared" si="45"/>
        <v>fev/2018</v>
      </c>
      <c r="E1463" s="206">
        <v>43154</v>
      </c>
      <c r="F1463" s="205" t="s">
        <v>201</v>
      </c>
      <c r="G1463" s="205" t="s">
        <v>287</v>
      </c>
      <c r="H1463" s="207" t="s">
        <v>299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691</v>
      </c>
      <c r="C1464" s="209" t="s">
        <v>692</v>
      </c>
      <c r="D1464" s="72" t="str">
        <f t="shared" si="45"/>
        <v>fev/2018</v>
      </c>
      <c r="E1464" s="206">
        <v>43154</v>
      </c>
      <c r="F1464" s="205" t="s">
        <v>201</v>
      </c>
      <c r="G1464" s="205" t="s">
        <v>287</v>
      </c>
      <c r="H1464" s="207" t="s">
        <v>299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691</v>
      </c>
      <c r="C1465" s="209" t="s">
        <v>692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287</v>
      </c>
      <c r="H1465" s="207" t="s">
        <v>178</v>
      </c>
      <c r="I1465" s="207" t="s">
        <v>240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691</v>
      </c>
      <c r="C1466" s="209" t="s">
        <v>692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287</v>
      </c>
      <c r="H1466" s="207" t="s">
        <v>178</v>
      </c>
      <c r="I1466" s="207" t="s">
        <v>240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693</v>
      </c>
      <c r="C1467" s="209" t="s">
        <v>692</v>
      </c>
      <c r="D1467" s="72" t="str">
        <f t="shared" si="45"/>
        <v>fev/2018</v>
      </c>
      <c r="E1467" s="206">
        <v>43157</v>
      </c>
      <c r="F1467" s="205" t="s">
        <v>201</v>
      </c>
      <c r="G1467" s="205" t="s">
        <v>287</v>
      </c>
      <c r="H1467" s="207" t="s">
        <v>294</v>
      </c>
      <c r="I1467" s="207" t="s">
        <v>229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691</v>
      </c>
      <c r="C1468" s="209" t="s">
        <v>692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287</v>
      </c>
      <c r="H1468" s="207" t="s">
        <v>1110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691</v>
      </c>
      <c r="C1469" s="209" t="s">
        <v>692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287</v>
      </c>
      <c r="H1469" s="207" t="s">
        <v>362</v>
      </c>
      <c r="I1469" s="207" t="s">
        <v>248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691</v>
      </c>
      <c r="C1470" s="209" t="s">
        <v>692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287</v>
      </c>
      <c r="H1470" s="207" t="s">
        <v>388</v>
      </c>
      <c r="I1470" s="207" t="s">
        <v>240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691</v>
      </c>
      <c r="C1471" s="209" t="s">
        <v>692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287</v>
      </c>
      <c r="H1471" s="207" t="s">
        <v>388</v>
      </c>
      <c r="I1471" s="207" t="s">
        <v>240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691</v>
      </c>
      <c r="C1472" s="209" t="s">
        <v>692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287</v>
      </c>
      <c r="H1472" s="207" t="s">
        <v>410</v>
      </c>
      <c r="I1472" s="207" t="s">
        <v>240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691</v>
      </c>
      <c r="C1473" s="209" t="s">
        <v>692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1114</v>
      </c>
      <c r="H1473" s="207" t="s">
        <v>1115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691</v>
      </c>
      <c r="C1474" s="209" t="s">
        <v>692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287</v>
      </c>
      <c r="H1474" s="207" t="s">
        <v>995</v>
      </c>
      <c r="I1474" s="207" t="s">
        <v>240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691</v>
      </c>
      <c r="C1475" s="209" t="s">
        <v>692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287</v>
      </c>
      <c r="H1475" s="207" t="s">
        <v>901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691</v>
      </c>
      <c r="C1476" s="209" t="s">
        <v>692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287</v>
      </c>
      <c r="H1476" s="207" t="s">
        <v>901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691</v>
      </c>
      <c r="C1477" s="209" t="s">
        <v>692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287</v>
      </c>
      <c r="H1477" s="207" t="s">
        <v>901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691</v>
      </c>
      <c r="C1478" s="209" t="s">
        <v>692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287</v>
      </c>
      <c r="H1478" s="207" t="s">
        <v>901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691</v>
      </c>
      <c r="C1479" s="209" t="s">
        <v>692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287</v>
      </c>
      <c r="H1479" s="207" t="s">
        <v>1116</v>
      </c>
      <c r="I1479" s="207" t="s">
        <v>253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691</v>
      </c>
      <c r="C1480" s="209" t="s">
        <v>692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287</v>
      </c>
      <c r="H1480" s="207" t="s">
        <v>355</v>
      </c>
      <c r="I1480" s="207" t="s">
        <v>240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691</v>
      </c>
      <c r="C1481" s="209" t="s">
        <v>692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287</v>
      </c>
      <c r="H1481" s="207" t="s">
        <v>355</v>
      </c>
      <c r="I1481" s="207" t="s">
        <v>252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691</v>
      </c>
      <c r="C1482" s="209" t="s">
        <v>692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287</v>
      </c>
      <c r="H1482" s="207" t="s">
        <v>168</v>
      </c>
      <c r="I1482" s="207" t="s">
        <v>252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691</v>
      </c>
      <c r="C1483" s="209" t="s">
        <v>692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287</v>
      </c>
      <c r="H1483" s="207" t="s">
        <v>405</v>
      </c>
      <c r="I1483" s="207" t="s">
        <v>252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691</v>
      </c>
      <c r="C1484" s="209" t="s">
        <v>692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287</v>
      </c>
      <c r="H1484" s="207" t="s">
        <v>143</v>
      </c>
      <c r="I1484" s="207" t="s">
        <v>247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691</v>
      </c>
      <c r="C1485" s="209" t="s">
        <v>692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287</v>
      </c>
      <c r="H1485" s="207" t="s">
        <v>1015</v>
      </c>
      <c r="I1485" s="207" t="s">
        <v>260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691</v>
      </c>
      <c r="C1486" s="209" t="s">
        <v>692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317</v>
      </c>
      <c r="H1486" s="207" t="s">
        <v>291</v>
      </c>
      <c r="I1486" s="207" t="s">
        <v>240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693</v>
      </c>
      <c r="C1487" s="209" t="s">
        <v>692</v>
      </c>
      <c r="D1487" s="72" t="str">
        <f t="shared" si="47"/>
        <v>fev/2018</v>
      </c>
      <c r="E1487" s="206">
        <v>43157</v>
      </c>
      <c r="F1487" s="205" t="s">
        <v>203</v>
      </c>
      <c r="G1487" s="205" t="s">
        <v>287</v>
      </c>
      <c r="H1487" s="207" t="s">
        <v>204</v>
      </c>
      <c r="I1487" s="207" t="s">
        <v>292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691</v>
      </c>
      <c r="C1488" s="209" t="s">
        <v>692</v>
      </c>
      <c r="D1488" s="72" t="str">
        <f t="shared" si="47"/>
        <v>fev/2018</v>
      </c>
      <c r="E1488" s="206">
        <v>43157</v>
      </c>
      <c r="F1488" s="205" t="s">
        <v>203</v>
      </c>
      <c r="G1488" s="205" t="s">
        <v>287</v>
      </c>
      <c r="H1488" s="207" t="s">
        <v>204</v>
      </c>
      <c r="I1488" s="207" t="s">
        <v>292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691</v>
      </c>
      <c r="C1489" s="209" t="s">
        <v>692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287</v>
      </c>
      <c r="H1489" s="207" t="s">
        <v>309</v>
      </c>
      <c r="I1489" s="207" t="s">
        <v>249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691</v>
      </c>
      <c r="C1490" s="209" t="s">
        <v>692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287</v>
      </c>
      <c r="H1490" s="207" t="s">
        <v>312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691</v>
      </c>
      <c r="C1491" s="209" t="s">
        <v>692</v>
      </c>
      <c r="D1491" s="72" t="str">
        <f t="shared" si="47"/>
        <v>fev/2018</v>
      </c>
      <c r="E1491" s="206">
        <v>43157</v>
      </c>
      <c r="F1491" s="205" t="s">
        <v>210</v>
      </c>
      <c r="G1491" s="205" t="s">
        <v>287</v>
      </c>
      <c r="H1491" s="207" t="s">
        <v>298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691</v>
      </c>
      <c r="C1492" s="209" t="s">
        <v>692</v>
      </c>
      <c r="D1492" s="72" t="str">
        <f t="shared" si="47"/>
        <v>fev/2018</v>
      </c>
      <c r="E1492" s="206">
        <v>43157</v>
      </c>
      <c r="F1492" s="205" t="s">
        <v>210</v>
      </c>
      <c r="G1492" s="205" t="s">
        <v>287</v>
      </c>
      <c r="H1492" s="207" t="s">
        <v>298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691</v>
      </c>
      <c r="C1493" s="209" t="s">
        <v>692</v>
      </c>
      <c r="D1493" s="72" t="str">
        <f t="shared" si="47"/>
        <v>fev/2018</v>
      </c>
      <c r="E1493" s="206">
        <v>43157</v>
      </c>
      <c r="F1493" s="205" t="s">
        <v>210</v>
      </c>
      <c r="G1493" s="205" t="s">
        <v>287</v>
      </c>
      <c r="H1493" s="207" t="s">
        <v>298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691</v>
      </c>
      <c r="C1494" s="209" t="s">
        <v>692</v>
      </c>
      <c r="D1494" s="72" t="str">
        <f t="shared" si="47"/>
        <v>fev/2018</v>
      </c>
      <c r="E1494" s="206">
        <v>43157</v>
      </c>
      <c r="F1494" s="205" t="s">
        <v>210</v>
      </c>
      <c r="G1494" s="205" t="s">
        <v>287</v>
      </c>
      <c r="H1494" s="207" t="s">
        <v>1040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691</v>
      </c>
      <c r="C1495" s="209" t="s">
        <v>692</v>
      </c>
      <c r="D1495" s="72" t="str">
        <f t="shared" si="47"/>
        <v>fev/2018</v>
      </c>
      <c r="E1495" s="206">
        <v>43157</v>
      </c>
      <c r="F1495" s="205" t="s">
        <v>210</v>
      </c>
      <c r="G1495" s="205" t="s">
        <v>287</v>
      </c>
      <c r="H1495" s="207" t="s">
        <v>1040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691</v>
      </c>
      <c r="C1496" s="209" t="s">
        <v>692</v>
      </c>
      <c r="D1496" s="72" t="str">
        <f t="shared" si="47"/>
        <v>fev/2018</v>
      </c>
      <c r="E1496" s="206">
        <v>43157</v>
      </c>
      <c r="F1496" s="205" t="s">
        <v>210</v>
      </c>
      <c r="G1496" s="205" t="s">
        <v>287</v>
      </c>
      <c r="H1496" s="207" t="s">
        <v>1040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691</v>
      </c>
      <c r="C1497" s="209" t="s">
        <v>692</v>
      </c>
      <c r="D1497" s="72" t="str">
        <f t="shared" si="47"/>
        <v>fev/2018</v>
      </c>
      <c r="E1497" s="206">
        <v>43157</v>
      </c>
      <c r="F1497" s="205" t="s">
        <v>210</v>
      </c>
      <c r="G1497" s="205" t="s">
        <v>287</v>
      </c>
      <c r="H1497" s="207" t="s">
        <v>1040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691</v>
      </c>
      <c r="C1498" s="209" t="s">
        <v>692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287</v>
      </c>
      <c r="H1498" s="207" t="s">
        <v>308</v>
      </c>
      <c r="I1498" s="207" t="s">
        <v>240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691</v>
      </c>
      <c r="C1499" s="209" t="s">
        <v>692</v>
      </c>
      <c r="D1499" s="72" t="str">
        <f t="shared" si="47"/>
        <v>fev/2018</v>
      </c>
      <c r="E1499" s="206">
        <v>43158</v>
      </c>
      <c r="F1499" s="205" t="s">
        <v>376</v>
      </c>
      <c r="G1499" s="205" t="s">
        <v>287</v>
      </c>
      <c r="H1499" s="207" t="s">
        <v>399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691</v>
      </c>
      <c r="C1500" s="209" t="s">
        <v>692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287</v>
      </c>
      <c r="H1500" s="207" t="s">
        <v>316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691</v>
      </c>
      <c r="C1501" s="209" t="s">
        <v>692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287</v>
      </c>
      <c r="H1501" s="207" t="s">
        <v>901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691</v>
      </c>
      <c r="C1502" s="209" t="s">
        <v>692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287</v>
      </c>
      <c r="H1502" s="207" t="s">
        <v>901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691</v>
      </c>
      <c r="C1503" s="209" t="s">
        <v>692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287</v>
      </c>
      <c r="H1503" s="207" t="s">
        <v>901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691</v>
      </c>
      <c r="C1504" s="209" t="s">
        <v>692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287</v>
      </c>
      <c r="H1504" s="207" t="s">
        <v>901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691</v>
      </c>
      <c r="C1505" s="209" t="s">
        <v>692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287</v>
      </c>
      <c r="H1505" s="207" t="s">
        <v>1014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691</v>
      </c>
      <c r="C1506" s="209" t="s">
        <v>692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287</v>
      </c>
      <c r="H1506" s="207" t="s">
        <v>1014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691</v>
      </c>
      <c r="C1507" s="209" t="s">
        <v>692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287</v>
      </c>
      <c r="H1507" s="207" t="s">
        <v>1014</v>
      </c>
      <c r="I1507" s="207" t="s">
        <v>244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691</v>
      </c>
      <c r="C1508" s="209" t="s">
        <v>692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287</v>
      </c>
      <c r="H1508" s="207" t="s">
        <v>1014</v>
      </c>
      <c r="I1508" s="207" t="s">
        <v>244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691</v>
      </c>
      <c r="C1509" s="209" t="s">
        <v>692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287</v>
      </c>
      <c r="H1509" s="207" t="s">
        <v>1014</v>
      </c>
      <c r="I1509" s="207" t="s">
        <v>244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691</v>
      </c>
      <c r="C1510" s="209" t="s">
        <v>692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287</v>
      </c>
      <c r="H1510" s="207" t="s">
        <v>1014</v>
      </c>
      <c r="I1510" s="207" t="s">
        <v>244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691</v>
      </c>
      <c r="C1511" s="209" t="s">
        <v>692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287</v>
      </c>
      <c r="H1511" s="207" t="s">
        <v>168</v>
      </c>
      <c r="I1511" s="207" t="s">
        <v>252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691</v>
      </c>
      <c r="C1512" s="209" t="s">
        <v>692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287</v>
      </c>
      <c r="H1512" s="207" t="s">
        <v>997</v>
      </c>
      <c r="I1512" s="207" t="s">
        <v>248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691</v>
      </c>
      <c r="C1513" s="209" t="s">
        <v>692</v>
      </c>
      <c r="D1513" s="72" t="str">
        <f t="shared" si="47"/>
        <v>fev/2018</v>
      </c>
      <c r="E1513" s="206">
        <v>43158</v>
      </c>
      <c r="F1513" s="205" t="s">
        <v>203</v>
      </c>
      <c r="G1513" s="205" t="s">
        <v>287</v>
      </c>
      <c r="H1513" s="207" t="s">
        <v>204</v>
      </c>
      <c r="I1513" s="207" t="s">
        <v>292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691</v>
      </c>
      <c r="C1514" s="209" t="s">
        <v>692</v>
      </c>
      <c r="D1514" s="72" t="str">
        <f t="shared" si="47"/>
        <v>fev/2018</v>
      </c>
      <c r="E1514" s="206">
        <v>43158</v>
      </c>
      <c r="F1514" s="205" t="s">
        <v>210</v>
      </c>
      <c r="G1514" s="205" t="s">
        <v>287</v>
      </c>
      <c r="H1514" s="207" t="s">
        <v>298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691</v>
      </c>
      <c r="C1515" s="209" t="s">
        <v>692</v>
      </c>
      <c r="D1515" s="72" t="str">
        <f t="shared" si="47"/>
        <v>fev/2018</v>
      </c>
      <c r="E1515" s="206">
        <v>43158</v>
      </c>
      <c r="F1515" s="205" t="s">
        <v>210</v>
      </c>
      <c r="G1515" s="205" t="s">
        <v>287</v>
      </c>
      <c r="H1515" s="207" t="s">
        <v>298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691</v>
      </c>
      <c r="C1516" s="209" t="s">
        <v>692</v>
      </c>
      <c r="D1516" s="72" t="str">
        <f t="shared" si="47"/>
        <v>fev/2018</v>
      </c>
      <c r="E1516" s="206">
        <v>43158</v>
      </c>
      <c r="F1516" s="205" t="s">
        <v>210</v>
      </c>
      <c r="G1516" s="205" t="s">
        <v>287</v>
      </c>
      <c r="H1516" s="207" t="s">
        <v>298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691</v>
      </c>
      <c r="C1517" s="209" t="s">
        <v>692</v>
      </c>
      <c r="D1517" s="72" t="str">
        <f t="shared" si="47"/>
        <v>fev/2018</v>
      </c>
      <c r="E1517" s="206">
        <v>43158</v>
      </c>
      <c r="F1517" s="205" t="s">
        <v>210</v>
      </c>
      <c r="G1517" s="205" t="s">
        <v>287</v>
      </c>
      <c r="H1517" s="207" t="s">
        <v>1040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691</v>
      </c>
      <c r="C1518" s="209" t="s">
        <v>692</v>
      </c>
      <c r="D1518" s="72" t="str">
        <f t="shared" si="47"/>
        <v>fev/2018</v>
      </c>
      <c r="E1518" s="206">
        <v>43158</v>
      </c>
      <c r="F1518" s="205" t="s">
        <v>210</v>
      </c>
      <c r="G1518" s="205" t="s">
        <v>287</v>
      </c>
      <c r="H1518" s="207" t="s">
        <v>1040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691</v>
      </c>
      <c r="C1519" s="209" t="s">
        <v>692</v>
      </c>
      <c r="D1519" s="72" t="str">
        <f t="shared" si="47"/>
        <v>fev/2018</v>
      </c>
      <c r="E1519" s="206">
        <v>43158</v>
      </c>
      <c r="F1519" s="205" t="s">
        <v>210</v>
      </c>
      <c r="G1519" s="205" t="s">
        <v>287</v>
      </c>
      <c r="H1519" s="207" t="s">
        <v>1040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691</v>
      </c>
      <c r="C1520" s="209" t="s">
        <v>692</v>
      </c>
      <c r="D1520" s="72" t="str">
        <f t="shared" si="47"/>
        <v>fev/2018</v>
      </c>
      <c r="E1520" s="206">
        <v>43158</v>
      </c>
      <c r="F1520" s="205" t="s">
        <v>210</v>
      </c>
      <c r="G1520" s="205" t="s">
        <v>287</v>
      </c>
      <c r="H1520" s="207" t="s">
        <v>1040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691</v>
      </c>
      <c r="C1521" s="209" t="s">
        <v>692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287</v>
      </c>
      <c r="H1521" s="207" t="s">
        <v>178</v>
      </c>
      <c r="I1521" s="207" t="s">
        <v>240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691</v>
      </c>
      <c r="C1522" s="209" t="s">
        <v>692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287</v>
      </c>
      <c r="H1522" s="207" t="s">
        <v>178</v>
      </c>
      <c r="I1522" s="207" t="s">
        <v>240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691</v>
      </c>
      <c r="C1523" s="209" t="s">
        <v>692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287</v>
      </c>
      <c r="H1523" s="207" t="s">
        <v>178</v>
      </c>
      <c r="I1523" s="207" t="s">
        <v>240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691</v>
      </c>
      <c r="C1524" s="209" t="s">
        <v>692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287</v>
      </c>
      <c r="H1524" s="207" t="s">
        <v>178</v>
      </c>
      <c r="I1524" s="207" t="s">
        <v>240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691</v>
      </c>
      <c r="C1525" s="209" t="s">
        <v>692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287</v>
      </c>
      <c r="H1525" s="207" t="s">
        <v>178</v>
      </c>
      <c r="I1525" s="207" t="s">
        <v>240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691</v>
      </c>
      <c r="C1526" s="209" t="s">
        <v>692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287</v>
      </c>
      <c r="H1526" s="207" t="s">
        <v>178</v>
      </c>
      <c r="I1526" s="207" t="s">
        <v>241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691</v>
      </c>
      <c r="C1527" s="209" t="s">
        <v>692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287</v>
      </c>
      <c r="H1527" s="207" t="s">
        <v>178</v>
      </c>
      <c r="I1527" s="207" t="s">
        <v>241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693</v>
      </c>
      <c r="C1528" s="209" t="s">
        <v>692</v>
      </c>
      <c r="D1528" s="72" t="str">
        <f t="shared" si="47"/>
        <v>fev/2018</v>
      </c>
      <c r="E1528" s="206">
        <v>43159</v>
      </c>
      <c r="F1528" s="205" t="s">
        <v>201</v>
      </c>
      <c r="G1528" s="205" t="s">
        <v>287</v>
      </c>
      <c r="H1528" s="207" t="s">
        <v>294</v>
      </c>
      <c r="I1528" s="207" t="s">
        <v>229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693</v>
      </c>
      <c r="C1529" s="209" t="s">
        <v>692</v>
      </c>
      <c r="D1529" s="72" t="str">
        <f t="shared" si="47"/>
        <v>fev/2018</v>
      </c>
      <c r="E1529" s="206">
        <v>43159</v>
      </c>
      <c r="F1529" s="205" t="s">
        <v>201</v>
      </c>
      <c r="G1529" s="205" t="s">
        <v>287</v>
      </c>
      <c r="H1529" s="207" t="s">
        <v>294</v>
      </c>
      <c r="I1529" s="207" t="s">
        <v>229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691</v>
      </c>
      <c r="C1530" s="209" t="s">
        <v>692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287</v>
      </c>
      <c r="H1530" s="207" t="s">
        <v>297</v>
      </c>
      <c r="I1530" s="207" t="s">
        <v>241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691</v>
      </c>
      <c r="C1531" s="209" t="s">
        <v>692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287</v>
      </c>
      <c r="H1531" s="207" t="s">
        <v>721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691</v>
      </c>
      <c r="C1532" s="209" t="s">
        <v>692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303</v>
      </c>
      <c r="H1532" s="207" t="s">
        <v>355</v>
      </c>
      <c r="I1532" s="207" t="s">
        <v>240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691</v>
      </c>
      <c r="C1533" s="209" t="s">
        <v>692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656</v>
      </c>
      <c r="H1533" s="207" t="s">
        <v>1117</v>
      </c>
      <c r="I1533" s="207" t="s">
        <v>276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693</v>
      </c>
      <c r="C1534" s="209" t="s">
        <v>692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287</v>
      </c>
      <c r="H1534" s="207" t="s">
        <v>377</v>
      </c>
      <c r="I1534" s="207" t="s">
        <v>230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691</v>
      </c>
      <c r="C1535" s="209" t="s">
        <v>692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287</v>
      </c>
      <c r="H1535" s="207" t="s">
        <v>377</v>
      </c>
      <c r="I1535" s="207" t="s">
        <v>230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693</v>
      </c>
      <c r="C1536" s="209" t="s">
        <v>692</v>
      </c>
      <c r="D1536" s="72" t="str">
        <f t="shared" si="47"/>
        <v>fev/2018</v>
      </c>
      <c r="E1536" s="206">
        <v>43159</v>
      </c>
      <c r="F1536" s="205" t="s">
        <v>203</v>
      </c>
      <c r="G1536" s="205" t="s">
        <v>287</v>
      </c>
      <c r="H1536" s="207" t="s">
        <v>204</v>
      </c>
      <c r="I1536" s="207" t="s">
        <v>292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691</v>
      </c>
      <c r="C1537" s="209" t="s">
        <v>692</v>
      </c>
      <c r="D1537" s="72" t="str">
        <f t="shared" si="47"/>
        <v>fev/2018</v>
      </c>
      <c r="E1537" s="206">
        <v>43159</v>
      </c>
      <c r="F1537" s="205" t="s">
        <v>203</v>
      </c>
      <c r="G1537" s="205" t="s">
        <v>287</v>
      </c>
      <c r="H1537" s="207" t="s">
        <v>204</v>
      </c>
      <c r="I1537" s="207" t="s">
        <v>292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691</v>
      </c>
      <c r="C1538" s="209" t="s">
        <v>692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287</v>
      </c>
      <c r="H1538" s="207" t="s">
        <v>1039</v>
      </c>
      <c r="I1538" s="207" t="s">
        <v>245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691</v>
      </c>
      <c r="C1539" s="209" t="s">
        <v>692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287</v>
      </c>
      <c r="H1539" s="207" t="s">
        <v>1039</v>
      </c>
      <c r="I1539" s="207" t="s">
        <v>245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691</v>
      </c>
      <c r="C1540" s="209" t="s">
        <v>692</v>
      </c>
      <c r="D1540" s="72" t="str">
        <f t="shared" ref="D1540:D1603" si="49">TEXT(E1540,"mmm/aaaa")</f>
        <v>fev/2018</v>
      </c>
      <c r="E1540" s="206">
        <v>43159</v>
      </c>
      <c r="F1540" s="205" t="s">
        <v>210</v>
      </c>
      <c r="G1540" s="205" t="s">
        <v>287</v>
      </c>
      <c r="H1540" s="207" t="s">
        <v>298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691</v>
      </c>
      <c r="C1541" s="209" t="s">
        <v>692</v>
      </c>
      <c r="D1541" s="72" t="str">
        <f t="shared" si="49"/>
        <v>fev/2018</v>
      </c>
      <c r="E1541" s="206">
        <v>43159</v>
      </c>
      <c r="F1541" s="205" t="s">
        <v>210</v>
      </c>
      <c r="G1541" s="205" t="s">
        <v>287</v>
      </c>
      <c r="H1541" s="207" t="s">
        <v>298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691</v>
      </c>
      <c r="C1542" s="209" t="s">
        <v>692</v>
      </c>
      <c r="D1542" s="72" t="str">
        <f t="shared" si="49"/>
        <v>fev/2018</v>
      </c>
      <c r="E1542" s="206">
        <v>43159</v>
      </c>
      <c r="F1542" s="205" t="s">
        <v>210</v>
      </c>
      <c r="G1542" s="205" t="s">
        <v>287</v>
      </c>
      <c r="H1542" s="207" t="s">
        <v>298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693</v>
      </c>
      <c r="C1543" s="209" t="s">
        <v>692</v>
      </c>
      <c r="D1543" s="72" t="str">
        <f t="shared" si="49"/>
        <v>fev/2018</v>
      </c>
      <c r="E1543" s="206">
        <v>43159</v>
      </c>
      <c r="F1543" s="205" t="s">
        <v>201</v>
      </c>
      <c r="G1543" s="205" t="s">
        <v>287</v>
      </c>
      <c r="H1543" s="207" t="s">
        <v>299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691</v>
      </c>
      <c r="C1544" s="209" t="s">
        <v>692</v>
      </c>
      <c r="D1544" s="72" t="str">
        <f t="shared" si="49"/>
        <v>fev/2018</v>
      </c>
      <c r="E1544" s="206">
        <v>43159</v>
      </c>
      <c r="F1544" s="205" t="s">
        <v>201</v>
      </c>
      <c r="G1544" s="205" t="s">
        <v>287</v>
      </c>
      <c r="H1544" s="207" t="s">
        <v>299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691</v>
      </c>
      <c r="C1545" s="209" t="s">
        <v>692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287</v>
      </c>
      <c r="H1545" s="207" t="s">
        <v>308</v>
      </c>
      <c r="I1545" s="207" t="s">
        <v>240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691</v>
      </c>
      <c r="C1546" s="209" t="s">
        <v>692</v>
      </c>
      <c r="D1546" s="72" t="str">
        <f t="shared" si="49"/>
        <v>fev/2018</v>
      </c>
      <c r="E1546" s="206">
        <v>43159</v>
      </c>
      <c r="F1546" s="205" t="s">
        <v>351</v>
      </c>
      <c r="G1546" s="205" t="s">
        <v>287</v>
      </c>
      <c r="H1546" s="207" t="s">
        <v>880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691</v>
      </c>
      <c r="C1547" s="209" t="s">
        <v>692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287</v>
      </c>
      <c r="H1547" s="207" t="s">
        <v>363</v>
      </c>
      <c r="I1547" s="207" t="s">
        <v>241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691</v>
      </c>
      <c r="C1548" s="209" t="s">
        <v>692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287</v>
      </c>
      <c r="H1548" s="207" t="s">
        <v>363</v>
      </c>
      <c r="I1548" s="207" t="s">
        <v>240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691</v>
      </c>
      <c r="C1549" s="209" t="s">
        <v>692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287</v>
      </c>
      <c r="H1549" s="207" t="s">
        <v>1112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691</v>
      </c>
      <c r="C1550" s="209" t="s">
        <v>692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287</v>
      </c>
      <c r="H1550" s="207" t="s">
        <v>1030</v>
      </c>
      <c r="I1550" s="207" t="s">
        <v>235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691</v>
      </c>
      <c r="C1551" s="209" t="s">
        <v>692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287</v>
      </c>
      <c r="H1551" s="207" t="s">
        <v>1011</v>
      </c>
      <c r="I1551" s="207" t="s">
        <v>235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691</v>
      </c>
      <c r="C1552" s="209" t="s">
        <v>692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287</v>
      </c>
      <c r="H1552" s="207" t="s">
        <v>1012</v>
      </c>
      <c r="I1552" s="207" t="s">
        <v>235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691</v>
      </c>
      <c r="C1553" s="209" t="s">
        <v>692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287</v>
      </c>
      <c r="H1553" s="207" t="s">
        <v>901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691</v>
      </c>
      <c r="C1554" s="209" t="s">
        <v>692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287</v>
      </c>
      <c r="H1554" s="207" t="s">
        <v>901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691</v>
      </c>
      <c r="C1555" s="209" t="s">
        <v>692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287</v>
      </c>
      <c r="H1555" s="207" t="s">
        <v>1068</v>
      </c>
      <c r="I1555" s="207" t="s">
        <v>235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691</v>
      </c>
      <c r="C1556" s="209" t="s">
        <v>692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287</v>
      </c>
      <c r="H1556" s="207" t="s">
        <v>1068</v>
      </c>
      <c r="I1556" s="207" t="s">
        <v>235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691</v>
      </c>
      <c r="C1557" s="209" t="s">
        <v>692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287</v>
      </c>
      <c r="H1557" s="207" t="s">
        <v>1068</v>
      </c>
      <c r="I1557" s="207" t="s">
        <v>235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691</v>
      </c>
      <c r="C1558" s="209" t="s">
        <v>692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287</v>
      </c>
      <c r="H1558" s="207" t="s">
        <v>1071</v>
      </c>
      <c r="I1558" s="207" t="s">
        <v>235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691</v>
      </c>
      <c r="C1559" s="209" t="s">
        <v>692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287</v>
      </c>
      <c r="H1559" s="207" t="s">
        <v>996</v>
      </c>
      <c r="I1559" s="207" t="s">
        <v>248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691</v>
      </c>
      <c r="C1560" s="209" t="s">
        <v>692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287</v>
      </c>
      <c r="H1560" s="207" t="s">
        <v>1032</v>
      </c>
      <c r="I1560" s="207" t="s">
        <v>235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691</v>
      </c>
      <c r="C1561" s="209" t="s">
        <v>692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287</v>
      </c>
      <c r="H1561" s="207" t="s">
        <v>334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691</v>
      </c>
      <c r="C1562" s="209" t="s">
        <v>692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287</v>
      </c>
      <c r="H1562" s="207" t="s">
        <v>671</v>
      </c>
      <c r="I1562" s="207" t="s">
        <v>241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691</v>
      </c>
      <c r="C1563" s="209" t="s">
        <v>692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287</v>
      </c>
      <c r="H1563" s="207" t="s">
        <v>671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691</v>
      </c>
      <c r="C1564" s="209" t="s">
        <v>692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287</v>
      </c>
      <c r="H1564" s="207" t="s">
        <v>291</v>
      </c>
      <c r="I1564" s="207" t="s">
        <v>240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691</v>
      </c>
      <c r="C1565" s="209" t="s">
        <v>692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287</v>
      </c>
      <c r="H1565" s="207" t="s">
        <v>291</v>
      </c>
      <c r="I1565" s="207" t="s">
        <v>241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693</v>
      </c>
      <c r="C1566" s="209" t="s">
        <v>692</v>
      </c>
      <c r="D1566" s="72" t="str">
        <f t="shared" si="49"/>
        <v>mar/2018</v>
      </c>
      <c r="E1566" s="206">
        <v>43160</v>
      </c>
      <c r="F1566" s="205" t="s">
        <v>203</v>
      </c>
      <c r="G1566" s="205" t="s">
        <v>287</v>
      </c>
      <c r="H1566" s="207" t="s">
        <v>204</v>
      </c>
      <c r="I1566" s="207" t="s">
        <v>292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691</v>
      </c>
      <c r="C1567" s="209" t="s">
        <v>692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287</v>
      </c>
      <c r="H1567" s="207" t="s">
        <v>1017</v>
      </c>
      <c r="I1567" s="207" t="s">
        <v>235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691</v>
      </c>
      <c r="C1568" s="209" t="s">
        <v>692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287</v>
      </c>
      <c r="H1568" s="207" t="s">
        <v>1017</v>
      </c>
      <c r="I1568" s="207" t="s">
        <v>235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691</v>
      </c>
      <c r="C1569" s="209" t="s">
        <v>692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287</v>
      </c>
      <c r="H1569" s="207" t="s">
        <v>1017</v>
      </c>
      <c r="I1569" s="207" t="s">
        <v>235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691</v>
      </c>
      <c r="C1570" s="209" t="s">
        <v>692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287</v>
      </c>
      <c r="H1570" s="207" t="s">
        <v>1017</v>
      </c>
      <c r="I1570" s="207" t="s">
        <v>235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691</v>
      </c>
      <c r="C1571" s="209" t="s">
        <v>692</v>
      </c>
      <c r="D1571" s="72" t="str">
        <f t="shared" si="49"/>
        <v>mar/2018</v>
      </c>
      <c r="E1571" s="206">
        <v>43160</v>
      </c>
      <c r="F1571" s="205" t="s">
        <v>210</v>
      </c>
      <c r="G1571" s="205" t="s">
        <v>287</v>
      </c>
      <c r="H1571" s="207" t="s">
        <v>298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691</v>
      </c>
      <c r="C1572" s="209" t="s">
        <v>692</v>
      </c>
      <c r="D1572" s="72" t="str">
        <f t="shared" si="49"/>
        <v>mar/2018</v>
      </c>
      <c r="E1572" s="206">
        <v>43160</v>
      </c>
      <c r="F1572" s="205" t="s">
        <v>210</v>
      </c>
      <c r="G1572" s="205" t="s">
        <v>287</v>
      </c>
      <c r="H1572" s="207" t="s">
        <v>298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691</v>
      </c>
      <c r="C1573" s="209" t="s">
        <v>692</v>
      </c>
      <c r="D1573" s="72" t="str">
        <f t="shared" si="49"/>
        <v>mar/2018</v>
      </c>
      <c r="E1573" s="206">
        <v>43160</v>
      </c>
      <c r="F1573" s="205" t="s">
        <v>210</v>
      </c>
      <c r="G1573" s="205" t="s">
        <v>287</v>
      </c>
      <c r="H1573" s="207" t="s">
        <v>298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691</v>
      </c>
      <c r="C1574" s="209" t="s">
        <v>692</v>
      </c>
      <c r="D1574" s="72" t="str">
        <f t="shared" si="49"/>
        <v>mar/2018</v>
      </c>
      <c r="E1574" s="206">
        <v>43160</v>
      </c>
      <c r="F1574" s="205" t="s">
        <v>210</v>
      </c>
      <c r="G1574" s="205" t="s">
        <v>287</v>
      </c>
      <c r="H1574" s="207" t="s">
        <v>298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691</v>
      </c>
      <c r="C1575" s="209" t="s">
        <v>692</v>
      </c>
      <c r="D1575" s="72" t="str">
        <f t="shared" si="49"/>
        <v>mar/2018</v>
      </c>
      <c r="E1575" s="206">
        <v>43160</v>
      </c>
      <c r="F1575" s="205" t="s">
        <v>210</v>
      </c>
      <c r="G1575" s="205" t="s">
        <v>287</v>
      </c>
      <c r="H1575" s="207" t="s">
        <v>298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691</v>
      </c>
      <c r="C1576" s="209" t="s">
        <v>692</v>
      </c>
      <c r="D1576" s="72" t="str">
        <f t="shared" si="49"/>
        <v>mar/2018</v>
      </c>
      <c r="E1576" s="206">
        <v>43160</v>
      </c>
      <c r="F1576" s="205" t="s">
        <v>210</v>
      </c>
      <c r="G1576" s="205" t="s">
        <v>287</v>
      </c>
      <c r="H1576" s="207" t="s">
        <v>298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691</v>
      </c>
      <c r="C1577" s="209" t="s">
        <v>692</v>
      </c>
      <c r="D1577" s="72" t="str">
        <f t="shared" si="49"/>
        <v>mar/2018</v>
      </c>
      <c r="E1577" s="206">
        <v>43160</v>
      </c>
      <c r="F1577" s="205" t="s">
        <v>210</v>
      </c>
      <c r="G1577" s="205" t="s">
        <v>287</v>
      </c>
      <c r="H1577" s="207" t="s">
        <v>298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691</v>
      </c>
      <c r="C1578" s="209" t="s">
        <v>692</v>
      </c>
      <c r="D1578" s="72" t="str">
        <f t="shared" si="49"/>
        <v>mar/2018</v>
      </c>
      <c r="E1578" s="206">
        <v>43160</v>
      </c>
      <c r="F1578" s="205" t="s">
        <v>210</v>
      </c>
      <c r="G1578" s="205" t="s">
        <v>287</v>
      </c>
      <c r="H1578" s="207" t="s">
        <v>298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691</v>
      </c>
      <c r="C1579" s="209" t="s">
        <v>692</v>
      </c>
      <c r="D1579" s="72" t="str">
        <f t="shared" si="49"/>
        <v>mar/2018</v>
      </c>
      <c r="E1579" s="206">
        <v>43160</v>
      </c>
      <c r="F1579" s="205" t="s">
        <v>210</v>
      </c>
      <c r="G1579" s="205" t="s">
        <v>287</v>
      </c>
      <c r="H1579" s="207" t="s">
        <v>298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691</v>
      </c>
      <c r="C1580" s="209" t="s">
        <v>692</v>
      </c>
      <c r="D1580" s="72" t="str">
        <f t="shared" si="49"/>
        <v>mar/2018</v>
      </c>
      <c r="E1580" s="206">
        <v>43160</v>
      </c>
      <c r="F1580" s="205" t="s">
        <v>210</v>
      </c>
      <c r="G1580" s="205" t="s">
        <v>287</v>
      </c>
      <c r="H1580" s="207" t="s">
        <v>298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691</v>
      </c>
      <c r="C1581" s="209" t="s">
        <v>692</v>
      </c>
      <c r="D1581" s="72" t="str">
        <f t="shared" si="49"/>
        <v>mar/2018</v>
      </c>
      <c r="E1581" s="206">
        <v>43160</v>
      </c>
      <c r="F1581" s="205" t="s">
        <v>210</v>
      </c>
      <c r="G1581" s="205" t="s">
        <v>287</v>
      </c>
      <c r="H1581" s="207" t="s">
        <v>298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693</v>
      </c>
      <c r="C1582" s="209" t="s">
        <v>692</v>
      </c>
      <c r="D1582" s="72" t="str">
        <f t="shared" si="49"/>
        <v>mar/2018</v>
      </c>
      <c r="E1582" s="206">
        <v>43160</v>
      </c>
      <c r="F1582" s="205" t="s">
        <v>201</v>
      </c>
      <c r="G1582" s="205" t="s">
        <v>287</v>
      </c>
      <c r="H1582" s="207" t="s">
        <v>299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693</v>
      </c>
      <c r="C1583" s="209" t="s">
        <v>692</v>
      </c>
      <c r="D1583" s="72" t="str">
        <f t="shared" si="49"/>
        <v>mar/2018</v>
      </c>
      <c r="E1583" s="206">
        <v>43160</v>
      </c>
      <c r="F1583" s="205" t="s">
        <v>201</v>
      </c>
      <c r="G1583" s="205" t="s">
        <v>287</v>
      </c>
      <c r="H1583" s="207" t="s">
        <v>299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691</v>
      </c>
      <c r="C1584" s="209" t="s">
        <v>692</v>
      </c>
      <c r="D1584" s="72" t="str">
        <f t="shared" si="49"/>
        <v>mar/2018</v>
      </c>
      <c r="E1584" s="206">
        <v>43160</v>
      </c>
      <c r="F1584" s="205" t="s">
        <v>201</v>
      </c>
      <c r="G1584" s="205" t="s">
        <v>287</v>
      </c>
      <c r="H1584" s="207" t="s">
        <v>299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691</v>
      </c>
      <c r="C1585" s="209" t="s">
        <v>692</v>
      </c>
      <c r="D1585" s="72" t="str">
        <f t="shared" si="49"/>
        <v>mar/2018</v>
      </c>
      <c r="E1585" s="206">
        <v>43160</v>
      </c>
      <c r="F1585" s="205" t="s">
        <v>201</v>
      </c>
      <c r="G1585" s="205" t="s">
        <v>287</v>
      </c>
      <c r="H1585" s="207" t="s">
        <v>299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691</v>
      </c>
      <c r="C1586" s="209" t="s">
        <v>692</v>
      </c>
      <c r="D1586" s="72" t="str">
        <f t="shared" si="49"/>
        <v>mar/2018</v>
      </c>
      <c r="E1586" s="206">
        <v>43160</v>
      </c>
      <c r="F1586" s="205" t="s">
        <v>351</v>
      </c>
      <c r="G1586" s="205" t="s">
        <v>287</v>
      </c>
      <c r="H1586" s="207" t="s">
        <v>880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691</v>
      </c>
      <c r="C1587" s="209" t="s">
        <v>692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287</v>
      </c>
      <c r="H1587" s="207" t="s">
        <v>178</v>
      </c>
      <c r="I1587" s="207" t="s">
        <v>241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691</v>
      </c>
      <c r="C1588" s="209" t="s">
        <v>692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287</v>
      </c>
      <c r="H1588" s="207" t="s">
        <v>389</v>
      </c>
      <c r="I1588" s="207" t="s">
        <v>241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691</v>
      </c>
      <c r="C1589" s="209" t="s">
        <v>692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287</v>
      </c>
      <c r="H1589" s="207" t="s">
        <v>389</v>
      </c>
      <c r="I1589" s="207" t="s">
        <v>241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693</v>
      </c>
      <c r="C1590" s="209" t="s">
        <v>692</v>
      </c>
      <c r="D1590" s="72" t="str">
        <f t="shared" si="49"/>
        <v>mar/2018</v>
      </c>
      <c r="E1590" s="206">
        <v>43161</v>
      </c>
      <c r="F1590" s="205" t="s">
        <v>201</v>
      </c>
      <c r="G1590" s="205" t="s">
        <v>287</v>
      </c>
      <c r="H1590" s="207" t="s">
        <v>294</v>
      </c>
      <c r="I1590" s="207" t="s">
        <v>229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693</v>
      </c>
      <c r="C1591" s="209" t="s">
        <v>692</v>
      </c>
      <c r="D1591" s="72" t="str">
        <f t="shared" si="49"/>
        <v>mar/2018</v>
      </c>
      <c r="E1591" s="206">
        <v>43161</v>
      </c>
      <c r="F1591" s="205" t="s">
        <v>201</v>
      </c>
      <c r="G1591" s="205" t="s">
        <v>287</v>
      </c>
      <c r="H1591" s="207" t="s">
        <v>294</v>
      </c>
      <c r="I1591" s="207" t="s">
        <v>229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691</v>
      </c>
      <c r="C1592" s="209" t="s">
        <v>692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287</v>
      </c>
      <c r="H1592" s="207" t="s">
        <v>388</v>
      </c>
      <c r="I1592" s="207" t="s">
        <v>240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691</v>
      </c>
      <c r="C1593" s="209" t="s">
        <v>692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287</v>
      </c>
      <c r="H1593" s="207" t="s">
        <v>388</v>
      </c>
      <c r="I1593" s="207" t="s">
        <v>241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691</v>
      </c>
      <c r="C1594" s="209" t="s">
        <v>692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287</v>
      </c>
      <c r="H1594" s="207" t="s">
        <v>388</v>
      </c>
      <c r="I1594" s="207" t="s">
        <v>240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691</v>
      </c>
      <c r="C1595" s="209" t="s">
        <v>692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287</v>
      </c>
      <c r="H1595" s="207" t="s">
        <v>381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691</v>
      </c>
      <c r="C1596" s="209" t="s">
        <v>692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287</v>
      </c>
      <c r="H1596" s="207" t="s">
        <v>901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691</v>
      </c>
      <c r="C1597" s="209" t="s">
        <v>692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287</v>
      </c>
      <c r="H1597" s="207" t="s">
        <v>1013</v>
      </c>
      <c r="I1597" s="207" t="s">
        <v>235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691</v>
      </c>
      <c r="C1598" s="209" t="s">
        <v>692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287</v>
      </c>
      <c r="H1598" s="207" t="s">
        <v>306</v>
      </c>
      <c r="I1598" s="207" t="s">
        <v>241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691</v>
      </c>
      <c r="C1599" s="209" t="s">
        <v>692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287</v>
      </c>
      <c r="H1599" s="207" t="s">
        <v>323</v>
      </c>
      <c r="I1599" s="207" t="s">
        <v>241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691</v>
      </c>
      <c r="C1600" s="209" t="s">
        <v>692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287</v>
      </c>
      <c r="H1600" s="207" t="s">
        <v>290</v>
      </c>
      <c r="I1600" s="207" t="s">
        <v>241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691</v>
      </c>
      <c r="C1601" s="209" t="s">
        <v>692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287</v>
      </c>
      <c r="H1601" s="207" t="s">
        <v>1036</v>
      </c>
      <c r="I1601" s="207" t="s">
        <v>240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691</v>
      </c>
      <c r="C1602" s="209" t="s">
        <v>692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287</v>
      </c>
      <c r="H1602" s="207" t="s">
        <v>1057</v>
      </c>
      <c r="I1602" s="207" t="s">
        <v>241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691</v>
      </c>
      <c r="C1603" s="209" t="s">
        <v>692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287</v>
      </c>
      <c r="H1603" s="207" t="s">
        <v>1057</v>
      </c>
      <c r="I1603" s="207" t="s">
        <v>241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691</v>
      </c>
      <c r="C1604" s="209" t="s">
        <v>692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287</v>
      </c>
      <c r="H1604" s="207" t="s">
        <v>996</v>
      </c>
      <c r="I1604" s="207" t="s">
        <v>241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691</v>
      </c>
      <c r="C1605" s="209" t="s">
        <v>692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287</v>
      </c>
      <c r="H1605" s="207" t="s">
        <v>996</v>
      </c>
      <c r="I1605" s="207" t="s">
        <v>249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691</v>
      </c>
      <c r="C1606" s="209" t="s">
        <v>692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287</v>
      </c>
      <c r="H1606" s="207" t="s">
        <v>184</v>
      </c>
      <c r="I1606" s="207" t="s">
        <v>241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691</v>
      </c>
      <c r="C1607" s="209" t="s">
        <v>692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287</v>
      </c>
      <c r="H1607" s="207" t="s">
        <v>184</v>
      </c>
      <c r="I1607" s="207" t="s">
        <v>241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693</v>
      </c>
      <c r="C1608" s="209" t="s">
        <v>692</v>
      </c>
      <c r="D1608" s="72" t="str">
        <f t="shared" si="51"/>
        <v>mar/2018</v>
      </c>
      <c r="E1608" s="206">
        <v>43161</v>
      </c>
      <c r="F1608" s="205" t="s">
        <v>203</v>
      </c>
      <c r="G1608" s="205" t="s">
        <v>287</v>
      </c>
      <c r="H1608" s="207" t="s">
        <v>204</v>
      </c>
      <c r="I1608" s="207" t="s">
        <v>292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691</v>
      </c>
      <c r="C1609" s="209" t="s">
        <v>692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287</v>
      </c>
      <c r="H1609" s="207" t="s">
        <v>1037</v>
      </c>
      <c r="I1609" s="207" t="s">
        <v>240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691</v>
      </c>
      <c r="C1610" s="209" t="s">
        <v>692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287</v>
      </c>
      <c r="H1610" s="207" t="s">
        <v>1005</v>
      </c>
      <c r="I1610" s="207" t="s">
        <v>242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691</v>
      </c>
      <c r="C1611" s="209" t="s">
        <v>692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287</v>
      </c>
      <c r="H1611" s="207" t="s">
        <v>1118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691</v>
      </c>
      <c r="C1612" s="209" t="s">
        <v>692</v>
      </c>
      <c r="D1612" s="72" t="str">
        <f t="shared" si="51"/>
        <v>mar/2018</v>
      </c>
      <c r="E1612" s="206">
        <v>43161</v>
      </c>
      <c r="F1612" s="205" t="s">
        <v>210</v>
      </c>
      <c r="G1612" s="205" t="s">
        <v>287</v>
      </c>
      <c r="H1612" s="207" t="s">
        <v>298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693</v>
      </c>
      <c r="C1613" s="209" t="s">
        <v>692</v>
      </c>
      <c r="D1613" s="72" t="str">
        <f t="shared" si="51"/>
        <v>mar/2018</v>
      </c>
      <c r="E1613" s="206">
        <v>43161</v>
      </c>
      <c r="F1613" s="205" t="s">
        <v>201</v>
      </c>
      <c r="G1613" s="205" t="s">
        <v>287</v>
      </c>
      <c r="H1613" s="207" t="s">
        <v>299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691</v>
      </c>
      <c r="C1614" s="209" t="s">
        <v>692</v>
      </c>
      <c r="D1614" s="72" t="str">
        <f t="shared" si="51"/>
        <v>mar/2018</v>
      </c>
      <c r="E1614" s="206">
        <v>43161</v>
      </c>
      <c r="F1614" s="205" t="s">
        <v>201</v>
      </c>
      <c r="G1614" s="205" t="s">
        <v>287</v>
      </c>
      <c r="H1614" s="207" t="s">
        <v>299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691</v>
      </c>
      <c r="C1615" s="209" t="s">
        <v>692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287</v>
      </c>
      <c r="H1615" s="207" t="s">
        <v>308</v>
      </c>
      <c r="I1615" s="207" t="s">
        <v>241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691</v>
      </c>
      <c r="C1616" s="209" t="s">
        <v>692</v>
      </c>
      <c r="D1616" s="72" t="str">
        <f t="shared" si="51"/>
        <v>mar/2018</v>
      </c>
      <c r="E1616" s="206">
        <v>43164</v>
      </c>
      <c r="F1616" s="205" t="s">
        <v>351</v>
      </c>
      <c r="G1616" s="205" t="s">
        <v>287</v>
      </c>
      <c r="H1616" s="207" t="s">
        <v>716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691</v>
      </c>
      <c r="C1617" s="209" t="s">
        <v>692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287</v>
      </c>
      <c r="H1617" s="207" t="s">
        <v>1003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691</v>
      </c>
      <c r="C1618" s="209" t="s">
        <v>692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287</v>
      </c>
      <c r="H1618" s="207" t="s">
        <v>1003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691</v>
      </c>
      <c r="C1619" s="209" t="s">
        <v>692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287</v>
      </c>
      <c r="H1619" s="207" t="s">
        <v>570</v>
      </c>
      <c r="I1619" s="207" t="s">
        <v>241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691</v>
      </c>
      <c r="C1620" s="209" t="s">
        <v>692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287</v>
      </c>
      <c r="H1620" s="207" t="s">
        <v>570</v>
      </c>
      <c r="I1620" s="207" t="s">
        <v>241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693</v>
      </c>
      <c r="C1621" s="209" t="s">
        <v>692</v>
      </c>
      <c r="D1621" s="72" t="str">
        <f t="shared" si="51"/>
        <v>mar/2018</v>
      </c>
      <c r="E1621" s="206">
        <v>43164</v>
      </c>
      <c r="F1621" s="205" t="s">
        <v>201</v>
      </c>
      <c r="G1621" s="205" t="s">
        <v>287</v>
      </c>
      <c r="H1621" s="207" t="s">
        <v>294</v>
      </c>
      <c r="I1621" s="207" t="s">
        <v>229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691</v>
      </c>
      <c r="C1622" s="209" t="s">
        <v>692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287</v>
      </c>
      <c r="H1622" s="207" t="s">
        <v>388</v>
      </c>
      <c r="I1622" s="207" t="s">
        <v>241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691</v>
      </c>
      <c r="C1623" s="209" t="s">
        <v>692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287</v>
      </c>
      <c r="H1623" s="207" t="s">
        <v>388</v>
      </c>
      <c r="I1623" s="207" t="s">
        <v>241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691</v>
      </c>
      <c r="C1624" s="209" t="s">
        <v>692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287</v>
      </c>
      <c r="H1624" s="207" t="s">
        <v>1008</v>
      </c>
      <c r="I1624" s="207" t="s">
        <v>241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691</v>
      </c>
      <c r="C1625" s="209" t="s">
        <v>692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287</v>
      </c>
      <c r="H1625" s="207" t="s">
        <v>901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691</v>
      </c>
      <c r="C1626" s="209" t="s">
        <v>692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287</v>
      </c>
      <c r="H1626" s="207" t="s">
        <v>345</v>
      </c>
      <c r="I1626" s="207" t="s">
        <v>241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691</v>
      </c>
      <c r="C1627" s="209" t="s">
        <v>692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287</v>
      </c>
      <c r="H1627" s="207" t="s">
        <v>323</v>
      </c>
      <c r="I1627" s="207" t="s">
        <v>241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691</v>
      </c>
      <c r="C1628" s="209" t="s">
        <v>692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287</v>
      </c>
      <c r="H1628" s="207" t="s">
        <v>1119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691</v>
      </c>
      <c r="C1629" s="209" t="s">
        <v>692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287</v>
      </c>
      <c r="H1629" s="207" t="s">
        <v>1036</v>
      </c>
      <c r="I1629" s="207" t="s">
        <v>243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691</v>
      </c>
      <c r="C1630" s="209" t="s">
        <v>692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287</v>
      </c>
      <c r="H1630" s="207" t="s">
        <v>502</v>
      </c>
      <c r="I1630" s="207" t="s">
        <v>240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691</v>
      </c>
      <c r="C1631" s="209" t="s">
        <v>692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287</v>
      </c>
      <c r="H1631" s="207" t="s">
        <v>355</v>
      </c>
      <c r="I1631" s="207" t="s">
        <v>241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691</v>
      </c>
      <c r="C1632" s="209" t="s">
        <v>692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287</v>
      </c>
      <c r="H1632" s="207" t="s">
        <v>996</v>
      </c>
      <c r="I1632" s="207" t="s">
        <v>249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693</v>
      </c>
      <c r="C1633" s="209" t="s">
        <v>692</v>
      </c>
      <c r="D1633" s="72" t="str">
        <f t="shared" si="51"/>
        <v>mar/2018</v>
      </c>
      <c r="E1633" s="206">
        <v>43164</v>
      </c>
      <c r="F1633" s="205" t="s">
        <v>203</v>
      </c>
      <c r="G1633" s="205" t="s">
        <v>287</v>
      </c>
      <c r="H1633" s="207" t="s">
        <v>204</v>
      </c>
      <c r="I1633" s="207" t="s">
        <v>292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691</v>
      </c>
      <c r="C1634" s="209" t="s">
        <v>692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287</v>
      </c>
      <c r="H1634" s="207" t="s">
        <v>309</v>
      </c>
      <c r="I1634" s="207" t="s">
        <v>248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691</v>
      </c>
      <c r="C1635" s="209" t="s">
        <v>692</v>
      </c>
      <c r="D1635" s="72" t="str">
        <f t="shared" si="51"/>
        <v>mar/2018</v>
      </c>
      <c r="E1635" s="206">
        <v>43164</v>
      </c>
      <c r="F1635" s="205" t="s">
        <v>210</v>
      </c>
      <c r="G1635" s="205" t="s">
        <v>287</v>
      </c>
      <c r="H1635" s="207" t="s">
        <v>298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691</v>
      </c>
      <c r="C1636" s="209" t="s">
        <v>692</v>
      </c>
      <c r="D1636" s="72" t="str">
        <f t="shared" si="51"/>
        <v>mar/2018</v>
      </c>
      <c r="E1636" s="206">
        <v>43164</v>
      </c>
      <c r="F1636" s="205" t="s">
        <v>210</v>
      </c>
      <c r="G1636" s="205" t="s">
        <v>287</v>
      </c>
      <c r="H1636" s="207" t="s">
        <v>298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691</v>
      </c>
      <c r="C1637" s="209" t="s">
        <v>692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287</v>
      </c>
      <c r="H1637" s="207" t="s">
        <v>308</v>
      </c>
      <c r="I1637" s="207" t="s">
        <v>240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691</v>
      </c>
      <c r="C1638" s="209" t="s">
        <v>692</v>
      </c>
      <c r="D1638" s="72" t="str">
        <f t="shared" si="51"/>
        <v>mar/2018</v>
      </c>
      <c r="E1638" s="206">
        <v>43165</v>
      </c>
      <c r="F1638" s="205" t="s">
        <v>378</v>
      </c>
      <c r="G1638" s="205" t="s">
        <v>287</v>
      </c>
      <c r="H1638" s="207" t="s">
        <v>740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691</v>
      </c>
      <c r="C1639" s="209" t="s">
        <v>692</v>
      </c>
      <c r="D1639" s="72" t="str">
        <f t="shared" si="51"/>
        <v>mar/2018</v>
      </c>
      <c r="E1639" s="206">
        <v>43165</v>
      </c>
      <c r="F1639" s="205" t="s">
        <v>376</v>
      </c>
      <c r="G1639" s="205" t="s">
        <v>287</v>
      </c>
      <c r="H1639" s="207" t="s">
        <v>399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691</v>
      </c>
      <c r="C1640" s="209" t="s">
        <v>692</v>
      </c>
      <c r="D1640" s="72" t="str">
        <f t="shared" si="51"/>
        <v>mar/2018</v>
      </c>
      <c r="E1640" s="206">
        <v>43165</v>
      </c>
      <c r="F1640" s="205" t="s">
        <v>378</v>
      </c>
      <c r="G1640" s="205" t="s">
        <v>287</v>
      </c>
      <c r="H1640" s="207" t="s">
        <v>726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691</v>
      </c>
      <c r="C1641" s="209" t="s">
        <v>692</v>
      </c>
      <c r="D1641" s="72" t="str">
        <f t="shared" si="51"/>
        <v>mar/2018</v>
      </c>
      <c r="E1641" s="206">
        <v>43165</v>
      </c>
      <c r="F1641" s="205" t="s">
        <v>378</v>
      </c>
      <c r="G1641" s="205" t="s">
        <v>287</v>
      </c>
      <c r="H1641" s="207" t="s">
        <v>838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691</v>
      </c>
      <c r="C1642" s="209" t="s">
        <v>692</v>
      </c>
      <c r="D1642" s="72" t="str">
        <f t="shared" si="51"/>
        <v>mar/2018</v>
      </c>
      <c r="E1642" s="206">
        <v>43165</v>
      </c>
      <c r="F1642" s="205" t="s">
        <v>378</v>
      </c>
      <c r="G1642" s="205" t="s">
        <v>287</v>
      </c>
      <c r="H1642" s="207" t="s">
        <v>907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691</v>
      </c>
      <c r="C1643" s="209" t="s">
        <v>692</v>
      </c>
      <c r="D1643" s="72" t="str">
        <f t="shared" si="51"/>
        <v>mar/2018</v>
      </c>
      <c r="E1643" s="206">
        <v>43165</v>
      </c>
      <c r="F1643" s="205" t="s">
        <v>378</v>
      </c>
      <c r="G1643" s="205" t="s">
        <v>287</v>
      </c>
      <c r="H1643" s="207" t="s">
        <v>908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693</v>
      </c>
      <c r="C1644" s="209" t="s">
        <v>692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287</v>
      </c>
      <c r="H1644" s="207" t="s">
        <v>140</v>
      </c>
      <c r="I1644" s="207" t="s">
        <v>227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691</v>
      </c>
      <c r="C1645" s="209" t="s">
        <v>692</v>
      </c>
      <c r="D1645" s="72" t="str">
        <f t="shared" si="51"/>
        <v>mar/2018</v>
      </c>
      <c r="E1645" s="206">
        <v>43165</v>
      </c>
      <c r="F1645" s="205" t="s">
        <v>378</v>
      </c>
      <c r="G1645" s="205" t="s">
        <v>287</v>
      </c>
      <c r="H1645" s="207" t="s">
        <v>910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691</v>
      </c>
      <c r="C1646" s="209" t="s">
        <v>692</v>
      </c>
      <c r="D1646" s="72" t="str">
        <f t="shared" si="51"/>
        <v>mar/2018</v>
      </c>
      <c r="E1646" s="206">
        <v>43165</v>
      </c>
      <c r="F1646" s="205" t="s">
        <v>378</v>
      </c>
      <c r="G1646" s="205" t="s">
        <v>287</v>
      </c>
      <c r="H1646" s="207" t="s">
        <v>1054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691</v>
      </c>
      <c r="C1647" s="209" t="s">
        <v>692</v>
      </c>
      <c r="D1647" s="72" t="str">
        <f t="shared" si="51"/>
        <v>mar/2018</v>
      </c>
      <c r="E1647" s="206">
        <v>43165</v>
      </c>
      <c r="F1647" s="205" t="s">
        <v>378</v>
      </c>
      <c r="G1647" s="205" t="s">
        <v>287</v>
      </c>
      <c r="H1647" s="207" t="s">
        <v>759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691</v>
      </c>
      <c r="C1648" s="209" t="s">
        <v>692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287</v>
      </c>
      <c r="H1648" s="207" t="s">
        <v>1029</v>
      </c>
      <c r="I1648" s="207" t="s">
        <v>235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691</v>
      </c>
      <c r="C1649" s="209" t="s">
        <v>692</v>
      </c>
      <c r="D1649" s="72" t="str">
        <f t="shared" si="51"/>
        <v>mar/2018</v>
      </c>
      <c r="E1649" s="206">
        <v>43165</v>
      </c>
      <c r="F1649" s="205" t="s">
        <v>378</v>
      </c>
      <c r="G1649" s="205" t="s">
        <v>287</v>
      </c>
      <c r="H1649" s="207" t="s">
        <v>763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691</v>
      </c>
      <c r="C1650" s="209" t="s">
        <v>692</v>
      </c>
      <c r="D1650" s="72" t="str">
        <f t="shared" si="51"/>
        <v>mar/2018</v>
      </c>
      <c r="E1650" s="206">
        <v>43165</v>
      </c>
      <c r="F1650" s="205" t="s">
        <v>378</v>
      </c>
      <c r="G1650" s="205" t="s">
        <v>287</v>
      </c>
      <c r="H1650" s="207" t="s">
        <v>743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691</v>
      </c>
      <c r="C1651" s="209" t="s">
        <v>692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287</v>
      </c>
      <c r="H1651" s="207" t="s">
        <v>180</v>
      </c>
      <c r="I1651" s="207" t="s">
        <v>242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691</v>
      </c>
      <c r="C1652" s="209" t="s">
        <v>692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287</v>
      </c>
      <c r="H1652" s="207" t="s">
        <v>567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691</v>
      </c>
      <c r="C1653" s="209" t="s">
        <v>692</v>
      </c>
      <c r="D1653" s="72" t="str">
        <f t="shared" si="51"/>
        <v>mar/2018</v>
      </c>
      <c r="E1653" s="206">
        <v>43165</v>
      </c>
      <c r="F1653" s="205" t="s">
        <v>378</v>
      </c>
      <c r="G1653" s="205" t="s">
        <v>287</v>
      </c>
      <c r="H1653" s="207" t="s">
        <v>1055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691</v>
      </c>
      <c r="C1654" s="209" t="s">
        <v>692</v>
      </c>
      <c r="D1654" s="72" t="str">
        <f t="shared" si="51"/>
        <v>mar/2018</v>
      </c>
      <c r="E1654" s="206">
        <v>43165</v>
      </c>
      <c r="F1654" s="205" t="s">
        <v>378</v>
      </c>
      <c r="G1654" s="205" t="s">
        <v>287</v>
      </c>
      <c r="H1654" s="207" t="s">
        <v>830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691</v>
      </c>
      <c r="C1655" s="209" t="s">
        <v>692</v>
      </c>
      <c r="D1655" s="72" t="str">
        <f t="shared" si="51"/>
        <v>mar/2018</v>
      </c>
      <c r="E1655" s="206">
        <v>43165</v>
      </c>
      <c r="F1655" s="205" t="s">
        <v>378</v>
      </c>
      <c r="G1655" s="205" t="s">
        <v>287</v>
      </c>
      <c r="H1655" s="207" t="s">
        <v>845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691</v>
      </c>
      <c r="C1656" s="209" t="s">
        <v>692</v>
      </c>
      <c r="D1656" s="72" t="str">
        <f t="shared" si="51"/>
        <v>mar/2018</v>
      </c>
      <c r="E1656" s="206">
        <v>43165</v>
      </c>
      <c r="F1656" s="205" t="s">
        <v>378</v>
      </c>
      <c r="G1656" s="205" t="s">
        <v>287</v>
      </c>
      <c r="H1656" s="207" t="s">
        <v>925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691</v>
      </c>
      <c r="C1657" s="209" t="s">
        <v>692</v>
      </c>
      <c r="D1657" s="72" t="str">
        <f t="shared" si="51"/>
        <v>mar/2018</v>
      </c>
      <c r="E1657" s="206">
        <v>43165</v>
      </c>
      <c r="F1657" s="205" t="s">
        <v>378</v>
      </c>
      <c r="G1657" s="205" t="s">
        <v>287</v>
      </c>
      <c r="H1657" s="207" t="s">
        <v>812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691</v>
      </c>
      <c r="C1658" s="209" t="s">
        <v>692</v>
      </c>
      <c r="D1658" s="72" t="str">
        <f t="shared" si="51"/>
        <v>mar/2018</v>
      </c>
      <c r="E1658" s="206">
        <v>43165</v>
      </c>
      <c r="F1658" s="205" t="s">
        <v>378</v>
      </c>
      <c r="G1658" s="205" t="s">
        <v>287</v>
      </c>
      <c r="H1658" s="207" t="s">
        <v>799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691</v>
      </c>
      <c r="C1659" s="209" t="s">
        <v>692</v>
      </c>
      <c r="D1659" s="72" t="str">
        <f t="shared" si="51"/>
        <v>mar/2018</v>
      </c>
      <c r="E1659" s="206">
        <v>43165</v>
      </c>
      <c r="F1659" s="205" t="s">
        <v>378</v>
      </c>
      <c r="G1659" s="205" t="s">
        <v>287</v>
      </c>
      <c r="H1659" s="207" t="s">
        <v>883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691</v>
      </c>
      <c r="C1660" s="209" t="s">
        <v>692</v>
      </c>
      <c r="D1660" s="72" t="str">
        <f t="shared" si="51"/>
        <v>mar/2018</v>
      </c>
      <c r="E1660" s="206">
        <v>43165</v>
      </c>
      <c r="F1660" s="205" t="s">
        <v>378</v>
      </c>
      <c r="G1660" s="205" t="s">
        <v>287</v>
      </c>
      <c r="H1660" s="207" t="s">
        <v>930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691</v>
      </c>
      <c r="C1661" s="209" t="s">
        <v>692</v>
      </c>
      <c r="D1661" s="72" t="str">
        <f t="shared" si="51"/>
        <v>mar/2018</v>
      </c>
      <c r="E1661" s="206">
        <v>43165</v>
      </c>
      <c r="F1661" s="205" t="s">
        <v>378</v>
      </c>
      <c r="G1661" s="205" t="s">
        <v>287</v>
      </c>
      <c r="H1661" s="207" t="s">
        <v>380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691</v>
      </c>
      <c r="C1662" s="209" t="s">
        <v>692</v>
      </c>
      <c r="D1662" s="72" t="str">
        <f t="shared" si="51"/>
        <v>mar/2018</v>
      </c>
      <c r="E1662" s="206">
        <v>43165</v>
      </c>
      <c r="F1662" s="205" t="s">
        <v>378</v>
      </c>
      <c r="G1662" s="205" t="s">
        <v>287</v>
      </c>
      <c r="H1662" s="207" t="s">
        <v>752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691</v>
      </c>
      <c r="C1663" s="209" t="s">
        <v>692</v>
      </c>
      <c r="D1663" s="72" t="str">
        <f t="shared" si="51"/>
        <v>mar/2018</v>
      </c>
      <c r="E1663" s="206">
        <v>43165</v>
      </c>
      <c r="F1663" s="205" t="s">
        <v>378</v>
      </c>
      <c r="G1663" s="205" t="s">
        <v>287</v>
      </c>
      <c r="H1663" s="207" t="s">
        <v>936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691</v>
      </c>
      <c r="C1664" s="209" t="s">
        <v>692</v>
      </c>
      <c r="D1664" s="72" t="str">
        <f t="shared" si="51"/>
        <v>mar/2018</v>
      </c>
      <c r="E1664" s="206">
        <v>43165</v>
      </c>
      <c r="F1664" s="205" t="s">
        <v>378</v>
      </c>
      <c r="G1664" s="205" t="s">
        <v>287</v>
      </c>
      <c r="H1664" s="207" t="s">
        <v>938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691</v>
      </c>
      <c r="C1665" s="209" t="s">
        <v>692</v>
      </c>
      <c r="D1665" s="72" t="str">
        <f t="shared" si="51"/>
        <v>mar/2018</v>
      </c>
      <c r="E1665" s="206">
        <v>43165</v>
      </c>
      <c r="F1665" s="205" t="s">
        <v>378</v>
      </c>
      <c r="G1665" s="205" t="s">
        <v>287</v>
      </c>
      <c r="H1665" s="207" t="s">
        <v>941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691</v>
      </c>
      <c r="C1666" s="209" t="s">
        <v>692</v>
      </c>
      <c r="D1666" s="72" t="str">
        <f t="shared" si="51"/>
        <v>mar/2018</v>
      </c>
      <c r="E1666" s="206">
        <v>43165</v>
      </c>
      <c r="F1666" s="205" t="s">
        <v>378</v>
      </c>
      <c r="G1666" s="205" t="s">
        <v>287</v>
      </c>
      <c r="H1666" s="207" t="s">
        <v>946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691</v>
      </c>
      <c r="C1667" s="209" t="s">
        <v>692</v>
      </c>
      <c r="D1667" s="72" t="str">
        <f t="shared" si="51"/>
        <v>mar/2018</v>
      </c>
      <c r="E1667" s="206">
        <v>43165</v>
      </c>
      <c r="F1667" s="205" t="s">
        <v>378</v>
      </c>
      <c r="G1667" s="205" t="s">
        <v>287</v>
      </c>
      <c r="H1667" s="207" t="s">
        <v>994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691</v>
      </c>
      <c r="C1668" s="209" t="s">
        <v>692</v>
      </c>
      <c r="D1668" s="72" t="str">
        <f t="shared" ref="D1668:D1731" si="53">TEXT(E1668,"mmm/aaaa")</f>
        <v>mar/2018</v>
      </c>
      <c r="E1668" s="206">
        <v>43165</v>
      </c>
      <c r="F1668" s="205" t="s">
        <v>378</v>
      </c>
      <c r="G1668" s="205" t="s">
        <v>287</v>
      </c>
      <c r="H1668" s="207" t="s">
        <v>947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691</v>
      </c>
      <c r="C1669" s="209" t="s">
        <v>692</v>
      </c>
      <c r="D1669" s="72" t="str">
        <f t="shared" si="53"/>
        <v>mar/2018</v>
      </c>
      <c r="E1669" s="206">
        <v>43165</v>
      </c>
      <c r="F1669" s="205" t="s">
        <v>378</v>
      </c>
      <c r="G1669" s="205" t="s">
        <v>287</v>
      </c>
      <c r="H1669" s="207" t="s">
        <v>948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691</v>
      </c>
      <c r="C1670" s="209" t="s">
        <v>692</v>
      </c>
      <c r="D1670" s="72" t="str">
        <f t="shared" si="53"/>
        <v>mar/2018</v>
      </c>
      <c r="E1670" s="206">
        <v>43165</v>
      </c>
      <c r="F1670" s="205" t="s">
        <v>378</v>
      </c>
      <c r="G1670" s="205" t="s">
        <v>287</v>
      </c>
      <c r="H1670" s="207" t="s">
        <v>771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691</v>
      </c>
      <c r="C1671" s="209" t="s">
        <v>692</v>
      </c>
      <c r="D1671" s="72" t="str">
        <f t="shared" si="53"/>
        <v>mar/2018</v>
      </c>
      <c r="E1671" s="206">
        <v>43165</v>
      </c>
      <c r="F1671" s="205" t="s">
        <v>378</v>
      </c>
      <c r="G1671" s="205" t="s">
        <v>287</v>
      </c>
      <c r="H1671" s="207" t="s">
        <v>813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691</v>
      </c>
      <c r="C1672" s="209" t="s">
        <v>692</v>
      </c>
      <c r="D1672" s="72" t="str">
        <f t="shared" si="53"/>
        <v>mar/2018</v>
      </c>
      <c r="E1672" s="206">
        <v>43165</v>
      </c>
      <c r="F1672" s="205" t="s">
        <v>378</v>
      </c>
      <c r="G1672" s="205" t="s">
        <v>287</v>
      </c>
      <c r="H1672" s="207" t="s">
        <v>776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691</v>
      </c>
      <c r="C1673" s="209" t="s">
        <v>692</v>
      </c>
      <c r="D1673" s="72" t="str">
        <f t="shared" si="53"/>
        <v>mar/2018</v>
      </c>
      <c r="E1673" s="206">
        <v>43165</v>
      </c>
      <c r="F1673" s="205" t="s">
        <v>378</v>
      </c>
      <c r="G1673" s="205" t="s">
        <v>287</v>
      </c>
      <c r="H1673" s="207" t="s">
        <v>1058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691</v>
      </c>
      <c r="C1674" s="209" t="s">
        <v>692</v>
      </c>
      <c r="D1674" s="72" t="str">
        <f t="shared" si="53"/>
        <v>mar/2018</v>
      </c>
      <c r="E1674" s="206">
        <v>43165</v>
      </c>
      <c r="F1674" s="205" t="s">
        <v>378</v>
      </c>
      <c r="G1674" s="205" t="s">
        <v>287</v>
      </c>
      <c r="H1674" s="207" t="s">
        <v>1060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693</v>
      </c>
      <c r="C1675" s="209" t="s">
        <v>692</v>
      </c>
      <c r="D1675" s="72" t="str">
        <f t="shared" si="53"/>
        <v>mar/2018</v>
      </c>
      <c r="E1675" s="206">
        <v>43165</v>
      </c>
      <c r="F1675" s="205" t="s">
        <v>203</v>
      </c>
      <c r="G1675" s="205" t="s">
        <v>287</v>
      </c>
      <c r="H1675" s="207" t="s">
        <v>204</v>
      </c>
      <c r="I1675" s="207" t="s">
        <v>292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691</v>
      </c>
      <c r="C1676" s="209" t="s">
        <v>692</v>
      </c>
      <c r="D1676" s="72" t="str">
        <f t="shared" si="53"/>
        <v>mar/2018</v>
      </c>
      <c r="E1676" s="206">
        <v>43165</v>
      </c>
      <c r="F1676" s="205" t="s">
        <v>378</v>
      </c>
      <c r="G1676" s="205" t="s">
        <v>287</v>
      </c>
      <c r="H1676" s="207" t="s">
        <v>991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691</v>
      </c>
      <c r="C1677" s="209" t="s">
        <v>692</v>
      </c>
      <c r="D1677" s="72" t="str">
        <f t="shared" si="53"/>
        <v>mar/2018</v>
      </c>
      <c r="E1677" s="206">
        <v>43165</v>
      </c>
      <c r="F1677" s="205" t="s">
        <v>378</v>
      </c>
      <c r="G1677" s="205" t="s">
        <v>287</v>
      </c>
      <c r="H1677" s="207" t="s">
        <v>862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691</v>
      </c>
      <c r="C1678" s="209" t="s">
        <v>692</v>
      </c>
      <c r="D1678" s="72" t="str">
        <f t="shared" si="53"/>
        <v>mar/2018</v>
      </c>
      <c r="E1678" s="206">
        <v>43165</v>
      </c>
      <c r="F1678" s="205" t="s">
        <v>210</v>
      </c>
      <c r="G1678" s="205" t="s">
        <v>287</v>
      </c>
      <c r="H1678" s="207" t="s">
        <v>298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691</v>
      </c>
      <c r="C1679" s="209" t="s">
        <v>692</v>
      </c>
      <c r="D1679" s="72" t="str">
        <f t="shared" si="53"/>
        <v>mar/2018</v>
      </c>
      <c r="E1679" s="206">
        <v>43165</v>
      </c>
      <c r="F1679" s="205" t="s">
        <v>210</v>
      </c>
      <c r="G1679" s="205" t="s">
        <v>287</v>
      </c>
      <c r="H1679" s="207" t="s">
        <v>298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691</v>
      </c>
      <c r="C1680" s="209" t="s">
        <v>692</v>
      </c>
      <c r="D1680" s="72" t="str">
        <f t="shared" si="53"/>
        <v>mar/2018</v>
      </c>
      <c r="E1680" s="206">
        <v>43165</v>
      </c>
      <c r="F1680" s="205" t="s">
        <v>210</v>
      </c>
      <c r="G1680" s="205" t="s">
        <v>287</v>
      </c>
      <c r="H1680" s="207" t="s">
        <v>298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691</v>
      </c>
      <c r="C1681" s="209" t="s">
        <v>692</v>
      </c>
      <c r="D1681" s="72" t="str">
        <f t="shared" si="53"/>
        <v>mar/2018</v>
      </c>
      <c r="E1681" s="206">
        <v>43165</v>
      </c>
      <c r="F1681" s="205" t="s">
        <v>210</v>
      </c>
      <c r="G1681" s="205" t="s">
        <v>287</v>
      </c>
      <c r="H1681" s="207" t="s">
        <v>298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691</v>
      </c>
      <c r="C1682" s="209" t="s">
        <v>692</v>
      </c>
      <c r="D1682" s="72" t="str">
        <f t="shared" si="53"/>
        <v>mar/2018</v>
      </c>
      <c r="E1682" s="206">
        <v>43165</v>
      </c>
      <c r="F1682" s="205" t="s">
        <v>210</v>
      </c>
      <c r="G1682" s="205" t="s">
        <v>287</v>
      </c>
      <c r="H1682" s="207" t="s">
        <v>298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691</v>
      </c>
      <c r="C1683" s="209" t="s">
        <v>692</v>
      </c>
      <c r="D1683" s="72" t="str">
        <f t="shared" si="53"/>
        <v>mar/2018</v>
      </c>
      <c r="E1683" s="206">
        <v>43165</v>
      </c>
      <c r="F1683" s="205" t="s">
        <v>210</v>
      </c>
      <c r="G1683" s="205" t="s">
        <v>287</v>
      </c>
      <c r="H1683" s="207" t="s">
        <v>298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691</v>
      </c>
      <c r="C1684" s="209" t="s">
        <v>692</v>
      </c>
      <c r="D1684" s="72" t="str">
        <f t="shared" si="53"/>
        <v>mar/2018</v>
      </c>
      <c r="E1684" s="206">
        <v>43165</v>
      </c>
      <c r="F1684" s="205" t="s">
        <v>210</v>
      </c>
      <c r="G1684" s="205" t="s">
        <v>287</v>
      </c>
      <c r="H1684" s="207" t="s">
        <v>298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691</v>
      </c>
      <c r="C1685" s="209" t="s">
        <v>692</v>
      </c>
      <c r="D1685" s="72" t="str">
        <f t="shared" si="53"/>
        <v>mar/2018</v>
      </c>
      <c r="E1685" s="206">
        <v>43165</v>
      </c>
      <c r="F1685" s="205" t="s">
        <v>210</v>
      </c>
      <c r="G1685" s="205" t="s">
        <v>287</v>
      </c>
      <c r="H1685" s="207" t="s">
        <v>298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691</v>
      </c>
      <c r="C1686" s="209" t="s">
        <v>692</v>
      </c>
      <c r="D1686" s="72" t="str">
        <f t="shared" si="53"/>
        <v>mar/2018</v>
      </c>
      <c r="E1686" s="206">
        <v>43165</v>
      </c>
      <c r="F1686" s="205" t="s">
        <v>210</v>
      </c>
      <c r="G1686" s="205" t="s">
        <v>287</v>
      </c>
      <c r="H1686" s="207" t="s">
        <v>298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691</v>
      </c>
      <c r="C1687" s="209" t="s">
        <v>692</v>
      </c>
      <c r="D1687" s="72" t="str">
        <f t="shared" si="53"/>
        <v>mar/2018</v>
      </c>
      <c r="E1687" s="206">
        <v>43165</v>
      </c>
      <c r="F1687" s="205" t="s">
        <v>210</v>
      </c>
      <c r="G1687" s="205" t="s">
        <v>287</v>
      </c>
      <c r="H1687" s="207" t="s">
        <v>298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691</v>
      </c>
      <c r="C1688" s="209" t="s">
        <v>692</v>
      </c>
      <c r="D1688" s="72" t="str">
        <f t="shared" si="53"/>
        <v>mar/2018</v>
      </c>
      <c r="E1688" s="206">
        <v>43165</v>
      </c>
      <c r="F1688" s="205" t="s">
        <v>210</v>
      </c>
      <c r="G1688" s="205" t="s">
        <v>287</v>
      </c>
      <c r="H1688" s="207" t="s">
        <v>298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691</v>
      </c>
      <c r="C1689" s="209" t="s">
        <v>692</v>
      </c>
      <c r="D1689" s="72" t="str">
        <f t="shared" si="53"/>
        <v>mar/2018</v>
      </c>
      <c r="E1689" s="206">
        <v>43165</v>
      </c>
      <c r="F1689" s="205" t="s">
        <v>210</v>
      </c>
      <c r="G1689" s="205" t="s">
        <v>287</v>
      </c>
      <c r="H1689" s="207" t="s">
        <v>298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691</v>
      </c>
      <c r="C1690" s="209" t="s">
        <v>692</v>
      </c>
      <c r="D1690" s="72" t="str">
        <f t="shared" si="53"/>
        <v>mar/2018</v>
      </c>
      <c r="E1690" s="206">
        <v>43165</v>
      </c>
      <c r="F1690" s="205" t="s">
        <v>210</v>
      </c>
      <c r="G1690" s="205" t="s">
        <v>287</v>
      </c>
      <c r="H1690" s="207" t="s">
        <v>298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691</v>
      </c>
      <c r="C1691" s="209" t="s">
        <v>692</v>
      </c>
      <c r="D1691" s="72" t="str">
        <f t="shared" si="53"/>
        <v>mar/2018</v>
      </c>
      <c r="E1691" s="206">
        <v>43165</v>
      </c>
      <c r="F1691" s="205" t="s">
        <v>210</v>
      </c>
      <c r="G1691" s="205" t="s">
        <v>287</v>
      </c>
      <c r="H1691" s="207" t="s">
        <v>298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693</v>
      </c>
      <c r="C1692" s="209" t="s">
        <v>692</v>
      </c>
      <c r="D1692" s="72" t="str">
        <f t="shared" si="53"/>
        <v>mar/2018</v>
      </c>
      <c r="E1692" s="206">
        <v>43165</v>
      </c>
      <c r="F1692" s="205" t="s">
        <v>201</v>
      </c>
      <c r="G1692" s="205" t="s">
        <v>287</v>
      </c>
      <c r="H1692" s="207" t="s">
        <v>299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691</v>
      </c>
      <c r="C1693" s="209" t="s">
        <v>692</v>
      </c>
      <c r="D1693" s="72" t="str">
        <f t="shared" si="53"/>
        <v>mar/2018</v>
      </c>
      <c r="E1693" s="206">
        <v>43165</v>
      </c>
      <c r="F1693" s="205" t="s">
        <v>201</v>
      </c>
      <c r="G1693" s="205" t="s">
        <v>287</v>
      </c>
      <c r="H1693" s="207" t="s">
        <v>299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691</v>
      </c>
      <c r="C1694" s="209" t="s">
        <v>692</v>
      </c>
      <c r="D1694" s="72" t="str">
        <f t="shared" si="53"/>
        <v>mar/2018</v>
      </c>
      <c r="E1694" s="206">
        <v>43165</v>
      </c>
      <c r="F1694" s="205" t="s">
        <v>378</v>
      </c>
      <c r="G1694" s="205" t="s">
        <v>287</v>
      </c>
      <c r="H1694" s="207" t="s">
        <v>986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691</v>
      </c>
      <c r="C1695" s="209" t="s">
        <v>692</v>
      </c>
      <c r="D1695" s="72" t="str">
        <f t="shared" si="53"/>
        <v>mar/2018</v>
      </c>
      <c r="E1695" s="206">
        <v>43165</v>
      </c>
      <c r="F1695" s="205" t="s">
        <v>378</v>
      </c>
      <c r="G1695" s="205" t="s">
        <v>287</v>
      </c>
      <c r="H1695" s="207" t="s">
        <v>791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691</v>
      </c>
      <c r="C1696" s="209" t="s">
        <v>692</v>
      </c>
      <c r="D1696" s="72" t="str">
        <f t="shared" si="53"/>
        <v>mar/2018</v>
      </c>
      <c r="E1696" s="206">
        <v>43166</v>
      </c>
      <c r="F1696" s="205" t="s">
        <v>378</v>
      </c>
      <c r="G1696" s="205" t="s">
        <v>287</v>
      </c>
      <c r="H1696" s="207" t="s">
        <v>755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691</v>
      </c>
      <c r="C1697" s="209" t="s">
        <v>692</v>
      </c>
      <c r="D1697" s="72" t="str">
        <f t="shared" si="53"/>
        <v>mar/2018</v>
      </c>
      <c r="E1697" s="206">
        <v>43166</v>
      </c>
      <c r="F1697" s="205" t="s">
        <v>378</v>
      </c>
      <c r="G1697" s="205" t="s">
        <v>287</v>
      </c>
      <c r="H1697" s="207" t="s">
        <v>716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691</v>
      </c>
      <c r="C1698" s="209" t="s">
        <v>692</v>
      </c>
      <c r="D1698" s="72" t="str">
        <f t="shared" si="53"/>
        <v>mar/2018</v>
      </c>
      <c r="E1698" s="206">
        <v>43166</v>
      </c>
      <c r="F1698" s="205" t="s">
        <v>378</v>
      </c>
      <c r="G1698" s="205" t="s">
        <v>287</v>
      </c>
      <c r="H1698" s="207" t="s">
        <v>905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691</v>
      </c>
      <c r="C1699" s="209" t="s">
        <v>692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287</v>
      </c>
      <c r="H1699" s="207" t="s">
        <v>363</v>
      </c>
      <c r="I1699" s="207" t="s">
        <v>240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691</v>
      </c>
      <c r="C1700" s="209" t="s">
        <v>692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287</v>
      </c>
      <c r="H1700" s="207" t="s">
        <v>178</v>
      </c>
      <c r="I1700" s="207" t="s">
        <v>240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691</v>
      </c>
      <c r="C1701" s="209" t="s">
        <v>692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287</v>
      </c>
      <c r="H1701" s="207" t="s">
        <v>178</v>
      </c>
      <c r="I1701" s="207" t="s">
        <v>240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691</v>
      </c>
      <c r="C1702" s="209" t="s">
        <v>692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287</v>
      </c>
      <c r="H1702" s="207" t="s">
        <v>178</v>
      </c>
      <c r="I1702" s="207" t="s">
        <v>241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691</v>
      </c>
      <c r="C1703" s="209" t="s">
        <v>692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287</v>
      </c>
      <c r="H1703" s="207" t="s">
        <v>570</v>
      </c>
      <c r="I1703" s="207" t="s">
        <v>241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693</v>
      </c>
      <c r="C1704" s="209" t="s">
        <v>692</v>
      </c>
      <c r="D1704" s="72" t="str">
        <f t="shared" si="53"/>
        <v>mar/2018</v>
      </c>
      <c r="E1704" s="206">
        <v>43166</v>
      </c>
      <c r="F1704" s="205" t="s">
        <v>201</v>
      </c>
      <c r="G1704" s="205" t="s">
        <v>287</v>
      </c>
      <c r="H1704" s="207" t="s">
        <v>294</v>
      </c>
      <c r="I1704" s="207" t="s">
        <v>229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691</v>
      </c>
      <c r="C1705" s="209" t="s">
        <v>692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287</v>
      </c>
      <c r="H1705" s="207" t="s">
        <v>180</v>
      </c>
      <c r="I1705" s="207" t="s">
        <v>242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691</v>
      </c>
      <c r="C1706" s="209" t="s">
        <v>692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287</v>
      </c>
      <c r="H1706" s="207" t="s">
        <v>388</v>
      </c>
      <c r="I1706" s="207" t="s">
        <v>240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691</v>
      </c>
      <c r="C1707" s="209" t="s">
        <v>692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287</v>
      </c>
      <c r="H1707" s="207" t="s">
        <v>198</v>
      </c>
      <c r="I1707" s="207" t="s">
        <v>249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691</v>
      </c>
      <c r="C1708" s="209" t="s">
        <v>692</v>
      </c>
      <c r="D1708" s="72" t="str">
        <f t="shared" si="53"/>
        <v>mar/2018</v>
      </c>
      <c r="E1708" s="206">
        <v>43166</v>
      </c>
      <c r="F1708" s="205" t="s">
        <v>383</v>
      </c>
      <c r="G1708" s="205" t="s">
        <v>287</v>
      </c>
      <c r="H1708" s="207" t="s">
        <v>383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691</v>
      </c>
      <c r="C1709" s="209" t="s">
        <v>692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287</v>
      </c>
      <c r="H1709" s="207" t="s">
        <v>901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691</v>
      </c>
      <c r="C1710" s="209" t="s">
        <v>692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287</v>
      </c>
      <c r="H1710" s="207" t="s">
        <v>1066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691</v>
      </c>
      <c r="C1711" s="209" t="s">
        <v>692</v>
      </c>
      <c r="D1711" s="72" t="str">
        <f t="shared" si="53"/>
        <v>mar/2018</v>
      </c>
      <c r="E1711" s="206">
        <v>43166</v>
      </c>
      <c r="F1711" s="205" t="s">
        <v>314</v>
      </c>
      <c r="G1711" s="205" t="s">
        <v>287</v>
      </c>
      <c r="H1711" s="207" t="s">
        <v>1120</v>
      </c>
      <c r="I1711" s="207" t="s">
        <v>268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693</v>
      </c>
      <c r="C1712" s="209" t="s">
        <v>692</v>
      </c>
      <c r="D1712" s="72" t="str">
        <f t="shared" si="53"/>
        <v>mar/2018</v>
      </c>
      <c r="E1712" s="206">
        <v>43166</v>
      </c>
      <c r="F1712" s="205" t="s">
        <v>203</v>
      </c>
      <c r="G1712" s="205" t="s">
        <v>287</v>
      </c>
      <c r="H1712" s="207" t="s">
        <v>204</v>
      </c>
      <c r="I1712" s="207" t="s">
        <v>292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691</v>
      </c>
      <c r="C1713" s="209" t="s">
        <v>692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287</v>
      </c>
      <c r="H1713" s="207" t="s">
        <v>309</v>
      </c>
      <c r="I1713" s="207" t="s">
        <v>248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691</v>
      </c>
      <c r="C1714" s="209" t="s">
        <v>692</v>
      </c>
      <c r="D1714" s="72" t="str">
        <f t="shared" si="53"/>
        <v>mar/2018</v>
      </c>
      <c r="E1714" s="206">
        <v>43166</v>
      </c>
      <c r="F1714" s="205" t="s">
        <v>314</v>
      </c>
      <c r="G1714" s="205" t="s">
        <v>287</v>
      </c>
      <c r="H1714" s="207" t="s">
        <v>1121</v>
      </c>
      <c r="I1714" s="207" t="s">
        <v>268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691</v>
      </c>
      <c r="C1715" s="209" t="s">
        <v>692</v>
      </c>
      <c r="D1715" s="72" t="str">
        <f t="shared" si="53"/>
        <v>mar/2018</v>
      </c>
      <c r="E1715" s="206">
        <v>43166</v>
      </c>
      <c r="F1715" s="205" t="s">
        <v>314</v>
      </c>
      <c r="G1715" s="205" t="s">
        <v>287</v>
      </c>
      <c r="H1715" s="207" t="s">
        <v>1122</v>
      </c>
      <c r="I1715" s="207" t="s">
        <v>268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691</v>
      </c>
      <c r="C1716" s="209" t="s">
        <v>692</v>
      </c>
      <c r="D1716" s="72" t="str">
        <f t="shared" si="53"/>
        <v>mar/2018</v>
      </c>
      <c r="E1716" s="206">
        <v>43166</v>
      </c>
      <c r="F1716" s="205" t="s">
        <v>210</v>
      </c>
      <c r="G1716" s="205" t="s">
        <v>287</v>
      </c>
      <c r="H1716" s="207" t="s">
        <v>298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691</v>
      </c>
      <c r="C1717" s="209" t="s">
        <v>692</v>
      </c>
      <c r="D1717" s="72" t="str">
        <f t="shared" si="53"/>
        <v>mar/2018</v>
      </c>
      <c r="E1717" s="206">
        <v>43166</v>
      </c>
      <c r="F1717" s="205" t="s">
        <v>210</v>
      </c>
      <c r="G1717" s="205" t="s">
        <v>287</v>
      </c>
      <c r="H1717" s="207" t="s">
        <v>298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691</v>
      </c>
      <c r="C1718" s="209" t="s">
        <v>692</v>
      </c>
      <c r="D1718" s="72" t="str">
        <f t="shared" si="53"/>
        <v>mar/2018</v>
      </c>
      <c r="E1718" s="206">
        <v>43166</v>
      </c>
      <c r="F1718" s="205" t="s">
        <v>210</v>
      </c>
      <c r="G1718" s="205" t="s">
        <v>287</v>
      </c>
      <c r="H1718" s="207" t="s">
        <v>298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693</v>
      </c>
      <c r="C1719" s="209" t="s">
        <v>692</v>
      </c>
      <c r="D1719" s="72" t="str">
        <f t="shared" si="53"/>
        <v>mar/2018</v>
      </c>
      <c r="E1719" s="206">
        <v>43166</v>
      </c>
      <c r="F1719" s="205" t="s">
        <v>201</v>
      </c>
      <c r="G1719" s="205" t="s">
        <v>287</v>
      </c>
      <c r="H1719" s="207" t="s">
        <v>299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691</v>
      </c>
      <c r="C1720" s="209" t="s">
        <v>692</v>
      </c>
      <c r="D1720" s="72" t="str">
        <f t="shared" si="53"/>
        <v>mar/2018</v>
      </c>
      <c r="E1720" s="206">
        <v>43166</v>
      </c>
      <c r="F1720" s="205" t="s">
        <v>201</v>
      </c>
      <c r="G1720" s="205" t="s">
        <v>287</v>
      </c>
      <c r="H1720" s="207" t="s">
        <v>299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691</v>
      </c>
      <c r="C1721" s="209" t="s">
        <v>692</v>
      </c>
      <c r="D1721" s="72" t="str">
        <f t="shared" si="53"/>
        <v>mar/2018</v>
      </c>
      <c r="E1721" s="206">
        <v>43167</v>
      </c>
      <c r="F1721" s="205" t="s">
        <v>213</v>
      </c>
      <c r="G1721" s="205" t="s">
        <v>287</v>
      </c>
      <c r="H1721" s="207" t="s">
        <v>213</v>
      </c>
      <c r="I1721" s="207" t="s">
        <v>202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691</v>
      </c>
      <c r="C1722" s="209" t="s">
        <v>692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287</v>
      </c>
      <c r="H1722" s="207" t="s">
        <v>1028</v>
      </c>
      <c r="I1722" s="207" t="s">
        <v>241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691</v>
      </c>
      <c r="C1723" s="209" t="s">
        <v>692</v>
      </c>
      <c r="D1723" s="72" t="str">
        <f t="shared" si="53"/>
        <v>mar/2018</v>
      </c>
      <c r="E1723" s="206">
        <v>43167</v>
      </c>
      <c r="F1723" s="205" t="s">
        <v>210</v>
      </c>
      <c r="G1723" s="205" t="s">
        <v>287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693</v>
      </c>
      <c r="C1724" s="209" t="s">
        <v>692</v>
      </c>
      <c r="D1724" s="72" t="str">
        <f t="shared" si="53"/>
        <v>mar/2018</v>
      </c>
      <c r="E1724" s="206">
        <v>43167</v>
      </c>
      <c r="F1724" s="205" t="s">
        <v>201</v>
      </c>
      <c r="G1724" s="205" t="s">
        <v>287</v>
      </c>
      <c r="H1724" s="207" t="s">
        <v>294</v>
      </c>
      <c r="I1724" s="207" t="s">
        <v>229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691</v>
      </c>
      <c r="C1725" s="209" t="s">
        <v>692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287</v>
      </c>
      <c r="H1725" s="207" t="s">
        <v>362</v>
      </c>
      <c r="I1725" s="207" t="s">
        <v>248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691</v>
      </c>
      <c r="C1726" s="209" t="s">
        <v>692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287</v>
      </c>
      <c r="H1726" s="207" t="s">
        <v>388</v>
      </c>
      <c r="I1726" s="207" t="s">
        <v>241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691</v>
      </c>
      <c r="C1727" s="209" t="s">
        <v>692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287</v>
      </c>
      <c r="H1727" s="207" t="s">
        <v>322</v>
      </c>
      <c r="I1727" s="207" t="s">
        <v>241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691</v>
      </c>
      <c r="C1728" s="209" t="s">
        <v>692</v>
      </c>
      <c r="D1728" s="72" t="str">
        <f t="shared" si="53"/>
        <v>mar/2018</v>
      </c>
      <c r="E1728" s="206">
        <v>43167</v>
      </c>
      <c r="F1728" s="205" t="s">
        <v>383</v>
      </c>
      <c r="G1728" s="205" t="s">
        <v>287</v>
      </c>
      <c r="H1728" s="207" t="s">
        <v>383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691</v>
      </c>
      <c r="C1729" s="209" t="s">
        <v>692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287</v>
      </c>
      <c r="H1729" s="207" t="s">
        <v>901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691</v>
      </c>
      <c r="C1730" s="209" t="s">
        <v>692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287</v>
      </c>
      <c r="H1730" s="207" t="s">
        <v>901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691</v>
      </c>
      <c r="C1731" s="209" t="s">
        <v>692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287</v>
      </c>
      <c r="H1731" s="207" t="s">
        <v>901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691</v>
      </c>
      <c r="C1732" s="209" t="s">
        <v>692</v>
      </c>
      <c r="D1732" s="72" t="str">
        <f t="shared" ref="D1732:D1795" si="55">TEXT(E1732,"mmm/aaaa")</f>
        <v>mar/2018</v>
      </c>
      <c r="E1732" s="206">
        <v>43167</v>
      </c>
      <c r="F1732" s="205" t="s">
        <v>351</v>
      </c>
      <c r="G1732" s="205" t="s">
        <v>287</v>
      </c>
      <c r="H1732" s="207" t="s">
        <v>941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691</v>
      </c>
      <c r="C1733" s="209" t="s">
        <v>692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287</v>
      </c>
      <c r="H1733" s="207" t="s">
        <v>817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693</v>
      </c>
      <c r="C1734" s="209" t="s">
        <v>692</v>
      </c>
      <c r="D1734" s="72" t="str">
        <f t="shared" si="55"/>
        <v>mar/2018</v>
      </c>
      <c r="E1734" s="206">
        <v>43167</v>
      </c>
      <c r="F1734" s="205" t="s">
        <v>203</v>
      </c>
      <c r="G1734" s="205" t="s">
        <v>287</v>
      </c>
      <c r="H1734" s="207" t="s">
        <v>204</v>
      </c>
      <c r="I1734" s="207" t="s">
        <v>292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691</v>
      </c>
      <c r="C1735" s="209" t="s">
        <v>692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287</v>
      </c>
      <c r="H1735" s="207" t="s">
        <v>1005</v>
      </c>
      <c r="I1735" s="207" t="s">
        <v>242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691</v>
      </c>
      <c r="C1736" s="209" t="s">
        <v>692</v>
      </c>
      <c r="D1736" s="72" t="str">
        <f t="shared" si="55"/>
        <v>mar/2018</v>
      </c>
      <c r="E1736" s="206">
        <v>43167</v>
      </c>
      <c r="F1736" s="205" t="s">
        <v>210</v>
      </c>
      <c r="G1736" s="205" t="s">
        <v>287</v>
      </c>
      <c r="H1736" s="207" t="s">
        <v>1040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691</v>
      </c>
      <c r="C1737" s="209" t="s">
        <v>692</v>
      </c>
      <c r="D1737" s="72" t="str">
        <f t="shared" si="55"/>
        <v>mar/2018</v>
      </c>
      <c r="E1737" s="206">
        <v>43167</v>
      </c>
      <c r="F1737" s="205" t="s">
        <v>210</v>
      </c>
      <c r="G1737" s="205" t="s">
        <v>287</v>
      </c>
      <c r="H1737" s="207" t="s">
        <v>1040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691</v>
      </c>
      <c r="C1738" s="209" t="s">
        <v>692</v>
      </c>
      <c r="D1738" s="72" t="str">
        <f t="shared" si="55"/>
        <v>mar/2018</v>
      </c>
      <c r="E1738" s="206">
        <v>43167</v>
      </c>
      <c r="F1738" s="205" t="s">
        <v>210</v>
      </c>
      <c r="G1738" s="205" t="s">
        <v>287</v>
      </c>
      <c r="H1738" s="207" t="s">
        <v>1040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693</v>
      </c>
      <c r="C1739" s="209" t="s">
        <v>692</v>
      </c>
      <c r="D1739" s="72" t="str">
        <f t="shared" si="55"/>
        <v>mar/2018</v>
      </c>
      <c r="E1739" s="206">
        <v>43167</v>
      </c>
      <c r="F1739" s="205" t="s">
        <v>201</v>
      </c>
      <c r="G1739" s="205" t="s">
        <v>287</v>
      </c>
      <c r="H1739" s="207" t="s">
        <v>299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691</v>
      </c>
      <c r="C1740" s="209" t="s">
        <v>692</v>
      </c>
      <c r="D1740" s="72" t="str">
        <f t="shared" si="55"/>
        <v>mar/2018</v>
      </c>
      <c r="E1740" s="206">
        <v>43167</v>
      </c>
      <c r="F1740" s="205" t="s">
        <v>201</v>
      </c>
      <c r="G1740" s="205" t="s">
        <v>287</v>
      </c>
      <c r="H1740" s="207" t="s">
        <v>299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691</v>
      </c>
      <c r="C1741" s="209" t="s">
        <v>692</v>
      </c>
      <c r="D1741" s="72" t="str">
        <f t="shared" si="55"/>
        <v>mar/2018</v>
      </c>
      <c r="E1741" s="206">
        <v>43168</v>
      </c>
      <c r="F1741" s="205" t="s">
        <v>376</v>
      </c>
      <c r="G1741" s="205" t="s">
        <v>287</v>
      </c>
      <c r="H1741" s="207" t="s">
        <v>399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691</v>
      </c>
      <c r="C1742" s="209" t="s">
        <v>692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287</v>
      </c>
      <c r="H1742" s="207" t="s">
        <v>178</v>
      </c>
      <c r="I1742" s="207" t="s">
        <v>241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691</v>
      </c>
      <c r="C1743" s="209" t="s">
        <v>692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287</v>
      </c>
      <c r="H1743" s="207" t="s">
        <v>178</v>
      </c>
      <c r="I1743" s="207" t="s">
        <v>240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691</v>
      </c>
      <c r="C1744" s="209" t="s">
        <v>692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287</v>
      </c>
      <c r="H1744" s="207" t="s">
        <v>178</v>
      </c>
      <c r="I1744" s="207" t="s">
        <v>240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693</v>
      </c>
      <c r="C1745" s="209" t="s">
        <v>692</v>
      </c>
      <c r="D1745" s="72" t="str">
        <f t="shared" si="55"/>
        <v>mar/2018</v>
      </c>
      <c r="E1745" s="206">
        <v>43168</v>
      </c>
      <c r="F1745" s="205" t="s">
        <v>201</v>
      </c>
      <c r="G1745" s="205" t="s">
        <v>287</v>
      </c>
      <c r="H1745" s="207" t="s">
        <v>294</v>
      </c>
      <c r="I1745" s="207" t="s">
        <v>229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691</v>
      </c>
      <c r="C1746" s="209" t="s">
        <v>692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287</v>
      </c>
      <c r="H1746" s="207" t="s">
        <v>180</v>
      </c>
      <c r="I1746" s="207" t="s">
        <v>242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691</v>
      </c>
      <c r="C1747" s="209" t="s">
        <v>692</v>
      </c>
      <c r="D1747" s="72" t="str">
        <f t="shared" si="55"/>
        <v>mar/2018</v>
      </c>
      <c r="E1747" s="216">
        <v>43168</v>
      </c>
      <c r="F1747" s="205" t="s">
        <v>1123</v>
      </c>
      <c r="G1747" s="211" t="s">
        <v>287</v>
      </c>
      <c r="H1747" s="226" t="s">
        <v>567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691</v>
      </c>
      <c r="C1748" s="209" t="s">
        <v>692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287</v>
      </c>
      <c r="H1748" s="207" t="s">
        <v>901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691</v>
      </c>
      <c r="C1749" s="209" t="s">
        <v>692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287</v>
      </c>
      <c r="H1749" s="207" t="s">
        <v>901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691</v>
      </c>
      <c r="C1750" s="209" t="s">
        <v>692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287</v>
      </c>
      <c r="H1750" s="207" t="s">
        <v>901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691</v>
      </c>
      <c r="C1751" s="209" t="s">
        <v>692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287</v>
      </c>
      <c r="H1751" s="207" t="s">
        <v>1014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691</v>
      </c>
      <c r="C1752" s="209" t="s">
        <v>692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287</v>
      </c>
      <c r="H1752" s="207" t="s">
        <v>1014</v>
      </c>
      <c r="I1752" s="207" t="s">
        <v>265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691</v>
      </c>
      <c r="C1753" s="209" t="s">
        <v>692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287</v>
      </c>
      <c r="H1753" s="207" t="s">
        <v>1014</v>
      </c>
      <c r="I1753" s="207" t="s">
        <v>265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691</v>
      </c>
      <c r="C1754" s="209" t="s">
        <v>692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287</v>
      </c>
      <c r="H1754" s="207" t="s">
        <v>1014</v>
      </c>
      <c r="I1754" s="207" t="s">
        <v>265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691</v>
      </c>
      <c r="C1755" s="209" t="s">
        <v>692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287</v>
      </c>
      <c r="H1755" s="207" t="s">
        <v>1004</v>
      </c>
      <c r="I1755" s="207" t="s">
        <v>247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691</v>
      </c>
      <c r="C1756" s="209" t="s">
        <v>692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287</v>
      </c>
      <c r="H1756" s="207" t="s">
        <v>776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691</v>
      </c>
      <c r="C1757" s="209" t="s">
        <v>692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289</v>
      </c>
      <c r="H1757" s="207" t="s">
        <v>355</v>
      </c>
      <c r="I1757" s="207" t="s">
        <v>240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691</v>
      </c>
      <c r="C1758" s="209" t="s">
        <v>692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287</v>
      </c>
      <c r="H1758" s="207" t="s">
        <v>1068</v>
      </c>
      <c r="I1758" s="207" t="s">
        <v>235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691</v>
      </c>
      <c r="C1759" s="209" t="s">
        <v>692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287</v>
      </c>
      <c r="H1759" s="207" t="s">
        <v>1068</v>
      </c>
      <c r="I1759" s="207" t="s">
        <v>235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691</v>
      </c>
      <c r="C1760" s="209" t="s">
        <v>692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287</v>
      </c>
      <c r="H1760" s="207" t="s">
        <v>1068</v>
      </c>
      <c r="I1760" s="207" t="s">
        <v>235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691</v>
      </c>
      <c r="C1761" s="209" t="s">
        <v>692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287</v>
      </c>
      <c r="H1761" s="207" t="s">
        <v>1124</v>
      </c>
      <c r="I1761" s="207" t="s">
        <v>276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691</v>
      </c>
      <c r="C1762" s="209" t="s">
        <v>692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287</v>
      </c>
      <c r="H1762" s="207" t="s">
        <v>1125</v>
      </c>
      <c r="I1762" s="207" t="s">
        <v>276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693</v>
      </c>
      <c r="C1763" s="209" t="s">
        <v>692</v>
      </c>
      <c r="D1763" s="72" t="str">
        <f t="shared" si="55"/>
        <v>mar/2018</v>
      </c>
      <c r="E1763" s="206">
        <v>43168</v>
      </c>
      <c r="F1763" s="205" t="s">
        <v>203</v>
      </c>
      <c r="G1763" s="205" t="s">
        <v>287</v>
      </c>
      <c r="H1763" s="207" t="s">
        <v>204</v>
      </c>
      <c r="I1763" s="207" t="s">
        <v>292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691</v>
      </c>
      <c r="C1764" s="209" t="s">
        <v>692</v>
      </c>
      <c r="D1764" s="72" t="str">
        <f t="shared" si="55"/>
        <v>mar/2018</v>
      </c>
      <c r="E1764" s="206">
        <v>43168</v>
      </c>
      <c r="F1764" s="205" t="s">
        <v>210</v>
      </c>
      <c r="G1764" s="205" t="s">
        <v>287</v>
      </c>
      <c r="H1764" s="207" t="s">
        <v>298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691</v>
      </c>
      <c r="C1765" s="209" t="s">
        <v>692</v>
      </c>
      <c r="D1765" s="72" t="str">
        <f t="shared" si="55"/>
        <v>mar/2018</v>
      </c>
      <c r="E1765" s="206">
        <v>43168</v>
      </c>
      <c r="F1765" s="205" t="s">
        <v>210</v>
      </c>
      <c r="G1765" s="205" t="s">
        <v>287</v>
      </c>
      <c r="H1765" s="207" t="s">
        <v>298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691</v>
      </c>
      <c r="C1766" s="209" t="s">
        <v>692</v>
      </c>
      <c r="D1766" s="72" t="str">
        <f t="shared" si="55"/>
        <v>mar/2018</v>
      </c>
      <c r="E1766" s="206">
        <v>43168</v>
      </c>
      <c r="F1766" s="205" t="s">
        <v>210</v>
      </c>
      <c r="G1766" s="205" t="s">
        <v>287</v>
      </c>
      <c r="H1766" s="207" t="s">
        <v>298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691</v>
      </c>
      <c r="C1767" s="209" t="s">
        <v>692</v>
      </c>
      <c r="D1767" s="72" t="str">
        <f t="shared" si="55"/>
        <v>mar/2018</v>
      </c>
      <c r="E1767" s="206">
        <v>43168</v>
      </c>
      <c r="F1767" s="205" t="s">
        <v>210</v>
      </c>
      <c r="G1767" s="205" t="s">
        <v>287</v>
      </c>
      <c r="H1767" s="207" t="s">
        <v>298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691</v>
      </c>
      <c r="C1768" s="209" t="s">
        <v>692</v>
      </c>
      <c r="D1768" s="72" t="str">
        <f t="shared" si="55"/>
        <v>mar/2018</v>
      </c>
      <c r="E1768" s="206">
        <v>43168</v>
      </c>
      <c r="F1768" s="205" t="s">
        <v>210</v>
      </c>
      <c r="G1768" s="205" t="s">
        <v>287</v>
      </c>
      <c r="H1768" s="207" t="s">
        <v>298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691</v>
      </c>
      <c r="C1769" s="209" t="s">
        <v>692</v>
      </c>
      <c r="D1769" s="72" t="str">
        <f t="shared" si="55"/>
        <v>mar/2018</v>
      </c>
      <c r="E1769" s="206">
        <v>43168</v>
      </c>
      <c r="F1769" s="205" t="s">
        <v>210</v>
      </c>
      <c r="G1769" s="205" t="s">
        <v>287</v>
      </c>
      <c r="H1769" s="207" t="s">
        <v>298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691</v>
      </c>
      <c r="C1770" s="209" t="s">
        <v>692</v>
      </c>
      <c r="D1770" s="72" t="str">
        <f t="shared" si="55"/>
        <v>mar/2018</v>
      </c>
      <c r="E1770" s="206">
        <v>43168</v>
      </c>
      <c r="F1770" s="205" t="s">
        <v>210</v>
      </c>
      <c r="G1770" s="205" t="s">
        <v>287</v>
      </c>
      <c r="H1770" s="207" t="s">
        <v>1040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691</v>
      </c>
      <c r="C1771" s="209" t="s">
        <v>692</v>
      </c>
      <c r="D1771" s="72" t="str">
        <f t="shared" si="55"/>
        <v>mar/2018</v>
      </c>
      <c r="E1771" s="206">
        <v>43168</v>
      </c>
      <c r="F1771" s="205" t="s">
        <v>210</v>
      </c>
      <c r="G1771" s="205" t="s">
        <v>287</v>
      </c>
      <c r="H1771" s="207" t="s">
        <v>1040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691</v>
      </c>
      <c r="C1772" s="209" t="s">
        <v>692</v>
      </c>
      <c r="D1772" s="72" t="str">
        <f t="shared" si="55"/>
        <v>mar/2018</v>
      </c>
      <c r="E1772" s="206">
        <v>43168</v>
      </c>
      <c r="F1772" s="205" t="s">
        <v>210</v>
      </c>
      <c r="G1772" s="205" t="s">
        <v>287</v>
      </c>
      <c r="H1772" s="207" t="s">
        <v>1040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691</v>
      </c>
      <c r="C1773" s="209" t="s">
        <v>692</v>
      </c>
      <c r="D1773" s="72" t="str">
        <f t="shared" si="55"/>
        <v>mar/2018</v>
      </c>
      <c r="E1773" s="206">
        <v>43168</v>
      </c>
      <c r="F1773" s="205" t="s">
        <v>210</v>
      </c>
      <c r="G1773" s="205" t="s">
        <v>287</v>
      </c>
      <c r="H1773" s="207" t="s">
        <v>1040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691</v>
      </c>
      <c r="C1774" s="209" t="s">
        <v>692</v>
      </c>
      <c r="D1774" s="72" t="str">
        <f t="shared" si="55"/>
        <v>mar/2018</v>
      </c>
      <c r="E1774" s="206">
        <v>43168</v>
      </c>
      <c r="F1774" s="205" t="s">
        <v>210</v>
      </c>
      <c r="G1774" s="205" t="s">
        <v>287</v>
      </c>
      <c r="H1774" s="207" t="s">
        <v>1040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693</v>
      </c>
      <c r="C1775" s="209" t="s">
        <v>692</v>
      </c>
      <c r="D1775" s="72" t="str">
        <f t="shared" si="55"/>
        <v>mar/2018</v>
      </c>
      <c r="E1775" s="206">
        <v>43168</v>
      </c>
      <c r="F1775" s="205" t="s">
        <v>201</v>
      </c>
      <c r="G1775" s="205" t="s">
        <v>287</v>
      </c>
      <c r="H1775" s="207" t="s">
        <v>299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691</v>
      </c>
      <c r="C1776" s="209" t="s">
        <v>692</v>
      </c>
      <c r="D1776" s="72" t="str">
        <f t="shared" si="55"/>
        <v>mar/2018</v>
      </c>
      <c r="E1776" s="206">
        <v>43168</v>
      </c>
      <c r="F1776" s="205" t="s">
        <v>201</v>
      </c>
      <c r="G1776" s="205" t="s">
        <v>287</v>
      </c>
      <c r="H1776" s="207" t="s">
        <v>299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691</v>
      </c>
      <c r="C1777" s="209" t="s">
        <v>692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287</v>
      </c>
      <c r="H1777" s="207" t="s">
        <v>1126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691</v>
      </c>
      <c r="C1778" s="209" t="s">
        <v>692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287</v>
      </c>
      <c r="H1778" s="207" t="s">
        <v>1126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691</v>
      </c>
      <c r="C1779" s="209" t="s">
        <v>692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287</v>
      </c>
      <c r="H1779" s="207" t="s">
        <v>316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691</v>
      </c>
      <c r="C1780" s="209" t="s">
        <v>692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287</v>
      </c>
      <c r="H1780" s="207" t="s">
        <v>1029</v>
      </c>
      <c r="I1780" s="207" t="s">
        <v>235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691</v>
      </c>
      <c r="C1781" s="209" t="s">
        <v>692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287</v>
      </c>
      <c r="H1781" s="207" t="s">
        <v>1029</v>
      </c>
      <c r="I1781" s="207" t="s">
        <v>235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691</v>
      </c>
      <c r="C1782" s="209" t="s">
        <v>692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287</v>
      </c>
      <c r="H1782" s="207" t="s">
        <v>178</v>
      </c>
      <c r="I1782" s="207" t="s">
        <v>241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691</v>
      </c>
      <c r="C1783" s="209" t="s">
        <v>692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287</v>
      </c>
      <c r="H1783" s="207" t="s">
        <v>1030</v>
      </c>
      <c r="I1783" s="207" t="s">
        <v>235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691</v>
      </c>
      <c r="C1784" s="209" t="s">
        <v>692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287</v>
      </c>
      <c r="H1784" s="207" t="s">
        <v>1011</v>
      </c>
      <c r="I1784" s="207" t="s">
        <v>235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693</v>
      </c>
      <c r="C1785" s="209" t="s">
        <v>692</v>
      </c>
      <c r="D1785" s="72" t="str">
        <f t="shared" si="55"/>
        <v>mar/2018</v>
      </c>
      <c r="E1785" s="206">
        <v>43171</v>
      </c>
      <c r="F1785" s="205" t="s">
        <v>210</v>
      </c>
      <c r="G1785" s="205" t="s">
        <v>287</v>
      </c>
      <c r="H1785" s="207" t="s">
        <v>321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693</v>
      </c>
      <c r="C1786" s="209" t="s">
        <v>692</v>
      </c>
      <c r="D1786" s="72" t="str">
        <f t="shared" si="55"/>
        <v>mar/2018</v>
      </c>
      <c r="E1786" s="206">
        <v>43171</v>
      </c>
      <c r="F1786" s="205" t="s">
        <v>201</v>
      </c>
      <c r="G1786" s="205" t="s">
        <v>287</v>
      </c>
      <c r="H1786" s="207" t="s">
        <v>294</v>
      </c>
      <c r="I1786" s="207" t="s">
        <v>229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691</v>
      </c>
      <c r="C1787" s="209" t="s">
        <v>692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287</v>
      </c>
      <c r="H1787" s="207" t="s">
        <v>1110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691</v>
      </c>
      <c r="C1788" s="209" t="s">
        <v>692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287</v>
      </c>
      <c r="H1788" s="207" t="s">
        <v>1012</v>
      </c>
      <c r="I1788" s="207" t="s">
        <v>235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691</v>
      </c>
      <c r="C1789" s="209" t="s">
        <v>692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287</v>
      </c>
      <c r="H1789" s="207" t="s">
        <v>901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691</v>
      </c>
      <c r="C1790" s="209" t="s">
        <v>692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287</v>
      </c>
      <c r="H1790" s="207" t="s">
        <v>901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691</v>
      </c>
      <c r="C1791" s="209" t="s">
        <v>692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287</v>
      </c>
      <c r="H1791" s="207" t="s">
        <v>1013</v>
      </c>
      <c r="I1791" s="207" t="s">
        <v>235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691</v>
      </c>
      <c r="C1792" s="209" t="s">
        <v>692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287</v>
      </c>
      <c r="H1792" s="207" t="s">
        <v>306</v>
      </c>
      <c r="I1792" s="207" t="s">
        <v>240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691</v>
      </c>
      <c r="C1793" s="209" t="s">
        <v>692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287</v>
      </c>
      <c r="H1793" s="207" t="s">
        <v>323</v>
      </c>
      <c r="I1793" s="207" t="s">
        <v>241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691</v>
      </c>
      <c r="C1794" s="209" t="s">
        <v>692</v>
      </c>
      <c r="D1794" s="72" t="str">
        <f t="shared" si="55"/>
        <v>mar/2018</v>
      </c>
      <c r="E1794" s="206">
        <v>43171</v>
      </c>
      <c r="F1794" s="205" t="s">
        <v>314</v>
      </c>
      <c r="G1794" s="205" t="s">
        <v>287</v>
      </c>
      <c r="H1794" s="207" t="s">
        <v>348</v>
      </c>
      <c r="I1794" s="207" t="s">
        <v>268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691</v>
      </c>
      <c r="C1795" s="209" t="s">
        <v>692</v>
      </c>
      <c r="D1795" s="72" t="str">
        <f t="shared" si="55"/>
        <v>mar/2018</v>
      </c>
      <c r="E1795" s="206">
        <v>43171</v>
      </c>
      <c r="F1795" s="205" t="s">
        <v>1127</v>
      </c>
      <c r="G1795" s="205" t="s">
        <v>287</v>
      </c>
      <c r="H1795" s="207" t="s">
        <v>1068</v>
      </c>
      <c r="I1795" s="207" t="s">
        <v>235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691</v>
      </c>
      <c r="C1796" s="209" t="s">
        <v>692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287</v>
      </c>
      <c r="H1796" s="207" t="s">
        <v>1059</v>
      </c>
      <c r="I1796" s="207" t="s">
        <v>261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691</v>
      </c>
      <c r="C1797" s="209" t="s">
        <v>692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287</v>
      </c>
      <c r="H1797" s="207" t="s">
        <v>1032</v>
      </c>
      <c r="I1797" s="207" t="s">
        <v>235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691</v>
      </c>
      <c r="C1798" s="209" t="s">
        <v>692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287</v>
      </c>
      <c r="H1798" s="207" t="s">
        <v>143</v>
      </c>
      <c r="I1798" s="207" t="s">
        <v>247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691</v>
      </c>
      <c r="C1799" s="209" t="s">
        <v>692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287</v>
      </c>
      <c r="H1799" s="207" t="s">
        <v>1001</v>
      </c>
      <c r="I1799" s="207" t="s">
        <v>252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691</v>
      </c>
      <c r="C1800" s="209" t="s">
        <v>692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287</v>
      </c>
      <c r="H1800" s="207" t="s">
        <v>1015</v>
      </c>
      <c r="I1800" s="207" t="s">
        <v>260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691</v>
      </c>
      <c r="C1801" s="209" t="s">
        <v>692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287</v>
      </c>
      <c r="H1801" s="207" t="s">
        <v>1015</v>
      </c>
      <c r="I1801" s="207" t="s">
        <v>260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691</v>
      </c>
      <c r="C1802" s="209" t="s">
        <v>692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313</v>
      </c>
      <c r="H1802" s="207" t="s">
        <v>291</v>
      </c>
      <c r="I1802" s="207" t="s">
        <v>240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693</v>
      </c>
      <c r="C1803" s="209" t="s">
        <v>692</v>
      </c>
      <c r="D1803" s="72" t="str">
        <f t="shared" si="57"/>
        <v>mar/2018</v>
      </c>
      <c r="E1803" s="206">
        <v>43171</v>
      </c>
      <c r="F1803" s="205" t="s">
        <v>203</v>
      </c>
      <c r="G1803" s="205" t="s">
        <v>287</v>
      </c>
      <c r="H1803" s="207" t="s">
        <v>204</v>
      </c>
      <c r="I1803" s="207" t="s">
        <v>292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691</v>
      </c>
      <c r="C1804" s="209" t="s">
        <v>692</v>
      </c>
      <c r="D1804" s="72" t="str">
        <f t="shared" si="57"/>
        <v>mar/2018</v>
      </c>
      <c r="E1804" s="206">
        <v>43171</v>
      </c>
      <c r="F1804" s="205" t="s">
        <v>203</v>
      </c>
      <c r="G1804" s="205" t="s">
        <v>287</v>
      </c>
      <c r="H1804" s="207" t="s">
        <v>204</v>
      </c>
      <c r="I1804" s="207" t="s">
        <v>292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691</v>
      </c>
      <c r="C1805" s="209" t="s">
        <v>692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287</v>
      </c>
      <c r="H1805" s="207" t="s">
        <v>309</v>
      </c>
      <c r="I1805" s="207" t="s">
        <v>249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691</v>
      </c>
      <c r="C1806" s="209" t="s">
        <v>692</v>
      </c>
      <c r="D1806" s="72" t="str">
        <f t="shared" si="57"/>
        <v>mar/2018</v>
      </c>
      <c r="E1806" s="206">
        <v>43171</v>
      </c>
      <c r="F1806" s="205" t="s">
        <v>1128</v>
      </c>
      <c r="G1806" s="205" t="s">
        <v>287</v>
      </c>
      <c r="H1806" s="207" t="s">
        <v>1024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691</v>
      </c>
      <c r="C1807" s="209" t="s">
        <v>692</v>
      </c>
      <c r="D1807" s="72" t="str">
        <f t="shared" si="57"/>
        <v>mar/2018</v>
      </c>
      <c r="E1807" s="206">
        <v>43171</v>
      </c>
      <c r="F1807" s="205" t="s">
        <v>663</v>
      </c>
      <c r="G1807" s="205" t="s">
        <v>287</v>
      </c>
      <c r="H1807" s="207" t="s">
        <v>1024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691</v>
      </c>
      <c r="C1808" s="209" t="s">
        <v>692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287</v>
      </c>
      <c r="H1808" s="207" t="s">
        <v>1017</v>
      </c>
      <c r="I1808" s="207" t="s">
        <v>235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691</v>
      </c>
      <c r="C1809" s="209" t="s">
        <v>692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287</v>
      </c>
      <c r="H1809" s="207" t="s">
        <v>1017</v>
      </c>
      <c r="I1809" s="207" t="s">
        <v>235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691</v>
      </c>
      <c r="C1810" s="209" t="s">
        <v>692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287</v>
      </c>
      <c r="H1810" s="207" t="s">
        <v>1017</v>
      </c>
      <c r="I1810" s="207" t="s">
        <v>235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691</v>
      </c>
      <c r="C1811" s="209" t="s">
        <v>692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287</v>
      </c>
      <c r="H1811" s="207" t="s">
        <v>1017</v>
      </c>
      <c r="I1811" s="207" t="s">
        <v>235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691</v>
      </c>
      <c r="C1812" s="209" t="s">
        <v>692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287</v>
      </c>
      <c r="H1812" s="207" t="s">
        <v>1017</v>
      </c>
      <c r="I1812" s="207" t="s">
        <v>235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691</v>
      </c>
      <c r="C1813" s="209" t="s">
        <v>692</v>
      </c>
      <c r="D1813" s="72" t="str">
        <f t="shared" si="57"/>
        <v>mar/2018</v>
      </c>
      <c r="E1813" s="206">
        <v>43171</v>
      </c>
      <c r="F1813" s="205" t="s">
        <v>210</v>
      </c>
      <c r="G1813" s="205" t="s">
        <v>287</v>
      </c>
      <c r="H1813" s="207" t="s">
        <v>298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691</v>
      </c>
      <c r="C1814" s="209" t="s">
        <v>692</v>
      </c>
      <c r="D1814" s="72" t="str">
        <f t="shared" si="57"/>
        <v>mar/2018</v>
      </c>
      <c r="E1814" s="206">
        <v>43171</v>
      </c>
      <c r="F1814" s="205" t="s">
        <v>210</v>
      </c>
      <c r="G1814" s="205" t="s">
        <v>287</v>
      </c>
      <c r="H1814" s="207" t="s">
        <v>298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691</v>
      </c>
      <c r="C1815" s="209" t="s">
        <v>692</v>
      </c>
      <c r="D1815" s="72" t="str">
        <f t="shared" si="57"/>
        <v>mar/2018</v>
      </c>
      <c r="E1815" s="206">
        <v>43171</v>
      </c>
      <c r="F1815" s="205" t="s">
        <v>210</v>
      </c>
      <c r="G1815" s="205" t="s">
        <v>287</v>
      </c>
      <c r="H1815" s="207" t="s">
        <v>298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691</v>
      </c>
      <c r="C1816" s="209" t="s">
        <v>692</v>
      </c>
      <c r="D1816" s="72" t="str">
        <f t="shared" si="57"/>
        <v>mar/2018</v>
      </c>
      <c r="E1816" s="206">
        <v>43171</v>
      </c>
      <c r="F1816" s="205" t="s">
        <v>210</v>
      </c>
      <c r="G1816" s="205" t="s">
        <v>287</v>
      </c>
      <c r="H1816" s="207" t="s">
        <v>298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691</v>
      </c>
      <c r="C1817" s="209" t="s">
        <v>692</v>
      </c>
      <c r="D1817" s="72" t="str">
        <f t="shared" si="57"/>
        <v>mar/2018</v>
      </c>
      <c r="E1817" s="206">
        <v>43171</v>
      </c>
      <c r="F1817" s="205" t="s">
        <v>210</v>
      </c>
      <c r="G1817" s="205" t="s">
        <v>287</v>
      </c>
      <c r="H1817" s="207" t="s">
        <v>298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691</v>
      </c>
      <c r="C1818" s="209" t="s">
        <v>692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287</v>
      </c>
      <c r="H1818" s="209" t="s">
        <v>1006</v>
      </c>
      <c r="I1818" s="207" t="s">
        <v>242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691</v>
      </c>
      <c r="C1819" s="209" t="s">
        <v>692</v>
      </c>
      <c r="D1819" s="72" t="str">
        <f t="shared" si="57"/>
        <v>mar/2018</v>
      </c>
      <c r="E1819" s="206">
        <v>43171</v>
      </c>
      <c r="F1819" s="205" t="s">
        <v>210</v>
      </c>
      <c r="G1819" s="205" t="s">
        <v>287</v>
      </c>
      <c r="H1819" s="207" t="s">
        <v>1040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691</v>
      </c>
      <c r="C1820" s="209" t="s">
        <v>692</v>
      </c>
      <c r="D1820" s="72" t="str">
        <f t="shared" si="57"/>
        <v>mar/2018</v>
      </c>
      <c r="E1820" s="206">
        <v>43171</v>
      </c>
      <c r="F1820" s="205" t="s">
        <v>210</v>
      </c>
      <c r="G1820" s="205" t="s">
        <v>287</v>
      </c>
      <c r="H1820" s="207" t="s">
        <v>1040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691</v>
      </c>
      <c r="C1821" s="209" t="s">
        <v>692</v>
      </c>
      <c r="D1821" s="72" t="str">
        <f t="shared" si="57"/>
        <v>mar/2018</v>
      </c>
      <c r="E1821" s="206">
        <v>43171</v>
      </c>
      <c r="F1821" s="205" t="s">
        <v>210</v>
      </c>
      <c r="G1821" s="205" t="s">
        <v>287</v>
      </c>
      <c r="H1821" s="207" t="s">
        <v>1040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691</v>
      </c>
      <c r="C1822" s="209" t="s">
        <v>692</v>
      </c>
      <c r="D1822" s="72" t="str">
        <f t="shared" si="57"/>
        <v>mar/2018</v>
      </c>
      <c r="E1822" s="206">
        <v>43171</v>
      </c>
      <c r="F1822" s="205" t="s">
        <v>210</v>
      </c>
      <c r="G1822" s="205" t="s">
        <v>287</v>
      </c>
      <c r="H1822" s="207" t="s">
        <v>1040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691</v>
      </c>
      <c r="C1823" s="209" t="s">
        <v>692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287</v>
      </c>
      <c r="H1823" s="207" t="s">
        <v>1007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691</v>
      </c>
      <c r="C1824" s="209" t="s">
        <v>692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287</v>
      </c>
      <c r="H1824" s="207" t="s">
        <v>1029</v>
      </c>
      <c r="I1824" s="207" t="s">
        <v>235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691</v>
      </c>
      <c r="C1825" s="209" t="s">
        <v>692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287</v>
      </c>
      <c r="H1825" s="207" t="s">
        <v>178</v>
      </c>
      <c r="I1825" s="207" t="s">
        <v>241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691</v>
      </c>
      <c r="C1826" s="209" t="s">
        <v>692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287</v>
      </c>
      <c r="H1826" s="207" t="s">
        <v>178</v>
      </c>
      <c r="I1826" s="207" t="s">
        <v>240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691</v>
      </c>
      <c r="C1827" s="209" t="s">
        <v>692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287</v>
      </c>
      <c r="H1827" s="207" t="s">
        <v>901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691</v>
      </c>
      <c r="C1828" s="209" t="s">
        <v>692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287</v>
      </c>
      <c r="H1828" s="207" t="s">
        <v>1129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691</v>
      </c>
      <c r="C1829" s="209" t="s">
        <v>692</v>
      </c>
      <c r="D1829" s="72" t="str">
        <f t="shared" si="57"/>
        <v>mar/2018</v>
      </c>
      <c r="E1829" s="206">
        <v>43172</v>
      </c>
      <c r="F1829" s="205" t="s">
        <v>203</v>
      </c>
      <c r="G1829" s="205" t="s">
        <v>287</v>
      </c>
      <c r="H1829" s="207" t="s">
        <v>204</v>
      </c>
      <c r="I1829" s="207" t="s">
        <v>292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691</v>
      </c>
      <c r="C1830" s="209" t="s">
        <v>692</v>
      </c>
      <c r="D1830" s="72" t="str">
        <f t="shared" si="57"/>
        <v>mar/2018</v>
      </c>
      <c r="E1830" s="206">
        <v>43172</v>
      </c>
      <c r="F1830" s="205" t="s">
        <v>210</v>
      </c>
      <c r="G1830" s="205" t="s">
        <v>287</v>
      </c>
      <c r="H1830" s="207" t="s">
        <v>298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691</v>
      </c>
      <c r="C1831" s="209" t="s">
        <v>692</v>
      </c>
      <c r="D1831" s="72" t="str">
        <f t="shared" si="57"/>
        <v>mar/2018</v>
      </c>
      <c r="E1831" s="206">
        <v>43172</v>
      </c>
      <c r="F1831" s="205" t="s">
        <v>210</v>
      </c>
      <c r="G1831" s="205" t="s">
        <v>287</v>
      </c>
      <c r="H1831" s="207" t="s">
        <v>298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691</v>
      </c>
      <c r="C1832" s="209" t="s">
        <v>692</v>
      </c>
      <c r="D1832" s="72" t="str">
        <f t="shared" si="57"/>
        <v>mar/2018</v>
      </c>
      <c r="E1832" s="206">
        <v>43172</v>
      </c>
      <c r="F1832" s="205" t="s">
        <v>210</v>
      </c>
      <c r="G1832" s="205" t="s">
        <v>287</v>
      </c>
      <c r="H1832" s="207" t="s">
        <v>298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691</v>
      </c>
      <c r="C1833" s="209" t="s">
        <v>692</v>
      </c>
      <c r="D1833" s="72" t="str">
        <f t="shared" si="57"/>
        <v>mar/2018</v>
      </c>
      <c r="E1833" s="206">
        <v>43172</v>
      </c>
      <c r="F1833" s="205" t="s">
        <v>210</v>
      </c>
      <c r="G1833" s="205" t="s">
        <v>287</v>
      </c>
      <c r="H1833" s="207" t="s">
        <v>1040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691</v>
      </c>
      <c r="C1834" s="209" t="s">
        <v>692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287</v>
      </c>
      <c r="H1834" s="207" t="s">
        <v>901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691</v>
      </c>
      <c r="C1835" s="209" t="s">
        <v>692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287</v>
      </c>
      <c r="H1835" s="207" t="s">
        <v>901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691</v>
      </c>
      <c r="C1836" s="209" t="s">
        <v>692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287</v>
      </c>
      <c r="H1836" s="207" t="s">
        <v>1014</v>
      </c>
      <c r="I1836" s="207" t="s">
        <v>244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691</v>
      </c>
      <c r="C1837" s="209" t="s">
        <v>692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287</v>
      </c>
      <c r="H1837" s="207" t="s">
        <v>1014</v>
      </c>
      <c r="I1837" s="207" t="s">
        <v>244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691</v>
      </c>
      <c r="C1838" s="209" t="s">
        <v>692</v>
      </c>
      <c r="D1838" s="72" t="str">
        <f t="shared" si="57"/>
        <v>mar/2018</v>
      </c>
      <c r="E1838" s="206">
        <v>43173</v>
      </c>
      <c r="F1838" s="205" t="s">
        <v>314</v>
      </c>
      <c r="G1838" s="205" t="s">
        <v>287</v>
      </c>
      <c r="H1838" s="207" t="s">
        <v>129</v>
      </c>
      <c r="I1838" s="207" t="s">
        <v>268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693</v>
      </c>
      <c r="C1839" s="209" t="s">
        <v>692</v>
      </c>
      <c r="D1839" s="72" t="str">
        <f t="shared" si="57"/>
        <v>mar/2018</v>
      </c>
      <c r="E1839" s="206">
        <v>43173</v>
      </c>
      <c r="F1839" s="205" t="s">
        <v>203</v>
      </c>
      <c r="G1839" s="205" t="s">
        <v>287</v>
      </c>
      <c r="H1839" s="207" t="s">
        <v>204</v>
      </c>
      <c r="I1839" s="207" t="s">
        <v>292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691</v>
      </c>
      <c r="C1840" s="209" t="s">
        <v>692</v>
      </c>
      <c r="D1840" s="72" t="str">
        <f t="shared" si="57"/>
        <v>mar/2018</v>
      </c>
      <c r="E1840" s="206">
        <v>43173</v>
      </c>
      <c r="F1840" s="205" t="s">
        <v>210</v>
      </c>
      <c r="G1840" s="205" t="s">
        <v>287</v>
      </c>
      <c r="H1840" s="207" t="s">
        <v>298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691</v>
      </c>
      <c r="C1841" s="209" t="s">
        <v>692</v>
      </c>
      <c r="D1841" s="72" t="str">
        <f t="shared" si="57"/>
        <v>mar/2018</v>
      </c>
      <c r="E1841" s="206">
        <v>43173</v>
      </c>
      <c r="F1841" s="205" t="s">
        <v>210</v>
      </c>
      <c r="G1841" s="205" t="s">
        <v>287</v>
      </c>
      <c r="H1841" s="207" t="s">
        <v>1040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691</v>
      </c>
      <c r="C1842" s="209" t="s">
        <v>692</v>
      </c>
      <c r="D1842" s="72" t="str">
        <f t="shared" si="57"/>
        <v>mar/2018</v>
      </c>
      <c r="E1842" s="206">
        <v>43173</v>
      </c>
      <c r="F1842" s="205" t="s">
        <v>210</v>
      </c>
      <c r="G1842" s="205" t="s">
        <v>287</v>
      </c>
      <c r="H1842" s="207" t="s">
        <v>1040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693</v>
      </c>
      <c r="C1843" s="209" t="s">
        <v>692</v>
      </c>
      <c r="D1843" s="72" t="str">
        <f t="shared" si="57"/>
        <v>mar/2018</v>
      </c>
      <c r="E1843" s="206">
        <v>43173</v>
      </c>
      <c r="F1843" s="205" t="s">
        <v>201</v>
      </c>
      <c r="G1843" s="205" t="s">
        <v>287</v>
      </c>
      <c r="H1843" s="207" t="s">
        <v>299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691</v>
      </c>
      <c r="C1844" s="209" t="s">
        <v>692</v>
      </c>
      <c r="D1844" s="72" t="str">
        <f t="shared" si="57"/>
        <v>mar/2018</v>
      </c>
      <c r="E1844" s="206">
        <v>43173</v>
      </c>
      <c r="F1844" s="205" t="s">
        <v>201</v>
      </c>
      <c r="G1844" s="205" t="s">
        <v>287</v>
      </c>
      <c r="H1844" s="207" t="s">
        <v>299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691</v>
      </c>
      <c r="C1845" s="209" t="s">
        <v>692</v>
      </c>
      <c r="D1845" s="72" t="str">
        <f t="shared" si="57"/>
        <v>mar/2018</v>
      </c>
      <c r="E1845" s="206">
        <v>43174</v>
      </c>
      <c r="F1845" s="205" t="s">
        <v>210</v>
      </c>
      <c r="G1845" s="205" t="s">
        <v>287</v>
      </c>
      <c r="H1845" s="207" t="s">
        <v>321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693</v>
      </c>
      <c r="C1846" s="209" t="s">
        <v>692</v>
      </c>
      <c r="D1846" s="72" t="str">
        <f t="shared" si="57"/>
        <v>mar/2018</v>
      </c>
      <c r="E1846" s="206">
        <v>43174</v>
      </c>
      <c r="F1846" s="205" t="s">
        <v>201</v>
      </c>
      <c r="G1846" s="205" t="s">
        <v>287</v>
      </c>
      <c r="H1846" s="207" t="s">
        <v>294</v>
      </c>
      <c r="I1846" s="207" t="s">
        <v>229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691</v>
      </c>
      <c r="C1847" s="209" t="s">
        <v>692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287</v>
      </c>
      <c r="H1847" s="207" t="s">
        <v>901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691</v>
      </c>
      <c r="C1848" s="209" t="s">
        <v>692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287</v>
      </c>
      <c r="H1848" s="207" t="s">
        <v>901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691</v>
      </c>
      <c r="C1849" s="209" t="s">
        <v>692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289</v>
      </c>
      <c r="H1849" s="207" t="s">
        <v>355</v>
      </c>
      <c r="I1849" s="207" t="s">
        <v>240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693</v>
      </c>
      <c r="C1850" s="209" t="s">
        <v>692</v>
      </c>
      <c r="D1850" s="72" t="str">
        <f t="shared" si="57"/>
        <v>mar/2018</v>
      </c>
      <c r="E1850" s="206">
        <v>43174</v>
      </c>
      <c r="F1850" s="205" t="s">
        <v>203</v>
      </c>
      <c r="G1850" s="205" t="s">
        <v>287</v>
      </c>
      <c r="H1850" s="207" t="s">
        <v>204</v>
      </c>
      <c r="I1850" s="207" t="s">
        <v>292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691</v>
      </c>
      <c r="C1851" s="209" t="s">
        <v>692</v>
      </c>
      <c r="D1851" s="72" t="str">
        <f t="shared" si="57"/>
        <v>mar/2018</v>
      </c>
      <c r="E1851" s="206">
        <v>43174</v>
      </c>
      <c r="F1851" s="205" t="s">
        <v>210</v>
      </c>
      <c r="G1851" s="205" t="s">
        <v>287</v>
      </c>
      <c r="H1851" s="207" t="s">
        <v>1040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691</v>
      </c>
      <c r="C1852" s="209" t="s">
        <v>692</v>
      </c>
      <c r="D1852" s="72" t="str">
        <f t="shared" si="57"/>
        <v>mar/2018</v>
      </c>
      <c r="E1852" s="206">
        <v>43174</v>
      </c>
      <c r="F1852" s="205" t="s">
        <v>210</v>
      </c>
      <c r="G1852" s="205" t="s">
        <v>287</v>
      </c>
      <c r="H1852" s="207" t="s">
        <v>1040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691</v>
      </c>
      <c r="C1853" s="209" t="s">
        <v>692</v>
      </c>
      <c r="D1853" s="72" t="str">
        <f t="shared" si="57"/>
        <v>mar/2018</v>
      </c>
      <c r="E1853" s="206">
        <v>43175</v>
      </c>
      <c r="F1853" s="205" t="s">
        <v>314</v>
      </c>
      <c r="G1853" s="205" t="s">
        <v>287</v>
      </c>
      <c r="H1853" s="207" t="s">
        <v>1130</v>
      </c>
      <c r="I1853" s="207" t="s">
        <v>268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693</v>
      </c>
      <c r="C1854" s="209" t="s">
        <v>692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287</v>
      </c>
      <c r="H1854" s="207" t="s">
        <v>140</v>
      </c>
      <c r="I1854" s="207" t="s">
        <v>227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691</v>
      </c>
      <c r="C1855" s="209" t="s">
        <v>692</v>
      </c>
      <c r="D1855" s="72" t="str">
        <f t="shared" si="57"/>
        <v>mar/2018</v>
      </c>
      <c r="E1855" s="206">
        <v>43175</v>
      </c>
      <c r="F1855" s="205" t="s">
        <v>314</v>
      </c>
      <c r="G1855" s="205" t="s">
        <v>287</v>
      </c>
      <c r="H1855" s="207" t="s">
        <v>1131</v>
      </c>
      <c r="I1855" s="207" t="s">
        <v>268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691</v>
      </c>
      <c r="C1856" s="209" t="s">
        <v>692</v>
      </c>
      <c r="D1856" s="72" t="str">
        <f t="shared" si="57"/>
        <v>mar/2018</v>
      </c>
      <c r="E1856" s="206">
        <v>43175</v>
      </c>
      <c r="F1856" s="205" t="s">
        <v>364</v>
      </c>
      <c r="G1856" s="205" t="s">
        <v>287</v>
      </c>
      <c r="H1856" s="207" t="s">
        <v>893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691</v>
      </c>
      <c r="C1857" s="209" t="s">
        <v>692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287</v>
      </c>
      <c r="H1857" s="207" t="s">
        <v>893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691</v>
      </c>
      <c r="C1858" s="209" t="s">
        <v>692</v>
      </c>
      <c r="D1858" s="72" t="str">
        <f t="shared" si="57"/>
        <v>mar/2018</v>
      </c>
      <c r="E1858" s="206">
        <v>43175</v>
      </c>
      <c r="F1858" s="205" t="s">
        <v>364</v>
      </c>
      <c r="G1858" s="205" t="s">
        <v>287</v>
      </c>
      <c r="H1858" s="207" t="s">
        <v>841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691</v>
      </c>
      <c r="C1859" s="209" t="s">
        <v>692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287</v>
      </c>
      <c r="H1859" s="207" t="s">
        <v>841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691</v>
      </c>
      <c r="C1860" s="209" t="s">
        <v>692</v>
      </c>
      <c r="D1860" s="72" t="str">
        <f t="shared" ref="D1860:D1923" si="59">TEXT(E1860,"mmm/aaaa")</f>
        <v>mar/2018</v>
      </c>
      <c r="E1860" s="206">
        <v>43175</v>
      </c>
      <c r="F1860" s="205" t="s">
        <v>364</v>
      </c>
      <c r="G1860" s="205" t="s">
        <v>287</v>
      </c>
      <c r="H1860" s="207" t="s">
        <v>915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691</v>
      </c>
      <c r="C1861" s="209" t="s">
        <v>692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287</v>
      </c>
      <c r="H1861" s="207" t="s">
        <v>915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691</v>
      </c>
      <c r="C1862" s="209" t="s">
        <v>692</v>
      </c>
      <c r="D1862" s="72" t="str">
        <f t="shared" si="59"/>
        <v>mar/2018</v>
      </c>
      <c r="E1862" s="206">
        <v>43175</v>
      </c>
      <c r="F1862" s="205" t="s">
        <v>364</v>
      </c>
      <c r="G1862" s="205" t="s">
        <v>287</v>
      </c>
      <c r="H1862" s="207" t="s">
        <v>703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691</v>
      </c>
      <c r="C1863" s="209" t="s">
        <v>692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287</v>
      </c>
      <c r="H1863" s="207" t="s">
        <v>703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691</v>
      </c>
      <c r="C1864" s="209" t="s">
        <v>692</v>
      </c>
      <c r="D1864" s="72" t="str">
        <f t="shared" si="59"/>
        <v>mar/2018</v>
      </c>
      <c r="E1864" s="206">
        <v>43175</v>
      </c>
      <c r="F1864" s="205" t="s">
        <v>364</v>
      </c>
      <c r="G1864" s="205" t="s">
        <v>287</v>
      </c>
      <c r="H1864" s="207" t="s">
        <v>702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691</v>
      </c>
      <c r="C1865" s="209" t="s">
        <v>692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287</v>
      </c>
      <c r="H1865" s="207" t="s">
        <v>702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693</v>
      </c>
      <c r="C1866" s="209" t="s">
        <v>692</v>
      </c>
      <c r="D1866" s="72" t="str">
        <f t="shared" si="59"/>
        <v>mar/2018</v>
      </c>
      <c r="E1866" s="206">
        <v>43175</v>
      </c>
      <c r="F1866" s="205" t="s">
        <v>201</v>
      </c>
      <c r="G1866" s="205" t="s">
        <v>287</v>
      </c>
      <c r="H1866" s="207" t="s">
        <v>294</v>
      </c>
      <c r="I1866" s="207" t="s">
        <v>229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691</v>
      </c>
      <c r="C1867" s="209" t="s">
        <v>692</v>
      </c>
      <c r="D1867" s="72" t="str">
        <f t="shared" si="59"/>
        <v>mar/2018</v>
      </c>
      <c r="E1867" s="206">
        <v>43175</v>
      </c>
      <c r="F1867" s="205" t="s">
        <v>364</v>
      </c>
      <c r="G1867" s="205" t="s">
        <v>287</v>
      </c>
      <c r="H1867" s="207" t="s">
        <v>868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691</v>
      </c>
      <c r="C1868" s="209" t="s">
        <v>692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287</v>
      </c>
      <c r="H1868" s="207" t="s">
        <v>868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691</v>
      </c>
      <c r="C1869" s="209" t="s">
        <v>692</v>
      </c>
      <c r="D1869" s="72" t="str">
        <f t="shared" si="59"/>
        <v>mar/2018</v>
      </c>
      <c r="E1869" s="206">
        <v>43175</v>
      </c>
      <c r="F1869" s="205" t="s">
        <v>364</v>
      </c>
      <c r="G1869" s="205" t="s">
        <v>287</v>
      </c>
      <c r="H1869" s="207" t="s">
        <v>889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691</v>
      </c>
      <c r="C1870" s="209" t="s">
        <v>692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287</v>
      </c>
      <c r="H1870" s="207" t="s">
        <v>889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691</v>
      </c>
      <c r="C1871" s="209" t="s">
        <v>692</v>
      </c>
      <c r="D1871" s="72" t="str">
        <f t="shared" si="59"/>
        <v>mar/2018</v>
      </c>
      <c r="E1871" s="206">
        <v>43175</v>
      </c>
      <c r="F1871" s="205" t="s">
        <v>364</v>
      </c>
      <c r="G1871" s="205" t="s">
        <v>287</v>
      </c>
      <c r="H1871" s="207" t="s">
        <v>696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691</v>
      </c>
      <c r="C1872" s="209" t="s">
        <v>692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287</v>
      </c>
      <c r="H1872" s="207" t="s">
        <v>696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691</v>
      </c>
      <c r="C1873" s="209" t="s">
        <v>692</v>
      </c>
      <c r="D1873" s="72" t="str">
        <f t="shared" si="59"/>
        <v>mar/2018</v>
      </c>
      <c r="E1873" s="206">
        <v>43175</v>
      </c>
      <c r="F1873" s="205" t="s">
        <v>364</v>
      </c>
      <c r="G1873" s="205" t="s">
        <v>287</v>
      </c>
      <c r="H1873" s="207" t="s">
        <v>707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691</v>
      </c>
      <c r="C1874" s="209" t="s">
        <v>692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287</v>
      </c>
      <c r="H1874" s="207" t="s">
        <v>707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691</v>
      </c>
      <c r="C1875" s="209" t="s">
        <v>692</v>
      </c>
      <c r="D1875" s="72" t="str">
        <f t="shared" si="59"/>
        <v>mar/2018</v>
      </c>
      <c r="E1875" s="206">
        <v>43175</v>
      </c>
      <c r="F1875" s="205" t="s">
        <v>364</v>
      </c>
      <c r="G1875" s="205" t="s">
        <v>287</v>
      </c>
      <c r="H1875" s="207" t="s">
        <v>730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691</v>
      </c>
      <c r="C1876" s="209" t="s">
        <v>692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287</v>
      </c>
      <c r="H1876" s="207" t="s">
        <v>730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691</v>
      </c>
      <c r="C1877" s="209" t="s">
        <v>692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287</v>
      </c>
      <c r="H1877" s="207" t="s">
        <v>143</v>
      </c>
      <c r="I1877" s="207" t="s">
        <v>247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691</v>
      </c>
      <c r="C1878" s="209" t="s">
        <v>692</v>
      </c>
      <c r="D1878" s="72" t="str">
        <f t="shared" si="59"/>
        <v>mar/2018</v>
      </c>
      <c r="E1878" s="206">
        <v>43175</v>
      </c>
      <c r="F1878" s="205" t="s">
        <v>364</v>
      </c>
      <c r="G1878" s="205" t="s">
        <v>287</v>
      </c>
      <c r="H1878" s="207" t="s">
        <v>784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691</v>
      </c>
      <c r="C1879" s="209" t="s">
        <v>692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287</v>
      </c>
      <c r="H1879" s="207" t="s">
        <v>784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691</v>
      </c>
      <c r="C1880" s="209" t="s">
        <v>692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287</v>
      </c>
      <c r="H1880" s="207" t="s">
        <v>1046</v>
      </c>
      <c r="I1880" s="207" t="s">
        <v>242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691</v>
      </c>
      <c r="C1881" s="209" t="s">
        <v>692</v>
      </c>
      <c r="D1881" s="72" t="str">
        <f t="shared" si="59"/>
        <v>mar/2018</v>
      </c>
      <c r="E1881" s="206">
        <v>43175</v>
      </c>
      <c r="F1881" s="205" t="s">
        <v>364</v>
      </c>
      <c r="G1881" s="205" t="s">
        <v>287</v>
      </c>
      <c r="H1881" s="207" t="s">
        <v>878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691</v>
      </c>
      <c r="C1882" s="209" t="s">
        <v>692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287</v>
      </c>
      <c r="H1882" s="207" t="s">
        <v>878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691</v>
      </c>
      <c r="C1883" s="209" t="s">
        <v>692</v>
      </c>
      <c r="D1883" s="72" t="str">
        <f t="shared" si="59"/>
        <v>mar/2018</v>
      </c>
      <c r="E1883" s="206">
        <v>43175</v>
      </c>
      <c r="F1883" s="205" t="s">
        <v>364</v>
      </c>
      <c r="G1883" s="205" t="s">
        <v>287</v>
      </c>
      <c r="H1883" s="207" t="s">
        <v>699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691</v>
      </c>
      <c r="C1884" s="209" t="s">
        <v>692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287</v>
      </c>
      <c r="H1884" s="207" t="s">
        <v>699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691</v>
      </c>
      <c r="C1885" s="209" t="s">
        <v>692</v>
      </c>
      <c r="D1885" s="72" t="str">
        <f t="shared" si="59"/>
        <v>mar/2018</v>
      </c>
      <c r="E1885" s="206">
        <v>43175</v>
      </c>
      <c r="F1885" s="205" t="s">
        <v>364</v>
      </c>
      <c r="G1885" s="205" t="s">
        <v>287</v>
      </c>
      <c r="H1885" s="207" t="s">
        <v>978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691</v>
      </c>
      <c r="C1886" s="209" t="s">
        <v>692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287</v>
      </c>
      <c r="H1886" s="207" t="s">
        <v>978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691</v>
      </c>
      <c r="C1887" s="209" t="s">
        <v>692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287</v>
      </c>
      <c r="H1887" s="207" t="s">
        <v>1005</v>
      </c>
      <c r="I1887" s="207" t="s">
        <v>242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691</v>
      </c>
      <c r="C1888" s="209" t="s">
        <v>692</v>
      </c>
      <c r="D1888" s="72" t="str">
        <f t="shared" si="59"/>
        <v>mar/2018</v>
      </c>
      <c r="E1888" s="206">
        <v>43175</v>
      </c>
      <c r="F1888" s="205" t="s">
        <v>210</v>
      </c>
      <c r="G1888" s="205" t="s">
        <v>287</v>
      </c>
      <c r="H1888" s="207" t="s">
        <v>298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691</v>
      </c>
      <c r="C1889" s="209" t="s">
        <v>692</v>
      </c>
      <c r="D1889" s="72" t="str">
        <f t="shared" si="59"/>
        <v>mar/2018</v>
      </c>
      <c r="E1889" s="206">
        <v>43175</v>
      </c>
      <c r="F1889" s="205" t="s">
        <v>210</v>
      </c>
      <c r="G1889" s="205" t="s">
        <v>287</v>
      </c>
      <c r="H1889" s="207" t="s">
        <v>298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691</v>
      </c>
      <c r="C1890" s="209" t="s">
        <v>692</v>
      </c>
      <c r="D1890" s="72" t="str">
        <f t="shared" si="59"/>
        <v>mar/2018</v>
      </c>
      <c r="E1890" s="206">
        <v>43175</v>
      </c>
      <c r="F1890" s="205" t="s">
        <v>210</v>
      </c>
      <c r="G1890" s="205" t="s">
        <v>287</v>
      </c>
      <c r="H1890" s="207" t="s">
        <v>298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691</v>
      </c>
      <c r="C1891" s="209" t="s">
        <v>692</v>
      </c>
      <c r="D1891" s="72" t="str">
        <f t="shared" si="59"/>
        <v>mar/2018</v>
      </c>
      <c r="E1891" s="206">
        <v>43175</v>
      </c>
      <c r="F1891" s="205" t="s">
        <v>210</v>
      </c>
      <c r="G1891" s="205" t="s">
        <v>287</v>
      </c>
      <c r="H1891" s="207" t="s">
        <v>298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691</v>
      </c>
      <c r="C1892" s="209" t="s">
        <v>692</v>
      </c>
      <c r="D1892" s="72" t="str">
        <f t="shared" si="59"/>
        <v>mar/2018</v>
      </c>
      <c r="E1892" s="206">
        <v>43175</v>
      </c>
      <c r="F1892" s="205" t="s">
        <v>210</v>
      </c>
      <c r="G1892" s="205" t="s">
        <v>287</v>
      </c>
      <c r="H1892" s="207" t="s">
        <v>298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691</v>
      </c>
      <c r="C1893" s="209" t="s">
        <v>692</v>
      </c>
      <c r="D1893" s="72" t="str">
        <f t="shared" si="59"/>
        <v>mar/2018</v>
      </c>
      <c r="E1893" s="206">
        <v>43175</v>
      </c>
      <c r="F1893" s="205" t="s">
        <v>210</v>
      </c>
      <c r="G1893" s="205" t="s">
        <v>287</v>
      </c>
      <c r="H1893" s="207" t="s">
        <v>298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691</v>
      </c>
      <c r="C1894" s="209" t="s">
        <v>692</v>
      </c>
      <c r="D1894" s="72" t="str">
        <f t="shared" si="59"/>
        <v>mar/2018</v>
      </c>
      <c r="E1894" s="206">
        <v>43175</v>
      </c>
      <c r="F1894" s="205" t="s">
        <v>210</v>
      </c>
      <c r="G1894" s="205" t="s">
        <v>287</v>
      </c>
      <c r="H1894" s="207" t="s">
        <v>298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691</v>
      </c>
      <c r="C1895" s="209" t="s">
        <v>692</v>
      </c>
      <c r="D1895" s="72" t="str">
        <f t="shared" si="59"/>
        <v>mar/2018</v>
      </c>
      <c r="E1895" s="206">
        <v>43175</v>
      </c>
      <c r="F1895" s="205" t="s">
        <v>210</v>
      </c>
      <c r="G1895" s="205" t="s">
        <v>287</v>
      </c>
      <c r="H1895" s="207" t="s">
        <v>298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691</v>
      </c>
      <c r="C1896" s="209" t="s">
        <v>692</v>
      </c>
      <c r="D1896" s="72" t="str">
        <f t="shared" si="59"/>
        <v>mar/2018</v>
      </c>
      <c r="E1896" s="206">
        <v>43175</v>
      </c>
      <c r="F1896" s="205" t="s">
        <v>210</v>
      </c>
      <c r="G1896" s="205" t="s">
        <v>287</v>
      </c>
      <c r="H1896" s="207" t="s">
        <v>298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691</v>
      </c>
      <c r="C1897" s="209" t="s">
        <v>692</v>
      </c>
      <c r="D1897" s="72" t="str">
        <f t="shared" si="59"/>
        <v>mar/2018</v>
      </c>
      <c r="E1897" s="206">
        <v>43175</v>
      </c>
      <c r="F1897" s="205" t="s">
        <v>210</v>
      </c>
      <c r="G1897" s="205" t="s">
        <v>287</v>
      </c>
      <c r="H1897" s="207" t="s">
        <v>1040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691</v>
      </c>
      <c r="C1898" s="209" t="s">
        <v>692</v>
      </c>
      <c r="D1898" s="72" t="str">
        <f t="shared" si="59"/>
        <v>mar/2018</v>
      </c>
      <c r="E1898" s="206">
        <v>43175</v>
      </c>
      <c r="F1898" s="205" t="s">
        <v>210</v>
      </c>
      <c r="G1898" s="205" t="s">
        <v>287</v>
      </c>
      <c r="H1898" s="207" t="s">
        <v>1040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691</v>
      </c>
      <c r="C1899" s="209" t="s">
        <v>692</v>
      </c>
      <c r="D1899" s="72" t="str">
        <f t="shared" si="59"/>
        <v>mar/2018</v>
      </c>
      <c r="E1899" s="206">
        <v>43175</v>
      </c>
      <c r="F1899" s="205" t="s">
        <v>210</v>
      </c>
      <c r="G1899" s="205" t="s">
        <v>287</v>
      </c>
      <c r="H1899" s="207" t="s">
        <v>1040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691</v>
      </c>
      <c r="C1900" s="209" t="s">
        <v>692</v>
      </c>
      <c r="D1900" s="72" t="str">
        <f t="shared" si="59"/>
        <v>mar/2018</v>
      </c>
      <c r="E1900" s="206">
        <v>43175</v>
      </c>
      <c r="F1900" s="205" t="s">
        <v>210</v>
      </c>
      <c r="G1900" s="205" t="s">
        <v>287</v>
      </c>
      <c r="H1900" s="207" t="s">
        <v>1040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691</v>
      </c>
      <c r="C1901" s="209" t="s">
        <v>692</v>
      </c>
      <c r="D1901" s="72" t="str">
        <f t="shared" si="59"/>
        <v>mar/2018</v>
      </c>
      <c r="E1901" s="206">
        <v>43175</v>
      </c>
      <c r="F1901" s="205" t="s">
        <v>210</v>
      </c>
      <c r="G1901" s="205" t="s">
        <v>287</v>
      </c>
      <c r="H1901" s="207" t="s">
        <v>1040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691</v>
      </c>
      <c r="C1902" s="209" t="s">
        <v>692</v>
      </c>
      <c r="D1902" s="72" t="str">
        <f t="shared" si="59"/>
        <v>mar/2018</v>
      </c>
      <c r="E1902" s="206">
        <v>43175</v>
      </c>
      <c r="F1902" s="205" t="s">
        <v>210</v>
      </c>
      <c r="G1902" s="205" t="s">
        <v>287</v>
      </c>
      <c r="H1902" s="207" t="s">
        <v>1040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691</v>
      </c>
      <c r="C1903" s="209" t="s">
        <v>692</v>
      </c>
      <c r="D1903" s="72" t="str">
        <f t="shared" si="59"/>
        <v>mar/2018</v>
      </c>
      <c r="E1903" s="206">
        <v>43175</v>
      </c>
      <c r="F1903" s="205" t="s">
        <v>210</v>
      </c>
      <c r="G1903" s="205" t="s">
        <v>287</v>
      </c>
      <c r="H1903" s="207" t="s">
        <v>1040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691</v>
      </c>
      <c r="C1904" s="209" t="s">
        <v>692</v>
      </c>
      <c r="D1904" s="72" t="str">
        <f t="shared" si="59"/>
        <v>mar/2018</v>
      </c>
      <c r="E1904" s="206">
        <v>43175</v>
      </c>
      <c r="F1904" s="205" t="s">
        <v>210</v>
      </c>
      <c r="G1904" s="205" t="s">
        <v>287</v>
      </c>
      <c r="H1904" s="207" t="s">
        <v>1040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693</v>
      </c>
      <c r="C1905" s="209" t="s">
        <v>692</v>
      </c>
      <c r="D1905" s="72" t="str">
        <f t="shared" si="59"/>
        <v>mar/2018</v>
      </c>
      <c r="E1905" s="206">
        <v>43175</v>
      </c>
      <c r="F1905" s="205" t="s">
        <v>201</v>
      </c>
      <c r="G1905" s="205" t="s">
        <v>287</v>
      </c>
      <c r="H1905" s="207" t="s">
        <v>299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691</v>
      </c>
      <c r="C1906" s="209" t="s">
        <v>692</v>
      </c>
      <c r="D1906" s="72" t="str">
        <f t="shared" si="59"/>
        <v>mar/2018</v>
      </c>
      <c r="E1906" s="206">
        <v>43175</v>
      </c>
      <c r="F1906" s="205" t="s">
        <v>201</v>
      </c>
      <c r="G1906" s="205" t="s">
        <v>287</v>
      </c>
      <c r="H1906" s="207" t="s">
        <v>299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693</v>
      </c>
      <c r="C1907" s="209" t="s">
        <v>692</v>
      </c>
      <c r="D1907" s="72" t="str">
        <f t="shared" si="59"/>
        <v>mar/2018</v>
      </c>
      <c r="E1907" s="206">
        <v>43178</v>
      </c>
      <c r="F1907" s="205" t="s">
        <v>201</v>
      </c>
      <c r="G1907" s="205" t="s">
        <v>287</v>
      </c>
      <c r="H1907" s="207" t="s">
        <v>294</v>
      </c>
      <c r="I1907" s="207" t="s">
        <v>229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691</v>
      </c>
      <c r="C1908" s="209" t="s">
        <v>692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287</v>
      </c>
      <c r="H1908" s="207" t="s">
        <v>1023</v>
      </c>
      <c r="I1908" s="207" t="s">
        <v>244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691</v>
      </c>
      <c r="C1909" s="209" t="s">
        <v>692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287</v>
      </c>
      <c r="H1909" s="207" t="s">
        <v>1000</v>
      </c>
      <c r="I1909" s="207" t="s">
        <v>247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691</v>
      </c>
      <c r="C1910" s="209" t="s">
        <v>692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287</v>
      </c>
      <c r="H1910" s="207" t="s">
        <v>334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691</v>
      </c>
      <c r="C1911" s="209" t="s">
        <v>692</v>
      </c>
      <c r="D1911" s="72" t="str">
        <f t="shared" si="59"/>
        <v>mar/2018</v>
      </c>
      <c r="E1911" s="206">
        <v>43178</v>
      </c>
      <c r="F1911" s="205" t="s">
        <v>314</v>
      </c>
      <c r="G1911" s="205" t="s">
        <v>287</v>
      </c>
      <c r="H1911" s="207" t="s">
        <v>331</v>
      </c>
      <c r="I1911" s="207" t="s">
        <v>268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691</v>
      </c>
      <c r="C1912" s="209" t="s">
        <v>692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287</v>
      </c>
      <c r="H1912" s="207" t="s">
        <v>307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691</v>
      </c>
      <c r="C1913" s="209" t="s">
        <v>692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287</v>
      </c>
      <c r="H1913" s="207" t="s">
        <v>1039</v>
      </c>
      <c r="I1913" s="207" t="s">
        <v>245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691</v>
      </c>
      <c r="C1914" s="209" t="s">
        <v>692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287</v>
      </c>
      <c r="H1914" s="207" t="s">
        <v>1118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691</v>
      </c>
      <c r="C1915" s="209" t="s">
        <v>692</v>
      </c>
      <c r="D1915" s="72" t="str">
        <f t="shared" si="59"/>
        <v>mar/2018</v>
      </c>
      <c r="E1915" s="206">
        <v>43178</v>
      </c>
      <c r="F1915" s="205" t="s">
        <v>210</v>
      </c>
      <c r="G1915" s="205" t="s">
        <v>287</v>
      </c>
      <c r="H1915" s="207" t="s">
        <v>298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691</v>
      </c>
      <c r="C1916" s="209" t="s">
        <v>692</v>
      </c>
      <c r="D1916" s="72" t="str">
        <f t="shared" si="59"/>
        <v>mar/2018</v>
      </c>
      <c r="E1916" s="206">
        <v>43178</v>
      </c>
      <c r="F1916" s="205" t="s">
        <v>210</v>
      </c>
      <c r="G1916" s="205" t="s">
        <v>287</v>
      </c>
      <c r="H1916" s="207" t="s">
        <v>298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691</v>
      </c>
      <c r="C1917" s="209" t="s">
        <v>692</v>
      </c>
      <c r="D1917" s="72" t="str">
        <f t="shared" si="59"/>
        <v>mar/2018</v>
      </c>
      <c r="E1917" s="206">
        <v>43178</v>
      </c>
      <c r="F1917" s="205" t="s">
        <v>210</v>
      </c>
      <c r="G1917" s="205" t="s">
        <v>287</v>
      </c>
      <c r="H1917" s="207" t="s">
        <v>298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691</v>
      </c>
      <c r="C1918" s="209" t="s">
        <v>692</v>
      </c>
      <c r="D1918" s="72" t="str">
        <f t="shared" si="59"/>
        <v>mar/2018</v>
      </c>
      <c r="E1918" s="206">
        <v>43178</v>
      </c>
      <c r="F1918" s="205" t="s">
        <v>210</v>
      </c>
      <c r="G1918" s="205" t="s">
        <v>287</v>
      </c>
      <c r="H1918" s="207" t="s">
        <v>1040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691</v>
      </c>
      <c r="C1919" s="209" t="s">
        <v>692</v>
      </c>
      <c r="D1919" s="72" t="str">
        <f t="shared" si="59"/>
        <v>mar/2018</v>
      </c>
      <c r="E1919" s="206">
        <v>43178</v>
      </c>
      <c r="F1919" s="205" t="s">
        <v>210</v>
      </c>
      <c r="G1919" s="205" t="s">
        <v>287</v>
      </c>
      <c r="H1919" s="207" t="s">
        <v>1040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693</v>
      </c>
      <c r="C1920" s="209" t="s">
        <v>692</v>
      </c>
      <c r="D1920" s="72" t="str">
        <f t="shared" si="59"/>
        <v>mar/2018</v>
      </c>
      <c r="E1920" s="206">
        <v>43178</v>
      </c>
      <c r="F1920" s="205" t="s">
        <v>201</v>
      </c>
      <c r="G1920" s="205" t="s">
        <v>287</v>
      </c>
      <c r="H1920" s="207" t="s">
        <v>299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691</v>
      </c>
      <c r="C1921" s="209" t="s">
        <v>692</v>
      </c>
      <c r="D1921" s="72" t="str">
        <f t="shared" si="59"/>
        <v>mar/2018</v>
      </c>
      <c r="E1921" s="206">
        <v>43178</v>
      </c>
      <c r="F1921" s="205" t="s">
        <v>201</v>
      </c>
      <c r="G1921" s="205" t="s">
        <v>287</v>
      </c>
      <c r="H1921" s="207" t="s">
        <v>299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691</v>
      </c>
      <c r="C1922" s="209" t="s">
        <v>692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287</v>
      </c>
      <c r="H1922" s="207" t="s">
        <v>308</v>
      </c>
      <c r="I1922" s="207" t="s">
        <v>240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691</v>
      </c>
      <c r="C1923" s="209" t="s">
        <v>692</v>
      </c>
      <c r="D1923" s="72" t="str">
        <f t="shared" si="59"/>
        <v>mar/2018</v>
      </c>
      <c r="E1923" s="216">
        <v>43179</v>
      </c>
      <c r="F1923" s="205" t="s">
        <v>314</v>
      </c>
      <c r="G1923" s="211" t="s">
        <v>287</v>
      </c>
      <c r="H1923" s="226" t="s">
        <v>391</v>
      </c>
      <c r="I1923" s="226" t="s">
        <v>268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693</v>
      </c>
      <c r="C1924" s="209" t="s">
        <v>692</v>
      </c>
      <c r="D1924" s="72" t="str">
        <f t="shared" ref="D1924:D1987" si="61">TEXT(E1924,"mmm/aaaa")</f>
        <v>mar/2018</v>
      </c>
      <c r="E1924" s="206">
        <v>43179</v>
      </c>
      <c r="F1924" s="205" t="s">
        <v>213</v>
      </c>
      <c r="G1924" s="205" t="s">
        <v>287</v>
      </c>
      <c r="H1924" s="207" t="s">
        <v>213</v>
      </c>
      <c r="I1924" s="207" t="s">
        <v>202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693</v>
      </c>
      <c r="C1925" s="209" t="s">
        <v>692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287</v>
      </c>
      <c r="H1925" s="207" t="s">
        <v>140</v>
      </c>
      <c r="I1925" s="207" t="s">
        <v>227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691</v>
      </c>
      <c r="C1926" s="209" t="s">
        <v>692</v>
      </c>
      <c r="D1926" s="72" t="str">
        <f t="shared" si="61"/>
        <v>mar/2018</v>
      </c>
      <c r="E1926" s="206">
        <v>43179</v>
      </c>
      <c r="F1926" s="205" t="s">
        <v>1132</v>
      </c>
      <c r="G1926" s="205" t="s">
        <v>287</v>
      </c>
      <c r="H1926" s="207" t="s">
        <v>1027</v>
      </c>
      <c r="I1926" s="207" t="s">
        <v>235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691</v>
      </c>
      <c r="C1927" s="209" t="s">
        <v>692</v>
      </c>
      <c r="D1927" s="72" t="str">
        <f t="shared" si="61"/>
        <v>mar/2018</v>
      </c>
      <c r="E1927" s="206">
        <v>43179</v>
      </c>
      <c r="F1927" s="205" t="s">
        <v>1133</v>
      </c>
      <c r="G1927" s="205" t="s">
        <v>287</v>
      </c>
      <c r="H1927" s="207" t="s">
        <v>1027</v>
      </c>
      <c r="I1927" s="207" t="s">
        <v>235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691</v>
      </c>
      <c r="C1928" s="209" t="s">
        <v>692</v>
      </c>
      <c r="D1928" s="72" t="str">
        <f t="shared" si="61"/>
        <v>mar/2018</v>
      </c>
      <c r="E1928" s="206">
        <v>43179</v>
      </c>
      <c r="F1928" s="205" t="s">
        <v>1134</v>
      </c>
      <c r="G1928" s="205" t="s">
        <v>287</v>
      </c>
      <c r="H1928" s="207" t="s">
        <v>1027</v>
      </c>
      <c r="I1928" s="207" t="s">
        <v>235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691</v>
      </c>
      <c r="C1929" s="209" t="s">
        <v>692</v>
      </c>
      <c r="D1929" s="72" t="str">
        <f t="shared" si="61"/>
        <v>mar/2018</v>
      </c>
      <c r="E1929" s="216">
        <v>43179</v>
      </c>
      <c r="F1929" s="205" t="s">
        <v>314</v>
      </c>
      <c r="G1929" s="211" t="s">
        <v>287</v>
      </c>
      <c r="H1929" s="226" t="s">
        <v>391</v>
      </c>
      <c r="I1929" s="226" t="s">
        <v>268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691</v>
      </c>
      <c r="C1930" s="209" t="s">
        <v>692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287</v>
      </c>
      <c r="H1930" s="207" t="s">
        <v>208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691</v>
      </c>
      <c r="C1931" s="209" t="s">
        <v>692</v>
      </c>
      <c r="D1931" s="72" t="str">
        <f t="shared" si="61"/>
        <v>mar/2018</v>
      </c>
      <c r="E1931" s="206">
        <v>43179</v>
      </c>
      <c r="F1931" s="205" t="s">
        <v>1135</v>
      </c>
      <c r="G1931" s="205" t="s">
        <v>287</v>
      </c>
      <c r="H1931" s="207" t="s">
        <v>1029</v>
      </c>
      <c r="I1931" s="207" t="s">
        <v>235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691</v>
      </c>
      <c r="C1932" s="209" t="s">
        <v>692</v>
      </c>
      <c r="D1932" s="72" t="str">
        <f t="shared" si="61"/>
        <v>mar/2018</v>
      </c>
      <c r="E1932" s="206">
        <v>43179</v>
      </c>
      <c r="F1932" s="205" t="s">
        <v>1136</v>
      </c>
      <c r="G1932" s="205" t="s">
        <v>287</v>
      </c>
      <c r="H1932" s="207" t="s">
        <v>1029</v>
      </c>
      <c r="I1932" s="207" t="s">
        <v>235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691</v>
      </c>
      <c r="C1933" s="209" t="s">
        <v>692</v>
      </c>
      <c r="D1933" s="72" t="str">
        <f t="shared" si="61"/>
        <v>mar/2018</v>
      </c>
      <c r="E1933" s="206">
        <v>43179</v>
      </c>
      <c r="F1933" s="205" t="s">
        <v>1137</v>
      </c>
      <c r="G1933" s="205" t="s">
        <v>287</v>
      </c>
      <c r="H1933" s="207" t="s">
        <v>1029</v>
      </c>
      <c r="I1933" s="207" t="s">
        <v>235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691</v>
      </c>
      <c r="C1934" s="209" t="s">
        <v>692</v>
      </c>
      <c r="D1934" s="72" t="str">
        <f t="shared" si="61"/>
        <v>mar/2018</v>
      </c>
      <c r="E1934" s="206">
        <v>43179</v>
      </c>
      <c r="F1934" s="205" t="s">
        <v>1138</v>
      </c>
      <c r="G1934" s="205" t="s">
        <v>287</v>
      </c>
      <c r="H1934" s="207" t="s">
        <v>1029</v>
      </c>
      <c r="I1934" s="207" t="s">
        <v>235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691</v>
      </c>
      <c r="C1935" s="209" t="s">
        <v>692</v>
      </c>
      <c r="D1935" s="72" t="str">
        <f t="shared" si="61"/>
        <v>mar/2018</v>
      </c>
      <c r="E1935" s="206">
        <v>43179</v>
      </c>
      <c r="F1935" s="205" t="s">
        <v>1139</v>
      </c>
      <c r="G1935" s="205" t="s">
        <v>287</v>
      </c>
      <c r="H1935" s="207" t="s">
        <v>1030</v>
      </c>
      <c r="I1935" s="207" t="s">
        <v>235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691</v>
      </c>
      <c r="C1936" s="209" t="s">
        <v>692</v>
      </c>
      <c r="D1936" s="72" t="str">
        <f t="shared" si="61"/>
        <v>mar/2018</v>
      </c>
      <c r="E1936" s="206">
        <v>43179</v>
      </c>
      <c r="F1936" s="205" t="s">
        <v>1140</v>
      </c>
      <c r="G1936" s="205" t="s">
        <v>287</v>
      </c>
      <c r="H1936" s="207" t="s">
        <v>1030</v>
      </c>
      <c r="I1936" s="207" t="s">
        <v>235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691</v>
      </c>
      <c r="C1937" s="209" t="s">
        <v>692</v>
      </c>
      <c r="D1937" s="72" t="str">
        <f t="shared" si="61"/>
        <v>mar/2018</v>
      </c>
      <c r="E1937" s="206">
        <v>43179</v>
      </c>
      <c r="F1937" s="205" t="s">
        <v>1141</v>
      </c>
      <c r="G1937" s="205" t="s">
        <v>287</v>
      </c>
      <c r="H1937" s="207" t="s">
        <v>1030</v>
      </c>
      <c r="I1937" s="207" t="s">
        <v>235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691</v>
      </c>
      <c r="C1938" s="209" t="s">
        <v>692</v>
      </c>
      <c r="D1938" s="72" t="str">
        <f t="shared" si="61"/>
        <v>mar/2018</v>
      </c>
      <c r="E1938" s="206">
        <v>43179</v>
      </c>
      <c r="F1938" s="205" t="s">
        <v>1142</v>
      </c>
      <c r="G1938" s="205" t="s">
        <v>287</v>
      </c>
      <c r="H1938" s="207" t="s">
        <v>1011</v>
      </c>
      <c r="I1938" s="207" t="s">
        <v>235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691</v>
      </c>
      <c r="C1939" s="209" t="s">
        <v>692</v>
      </c>
      <c r="D1939" s="72" t="str">
        <f t="shared" si="61"/>
        <v>mar/2018</v>
      </c>
      <c r="E1939" s="206">
        <v>43179</v>
      </c>
      <c r="F1939" s="205" t="s">
        <v>1143</v>
      </c>
      <c r="G1939" s="205" t="s">
        <v>287</v>
      </c>
      <c r="H1939" s="207" t="s">
        <v>1011</v>
      </c>
      <c r="I1939" s="207" t="s">
        <v>235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693</v>
      </c>
      <c r="C1940" s="209" t="s">
        <v>692</v>
      </c>
      <c r="D1940" s="72" t="str">
        <f t="shared" si="61"/>
        <v>mar/2018</v>
      </c>
      <c r="E1940" s="206">
        <v>43179</v>
      </c>
      <c r="F1940" s="205" t="s">
        <v>201</v>
      </c>
      <c r="G1940" s="205" t="s">
        <v>287</v>
      </c>
      <c r="H1940" s="207" t="s">
        <v>294</v>
      </c>
      <c r="I1940" s="207" t="s">
        <v>229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691</v>
      </c>
      <c r="C1941" s="209" t="s">
        <v>692</v>
      </c>
      <c r="D1941" s="72" t="str">
        <f t="shared" si="61"/>
        <v>mar/2018</v>
      </c>
      <c r="E1941" s="206">
        <v>43179</v>
      </c>
      <c r="F1941" s="205" t="s">
        <v>1144</v>
      </c>
      <c r="G1941" s="205" t="s">
        <v>287</v>
      </c>
      <c r="H1941" s="207" t="s">
        <v>1012</v>
      </c>
      <c r="I1941" s="207" t="s">
        <v>235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691</v>
      </c>
      <c r="C1942" s="209" t="s">
        <v>692</v>
      </c>
      <c r="D1942" s="72" t="str">
        <f t="shared" si="61"/>
        <v>mar/2018</v>
      </c>
      <c r="E1942" s="206">
        <v>43179</v>
      </c>
      <c r="F1942" s="205" t="s">
        <v>536</v>
      </c>
      <c r="G1942" s="205" t="s">
        <v>287</v>
      </c>
      <c r="H1942" s="207" t="s">
        <v>1012</v>
      </c>
      <c r="I1942" s="207" t="s">
        <v>235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691</v>
      </c>
      <c r="C1943" s="209" t="s">
        <v>692</v>
      </c>
      <c r="D1943" s="72" t="str">
        <f t="shared" si="61"/>
        <v>mar/2018</v>
      </c>
      <c r="E1943" s="206">
        <v>43179</v>
      </c>
      <c r="F1943" s="205" t="s">
        <v>1145</v>
      </c>
      <c r="G1943" s="205" t="s">
        <v>287</v>
      </c>
      <c r="H1943" s="207" t="s">
        <v>1012</v>
      </c>
      <c r="I1943" s="207" t="s">
        <v>235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691</v>
      </c>
      <c r="C1944" s="209" t="s">
        <v>692</v>
      </c>
      <c r="D1944" s="72" t="str">
        <f t="shared" si="61"/>
        <v>mar/2018</v>
      </c>
      <c r="E1944" s="216">
        <v>43179</v>
      </c>
      <c r="F1944" s="205" t="s">
        <v>314</v>
      </c>
      <c r="G1944" s="211" t="s">
        <v>287</v>
      </c>
      <c r="H1944" s="226" t="s">
        <v>391</v>
      </c>
      <c r="I1944" s="226" t="s">
        <v>268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691</v>
      </c>
      <c r="C1945" s="209" t="s">
        <v>692</v>
      </c>
      <c r="D1945" s="72" t="str">
        <f t="shared" si="61"/>
        <v>mar/2018</v>
      </c>
      <c r="E1945" s="216">
        <v>43179</v>
      </c>
      <c r="F1945" s="205" t="s">
        <v>314</v>
      </c>
      <c r="G1945" s="211" t="s">
        <v>287</v>
      </c>
      <c r="H1945" s="226" t="s">
        <v>391</v>
      </c>
      <c r="I1945" s="226" t="s">
        <v>268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691</v>
      </c>
      <c r="C1946" s="209" t="s">
        <v>692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287</v>
      </c>
      <c r="H1946" s="207" t="s">
        <v>901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691</v>
      </c>
      <c r="C1947" s="209" t="s">
        <v>692</v>
      </c>
      <c r="D1947" s="72" t="str">
        <f t="shared" si="61"/>
        <v>mar/2018</v>
      </c>
      <c r="E1947" s="206">
        <v>43179</v>
      </c>
      <c r="F1947" s="205" t="s">
        <v>392</v>
      </c>
      <c r="G1947" s="205" t="s">
        <v>287</v>
      </c>
      <c r="H1947" s="207" t="s">
        <v>393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691</v>
      </c>
      <c r="C1948" s="209" t="s">
        <v>692</v>
      </c>
      <c r="D1948" s="72" t="str">
        <f t="shared" si="61"/>
        <v>mar/2018</v>
      </c>
      <c r="E1948" s="206">
        <v>43179</v>
      </c>
      <c r="F1948" s="205" t="s">
        <v>577</v>
      </c>
      <c r="G1948" s="205" t="s">
        <v>287</v>
      </c>
      <c r="H1948" s="207" t="s">
        <v>1013</v>
      </c>
      <c r="I1948" s="207" t="s">
        <v>235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691</v>
      </c>
      <c r="C1949" s="209" t="s">
        <v>692</v>
      </c>
      <c r="D1949" s="72" t="str">
        <f t="shared" si="61"/>
        <v>mar/2018</v>
      </c>
      <c r="E1949" s="206">
        <v>43179</v>
      </c>
      <c r="F1949" s="205" t="s">
        <v>1146</v>
      </c>
      <c r="G1949" s="205" t="s">
        <v>287</v>
      </c>
      <c r="H1949" s="207" t="s">
        <v>1013</v>
      </c>
      <c r="I1949" s="207" t="s">
        <v>235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691</v>
      </c>
      <c r="C1950" s="209" t="s">
        <v>692</v>
      </c>
      <c r="D1950" s="72" t="str">
        <f t="shared" si="61"/>
        <v>mar/2018</v>
      </c>
      <c r="E1950" s="206">
        <v>43179</v>
      </c>
      <c r="F1950" s="205" t="s">
        <v>1147</v>
      </c>
      <c r="G1950" s="205" t="s">
        <v>287</v>
      </c>
      <c r="H1950" s="207" t="s">
        <v>1014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691</v>
      </c>
      <c r="C1951" s="209" t="s">
        <v>692</v>
      </c>
      <c r="D1951" s="72" t="str">
        <f t="shared" si="61"/>
        <v>mar/2018</v>
      </c>
      <c r="E1951" s="206">
        <v>43179</v>
      </c>
      <c r="F1951" s="205" t="s">
        <v>394</v>
      </c>
      <c r="G1951" s="205" t="s">
        <v>287</v>
      </c>
      <c r="H1951" s="207" t="s">
        <v>394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691</v>
      </c>
      <c r="C1952" s="209" t="s">
        <v>692</v>
      </c>
      <c r="D1952" s="72" t="str">
        <f t="shared" si="61"/>
        <v>mar/2018</v>
      </c>
      <c r="E1952" s="216">
        <v>43179</v>
      </c>
      <c r="F1952" s="205" t="s">
        <v>314</v>
      </c>
      <c r="G1952" s="211" t="s">
        <v>287</v>
      </c>
      <c r="H1952" s="226" t="s">
        <v>391</v>
      </c>
      <c r="I1952" s="226" t="s">
        <v>268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691</v>
      </c>
      <c r="C1953" s="209" t="s">
        <v>692</v>
      </c>
      <c r="D1953" s="72" t="str">
        <f t="shared" si="61"/>
        <v>mar/2018</v>
      </c>
      <c r="E1953" s="206">
        <v>43179</v>
      </c>
      <c r="F1953" s="205" t="s">
        <v>1148</v>
      </c>
      <c r="G1953" s="205" t="s">
        <v>287</v>
      </c>
      <c r="H1953" s="207" t="s">
        <v>1068</v>
      </c>
      <c r="I1953" s="207" t="s">
        <v>235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691</v>
      </c>
      <c r="C1954" s="209" t="s">
        <v>692</v>
      </c>
      <c r="D1954" s="72" t="str">
        <f t="shared" si="61"/>
        <v>mar/2018</v>
      </c>
      <c r="E1954" s="206">
        <v>43179</v>
      </c>
      <c r="F1954" s="205" t="s">
        <v>649</v>
      </c>
      <c r="G1954" s="205" t="s">
        <v>287</v>
      </c>
      <c r="H1954" s="207" t="s">
        <v>1068</v>
      </c>
      <c r="I1954" s="207" t="s">
        <v>235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691</v>
      </c>
      <c r="C1955" s="209" t="s">
        <v>692</v>
      </c>
      <c r="D1955" s="72" t="str">
        <f t="shared" si="61"/>
        <v>mar/2018</v>
      </c>
      <c r="E1955" s="206">
        <v>43179</v>
      </c>
      <c r="F1955" s="205" t="s">
        <v>1149</v>
      </c>
      <c r="G1955" s="205" t="s">
        <v>287</v>
      </c>
      <c r="H1955" s="207" t="s">
        <v>1068</v>
      </c>
      <c r="I1955" s="207" t="s">
        <v>235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691</v>
      </c>
      <c r="C1956" s="209" t="s">
        <v>692</v>
      </c>
      <c r="D1956" s="72" t="str">
        <f t="shared" si="61"/>
        <v>mar/2018</v>
      </c>
      <c r="E1956" s="206">
        <v>43179</v>
      </c>
      <c r="F1956" s="205" t="s">
        <v>1150</v>
      </c>
      <c r="G1956" s="205" t="s">
        <v>287</v>
      </c>
      <c r="H1956" s="207" t="s">
        <v>1068</v>
      </c>
      <c r="I1956" s="207" t="s">
        <v>235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691</v>
      </c>
      <c r="C1957" s="209" t="s">
        <v>692</v>
      </c>
      <c r="D1957" s="72" t="str">
        <f t="shared" si="61"/>
        <v>mar/2018</v>
      </c>
      <c r="E1957" s="206">
        <v>43179</v>
      </c>
      <c r="F1957" s="205" t="s">
        <v>1151</v>
      </c>
      <c r="G1957" s="205" t="s">
        <v>287</v>
      </c>
      <c r="H1957" s="207" t="s">
        <v>1068</v>
      </c>
      <c r="I1957" s="207" t="s">
        <v>235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691</v>
      </c>
      <c r="C1958" s="209" t="s">
        <v>692</v>
      </c>
      <c r="D1958" s="72" t="str">
        <f t="shared" si="61"/>
        <v>mar/2018</v>
      </c>
      <c r="E1958" s="206">
        <v>43179</v>
      </c>
      <c r="F1958" s="205" t="s">
        <v>1093</v>
      </c>
      <c r="G1958" s="205" t="s">
        <v>287</v>
      </c>
      <c r="H1958" s="207" t="s">
        <v>1068</v>
      </c>
      <c r="I1958" s="207" t="s">
        <v>235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691</v>
      </c>
      <c r="C1959" s="209" t="s">
        <v>692</v>
      </c>
      <c r="D1959" s="72" t="str">
        <f t="shared" si="61"/>
        <v>mar/2018</v>
      </c>
      <c r="E1959" s="206">
        <v>43179</v>
      </c>
      <c r="F1959" s="205" t="s">
        <v>509</v>
      </c>
      <c r="G1959" s="205" t="s">
        <v>287</v>
      </c>
      <c r="H1959" s="207" t="s">
        <v>1071</v>
      </c>
      <c r="I1959" s="207" t="s">
        <v>235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691</v>
      </c>
      <c r="C1960" s="209" t="s">
        <v>692</v>
      </c>
      <c r="D1960" s="72" t="str">
        <f t="shared" si="61"/>
        <v>mar/2018</v>
      </c>
      <c r="E1960" s="206">
        <v>43179</v>
      </c>
      <c r="F1960" s="205" t="s">
        <v>535</v>
      </c>
      <c r="G1960" s="205" t="s">
        <v>287</v>
      </c>
      <c r="H1960" s="207" t="s">
        <v>1071</v>
      </c>
      <c r="I1960" s="207" t="s">
        <v>235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691</v>
      </c>
      <c r="C1961" s="209" t="s">
        <v>692</v>
      </c>
      <c r="D1961" s="72" t="str">
        <f t="shared" si="61"/>
        <v>mar/2018</v>
      </c>
      <c r="E1961" s="206">
        <v>43179</v>
      </c>
      <c r="F1961" s="205" t="s">
        <v>573</v>
      </c>
      <c r="G1961" s="205" t="s">
        <v>287</v>
      </c>
      <c r="H1961" s="207" t="s">
        <v>1071</v>
      </c>
      <c r="I1961" s="207" t="s">
        <v>235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691</v>
      </c>
      <c r="C1962" s="209" t="s">
        <v>692</v>
      </c>
      <c r="D1962" s="72" t="str">
        <f t="shared" si="61"/>
        <v>mar/2018</v>
      </c>
      <c r="E1962" s="206">
        <v>43179</v>
      </c>
      <c r="F1962" s="205" t="s">
        <v>1152</v>
      </c>
      <c r="G1962" s="205" t="s">
        <v>287</v>
      </c>
      <c r="H1962" s="207" t="s">
        <v>1059</v>
      </c>
      <c r="I1962" s="207" t="s">
        <v>261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691</v>
      </c>
      <c r="C1963" s="209" t="s">
        <v>692</v>
      </c>
      <c r="D1963" s="72" t="str">
        <f t="shared" si="61"/>
        <v>mar/2018</v>
      </c>
      <c r="E1963" s="206">
        <v>43179</v>
      </c>
      <c r="F1963" s="205" t="s">
        <v>1153</v>
      </c>
      <c r="G1963" s="205" t="s">
        <v>287</v>
      </c>
      <c r="H1963" s="207" t="s">
        <v>1059</v>
      </c>
      <c r="I1963" s="207" t="s">
        <v>261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691</v>
      </c>
      <c r="C1964" s="209" t="s">
        <v>692</v>
      </c>
      <c r="D1964" s="72" t="str">
        <f t="shared" si="61"/>
        <v>mar/2018</v>
      </c>
      <c r="E1964" s="206">
        <v>43179</v>
      </c>
      <c r="F1964" s="205" t="s">
        <v>1154</v>
      </c>
      <c r="G1964" s="205" t="s">
        <v>287</v>
      </c>
      <c r="H1964" s="207" t="s">
        <v>1059</v>
      </c>
      <c r="I1964" s="207" t="s">
        <v>261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691</v>
      </c>
      <c r="C1965" s="209" t="s">
        <v>692</v>
      </c>
      <c r="D1965" s="72" t="str">
        <f t="shared" si="61"/>
        <v>mar/2018</v>
      </c>
      <c r="E1965" s="206">
        <v>43179</v>
      </c>
      <c r="F1965" s="205" t="s">
        <v>1155</v>
      </c>
      <c r="G1965" s="205" t="s">
        <v>287</v>
      </c>
      <c r="H1965" s="207" t="s">
        <v>1059</v>
      </c>
      <c r="I1965" s="207" t="s">
        <v>261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691</v>
      </c>
      <c r="C1966" s="209" t="s">
        <v>692</v>
      </c>
      <c r="D1966" s="72" t="str">
        <f t="shared" si="61"/>
        <v>mar/2018</v>
      </c>
      <c r="E1966" s="206">
        <v>43179</v>
      </c>
      <c r="F1966" s="205" t="s">
        <v>287</v>
      </c>
      <c r="G1966" s="205" t="s">
        <v>287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691</v>
      </c>
      <c r="C1967" s="209" t="s">
        <v>692</v>
      </c>
      <c r="D1967" s="72" t="str">
        <f t="shared" si="61"/>
        <v>mar/2018</v>
      </c>
      <c r="E1967" s="206">
        <v>43179</v>
      </c>
      <c r="F1967" s="205" t="s">
        <v>674</v>
      </c>
      <c r="G1967" s="205" t="s">
        <v>287</v>
      </c>
      <c r="H1967" s="207" t="s">
        <v>1032</v>
      </c>
      <c r="I1967" s="207" t="s">
        <v>235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691</v>
      </c>
      <c r="C1968" s="209" t="s">
        <v>692</v>
      </c>
      <c r="D1968" s="72" t="str">
        <f t="shared" si="61"/>
        <v>mar/2018</v>
      </c>
      <c r="E1968" s="206">
        <v>43179</v>
      </c>
      <c r="F1968" s="205" t="s">
        <v>683</v>
      </c>
      <c r="G1968" s="205" t="s">
        <v>287</v>
      </c>
      <c r="H1968" s="207" t="s">
        <v>1032</v>
      </c>
      <c r="I1968" s="207" t="s">
        <v>235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691</v>
      </c>
      <c r="C1969" s="209" t="s">
        <v>692</v>
      </c>
      <c r="D1969" s="72" t="str">
        <f t="shared" si="61"/>
        <v>mar/2018</v>
      </c>
      <c r="E1969" s="206">
        <v>43179</v>
      </c>
      <c r="F1969" s="205" t="s">
        <v>1156</v>
      </c>
      <c r="G1969" s="205" t="s">
        <v>287</v>
      </c>
      <c r="H1969" s="207" t="s">
        <v>1032</v>
      </c>
      <c r="I1969" s="207" t="s">
        <v>235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691</v>
      </c>
      <c r="C1970" s="209" t="s">
        <v>692</v>
      </c>
      <c r="D1970" s="72" t="str">
        <f t="shared" si="61"/>
        <v>mar/2018</v>
      </c>
      <c r="E1970" s="206">
        <v>43179</v>
      </c>
      <c r="F1970" s="205" t="s">
        <v>1157</v>
      </c>
      <c r="G1970" s="205" t="s">
        <v>287</v>
      </c>
      <c r="H1970" s="207" t="s">
        <v>334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691</v>
      </c>
      <c r="C1971" s="209" t="s">
        <v>692</v>
      </c>
      <c r="D1971" s="72" t="str">
        <f t="shared" si="61"/>
        <v>mar/2018</v>
      </c>
      <c r="E1971" s="206">
        <v>43179</v>
      </c>
      <c r="F1971" s="205" t="s">
        <v>1158</v>
      </c>
      <c r="G1971" s="205" t="s">
        <v>287</v>
      </c>
      <c r="H1971" s="207" t="s">
        <v>334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691</v>
      </c>
      <c r="C1972" s="209" t="s">
        <v>692</v>
      </c>
      <c r="D1972" s="72" t="str">
        <f t="shared" si="61"/>
        <v>mar/2018</v>
      </c>
      <c r="E1972" s="206">
        <v>43179</v>
      </c>
      <c r="F1972" s="205" t="s">
        <v>580</v>
      </c>
      <c r="G1972" s="205" t="s">
        <v>287</v>
      </c>
      <c r="H1972" s="207" t="s">
        <v>1015</v>
      </c>
      <c r="I1972" s="207" t="s">
        <v>260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691</v>
      </c>
      <c r="C1973" s="209" t="s">
        <v>692</v>
      </c>
      <c r="D1973" s="72" t="str">
        <f t="shared" si="61"/>
        <v>mar/2018</v>
      </c>
      <c r="E1973" s="206">
        <v>43179</v>
      </c>
      <c r="F1973" s="205" t="s">
        <v>1159</v>
      </c>
      <c r="G1973" s="205" t="s">
        <v>287</v>
      </c>
      <c r="H1973" s="207" t="s">
        <v>1015</v>
      </c>
      <c r="I1973" s="207" t="s">
        <v>260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691</v>
      </c>
      <c r="C1974" s="209" t="s">
        <v>692</v>
      </c>
      <c r="D1974" s="72" t="str">
        <f t="shared" si="61"/>
        <v>mar/2018</v>
      </c>
      <c r="E1974" s="206">
        <v>43179</v>
      </c>
      <c r="F1974" s="205" t="s">
        <v>1160</v>
      </c>
      <c r="G1974" s="205" t="s">
        <v>287</v>
      </c>
      <c r="H1974" s="207" t="s">
        <v>1015</v>
      </c>
      <c r="I1974" s="207" t="s">
        <v>260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691</v>
      </c>
      <c r="C1975" s="209" t="s">
        <v>692</v>
      </c>
      <c r="D1975" s="72" t="str">
        <f t="shared" si="61"/>
        <v>mar/2018</v>
      </c>
      <c r="E1975" s="206">
        <v>43179</v>
      </c>
      <c r="F1975" s="205" t="s">
        <v>1161</v>
      </c>
      <c r="G1975" s="205" t="s">
        <v>287</v>
      </c>
      <c r="H1975" s="207" t="s">
        <v>1015</v>
      </c>
      <c r="I1975" s="207" t="s">
        <v>260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691</v>
      </c>
      <c r="C1976" s="209" t="s">
        <v>692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317</v>
      </c>
      <c r="H1976" s="207" t="s">
        <v>291</v>
      </c>
      <c r="I1976" s="207" t="s">
        <v>241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691</v>
      </c>
      <c r="C1977" s="209" t="s">
        <v>692</v>
      </c>
      <c r="D1977" s="72" t="str">
        <f t="shared" si="61"/>
        <v>mar/2018</v>
      </c>
      <c r="E1977" s="206">
        <v>43179</v>
      </c>
      <c r="F1977" s="205" t="s">
        <v>689</v>
      </c>
      <c r="G1977" s="205" t="s">
        <v>287</v>
      </c>
      <c r="H1977" s="207" t="s">
        <v>1017</v>
      </c>
      <c r="I1977" s="207" t="s">
        <v>235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691</v>
      </c>
      <c r="C1978" s="209" t="s">
        <v>692</v>
      </c>
      <c r="D1978" s="72" t="str">
        <f t="shared" si="61"/>
        <v>mar/2018</v>
      </c>
      <c r="E1978" s="206">
        <v>43179</v>
      </c>
      <c r="F1978" s="205" t="s">
        <v>601</v>
      </c>
      <c r="G1978" s="205" t="s">
        <v>287</v>
      </c>
      <c r="H1978" s="207" t="s">
        <v>1017</v>
      </c>
      <c r="I1978" s="207" t="s">
        <v>235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691</v>
      </c>
      <c r="C1979" s="209" t="s">
        <v>692</v>
      </c>
      <c r="D1979" s="72" t="str">
        <f t="shared" si="61"/>
        <v>mar/2018</v>
      </c>
      <c r="E1979" s="206">
        <v>43179</v>
      </c>
      <c r="F1979" s="205" t="s">
        <v>337</v>
      </c>
      <c r="G1979" s="205" t="s">
        <v>287</v>
      </c>
      <c r="H1979" s="207" t="s">
        <v>1017</v>
      </c>
      <c r="I1979" s="207" t="s">
        <v>235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691</v>
      </c>
      <c r="C1980" s="209" t="s">
        <v>692</v>
      </c>
      <c r="D1980" s="72" t="str">
        <f t="shared" si="61"/>
        <v>mar/2018</v>
      </c>
      <c r="E1980" s="206">
        <v>43179</v>
      </c>
      <c r="F1980" s="205" t="s">
        <v>1162</v>
      </c>
      <c r="G1980" s="205" t="s">
        <v>287</v>
      </c>
      <c r="H1980" s="207" t="s">
        <v>1017</v>
      </c>
      <c r="I1980" s="207" t="s">
        <v>235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691</v>
      </c>
      <c r="C1981" s="209" t="s">
        <v>692</v>
      </c>
      <c r="D1981" s="72" t="str">
        <f t="shared" si="61"/>
        <v>mar/2018</v>
      </c>
      <c r="E1981" s="206">
        <v>43179</v>
      </c>
      <c r="F1981" s="205" t="s">
        <v>338</v>
      </c>
      <c r="G1981" s="205" t="s">
        <v>287</v>
      </c>
      <c r="H1981" s="207" t="s">
        <v>1017</v>
      </c>
      <c r="I1981" s="207" t="s">
        <v>235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691</v>
      </c>
      <c r="C1982" s="209" t="s">
        <v>692</v>
      </c>
      <c r="D1982" s="72" t="str">
        <f t="shared" si="61"/>
        <v>mar/2018</v>
      </c>
      <c r="E1982" s="206">
        <v>43179</v>
      </c>
      <c r="F1982" s="205" t="s">
        <v>1163</v>
      </c>
      <c r="G1982" s="205" t="s">
        <v>287</v>
      </c>
      <c r="H1982" s="207" t="s">
        <v>1017</v>
      </c>
      <c r="I1982" s="207" t="s">
        <v>235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691</v>
      </c>
      <c r="C1983" s="209" t="s">
        <v>692</v>
      </c>
      <c r="D1983" s="72" t="str">
        <f t="shared" si="61"/>
        <v>mar/2018</v>
      </c>
      <c r="E1983" s="206">
        <v>43179</v>
      </c>
      <c r="F1983" s="205" t="s">
        <v>600</v>
      </c>
      <c r="G1983" s="205" t="s">
        <v>287</v>
      </c>
      <c r="H1983" s="207" t="s">
        <v>1017</v>
      </c>
      <c r="I1983" s="207" t="s">
        <v>235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691</v>
      </c>
      <c r="C1984" s="209" t="s">
        <v>692</v>
      </c>
      <c r="D1984" s="72" t="str">
        <f t="shared" si="61"/>
        <v>mar/2018</v>
      </c>
      <c r="E1984" s="206">
        <v>43179</v>
      </c>
      <c r="F1984" s="205" t="s">
        <v>1164</v>
      </c>
      <c r="G1984" s="205" t="s">
        <v>287</v>
      </c>
      <c r="H1984" s="207" t="s">
        <v>1017</v>
      </c>
      <c r="I1984" s="207" t="s">
        <v>235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691</v>
      </c>
      <c r="C1985" s="209" t="s">
        <v>692</v>
      </c>
      <c r="D1985" s="72" t="str">
        <f t="shared" si="61"/>
        <v>mar/2018</v>
      </c>
      <c r="E1985" s="206">
        <v>43179</v>
      </c>
      <c r="F1985" s="205" t="s">
        <v>1165</v>
      </c>
      <c r="G1985" s="205" t="s">
        <v>287</v>
      </c>
      <c r="H1985" s="207" t="s">
        <v>1017</v>
      </c>
      <c r="I1985" s="207" t="s">
        <v>235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691</v>
      </c>
      <c r="C1986" s="209" t="s">
        <v>692</v>
      </c>
      <c r="D1986" s="72" t="str">
        <f t="shared" si="61"/>
        <v>mar/2018</v>
      </c>
      <c r="E1986" s="206">
        <v>43179</v>
      </c>
      <c r="F1986" s="205" t="s">
        <v>1166</v>
      </c>
      <c r="G1986" s="205" t="s">
        <v>287</v>
      </c>
      <c r="H1986" s="207" t="s">
        <v>1017</v>
      </c>
      <c r="I1986" s="207" t="s">
        <v>235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691</v>
      </c>
      <c r="C1987" s="209" t="s">
        <v>692</v>
      </c>
      <c r="D1987" s="72" t="str">
        <f t="shared" si="61"/>
        <v>mar/2018</v>
      </c>
      <c r="E1987" s="206">
        <v>43179</v>
      </c>
      <c r="F1987" s="205" t="s">
        <v>1167</v>
      </c>
      <c r="G1987" s="205" t="s">
        <v>287</v>
      </c>
      <c r="H1987" s="207" t="s">
        <v>1017</v>
      </c>
      <c r="I1987" s="207" t="s">
        <v>235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691</v>
      </c>
      <c r="C1988" s="209" t="s">
        <v>692</v>
      </c>
      <c r="D1988" s="72" t="str">
        <f t="shared" ref="D1988:D2051" si="63">TEXT(E1988,"mmm/aaaa")</f>
        <v>mar/2018</v>
      </c>
      <c r="E1988" s="206">
        <v>43179</v>
      </c>
      <c r="F1988" s="205" t="s">
        <v>1168</v>
      </c>
      <c r="G1988" s="205" t="s">
        <v>287</v>
      </c>
      <c r="H1988" s="207" t="s">
        <v>1017</v>
      </c>
      <c r="I1988" s="207" t="s">
        <v>235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691</v>
      </c>
      <c r="C1989" s="209" t="s">
        <v>692</v>
      </c>
      <c r="D1989" s="72" t="str">
        <f t="shared" si="63"/>
        <v>mar/2018</v>
      </c>
      <c r="E1989" s="206">
        <v>43179</v>
      </c>
      <c r="F1989" s="205" t="s">
        <v>1169</v>
      </c>
      <c r="G1989" s="205" t="s">
        <v>287</v>
      </c>
      <c r="H1989" s="207" t="s">
        <v>1017</v>
      </c>
      <c r="I1989" s="207" t="s">
        <v>235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691</v>
      </c>
      <c r="C1990" s="209" t="s">
        <v>692</v>
      </c>
      <c r="D1990" s="72" t="str">
        <f t="shared" si="63"/>
        <v>mar/2018</v>
      </c>
      <c r="E1990" s="206">
        <v>43179</v>
      </c>
      <c r="F1990" s="205" t="s">
        <v>339</v>
      </c>
      <c r="G1990" s="205" t="s">
        <v>287</v>
      </c>
      <c r="H1990" s="207" t="s">
        <v>1017</v>
      </c>
      <c r="I1990" s="207" t="s">
        <v>235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691</v>
      </c>
      <c r="C1991" s="209" t="s">
        <v>692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287</v>
      </c>
      <c r="H1991" s="207" t="s">
        <v>1170</v>
      </c>
      <c r="I1991" s="207" t="s">
        <v>276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691</v>
      </c>
      <c r="C1992" s="209" t="s">
        <v>692</v>
      </c>
      <c r="D1992" s="72" t="str">
        <f t="shared" si="63"/>
        <v>mar/2018</v>
      </c>
      <c r="E1992" s="206">
        <v>43179</v>
      </c>
      <c r="F1992" s="205" t="s">
        <v>210</v>
      </c>
      <c r="G1992" s="205" t="s">
        <v>287</v>
      </c>
      <c r="H1992" s="207" t="s">
        <v>298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691</v>
      </c>
      <c r="C1993" s="209" t="s">
        <v>692</v>
      </c>
      <c r="D1993" s="72" t="str">
        <f t="shared" si="63"/>
        <v>mar/2018</v>
      </c>
      <c r="E1993" s="206">
        <v>43179</v>
      </c>
      <c r="F1993" s="205" t="s">
        <v>210</v>
      </c>
      <c r="G1993" s="205" t="s">
        <v>287</v>
      </c>
      <c r="H1993" s="207" t="s">
        <v>298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691</v>
      </c>
      <c r="C1994" s="209" t="s">
        <v>692</v>
      </c>
      <c r="D1994" s="72" t="str">
        <f t="shared" si="63"/>
        <v>mar/2018</v>
      </c>
      <c r="E1994" s="206">
        <v>43179</v>
      </c>
      <c r="F1994" s="205" t="s">
        <v>210</v>
      </c>
      <c r="G1994" s="205" t="s">
        <v>287</v>
      </c>
      <c r="H1994" s="207" t="s">
        <v>298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691</v>
      </c>
      <c r="C1995" s="209" t="s">
        <v>692</v>
      </c>
      <c r="D1995" s="72" t="str">
        <f t="shared" si="63"/>
        <v>mar/2018</v>
      </c>
      <c r="E1995" s="206">
        <v>43179</v>
      </c>
      <c r="F1995" s="205" t="s">
        <v>210</v>
      </c>
      <c r="G1995" s="205" t="s">
        <v>287</v>
      </c>
      <c r="H1995" s="207" t="s">
        <v>298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691</v>
      </c>
      <c r="C1996" s="209" t="s">
        <v>692</v>
      </c>
      <c r="D1996" s="72" t="str">
        <f t="shared" si="63"/>
        <v>mar/2018</v>
      </c>
      <c r="E1996" s="206">
        <v>43179</v>
      </c>
      <c r="F1996" s="205" t="s">
        <v>210</v>
      </c>
      <c r="G1996" s="205" t="s">
        <v>287</v>
      </c>
      <c r="H1996" s="207" t="s">
        <v>298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691</v>
      </c>
      <c r="C1997" s="209" t="s">
        <v>692</v>
      </c>
      <c r="D1997" s="72" t="str">
        <f t="shared" si="63"/>
        <v>mar/2018</v>
      </c>
      <c r="E1997" s="206">
        <v>43179</v>
      </c>
      <c r="F1997" s="205" t="s">
        <v>210</v>
      </c>
      <c r="G1997" s="205" t="s">
        <v>287</v>
      </c>
      <c r="H1997" s="207" t="s">
        <v>298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691</v>
      </c>
      <c r="C1998" s="209" t="s">
        <v>692</v>
      </c>
      <c r="D1998" s="72" t="str">
        <f t="shared" si="63"/>
        <v>mar/2018</v>
      </c>
      <c r="E1998" s="206">
        <v>43179</v>
      </c>
      <c r="F1998" s="205" t="s">
        <v>210</v>
      </c>
      <c r="G1998" s="205" t="s">
        <v>287</v>
      </c>
      <c r="H1998" s="207" t="s">
        <v>298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691</v>
      </c>
      <c r="C1999" s="209" t="s">
        <v>692</v>
      </c>
      <c r="D1999" s="72" t="str">
        <f t="shared" si="63"/>
        <v>mar/2018</v>
      </c>
      <c r="E1999" s="206">
        <v>43179</v>
      </c>
      <c r="F1999" s="205" t="s">
        <v>210</v>
      </c>
      <c r="G1999" s="205" t="s">
        <v>287</v>
      </c>
      <c r="H1999" s="207" t="s">
        <v>298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691</v>
      </c>
      <c r="C2000" s="209" t="s">
        <v>692</v>
      </c>
      <c r="D2000" s="72" t="str">
        <f t="shared" si="63"/>
        <v>mar/2018</v>
      </c>
      <c r="E2000" s="216">
        <v>43179</v>
      </c>
      <c r="F2000" s="205" t="s">
        <v>314</v>
      </c>
      <c r="G2000" s="211" t="s">
        <v>287</v>
      </c>
      <c r="H2000" s="226" t="s">
        <v>430</v>
      </c>
      <c r="I2000" s="226" t="s">
        <v>268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691</v>
      </c>
      <c r="C2001" s="209" t="s">
        <v>692</v>
      </c>
      <c r="D2001" s="72" t="str">
        <f t="shared" si="63"/>
        <v>mar/2018</v>
      </c>
      <c r="E2001" s="206">
        <v>43179</v>
      </c>
      <c r="F2001" s="205" t="s">
        <v>210</v>
      </c>
      <c r="G2001" s="205" t="s">
        <v>287</v>
      </c>
      <c r="H2001" s="207" t="s">
        <v>1040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693</v>
      </c>
      <c r="C2002" s="209" t="s">
        <v>692</v>
      </c>
      <c r="D2002" s="72" t="str">
        <f t="shared" si="63"/>
        <v>mar/2018</v>
      </c>
      <c r="E2002" s="206">
        <v>43179</v>
      </c>
      <c r="F2002" s="205" t="s">
        <v>201</v>
      </c>
      <c r="G2002" s="205" t="s">
        <v>287</v>
      </c>
      <c r="H2002" s="207" t="s">
        <v>299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691</v>
      </c>
      <c r="C2003" s="209" t="s">
        <v>692</v>
      </c>
      <c r="D2003" s="72" t="str">
        <f t="shared" si="63"/>
        <v>mar/2018</v>
      </c>
      <c r="E2003" s="206">
        <v>43179</v>
      </c>
      <c r="F2003" s="205" t="s">
        <v>201</v>
      </c>
      <c r="G2003" s="205" t="s">
        <v>287</v>
      </c>
      <c r="H2003" s="207" t="s">
        <v>299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693</v>
      </c>
      <c r="C2004" s="209" t="s">
        <v>692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287</v>
      </c>
      <c r="H2004" s="207" t="s">
        <v>140</v>
      </c>
      <c r="I2004" s="207" t="s">
        <v>227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693</v>
      </c>
      <c r="C2005" s="209" t="s">
        <v>692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287</v>
      </c>
      <c r="H2005" s="207" t="s">
        <v>140</v>
      </c>
      <c r="I2005" s="207" t="s">
        <v>227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691</v>
      </c>
      <c r="C2006" s="209" t="s">
        <v>692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287</v>
      </c>
      <c r="H2006" s="207" t="s">
        <v>1029</v>
      </c>
      <c r="I2006" s="207" t="s">
        <v>235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691</v>
      </c>
      <c r="C2007" s="209" t="s">
        <v>692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287</v>
      </c>
      <c r="H2007" s="207" t="s">
        <v>1012</v>
      </c>
      <c r="I2007" s="207" t="s">
        <v>235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691</v>
      </c>
      <c r="C2008" s="209" t="s">
        <v>692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287</v>
      </c>
      <c r="H2008" s="207" t="s">
        <v>901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691</v>
      </c>
      <c r="C2009" s="209" t="s">
        <v>692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287</v>
      </c>
      <c r="H2009" s="207" t="s">
        <v>901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691</v>
      </c>
      <c r="C2010" s="209" t="s">
        <v>692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287</v>
      </c>
      <c r="H2010" s="207" t="s">
        <v>901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691</v>
      </c>
      <c r="C2011" s="209" t="s">
        <v>692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287</v>
      </c>
      <c r="H2011" s="207" t="s">
        <v>901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691</v>
      </c>
      <c r="C2012" s="209" t="s">
        <v>692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287</v>
      </c>
      <c r="H2012" s="207" t="s">
        <v>184</v>
      </c>
      <c r="I2012" s="207" t="s">
        <v>241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691</v>
      </c>
      <c r="C2013" s="209" t="s">
        <v>692</v>
      </c>
      <c r="D2013" s="72" t="str">
        <f t="shared" si="63"/>
        <v>mar/2018</v>
      </c>
      <c r="E2013" s="206">
        <v>43180</v>
      </c>
      <c r="F2013" s="205" t="s">
        <v>210</v>
      </c>
      <c r="G2013" s="205" t="s">
        <v>287</v>
      </c>
      <c r="H2013" s="207" t="s">
        <v>298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691</v>
      </c>
      <c r="C2014" s="209" t="s">
        <v>692</v>
      </c>
      <c r="D2014" s="72" t="str">
        <f t="shared" si="63"/>
        <v>mar/2018</v>
      </c>
      <c r="E2014" s="206">
        <v>43180</v>
      </c>
      <c r="F2014" s="205" t="s">
        <v>210</v>
      </c>
      <c r="G2014" s="205" t="s">
        <v>287</v>
      </c>
      <c r="H2014" s="207" t="s">
        <v>298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691</v>
      </c>
      <c r="C2015" s="209" t="s">
        <v>692</v>
      </c>
      <c r="D2015" s="72" t="str">
        <f t="shared" si="63"/>
        <v>mar/2018</v>
      </c>
      <c r="E2015" s="206">
        <v>43180</v>
      </c>
      <c r="F2015" s="205" t="s">
        <v>210</v>
      </c>
      <c r="G2015" s="205" t="s">
        <v>287</v>
      </c>
      <c r="H2015" s="207" t="s">
        <v>298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691</v>
      </c>
      <c r="C2016" s="209" t="s">
        <v>692</v>
      </c>
      <c r="D2016" s="72" t="str">
        <f t="shared" si="63"/>
        <v>mar/2018</v>
      </c>
      <c r="E2016" s="206">
        <v>43180</v>
      </c>
      <c r="F2016" s="205" t="s">
        <v>210</v>
      </c>
      <c r="G2016" s="205" t="s">
        <v>287</v>
      </c>
      <c r="H2016" s="207" t="s">
        <v>1040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691</v>
      </c>
      <c r="C2017" s="209" t="s">
        <v>692</v>
      </c>
      <c r="D2017" s="72" t="str">
        <f t="shared" si="63"/>
        <v>mar/2018</v>
      </c>
      <c r="E2017" s="206">
        <v>43180</v>
      </c>
      <c r="F2017" s="205" t="s">
        <v>210</v>
      </c>
      <c r="G2017" s="205" t="s">
        <v>287</v>
      </c>
      <c r="H2017" s="207" t="s">
        <v>1040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691</v>
      </c>
      <c r="C2018" s="209" t="s">
        <v>692</v>
      </c>
      <c r="D2018" s="72" t="str">
        <f t="shared" si="63"/>
        <v>mar/2018</v>
      </c>
      <c r="E2018" s="206">
        <v>43180</v>
      </c>
      <c r="F2018" s="205" t="s">
        <v>210</v>
      </c>
      <c r="G2018" s="205" t="s">
        <v>287</v>
      </c>
      <c r="H2018" s="207" t="s">
        <v>1040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691</v>
      </c>
      <c r="C2019" s="209" t="s">
        <v>692</v>
      </c>
      <c r="D2019" s="72" t="str">
        <f t="shared" si="63"/>
        <v>mar/2018</v>
      </c>
      <c r="E2019" s="206">
        <v>43180</v>
      </c>
      <c r="F2019" s="205" t="s">
        <v>210</v>
      </c>
      <c r="G2019" s="205" t="s">
        <v>287</v>
      </c>
      <c r="H2019" s="207" t="s">
        <v>1040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693</v>
      </c>
      <c r="C2020" s="209" t="s">
        <v>692</v>
      </c>
      <c r="D2020" s="72" t="str">
        <f t="shared" si="63"/>
        <v>mar/2018</v>
      </c>
      <c r="E2020" s="206">
        <v>43180</v>
      </c>
      <c r="F2020" s="205" t="s">
        <v>201</v>
      </c>
      <c r="G2020" s="205" t="s">
        <v>287</v>
      </c>
      <c r="H2020" s="207" t="s">
        <v>299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691</v>
      </c>
      <c r="C2021" s="209" t="s">
        <v>692</v>
      </c>
      <c r="D2021" s="72" t="str">
        <f t="shared" si="63"/>
        <v>mar/2018</v>
      </c>
      <c r="E2021" s="206">
        <v>43180</v>
      </c>
      <c r="F2021" s="205" t="s">
        <v>201</v>
      </c>
      <c r="G2021" s="205" t="s">
        <v>287</v>
      </c>
      <c r="H2021" s="207" t="s">
        <v>299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691</v>
      </c>
      <c r="C2022" s="209" t="s">
        <v>692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287</v>
      </c>
      <c r="H2022" s="207" t="s">
        <v>1126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691</v>
      </c>
      <c r="C2023" s="209" t="s">
        <v>692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287</v>
      </c>
      <c r="H2023" s="207" t="s">
        <v>388</v>
      </c>
      <c r="I2023" s="207" t="s">
        <v>241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691</v>
      </c>
      <c r="C2024" s="209" t="s">
        <v>692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287</v>
      </c>
      <c r="H2024" s="207" t="s">
        <v>388</v>
      </c>
      <c r="I2024" s="207" t="s">
        <v>241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691</v>
      </c>
      <c r="C2025" s="209" t="s">
        <v>692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287</v>
      </c>
      <c r="H2025" s="207" t="s">
        <v>388</v>
      </c>
      <c r="I2025" s="207" t="s">
        <v>241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691</v>
      </c>
      <c r="C2026" s="209" t="s">
        <v>692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287</v>
      </c>
      <c r="H2026" s="207" t="s">
        <v>388</v>
      </c>
      <c r="I2026" s="207" t="s">
        <v>241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691</v>
      </c>
      <c r="C2027" s="209" t="s">
        <v>692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287</v>
      </c>
      <c r="H2027" s="207" t="s">
        <v>901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691</v>
      </c>
      <c r="C2028" s="209" t="s">
        <v>692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287</v>
      </c>
      <c r="H2028" s="207" t="s">
        <v>901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691</v>
      </c>
      <c r="C2029" s="209" t="s">
        <v>692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287</v>
      </c>
      <c r="H2029" s="207" t="s">
        <v>1014</v>
      </c>
      <c r="I2029" s="221" t="s">
        <v>244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691</v>
      </c>
      <c r="C2030" s="209" t="s">
        <v>692</v>
      </c>
      <c r="D2030" s="72" t="str">
        <f t="shared" si="63"/>
        <v>mar/2018</v>
      </c>
      <c r="E2030" s="206">
        <v>43181</v>
      </c>
      <c r="F2030" s="205" t="s">
        <v>314</v>
      </c>
      <c r="G2030" s="205" t="s">
        <v>287</v>
      </c>
      <c r="H2030" s="207" t="s">
        <v>197</v>
      </c>
      <c r="I2030" s="207" t="s">
        <v>268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691</v>
      </c>
      <c r="C2031" s="209" t="s">
        <v>692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287</v>
      </c>
      <c r="H2031" s="207" t="s">
        <v>355</v>
      </c>
      <c r="I2031" s="207" t="s">
        <v>240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691</v>
      </c>
      <c r="C2032" s="209" t="s">
        <v>692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287</v>
      </c>
      <c r="H2032" s="207" t="s">
        <v>355</v>
      </c>
      <c r="I2032" s="207" t="s">
        <v>240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691</v>
      </c>
      <c r="C2033" s="209" t="s">
        <v>692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287</v>
      </c>
      <c r="H2033" s="207" t="s">
        <v>405</v>
      </c>
      <c r="I2033" s="207" t="s">
        <v>252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691</v>
      </c>
      <c r="C2034" s="209" t="s">
        <v>692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287</v>
      </c>
      <c r="H2034" s="207" t="s">
        <v>143</v>
      </c>
      <c r="I2034" s="207" t="s">
        <v>247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691</v>
      </c>
      <c r="C2035" s="209" t="s">
        <v>692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287</v>
      </c>
      <c r="H2035" s="207" t="s">
        <v>671</v>
      </c>
      <c r="I2035" s="207" t="s">
        <v>242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691</v>
      </c>
      <c r="C2036" s="209" t="s">
        <v>692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287</v>
      </c>
      <c r="H2036" s="207" t="s">
        <v>997</v>
      </c>
      <c r="I2036" s="207" t="s">
        <v>248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691</v>
      </c>
      <c r="C2037" s="209" t="s">
        <v>692</v>
      </c>
      <c r="D2037" s="72" t="str">
        <f t="shared" si="63"/>
        <v>mar/2018</v>
      </c>
      <c r="E2037" s="206">
        <v>43181</v>
      </c>
      <c r="F2037" s="205" t="s">
        <v>314</v>
      </c>
      <c r="G2037" s="205" t="s">
        <v>287</v>
      </c>
      <c r="H2037" s="207" t="s">
        <v>379</v>
      </c>
      <c r="I2037" s="207" t="s">
        <v>268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691</v>
      </c>
      <c r="C2038" s="209" t="s">
        <v>692</v>
      </c>
      <c r="D2038" s="72" t="str">
        <f t="shared" si="63"/>
        <v>mar/2018</v>
      </c>
      <c r="E2038" s="206">
        <v>43181</v>
      </c>
      <c r="F2038" s="205" t="s">
        <v>210</v>
      </c>
      <c r="G2038" s="205" t="s">
        <v>287</v>
      </c>
      <c r="H2038" s="207" t="s">
        <v>298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691</v>
      </c>
      <c r="C2039" s="209" t="s">
        <v>692</v>
      </c>
      <c r="D2039" s="72" t="str">
        <f t="shared" si="63"/>
        <v>mar/2018</v>
      </c>
      <c r="E2039" s="206">
        <v>43181</v>
      </c>
      <c r="F2039" s="205" t="s">
        <v>210</v>
      </c>
      <c r="G2039" s="205" t="s">
        <v>287</v>
      </c>
      <c r="H2039" s="207" t="s">
        <v>298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691</v>
      </c>
      <c r="C2040" s="209" t="s">
        <v>692</v>
      </c>
      <c r="D2040" s="72" t="str">
        <f t="shared" si="63"/>
        <v>mar/2018</v>
      </c>
      <c r="E2040" s="206">
        <v>43181</v>
      </c>
      <c r="F2040" s="205" t="s">
        <v>210</v>
      </c>
      <c r="G2040" s="205" t="s">
        <v>287</v>
      </c>
      <c r="H2040" s="207" t="s">
        <v>298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691</v>
      </c>
      <c r="C2041" s="209" t="s">
        <v>692</v>
      </c>
      <c r="D2041" s="72" t="str">
        <f t="shared" si="63"/>
        <v>mar/2018</v>
      </c>
      <c r="E2041" s="206">
        <v>43181</v>
      </c>
      <c r="F2041" s="205" t="s">
        <v>210</v>
      </c>
      <c r="G2041" s="205" t="s">
        <v>287</v>
      </c>
      <c r="H2041" s="207" t="s">
        <v>298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691</v>
      </c>
      <c r="C2042" s="209" t="s">
        <v>692</v>
      </c>
      <c r="D2042" s="72" t="str">
        <f t="shared" si="63"/>
        <v>mar/2018</v>
      </c>
      <c r="E2042" s="206">
        <v>43181</v>
      </c>
      <c r="F2042" s="205" t="s">
        <v>210</v>
      </c>
      <c r="G2042" s="205" t="s">
        <v>287</v>
      </c>
      <c r="H2042" s="207" t="s">
        <v>298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691</v>
      </c>
      <c r="C2043" s="209" t="s">
        <v>692</v>
      </c>
      <c r="D2043" s="72" t="str">
        <f t="shared" si="63"/>
        <v>mar/2018</v>
      </c>
      <c r="E2043" s="206">
        <v>43181</v>
      </c>
      <c r="F2043" s="205" t="s">
        <v>210</v>
      </c>
      <c r="G2043" s="205" t="s">
        <v>287</v>
      </c>
      <c r="H2043" s="207" t="s">
        <v>1040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691</v>
      </c>
      <c r="C2044" s="209" t="s">
        <v>692</v>
      </c>
      <c r="D2044" s="72" t="str">
        <f t="shared" si="63"/>
        <v>mar/2018</v>
      </c>
      <c r="E2044" s="206">
        <v>43181</v>
      </c>
      <c r="F2044" s="205" t="s">
        <v>210</v>
      </c>
      <c r="G2044" s="205" t="s">
        <v>287</v>
      </c>
      <c r="H2044" s="207" t="s">
        <v>1040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691</v>
      </c>
      <c r="C2045" s="209" t="s">
        <v>692</v>
      </c>
      <c r="D2045" s="72" t="str">
        <f t="shared" si="63"/>
        <v>mar/2018</v>
      </c>
      <c r="E2045" s="206">
        <v>43181</v>
      </c>
      <c r="F2045" s="205" t="s">
        <v>210</v>
      </c>
      <c r="G2045" s="205" t="s">
        <v>287</v>
      </c>
      <c r="H2045" s="207" t="s">
        <v>1040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693</v>
      </c>
      <c r="C2046" s="209" t="s">
        <v>692</v>
      </c>
      <c r="D2046" s="72" t="str">
        <f t="shared" si="63"/>
        <v>mar/2018</v>
      </c>
      <c r="E2046" s="206">
        <v>43181</v>
      </c>
      <c r="F2046" s="205" t="s">
        <v>201</v>
      </c>
      <c r="G2046" s="205" t="s">
        <v>287</v>
      </c>
      <c r="H2046" s="207" t="s">
        <v>299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691</v>
      </c>
      <c r="C2047" s="209" t="s">
        <v>692</v>
      </c>
      <c r="D2047" s="72" t="str">
        <f t="shared" si="63"/>
        <v>mar/2018</v>
      </c>
      <c r="E2047" s="206">
        <v>43181</v>
      </c>
      <c r="F2047" s="205" t="s">
        <v>201</v>
      </c>
      <c r="G2047" s="205" t="s">
        <v>287</v>
      </c>
      <c r="H2047" s="207" t="s">
        <v>299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691</v>
      </c>
      <c r="C2048" s="209" t="s">
        <v>692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287</v>
      </c>
      <c r="H2048" s="207" t="s">
        <v>308</v>
      </c>
      <c r="I2048" s="207" t="s">
        <v>252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691</v>
      </c>
      <c r="C2049" s="209" t="s">
        <v>692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287</v>
      </c>
      <c r="H2049" s="207" t="s">
        <v>1027</v>
      </c>
      <c r="I2049" s="207" t="s">
        <v>235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691</v>
      </c>
      <c r="C2050" s="209" t="s">
        <v>692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287</v>
      </c>
      <c r="H2050" s="207" t="s">
        <v>208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691</v>
      </c>
      <c r="C2051" s="209" t="s">
        <v>692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287</v>
      </c>
      <c r="H2051" s="207" t="s">
        <v>1030</v>
      </c>
      <c r="I2051" s="207" t="s">
        <v>235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691</v>
      </c>
      <c r="C2052" s="209" t="s">
        <v>692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287</v>
      </c>
      <c r="H2052" s="207" t="s">
        <v>1011</v>
      </c>
      <c r="I2052" s="207" t="s">
        <v>235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693</v>
      </c>
      <c r="C2053" s="209" t="s">
        <v>692</v>
      </c>
      <c r="D2053" s="72" t="str">
        <f t="shared" si="65"/>
        <v>mar/2018</v>
      </c>
      <c r="E2053" s="206">
        <v>43182</v>
      </c>
      <c r="F2053" s="205" t="s">
        <v>201</v>
      </c>
      <c r="G2053" s="205" t="s">
        <v>287</v>
      </c>
      <c r="H2053" s="207" t="s">
        <v>294</v>
      </c>
      <c r="I2053" s="207" t="s">
        <v>229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691</v>
      </c>
      <c r="C2054" s="209" t="s">
        <v>692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287</v>
      </c>
      <c r="H2054" s="207" t="s">
        <v>388</v>
      </c>
      <c r="I2054" s="207" t="s">
        <v>241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691</v>
      </c>
      <c r="C2055" s="209" t="s">
        <v>692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287</v>
      </c>
      <c r="H2055" s="207" t="s">
        <v>388</v>
      </c>
      <c r="I2055" s="207" t="s">
        <v>241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691</v>
      </c>
      <c r="C2056" s="209" t="s">
        <v>692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287</v>
      </c>
      <c r="H2056" s="207" t="s">
        <v>995</v>
      </c>
      <c r="I2056" s="207" t="s">
        <v>240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691</v>
      </c>
      <c r="C2057" s="209" t="s">
        <v>692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287</v>
      </c>
      <c r="H2057" s="207" t="s">
        <v>1022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691</v>
      </c>
      <c r="C2058" s="209" t="s">
        <v>692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287</v>
      </c>
      <c r="H2058" s="207" t="s">
        <v>1013</v>
      </c>
      <c r="I2058" s="207" t="s">
        <v>235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691</v>
      </c>
      <c r="C2059" s="209" t="s">
        <v>692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287</v>
      </c>
      <c r="H2059" s="207" t="s">
        <v>345</v>
      </c>
      <c r="I2059" s="207" t="s">
        <v>271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691</v>
      </c>
      <c r="C2060" s="209" t="s">
        <v>692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287</v>
      </c>
      <c r="H2060" s="207" t="s">
        <v>1171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691</v>
      </c>
      <c r="C2061" s="209" t="s">
        <v>692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287</v>
      </c>
      <c r="H2061" s="207" t="s">
        <v>1071</v>
      </c>
      <c r="I2061" s="207" t="s">
        <v>235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691</v>
      </c>
      <c r="C2062" s="209" t="s">
        <v>692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287</v>
      </c>
      <c r="H2062" s="207" t="s">
        <v>1032</v>
      </c>
      <c r="I2062" s="207" t="s">
        <v>235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691</v>
      </c>
      <c r="C2063" s="209" t="s">
        <v>692</v>
      </c>
      <c r="D2063" s="72" t="str">
        <f t="shared" si="65"/>
        <v>mar/2018</v>
      </c>
      <c r="E2063" s="206">
        <v>43182</v>
      </c>
      <c r="F2063" s="205" t="s">
        <v>397</v>
      </c>
      <c r="G2063" s="205" t="s">
        <v>287</v>
      </c>
      <c r="H2063" s="207" t="s">
        <v>397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691</v>
      </c>
      <c r="C2064" s="209" t="s">
        <v>692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287</v>
      </c>
      <c r="H2064" s="207" t="s">
        <v>1017</v>
      </c>
      <c r="I2064" s="207" t="s">
        <v>235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691</v>
      </c>
      <c r="C2065" s="209" t="s">
        <v>692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287</v>
      </c>
      <c r="H2065" s="207" t="s">
        <v>1017</v>
      </c>
      <c r="I2065" s="207" t="s">
        <v>235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691</v>
      </c>
      <c r="C2066" s="209" t="s">
        <v>692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287</v>
      </c>
      <c r="H2066" s="207" t="s">
        <v>1017</v>
      </c>
      <c r="I2066" s="207" t="s">
        <v>235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691</v>
      </c>
      <c r="C2067" s="209" t="s">
        <v>692</v>
      </c>
      <c r="D2067" s="72" t="str">
        <f t="shared" si="65"/>
        <v>mar/2018</v>
      </c>
      <c r="E2067" s="206">
        <v>43182</v>
      </c>
      <c r="F2067" s="205" t="s">
        <v>210</v>
      </c>
      <c r="G2067" s="205" t="s">
        <v>287</v>
      </c>
      <c r="H2067" s="207" t="s">
        <v>298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691</v>
      </c>
      <c r="C2068" s="209" t="s">
        <v>692</v>
      </c>
      <c r="D2068" s="72" t="str">
        <f t="shared" si="65"/>
        <v>mar/2018</v>
      </c>
      <c r="E2068" s="206">
        <v>43182</v>
      </c>
      <c r="F2068" s="205" t="s">
        <v>210</v>
      </c>
      <c r="G2068" s="205" t="s">
        <v>287</v>
      </c>
      <c r="H2068" s="207" t="s">
        <v>298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691</v>
      </c>
      <c r="C2069" s="209" t="s">
        <v>692</v>
      </c>
      <c r="D2069" s="72" t="str">
        <f t="shared" si="65"/>
        <v>mar/2018</v>
      </c>
      <c r="E2069" s="206">
        <v>43182</v>
      </c>
      <c r="F2069" s="205" t="s">
        <v>210</v>
      </c>
      <c r="G2069" s="205" t="s">
        <v>287</v>
      </c>
      <c r="H2069" s="207" t="s">
        <v>298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691</v>
      </c>
      <c r="C2070" s="209" t="s">
        <v>692</v>
      </c>
      <c r="D2070" s="72" t="str">
        <f t="shared" si="65"/>
        <v>mar/2018</v>
      </c>
      <c r="E2070" s="206">
        <v>43182</v>
      </c>
      <c r="F2070" s="205" t="s">
        <v>210</v>
      </c>
      <c r="G2070" s="205" t="s">
        <v>287</v>
      </c>
      <c r="H2070" s="207" t="s">
        <v>298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691</v>
      </c>
      <c r="C2071" s="209" t="s">
        <v>692</v>
      </c>
      <c r="D2071" s="72" t="str">
        <f t="shared" si="65"/>
        <v>mar/2018</v>
      </c>
      <c r="E2071" s="206">
        <v>43182</v>
      </c>
      <c r="F2071" s="205" t="s">
        <v>210</v>
      </c>
      <c r="G2071" s="205" t="s">
        <v>287</v>
      </c>
      <c r="H2071" s="207" t="s">
        <v>298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691</v>
      </c>
      <c r="C2072" s="209" t="s">
        <v>692</v>
      </c>
      <c r="D2072" s="72" t="str">
        <f t="shared" si="65"/>
        <v>mar/2018</v>
      </c>
      <c r="E2072" s="206">
        <v>43182</v>
      </c>
      <c r="F2072" s="205" t="s">
        <v>210</v>
      </c>
      <c r="G2072" s="205" t="s">
        <v>287</v>
      </c>
      <c r="H2072" s="207" t="s">
        <v>298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691</v>
      </c>
      <c r="C2073" s="209" t="s">
        <v>692</v>
      </c>
      <c r="D2073" s="72" t="str">
        <f t="shared" si="65"/>
        <v>mar/2018</v>
      </c>
      <c r="E2073" s="206">
        <v>43182</v>
      </c>
      <c r="F2073" s="205" t="s">
        <v>210</v>
      </c>
      <c r="G2073" s="205" t="s">
        <v>287</v>
      </c>
      <c r="H2073" s="207" t="s">
        <v>298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691</v>
      </c>
      <c r="C2074" s="209" t="s">
        <v>692</v>
      </c>
      <c r="D2074" s="72" t="str">
        <f t="shared" si="65"/>
        <v>mar/2018</v>
      </c>
      <c r="E2074" s="206">
        <v>43182</v>
      </c>
      <c r="F2074" s="205" t="s">
        <v>210</v>
      </c>
      <c r="G2074" s="205" t="s">
        <v>287</v>
      </c>
      <c r="H2074" s="207" t="s">
        <v>298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691</v>
      </c>
      <c r="C2075" s="209" t="s">
        <v>692</v>
      </c>
      <c r="D2075" s="72" t="str">
        <f t="shared" si="65"/>
        <v>mar/2018</v>
      </c>
      <c r="E2075" s="206">
        <v>43182</v>
      </c>
      <c r="F2075" s="205" t="s">
        <v>210</v>
      </c>
      <c r="G2075" s="205" t="s">
        <v>287</v>
      </c>
      <c r="H2075" s="207" t="s">
        <v>298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691</v>
      </c>
      <c r="C2076" s="209" t="s">
        <v>692</v>
      </c>
      <c r="D2076" s="72" t="str">
        <f t="shared" si="65"/>
        <v>mar/2018</v>
      </c>
      <c r="E2076" s="206">
        <v>43182</v>
      </c>
      <c r="F2076" s="205" t="s">
        <v>210</v>
      </c>
      <c r="G2076" s="205" t="s">
        <v>287</v>
      </c>
      <c r="H2076" s="207" t="s">
        <v>298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691</v>
      </c>
      <c r="C2077" s="209" t="s">
        <v>692</v>
      </c>
      <c r="D2077" s="72" t="str">
        <f t="shared" si="65"/>
        <v>mar/2018</v>
      </c>
      <c r="E2077" s="206">
        <v>43182</v>
      </c>
      <c r="F2077" s="205" t="s">
        <v>210</v>
      </c>
      <c r="G2077" s="205" t="s">
        <v>287</v>
      </c>
      <c r="H2077" s="207" t="s">
        <v>298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691</v>
      </c>
      <c r="C2078" s="209" t="s">
        <v>692</v>
      </c>
      <c r="D2078" s="72" t="str">
        <f t="shared" si="65"/>
        <v>mar/2018</v>
      </c>
      <c r="E2078" s="206">
        <v>43182</v>
      </c>
      <c r="F2078" s="205" t="s">
        <v>210</v>
      </c>
      <c r="G2078" s="205" t="s">
        <v>287</v>
      </c>
      <c r="H2078" s="207" t="s">
        <v>298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691</v>
      </c>
      <c r="C2079" s="209" t="s">
        <v>692</v>
      </c>
      <c r="D2079" s="72" t="str">
        <f t="shared" si="65"/>
        <v>mar/2018</v>
      </c>
      <c r="E2079" s="206">
        <v>43182</v>
      </c>
      <c r="F2079" s="205" t="s">
        <v>210</v>
      </c>
      <c r="G2079" s="205" t="s">
        <v>287</v>
      </c>
      <c r="H2079" s="207" t="s">
        <v>1040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691</v>
      </c>
      <c r="C2080" s="209" t="s">
        <v>692</v>
      </c>
      <c r="D2080" s="72" t="str">
        <f t="shared" si="65"/>
        <v>mar/2018</v>
      </c>
      <c r="E2080" s="206">
        <v>43182</v>
      </c>
      <c r="F2080" s="205" t="s">
        <v>210</v>
      </c>
      <c r="G2080" s="205" t="s">
        <v>287</v>
      </c>
      <c r="H2080" s="207" t="s">
        <v>1040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691</v>
      </c>
      <c r="C2081" s="209" t="s">
        <v>692</v>
      </c>
      <c r="D2081" s="72" t="str">
        <f t="shared" si="65"/>
        <v>mar/2018</v>
      </c>
      <c r="E2081" s="206">
        <v>43182</v>
      </c>
      <c r="F2081" s="205" t="s">
        <v>210</v>
      </c>
      <c r="G2081" s="205" t="s">
        <v>287</v>
      </c>
      <c r="H2081" s="207" t="s">
        <v>1040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693</v>
      </c>
      <c r="C2082" s="209" t="s">
        <v>692</v>
      </c>
      <c r="D2082" s="72" t="str">
        <f t="shared" si="65"/>
        <v>mar/2018</v>
      </c>
      <c r="E2082" s="206">
        <v>43182</v>
      </c>
      <c r="F2082" s="205" t="s">
        <v>201</v>
      </c>
      <c r="G2082" s="205" t="s">
        <v>287</v>
      </c>
      <c r="H2082" s="207" t="s">
        <v>299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691</v>
      </c>
      <c r="C2083" s="209" t="s">
        <v>692</v>
      </c>
      <c r="D2083" s="72" t="str">
        <f t="shared" si="65"/>
        <v>mar/2018</v>
      </c>
      <c r="E2083" s="206">
        <v>43182</v>
      </c>
      <c r="F2083" s="205" t="s">
        <v>201</v>
      </c>
      <c r="G2083" s="205" t="s">
        <v>287</v>
      </c>
      <c r="H2083" s="207" t="s">
        <v>299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691</v>
      </c>
      <c r="C2084" s="209" t="s">
        <v>692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287</v>
      </c>
      <c r="H2084" s="207" t="s">
        <v>1172</v>
      </c>
      <c r="I2084" s="207" t="s">
        <v>276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691</v>
      </c>
      <c r="C2085" s="209" t="s">
        <v>692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287</v>
      </c>
      <c r="H2085" s="207" t="s">
        <v>1126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691</v>
      </c>
      <c r="C2086" s="209" t="s">
        <v>692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287</v>
      </c>
      <c r="H2086" s="207" t="s">
        <v>178</v>
      </c>
      <c r="I2086" s="207" t="s">
        <v>241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691</v>
      </c>
      <c r="C2087" s="209" t="s">
        <v>692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287</v>
      </c>
      <c r="H2087" s="207" t="s">
        <v>178</v>
      </c>
      <c r="I2087" s="207" t="s">
        <v>241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691</v>
      </c>
      <c r="C2088" s="209" t="s">
        <v>692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287</v>
      </c>
      <c r="H2088" s="207" t="s">
        <v>1035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693</v>
      </c>
      <c r="C2089" s="209" t="s">
        <v>692</v>
      </c>
      <c r="D2089" s="72" t="str">
        <f t="shared" si="65"/>
        <v>mar/2018</v>
      </c>
      <c r="E2089" s="206">
        <v>43185</v>
      </c>
      <c r="F2089" s="205" t="s">
        <v>201</v>
      </c>
      <c r="G2089" s="205" t="s">
        <v>287</v>
      </c>
      <c r="H2089" s="207" t="s">
        <v>294</v>
      </c>
      <c r="I2089" s="207" t="s">
        <v>229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693</v>
      </c>
      <c r="C2090" s="209" t="s">
        <v>692</v>
      </c>
      <c r="D2090" s="72" t="str">
        <f t="shared" si="65"/>
        <v>mar/2018</v>
      </c>
      <c r="E2090" s="206">
        <v>43185</v>
      </c>
      <c r="F2090" s="205" t="s">
        <v>201</v>
      </c>
      <c r="G2090" s="205" t="s">
        <v>287</v>
      </c>
      <c r="H2090" s="207" t="s">
        <v>294</v>
      </c>
      <c r="I2090" s="207" t="s">
        <v>229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691</v>
      </c>
      <c r="C2091" s="209" t="s">
        <v>692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287</v>
      </c>
      <c r="H2091" s="207" t="s">
        <v>362</v>
      </c>
      <c r="I2091" s="207" t="s">
        <v>248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691</v>
      </c>
      <c r="C2092" s="209" t="s">
        <v>692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287</v>
      </c>
      <c r="H2092" s="207" t="s">
        <v>388</v>
      </c>
      <c r="I2092" s="207" t="s">
        <v>241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691</v>
      </c>
      <c r="C2093" s="209" t="s">
        <v>692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287</v>
      </c>
      <c r="H2093" s="207" t="s">
        <v>567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691</v>
      </c>
      <c r="C2094" s="209" t="s">
        <v>692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287</v>
      </c>
      <c r="H2094" s="207" t="s">
        <v>1115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691</v>
      </c>
      <c r="C2095" s="209" t="s">
        <v>692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287</v>
      </c>
      <c r="H2095" s="207" t="s">
        <v>1008</v>
      </c>
      <c r="I2095" s="207" t="s">
        <v>241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691</v>
      </c>
      <c r="C2096" s="209" t="s">
        <v>692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287</v>
      </c>
      <c r="H2096" s="207" t="s">
        <v>1008</v>
      </c>
      <c r="I2096" s="207" t="s">
        <v>241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691</v>
      </c>
      <c r="C2097" s="209" t="s">
        <v>692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287</v>
      </c>
      <c r="H2097" s="207" t="s">
        <v>901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691</v>
      </c>
      <c r="C2098" s="209" t="s">
        <v>692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287</v>
      </c>
      <c r="H2098" s="207" t="s">
        <v>901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691</v>
      </c>
      <c r="C2099" s="209" t="s">
        <v>692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287</v>
      </c>
      <c r="H2099" s="207" t="s">
        <v>901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691</v>
      </c>
      <c r="C2100" s="209" t="s">
        <v>692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287</v>
      </c>
      <c r="H2100" s="207" t="s">
        <v>901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691</v>
      </c>
      <c r="C2101" s="209" t="s">
        <v>692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287</v>
      </c>
      <c r="H2101" s="207" t="s">
        <v>901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691</v>
      </c>
      <c r="C2102" s="209" t="s">
        <v>692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287</v>
      </c>
      <c r="H2102" s="207" t="s">
        <v>345</v>
      </c>
      <c r="I2102" s="207" t="s">
        <v>271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691</v>
      </c>
      <c r="C2103" s="209" t="s">
        <v>692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287</v>
      </c>
      <c r="H2103" s="207" t="s">
        <v>306</v>
      </c>
      <c r="I2103" s="207" t="s">
        <v>240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691</v>
      </c>
      <c r="C2104" s="209" t="s">
        <v>692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287</v>
      </c>
      <c r="H2104" s="207" t="s">
        <v>1014</v>
      </c>
      <c r="I2104" s="207" t="s">
        <v>244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691</v>
      </c>
      <c r="C2105" s="209" t="s">
        <v>692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287</v>
      </c>
      <c r="H2105" s="207" t="s">
        <v>323</v>
      </c>
      <c r="I2105" s="207" t="s">
        <v>241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691</v>
      </c>
      <c r="C2106" s="209" t="s">
        <v>692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287</v>
      </c>
      <c r="H2106" s="207" t="s">
        <v>502</v>
      </c>
      <c r="I2106" s="207" t="s">
        <v>240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691</v>
      </c>
      <c r="C2107" s="209" t="s">
        <v>692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287</v>
      </c>
      <c r="H2107" s="207" t="s">
        <v>355</v>
      </c>
      <c r="I2107" s="207" t="s">
        <v>241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691</v>
      </c>
      <c r="C2108" s="209" t="s">
        <v>692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287</v>
      </c>
      <c r="H2108" s="207" t="s">
        <v>168</v>
      </c>
      <c r="I2108" s="207" t="s">
        <v>252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691</v>
      </c>
      <c r="C2109" s="209" t="s">
        <v>692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287</v>
      </c>
      <c r="H2109" s="207" t="s">
        <v>1173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691</v>
      </c>
      <c r="C2110" s="209" t="s">
        <v>692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287</v>
      </c>
      <c r="H2110" s="207" t="s">
        <v>671</v>
      </c>
      <c r="I2110" s="207" t="s">
        <v>242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691</v>
      </c>
      <c r="C2111" s="209" t="s">
        <v>692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427</v>
      </c>
      <c r="H2111" s="207" t="s">
        <v>1117</v>
      </c>
      <c r="I2111" s="207" t="s">
        <v>276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691</v>
      </c>
      <c r="C2112" s="209" t="s">
        <v>692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293</v>
      </c>
      <c r="H2112" s="207" t="s">
        <v>291</v>
      </c>
      <c r="I2112" s="207" t="s">
        <v>240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691</v>
      </c>
      <c r="C2113" s="209" t="s">
        <v>692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317</v>
      </c>
      <c r="H2113" s="207" t="s">
        <v>291</v>
      </c>
      <c r="I2113" s="207" t="s">
        <v>240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691</v>
      </c>
      <c r="C2114" s="209" t="s">
        <v>692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317</v>
      </c>
      <c r="H2114" s="207" t="s">
        <v>291</v>
      </c>
      <c r="I2114" s="207" t="s">
        <v>240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691</v>
      </c>
      <c r="C2115" s="209" t="s">
        <v>692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287</v>
      </c>
      <c r="H2115" s="207" t="s">
        <v>1039</v>
      </c>
      <c r="I2115" s="207" t="s">
        <v>245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691</v>
      </c>
      <c r="C2116" s="209" t="s">
        <v>692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287</v>
      </c>
      <c r="H2116" s="207" t="s">
        <v>1039</v>
      </c>
      <c r="I2116" s="207" t="s">
        <v>245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691</v>
      </c>
      <c r="C2117" s="209" t="s">
        <v>692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287</v>
      </c>
      <c r="H2117" s="207" t="s">
        <v>1039</v>
      </c>
      <c r="I2117" s="207" t="s">
        <v>245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691</v>
      </c>
      <c r="C2118" s="209" t="s">
        <v>692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287</v>
      </c>
      <c r="H2118" s="207" t="s">
        <v>1039</v>
      </c>
      <c r="I2118" s="207" t="s">
        <v>245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691</v>
      </c>
      <c r="C2119" s="209" t="s">
        <v>692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287</v>
      </c>
      <c r="H2119" s="207" t="s">
        <v>1039</v>
      </c>
      <c r="I2119" s="207" t="s">
        <v>245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691</v>
      </c>
      <c r="C2120" s="209" t="s">
        <v>692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287</v>
      </c>
      <c r="H2120" s="207" t="s">
        <v>1039</v>
      </c>
      <c r="I2120" s="207" t="s">
        <v>245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691</v>
      </c>
      <c r="C2121" s="209" t="s">
        <v>692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287</v>
      </c>
      <c r="H2121" s="207" t="s">
        <v>1039</v>
      </c>
      <c r="I2121" s="207" t="s">
        <v>245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691</v>
      </c>
      <c r="C2122" s="209" t="s">
        <v>692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287</v>
      </c>
      <c r="H2122" s="227" t="s">
        <v>1039</v>
      </c>
      <c r="I2122" s="207" t="s">
        <v>245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691</v>
      </c>
      <c r="C2123" s="209" t="s">
        <v>692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287</v>
      </c>
      <c r="H2123" s="207" t="s">
        <v>1039</v>
      </c>
      <c r="I2123" s="207" t="s">
        <v>245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691</v>
      </c>
      <c r="C2124" s="209" t="s">
        <v>692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287</v>
      </c>
      <c r="H2124" s="207" t="s">
        <v>1039</v>
      </c>
      <c r="I2124" s="207" t="s">
        <v>245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691</v>
      </c>
      <c r="C2125" s="209" t="s">
        <v>692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287</v>
      </c>
      <c r="H2125" s="207" t="s">
        <v>1039</v>
      </c>
      <c r="I2125" s="207" t="s">
        <v>245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691</v>
      </c>
      <c r="C2126" s="209" t="s">
        <v>692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287</v>
      </c>
      <c r="H2126" s="207" t="s">
        <v>1039</v>
      </c>
      <c r="I2126" s="207" t="s">
        <v>245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691</v>
      </c>
      <c r="C2127" s="209" t="s">
        <v>692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287</v>
      </c>
      <c r="H2127" s="207" t="s">
        <v>1039</v>
      </c>
      <c r="I2127" s="207" t="s">
        <v>245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691</v>
      </c>
      <c r="C2128" s="209" t="s">
        <v>692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287</v>
      </c>
      <c r="H2128" s="207" t="s">
        <v>1039</v>
      </c>
      <c r="I2128" s="207" t="s">
        <v>245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691</v>
      </c>
      <c r="C2129" s="209" t="s">
        <v>692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287</v>
      </c>
      <c r="H2129" s="207" t="s">
        <v>1039</v>
      </c>
      <c r="I2129" s="207" t="s">
        <v>245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691</v>
      </c>
      <c r="C2130" s="209" t="s">
        <v>692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287</v>
      </c>
      <c r="H2130" s="207" t="s">
        <v>1039</v>
      </c>
      <c r="I2130" s="207" t="s">
        <v>245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691</v>
      </c>
      <c r="C2131" s="209" t="s">
        <v>692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287</v>
      </c>
      <c r="H2131" s="207" t="s">
        <v>1039</v>
      </c>
      <c r="I2131" s="207" t="s">
        <v>245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691</v>
      </c>
      <c r="C2132" s="209" t="s">
        <v>692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287</v>
      </c>
      <c r="H2132" s="207" t="s">
        <v>1039</v>
      </c>
      <c r="I2132" s="207" t="s">
        <v>245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691</v>
      </c>
      <c r="C2133" s="209" t="s">
        <v>692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287</v>
      </c>
      <c r="H2133" s="207" t="s">
        <v>1039</v>
      </c>
      <c r="I2133" s="207" t="s">
        <v>245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691</v>
      </c>
      <c r="C2134" s="209" t="s">
        <v>692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287</v>
      </c>
      <c r="H2134" s="207" t="s">
        <v>1039</v>
      </c>
      <c r="I2134" s="207" t="s">
        <v>245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691</v>
      </c>
      <c r="C2135" s="209" t="s">
        <v>692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287</v>
      </c>
      <c r="H2135" s="226" t="s">
        <v>1039</v>
      </c>
      <c r="I2135" s="226" t="s">
        <v>245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691</v>
      </c>
      <c r="C2136" s="209" t="s">
        <v>692</v>
      </c>
      <c r="D2136" s="72" t="str">
        <f t="shared" si="67"/>
        <v>mar/2018</v>
      </c>
      <c r="E2136" s="206">
        <v>43185</v>
      </c>
      <c r="F2136" s="205" t="s">
        <v>210</v>
      </c>
      <c r="G2136" s="205" t="s">
        <v>287</v>
      </c>
      <c r="H2136" s="207" t="s">
        <v>298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691</v>
      </c>
      <c r="C2137" s="209" t="s">
        <v>692</v>
      </c>
      <c r="D2137" s="72" t="str">
        <f t="shared" si="67"/>
        <v>mar/2018</v>
      </c>
      <c r="E2137" s="206">
        <v>43185</v>
      </c>
      <c r="F2137" s="205" t="s">
        <v>210</v>
      </c>
      <c r="G2137" s="205" t="s">
        <v>287</v>
      </c>
      <c r="H2137" s="207" t="s">
        <v>298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691</v>
      </c>
      <c r="C2138" s="209" t="s">
        <v>692</v>
      </c>
      <c r="D2138" s="72" t="str">
        <f t="shared" si="67"/>
        <v>mar/2018</v>
      </c>
      <c r="E2138" s="206">
        <v>43185</v>
      </c>
      <c r="F2138" s="205" t="s">
        <v>210</v>
      </c>
      <c r="G2138" s="205" t="s">
        <v>287</v>
      </c>
      <c r="H2138" s="207" t="s">
        <v>298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691</v>
      </c>
      <c r="C2139" s="209" t="s">
        <v>692</v>
      </c>
      <c r="D2139" s="72" t="str">
        <f t="shared" si="67"/>
        <v>mar/2018</v>
      </c>
      <c r="E2139" s="206">
        <v>43185</v>
      </c>
      <c r="F2139" s="205" t="s">
        <v>210</v>
      </c>
      <c r="G2139" s="205" t="s">
        <v>287</v>
      </c>
      <c r="H2139" s="207" t="s">
        <v>298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691</v>
      </c>
      <c r="C2140" s="209" t="s">
        <v>692</v>
      </c>
      <c r="D2140" s="72" t="str">
        <f t="shared" si="67"/>
        <v>mar/2018</v>
      </c>
      <c r="E2140" s="206">
        <v>43185</v>
      </c>
      <c r="F2140" s="205" t="s">
        <v>210</v>
      </c>
      <c r="G2140" s="205" t="s">
        <v>287</v>
      </c>
      <c r="H2140" s="207" t="s">
        <v>298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691</v>
      </c>
      <c r="C2141" s="209" t="s">
        <v>692</v>
      </c>
      <c r="D2141" s="72" t="str">
        <f t="shared" si="67"/>
        <v>mar/2018</v>
      </c>
      <c r="E2141" s="206">
        <v>43185</v>
      </c>
      <c r="F2141" s="205" t="s">
        <v>210</v>
      </c>
      <c r="G2141" s="205" t="s">
        <v>287</v>
      </c>
      <c r="H2141" s="207" t="s">
        <v>298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691</v>
      </c>
      <c r="C2142" s="209" t="s">
        <v>692</v>
      </c>
      <c r="D2142" s="72" t="str">
        <f t="shared" si="67"/>
        <v>mar/2018</v>
      </c>
      <c r="E2142" s="206">
        <v>43185</v>
      </c>
      <c r="F2142" s="205" t="s">
        <v>210</v>
      </c>
      <c r="G2142" s="205" t="s">
        <v>287</v>
      </c>
      <c r="H2142" s="207" t="s">
        <v>298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691</v>
      </c>
      <c r="C2143" s="209" t="s">
        <v>692</v>
      </c>
      <c r="D2143" s="72" t="str">
        <f t="shared" si="67"/>
        <v>mar/2018</v>
      </c>
      <c r="E2143" s="206">
        <v>43185</v>
      </c>
      <c r="F2143" s="205" t="s">
        <v>210</v>
      </c>
      <c r="G2143" s="205" t="s">
        <v>287</v>
      </c>
      <c r="H2143" s="207" t="s">
        <v>298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691</v>
      </c>
      <c r="C2144" s="209" t="s">
        <v>692</v>
      </c>
      <c r="D2144" s="72" t="str">
        <f t="shared" si="67"/>
        <v>mar/2018</v>
      </c>
      <c r="E2144" s="206">
        <v>43185</v>
      </c>
      <c r="F2144" s="205" t="s">
        <v>210</v>
      </c>
      <c r="G2144" s="205" t="s">
        <v>287</v>
      </c>
      <c r="H2144" s="207" t="s">
        <v>298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691</v>
      </c>
      <c r="C2145" s="209" t="s">
        <v>692</v>
      </c>
      <c r="D2145" s="72" t="str">
        <f t="shared" si="67"/>
        <v>mar/2018</v>
      </c>
      <c r="E2145" s="206">
        <v>43185</v>
      </c>
      <c r="F2145" s="205" t="s">
        <v>210</v>
      </c>
      <c r="G2145" s="205" t="s">
        <v>287</v>
      </c>
      <c r="H2145" s="207" t="s">
        <v>298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691</v>
      </c>
      <c r="C2146" s="209" t="s">
        <v>692</v>
      </c>
      <c r="D2146" s="72" t="str">
        <f t="shared" si="67"/>
        <v>mar/2018</v>
      </c>
      <c r="E2146" s="206">
        <v>43185</v>
      </c>
      <c r="F2146" s="205" t="s">
        <v>210</v>
      </c>
      <c r="G2146" s="205" t="s">
        <v>287</v>
      </c>
      <c r="H2146" s="207" t="s">
        <v>298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691</v>
      </c>
      <c r="C2147" s="209" t="s">
        <v>692</v>
      </c>
      <c r="D2147" s="72" t="str">
        <f t="shared" si="67"/>
        <v>mar/2018</v>
      </c>
      <c r="E2147" s="206">
        <v>43185</v>
      </c>
      <c r="F2147" s="205" t="s">
        <v>210</v>
      </c>
      <c r="G2147" s="205" t="s">
        <v>287</v>
      </c>
      <c r="H2147" s="207" t="s">
        <v>298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691</v>
      </c>
      <c r="C2148" s="209" t="s">
        <v>692</v>
      </c>
      <c r="D2148" s="72" t="str">
        <f t="shared" si="67"/>
        <v>mar/2018</v>
      </c>
      <c r="E2148" s="206">
        <v>43185</v>
      </c>
      <c r="F2148" s="205" t="s">
        <v>210</v>
      </c>
      <c r="G2148" s="205" t="s">
        <v>287</v>
      </c>
      <c r="H2148" s="207" t="s">
        <v>298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691</v>
      </c>
      <c r="C2149" s="209" t="s">
        <v>692</v>
      </c>
      <c r="D2149" s="72" t="str">
        <f t="shared" si="67"/>
        <v>mar/2018</v>
      </c>
      <c r="E2149" s="206">
        <v>43185</v>
      </c>
      <c r="F2149" s="205" t="s">
        <v>210</v>
      </c>
      <c r="G2149" s="205" t="s">
        <v>287</v>
      </c>
      <c r="H2149" s="207" t="s">
        <v>298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691</v>
      </c>
      <c r="C2150" s="209" t="s">
        <v>692</v>
      </c>
      <c r="D2150" s="72" t="str">
        <f t="shared" si="67"/>
        <v>mar/2018</v>
      </c>
      <c r="E2150" s="206">
        <v>43185</v>
      </c>
      <c r="F2150" s="205" t="s">
        <v>210</v>
      </c>
      <c r="G2150" s="205" t="s">
        <v>287</v>
      </c>
      <c r="H2150" s="207" t="s">
        <v>298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691</v>
      </c>
      <c r="C2151" s="209" t="s">
        <v>692</v>
      </c>
      <c r="D2151" s="72" t="str">
        <f t="shared" si="67"/>
        <v>mar/2018</v>
      </c>
      <c r="E2151" s="206">
        <v>43185</v>
      </c>
      <c r="F2151" s="205" t="s">
        <v>210</v>
      </c>
      <c r="G2151" s="205" t="s">
        <v>287</v>
      </c>
      <c r="H2151" s="207" t="s">
        <v>298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691</v>
      </c>
      <c r="C2152" s="209" t="s">
        <v>692</v>
      </c>
      <c r="D2152" s="72" t="str">
        <f t="shared" si="67"/>
        <v>mar/2018</v>
      </c>
      <c r="E2152" s="206">
        <v>43185</v>
      </c>
      <c r="F2152" s="205" t="s">
        <v>210</v>
      </c>
      <c r="G2152" s="205" t="s">
        <v>287</v>
      </c>
      <c r="H2152" s="207" t="s">
        <v>298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691</v>
      </c>
      <c r="C2153" s="209" t="s">
        <v>692</v>
      </c>
      <c r="D2153" s="72" t="str">
        <f t="shared" si="67"/>
        <v>mar/2018</v>
      </c>
      <c r="E2153" s="206">
        <v>43185</v>
      </c>
      <c r="F2153" s="205" t="s">
        <v>210</v>
      </c>
      <c r="G2153" s="205" t="s">
        <v>287</v>
      </c>
      <c r="H2153" s="207" t="s">
        <v>298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691</v>
      </c>
      <c r="C2154" s="209" t="s">
        <v>692</v>
      </c>
      <c r="D2154" s="72" t="str">
        <f t="shared" si="67"/>
        <v>mar/2018</v>
      </c>
      <c r="E2154" s="206">
        <v>43185</v>
      </c>
      <c r="F2154" s="205" t="s">
        <v>210</v>
      </c>
      <c r="G2154" s="205" t="s">
        <v>287</v>
      </c>
      <c r="H2154" s="207" t="s">
        <v>298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691</v>
      </c>
      <c r="C2155" s="209" t="s">
        <v>692</v>
      </c>
      <c r="D2155" s="72" t="str">
        <f t="shared" si="67"/>
        <v>mar/2018</v>
      </c>
      <c r="E2155" s="206">
        <v>43185</v>
      </c>
      <c r="F2155" s="205" t="s">
        <v>210</v>
      </c>
      <c r="G2155" s="205" t="s">
        <v>287</v>
      </c>
      <c r="H2155" s="207" t="s">
        <v>298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691</v>
      </c>
      <c r="C2156" s="209" t="s">
        <v>692</v>
      </c>
      <c r="D2156" s="72" t="str">
        <f t="shared" si="67"/>
        <v>mar/2018</v>
      </c>
      <c r="E2156" s="206">
        <v>43185</v>
      </c>
      <c r="F2156" s="205" t="s">
        <v>210</v>
      </c>
      <c r="G2156" s="205" t="s">
        <v>287</v>
      </c>
      <c r="H2156" s="207" t="s">
        <v>298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691</v>
      </c>
      <c r="C2157" s="209" t="s">
        <v>692</v>
      </c>
      <c r="D2157" s="72" t="str">
        <f t="shared" si="67"/>
        <v>mar/2018</v>
      </c>
      <c r="E2157" s="206">
        <v>43185</v>
      </c>
      <c r="F2157" s="205" t="s">
        <v>210</v>
      </c>
      <c r="G2157" s="205" t="s">
        <v>287</v>
      </c>
      <c r="H2157" s="207" t="s">
        <v>298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691</v>
      </c>
      <c r="C2158" s="209" t="s">
        <v>692</v>
      </c>
      <c r="D2158" s="72" t="str">
        <f t="shared" si="67"/>
        <v>mar/2018</v>
      </c>
      <c r="E2158" s="206">
        <v>43185</v>
      </c>
      <c r="F2158" s="205" t="s">
        <v>210</v>
      </c>
      <c r="G2158" s="205" t="s">
        <v>287</v>
      </c>
      <c r="H2158" s="207" t="s">
        <v>298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691</v>
      </c>
      <c r="C2159" s="209" t="s">
        <v>692</v>
      </c>
      <c r="D2159" s="72" t="str">
        <f t="shared" si="67"/>
        <v>mar/2018</v>
      </c>
      <c r="E2159" s="206">
        <v>43185</v>
      </c>
      <c r="F2159" s="205" t="s">
        <v>210</v>
      </c>
      <c r="G2159" s="205" t="s">
        <v>287</v>
      </c>
      <c r="H2159" s="207" t="s">
        <v>298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691</v>
      </c>
      <c r="C2160" s="209" t="s">
        <v>692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287</v>
      </c>
      <c r="H2160" s="209" t="s">
        <v>1006</v>
      </c>
      <c r="I2160" s="207" t="s">
        <v>252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691</v>
      </c>
      <c r="C2161" s="209" t="s">
        <v>692</v>
      </c>
      <c r="D2161" s="72" t="str">
        <f t="shared" si="67"/>
        <v>mar/2018</v>
      </c>
      <c r="E2161" s="206">
        <v>43185</v>
      </c>
      <c r="F2161" s="205" t="s">
        <v>210</v>
      </c>
      <c r="G2161" s="205" t="s">
        <v>287</v>
      </c>
      <c r="H2161" s="207" t="s">
        <v>1040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691</v>
      </c>
      <c r="C2162" s="209" t="s">
        <v>692</v>
      </c>
      <c r="D2162" s="72" t="str">
        <f t="shared" si="67"/>
        <v>mar/2018</v>
      </c>
      <c r="E2162" s="206">
        <v>43185</v>
      </c>
      <c r="F2162" s="205" t="s">
        <v>210</v>
      </c>
      <c r="G2162" s="205" t="s">
        <v>287</v>
      </c>
      <c r="H2162" s="207" t="s">
        <v>1040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691</v>
      </c>
      <c r="C2163" s="209" t="s">
        <v>692</v>
      </c>
      <c r="D2163" s="72" t="str">
        <f t="shared" si="67"/>
        <v>mar/2018</v>
      </c>
      <c r="E2163" s="206">
        <v>43185</v>
      </c>
      <c r="F2163" s="205" t="s">
        <v>210</v>
      </c>
      <c r="G2163" s="205" t="s">
        <v>287</v>
      </c>
      <c r="H2163" s="207" t="s">
        <v>1040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691</v>
      </c>
      <c r="C2164" s="209" t="s">
        <v>692</v>
      </c>
      <c r="D2164" s="72" t="str">
        <f t="shared" si="67"/>
        <v>mar/2018</v>
      </c>
      <c r="E2164" s="206">
        <v>43185</v>
      </c>
      <c r="F2164" s="205" t="s">
        <v>210</v>
      </c>
      <c r="G2164" s="205" t="s">
        <v>287</v>
      </c>
      <c r="H2164" s="207" t="s">
        <v>1040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691</v>
      </c>
      <c r="C2165" s="209" t="s">
        <v>692</v>
      </c>
      <c r="D2165" s="72" t="str">
        <f t="shared" si="67"/>
        <v>mar/2018</v>
      </c>
      <c r="E2165" s="206">
        <v>43185</v>
      </c>
      <c r="F2165" s="205" t="s">
        <v>210</v>
      </c>
      <c r="G2165" s="205" t="s">
        <v>287</v>
      </c>
      <c r="H2165" s="207" t="s">
        <v>1040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691</v>
      </c>
      <c r="C2166" s="209" t="s">
        <v>692</v>
      </c>
      <c r="D2166" s="72" t="str">
        <f t="shared" si="67"/>
        <v>mar/2018</v>
      </c>
      <c r="E2166" s="206">
        <v>43185</v>
      </c>
      <c r="F2166" s="205" t="s">
        <v>210</v>
      </c>
      <c r="G2166" s="205" t="s">
        <v>287</v>
      </c>
      <c r="H2166" s="207" t="s">
        <v>1040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691</v>
      </c>
      <c r="C2167" s="209" t="s">
        <v>692</v>
      </c>
      <c r="D2167" s="72" t="str">
        <f t="shared" si="67"/>
        <v>mar/2018</v>
      </c>
      <c r="E2167" s="206">
        <v>43185</v>
      </c>
      <c r="F2167" s="205" t="s">
        <v>210</v>
      </c>
      <c r="G2167" s="205" t="s">
        <v>287</v>
      </c>
      <c r="H2167" s="207" t="s">
        <v>1040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691</v>
      </c>
      <c r="C2168" s="209" t="s">
        <v>692</v>
      </c>
      <c r="D2168" s="72" t="str">
        <f t="shared" si="67"/>
        <v>mar/2018</v>
      </c>
      <c r="E2168" s="206">
        <v>43185</v>
      </c>
      <c r="F2168" s="205" t="s">
        <v>210</v>
      </c>
      <c r="G2168" s="205" t="s">
        <v>287</v>
      </c>
      <c r="H2168" s="207" t="s">
        <v>1040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691</v>
      </c>
      <c r="C2169" s="209" t="s">
        <v>692</v>
      </c>
      <c r="D2169" s="72" t="str">
        <f t="shared" si="67"/>
        <v>mar/2018</v>
      </c>
      <c r="E2169" s="206">
        <v>43185</v>
      </c>
      <c r="F2169" s="205" t="s">
        <v>210</v>
      </c>
      <c r="G2169" s="205" t="s">
        <v>287</v>
      </c>
      <c r="H2169" s="207" t="s">
        <v>1040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693</v>
      </c>
      <c r="C2170" s="209" t="s">
        <v>692</v>
      </c>
      <c r="D2170" s="72" t="str">
        <f t="shared" si="67"/>
        <v>mar/2018</v>
      </c>
      <c r="E2170" s="206">
        <v>43185</v>
      </c>
      <c r="F2170" s="205" t="s">
        <v>201</v>
      </c>
      <c r="G2170" s="205" t="s">
        <v>287</v>
      </c>
      <c r="H2170" s="207" t="s">
        <v>299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691</v>
      </c>
      <c r="C2171" s="209" t="s">
        <v>692</v>
      </c>
      <c r="D2171" s="72" t="str">
        <f t="shared" si="67"/>
        <v>mar/2018</v>
      </c>
      <c r="E2171" s="206">
        <v>43185</v>
      </c>
      <c r="F2171" s="205" t="s">
        <v>201</v>
      </c>
      <c r="G2171" s="205" t="s">
        <v>287</v>
      </c>
      <c r="H2171" s="207" t="s">
        <v>299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691</v>
      </c>
      <c r="C2172" s="209" t="s">
        <v>692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287</v>
      </c>
      <c r="H2172" s="207" t="s">
        <v>308</v>
      </c>
      <c r="I2172" s="207" t="s">
        <v>240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693</v>
      </c>
      <c r="C2173" s="209" t="s">
        <v>692</v>
      </c>
      <c r="D2173" s="72" t="str">
        <f t="shared" si="67"/>
        <v>mar/2018</v>
      </c>
      <c r="E2173" s="206">
        <v>43186</v>
      </c>
      <c r="F2173" s="205" t="s">
        <v>213</v>
      </c>
      <c r="G2173" s="205" t="s">
        <v>287</v>
      </c>
      <c r="H2173" s="207" t="s">
        <v>213</v>
      </c>
      <c r="I2173" s="207" t="s">
        <v>202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691</v>
      </c>
      <c r="C2174" s="209" t="s">
        <v>692</v>
      </c>
      <c r="D2174" s="72" t="str">
        <f t="shared" si="67"/>
        <v>mar/2018</v>
      </c>
      <c r="E2174" s="206">
        <v>43186</v>
      </c>
      <c r="F2174" s="205" t="s">
        <v>213</v>
      </c>
      <c r="G2174" s="205" t="s">
        <v>287</v>
      </c>
      <c r="H2174" s="207" t="s">
        <v>213</v>
      </c>
      <c r="I2174" s="207" t="s">
        <v>202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691</v>
      </c>
      <c r="C2175" s="209" t="s">
        <v>692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287</v>
      </c>
      <c r="H2175" s="207" t="s">
        <v>1174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691</v>
      </c>
      <c r="C2176" s="209" t="s">
        <v>692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287</v>
      </c>
      <c r="H2176" s="207" t="s">
        <v>1175</v>
      </c>
      <c r="I2176" s="207" t="s">
        <v>241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691</v>
      </c>
      <c r="C2177" s="209" t="s">
        <v>692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287</v>
      </c>
      <c r="H2177" s="207" t="s">
        <v>1175</v>
      </c>
      <c r="I2177" s="207" t="s">
        <v>241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691</v>
      </c>
      <c r="C2178" s="209" t="s">
        <v>692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287</v>
      </c>
      <c r="H2178" s="207" t="s">
        <v>345</v>
      </c>
      <c r="I2178" s="207" t="s">
        <v>271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691</v>
      </c>
      <c r="C2179" s="209" t="s">
        <v>692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287</v>
      </c>
      <c r="H2179" s="207" t="s">
        <v>1176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691</v>
      </c>
      <c r="C2180" s="209" t="s">
        <v>692</v>
      </c>
      <c r="D2180" s="72" t="str">
        <f t="shared" ref="D2180:D2243" si="69">TEXT(E2180,"mmm/aaaa")</f>
        <v>mar/2018</v>
      </c>
      <c r="E2180" s="206">
        <v>43186</v>
      </c>
      <c r="F2180" s="205" t="s">
        <v>203</v>
      </c>
      <c r="G2180" s="205" t="s">
        <v>287</v>
      </c>
      <c r="H2180" s="207" t="s">
        <v>204</v>
      </c>
      <c r="I2180" s="207" t="s">
        <v>292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691</v>
      </c>
      <c r="C2181" s="209" t="s">
        <v>692</v>
      </c>
      <c r="D2181" s="72" t="str">
        <f t="shared" si="69"/>
        <v>mar/2018</v>
      </c>
      <c r="E2181" s="206">
        <v>43186</v>
      </c>
      <c r="F2181" s="205" t="s">
        <v>314</v>
      </c>
      <c r="G2181" s="205" t="s">
        <v>287</v>
      </c>
      <c r="H2181" s="207" t="s">
        <v>353</v>
      </c>
      <c r="I2181" s="207" t="s">
        <v>268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691</v>
      </c>
      <c r="C2182" s="209" t="s">
        <v>692</v>
      </c>
      <c r="D2182" s="72" t="str">
        <f t="shared" si="69"/>
        <v>mar/2018</v>
      </c>
      <c r="E2182" s="206">
        <v>43186</v>
      </c>
      <c r="F2182" s="205" t="s">
        <v>210</v>
      </c>
      <c r="G2182" s="205" t="s">
        <v>287</v>
      </c>
      <c r="H2182" s="207" t="s">
        <v>298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691</v>
      </c>
      <c r="C2183" s="209" t="s">
        <v>692</v>
      </c>
      <c r="D2183" s="72" t="str">
        <f t="shared" si="69"/>
        <v>mar/2018</v>
      </c>
      <c r="E2183" s="206">
        <v>43186</v>
      </c>
      <c r="F2183" s="205" t="s">
        <v>210</v>
      </c>
      <c r="G2183" s="205" t="s">
        <v>287</v>
      </c>
      <c r="H2183" s="207" t="s">
        <v>298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691</v>
      </c>
      <c r="C2184" s="209" t="s">
        <v>692</v>
      </c>
      <c r="D2184" s="72" t="str">
        <f t="shared" si="69"/>
        <v>mar/2018</v>
      </c>
      <c r="E2184" s="206">
        <v>43186</v>
      </c>
      <c r="F2184" s="205" t="s">
        <v>210</v>
      </c>
      <c r="G2184" s="205" t="s">
        <v>287</v>
      </c>
      <c r="H2184" s="207" t="s">
        <v>298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691</v>
      </c>
      <c r="C2185" s="209" t="s">
        <v>692</v>
      </c>
      <c r="D2185" s="72" t="str">
        <f t="shared" si="69"/>
        <v>mar/2018</v>
      </c>
      <c r="E2185" s="206">
        <v>43186</v>
      </c>
      <c r="F2185" s="205" t="s">
        <v>210</v>
      </c>
      <c r="G2185" s="205" t="s">
        <v>287</v>
      </c>
      <c r="H2185" s="207" t="s">
        <v>298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691</v>
      </c>
      <c r="C2186" s="209" t="s">
        <v>692</v>
      </c>
      <c r="D2186" s="72" t="str">
        <f t="shared" si="69"/>
        <v>mar/2018</v>
      </c>
      <c r="E2186" s="206">
        <v>43186</v>
      </c>
      <c r="F2186" s="205" t="s">
        <v>210</v>
      </c>
      <c r="G2186" s="205" t="s">
        <v>287</v>
      </c>
      <c r="H2186" s="207" t="s">
        <v>298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691</v>
      </c>
      <c r="C2187" s="209" t="s">
        <v>692</v>
      </c>
      <c r="D2187" s="72" t="str">
        <f t="shared" si="69"/>
        <v>mar/2018</v>
      </c>
      <c r="E2187" s="206">
        <v>43186</v>
      </c>
      <c r="F2187" s="205" t="s">
        <v>210</v>
      </c>
      <c r="G2187" s="205" t="s">
        <v>287</v>
      </c>
      <c r="H2187" s="207" t="s">
        <v>1040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691</v>
      </c>
      <c r="C2188" s="209" t="s">
        <v>692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287</v>
      </c>
      <c r="H2188" s="207" t="s">
        <v>363</v>
      </c>
      <c r="I2188" s="207" t="s">
        <v>241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691</v>
      </c>
      <c r="C2189" s="209" t="s">
        <v>692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287</v>
      </c>
      <c r="H2189" s="207" t="s">
        <v>363</v>
      </c>
      <c r="I2189" s="207" t="s">
        <v>240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691</v>
      </c>
      <c r="C2190" s="209" t="s">
        <v>692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287</v>
      </c>
      <c r="H2190" s="207" t="s">
        <v>363</v>
      </c>
      <c r="I2190" s="207" t="s">
        <v>241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691</v>
      </c>
      <c r="C2191" s="209" t="s">
        <v>692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287</v>
      </c>
      <c r="H2191" s="207" t="s">
        <v>363</v>
      </c>
      <c r="I2191" s="207" t="s">
        <v>241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691</v>
      </c>
      <c r="C2192" s="209" t="s">
        <v>692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287</v>
      </c>
      <c r="H2192" s="207" t="s">
        <v>363</v>
      </c>
      <c r="I2192" s="207" t="s">
        <v>248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691</v>
      </c>
      <c r="C2193" s="209" t="s">
        <v>692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287</v>
      </c>
      <c r="H2193" s="207" t="s">
        <v>178</v>
      </c>
      <c r="I2193" s="207" t="s">
        <v>241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691</v>
      </c>
      <c r="C2194" s="209" t="s">
        <v>692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287</v>
      </c>
      <c r="H2194" s="207" t="s">
        <v>178</v>
      </c>
      <c r="I2194" s="207" t="s">
        <v>241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691</v>
      </c>
      <c r="C2195" s="209" t="s">
        <v>692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287</v>
      </c>
      <c r="H2195" s="207" t="s">
        <v>178</v>
      </c>
      <c r="I2195" s="207" t="s">
        <v>241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691</v>
      </c>
      <c r="C2196" s="209" t="s">
        <v>692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287</v>
      </c>
      <c r="H2196" s="207" t="s">
        <v>178</v>
      </c>
      <c r="I2196" s="207" t="s">
        <v>240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691</v>
      </c>
      <c r="C2197" s="209" t="s">
        <v>692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287</v>
      </c>
      <c r="H2197" s="207" t="s">
        <v>178</v>
      </c>
      <c r="I2197" s="207" t="s">
        <v>240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691</v>
      </c>
      <c r="C2198" s="209" t="s">
        <v>692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287</v>
      </c>
      <c r="H2198" s="207" t="s">
        <v>178</v>
      </c>
      <c r="I2198" s="207" t="s">
        <v>241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691</v>
      </c>
      <c r="C2199" s="209" t="s">
        <v>692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287</v>
      </c>
      <c r="H2199" s="207" t="s">
        <v>388</v>
      </c>
      <c r="I2199" s="207" t="s">
        <v>241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691</v>
      </c>
      <c r="C2200" s="209" t="s">
        <v>692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287</v>
      </c>
      <c r="H2200" s="207" t="s">
        <v>388</v>
      </c>
      <c r="I2200" s="207" t="s">
        <v>241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691</v>
      </c>
      <c r="C2201" s="209" t="s">
        <v>692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287</v>
      </c>
      <c r="H2201" s="207" t="s">
        <v>1022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691</v>
      </c>
      <c r="C2202" s="209" t="s">
        <v>692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287</v>
      </c>
      <c r="H2202" s="207" t="s">
        <v>1022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691</v>
      </c>
      <c r="C2203" s="209" t="s">
        <v>692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287</v>
      </c>
      <c r="H2203" s="207" t="s">
        <v>1022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691</v>
      </c>
      <c r="C2204" s="209" t="s">
        <v>692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287</v>
      </c>
      <c r="H2204" s="207" t="s">
        <v>901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691</v>
      </c>
      <c r="C2205" s="209" t="s">
        <v>692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287</v>
      </c>
      <c r="H2205" s="207" t="s">
        <v>345</v>
      </c>
      <c r="I2205" s="207" t="s">
        <v>241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691</v>
      </c>
      <c r="C2206" s="209" t="s">
        <v>692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287</v>
      </c>
      <c r="H2206" s="207" t="s">
        <v>1036</v>
      </c>
      <c r="I2206" s="207" t="s">
        <v>240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691</v>
      </c>
      <c r="C2207" s="209" t="s">
        <v>692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287</v>
      </c>
      <c r="H2207" s="207" t="s">
        <v>1036</v>
      </c>
      <c r="I2207" s="207" t="s">
        <v>243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691</v>
      </c>
      <c r="C2208" s="209" t="s">
        <v>692</v>
      </c>
      <c r="D2208" s="72" t="str">
        <f t="shared" si="69"/>
        <v>mar/2018</v>
      </c>
      <c r="E2208" s="216">
        <v>43187</v>
      </c>
      <c r="F2208" s="205" t="s">
        <v>314</v>
      </c>
      <c r="G2208" s="211" t="s">
        <v>287</v>
      </c>
      <c r="H2208" s="226" t="s">
        <v>993</v>
      </c>
      <c r="I2208" s="226" t="s">
        <v>268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691</v>
      </c>
      <c r="C2209" s="209" t="s">
        <v>692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287</v>
      </c>
      <c r="H2209" s="207" t="s">
        <v>355</v>
      </c>
      <c r="I2209" s="207" t="s">
        <v>240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691</v>
      </c>
      <c r="C2210" s="209" t="s">
        <v>692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287</v>
      </c>
      <c r="H2210" s="207" t="s">
        <v>355</v>
      </c>
      <c r="I2210" s="207" t="s">
        <v>252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691</v>
      </c>
      <c r="C2211" s="209" t="s">
        <v>692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287</v>
      </c>
      <c r="H2211" s="207" t="s">
        <v>184</v>
      </c>
      <c r="I2211" s="207" t="s">
        <v>241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691</v>
      </c>
      <c r="C2212" s="209" t="s">
        <v>692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287</v>
      </c>
      <c r="H2212" s="207" t="s">
        <v>184</v>
      </c>
      <c r="I2212" s="207" t="s">
        <v>241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691</v>
      </c>
      <c r="C2213" s="209" t="s">
        <v>692</v>
      </c>
      <c r="D2213" s="72" t="str">
        <f t="shared" si="69"/>
        <v>mar/2018</v>
      </c>
      <c r="E2213" s="216">
        <v>43187</v>
      </c>
      <c r="F2213" s="205" t="s">
        <v>314</v>
      </c>
      <c r="G2213" s="211" t="s">
        <v>287</v>
      </c>
      <c r="H2213" s="226" t="s">
        <v>993</v>
      </c>
      <c r="I2213" s="226" t="s">
        <v>268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693</v>
      </c>
      <c r="C2214" s="209" t="s">
        <v>692</v>
      </c>
      <c r="D2214" s="72" t="str">
        <f t="shared" si="69"/>
        <v>mar/2018</v>
      </c>
      <c r="E2214" s="206">
        <v>43187</v>
      </c>
      <c r="F2214" s="205" t="s">
        <v>203</v>
      </c>
      <c r="G2214" s="205" t="s">
        <v>287</v>
      </c>
      <c r="H2214" s="207" t="s">
        <v>204</v>
      </c>
      <c r="I2214" s="207" t="s">
        <v>292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691</v>
      </c>
      <c r="C2215" s="209" t="s">
        <v>692</v>
      </c>
      <c r="D2215" s="72" t="str">
        <f t="shared" si="69"/>
        <v>mar/2018</v>
      </c>
      <c r="E2215" s="216">
        <v>43187</v>
      </c>
      <c r="F2215" s="205" t="s">
        <v>314</v>
      </c>
      <c r="G2215" s="211" t="s">
        <v>287</v>
      </c>
      <c r="H2215" s="226" t="s">
        <v>993</v>
      </c>
      <c r="I2215" s="226" t="s">
        <v>268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691</v>
      </c>
      <c r="C2216" s="209" t="s">
        <v>692</v>
      </c>
      <c r="D2216" s="72" t="str">
        <f t="shared" si="69"/>
        <v>mar/2018</v>
      </c>
      <c r="E2216" s="216">
        <v>43187</v>
      </c>
      <c r="F2216" s="205" t="s">
        <v>314</v>
      </c>
      <c r="G2216" s="211" t="s">
        <v>287</v>
      </c>
      <c r="H2216" s="226" t="s">
        <v>993</v>
      </c>
      <c r="I2216" s="226" t="s">
        <v>268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691</v>
      </c>
      <c r="C2217" s="209" t="s">
        <v>692</v>
      </c>
      <c r="D2217" s="72" t="str">
        <f t="shared" si="69"/>
        <v>mar/2018</v>
      </c>
      <c r="E2217" s="206">
        <v>43187</v>
      </c>
      <c r="F2217" s="205" t="s">
        <v>210</v>
      </c>
      <c r="G2217" s="205" t="s">
        <v>287</v>
      </c>
      <c r="H2217" s="207" t="s">
        <v>298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691</v>
      </c>
      <c r="C2218" s="209" t="s">
        <v>692</v>
      </c>
      <c r="D2218" s="72" t="str">
        <f t="shared" si="69"/>
        <v>mar/2018</v>
      </c>
      <c r="E2218" s="206">
        <v>43187</v>
      </c>
      <c r="F2218" s="205" t="s">
        <v>210</v>
      </c>
      <c r="G2218" s="205" t="s">
        <v>287</v>
      </c>
      <c r="H2218" s="207" t="s">
        <v>298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691</v>
      </c>
      <c r="C2219" s="209" t="s">
        <v>692</v>
      </c>
      <c r="D2219" s="72" t="str">
        <f t="shared" si="69"/>
        <v>mar/2018</v>
      </c>
      <c r="E2219" s="206">
        <v>43187</v>
      </c>
      <c r="F2219" s="205" t="s">
        <v>210</v>
      </c>
      <c r="G2219" s="205" t="s">
        <v>287</v>
      </c>
      <c r="H2219" s="207" t="s">
        <v>298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691</v>
      </c>
      <c r="C2220" s="209" t="s">
        <v>692</v>
      </c>
      <c r="D2220" s="72" t="str">
        <f t="shared" si="69"/>
        <v>mar/2018</v>
      </c>
      <c r="E2220" s="206">
        <v>43187</v>
      </c>
      <c r="F2220" s="205" t="s">
        <v>210</v>
      </c>
      <c r="G2220" s="205" t="s">
        <v>287</v>
      </c>
      <c r="H2220" s="207" t="s">
        <v>298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691</v>
      </c>
      <c r="C2221" s="209" t="s">
        <v>692</v>
      </c>
      <c r="D2221" s="72" t="str">
        <f t="shared" si="69"/>
        <v>mar/2018</v>
      </c>
      <c r="E2221" s="206">
        <v>43187</v>
      </c>
      <c r="F2221" s="205" t="s">
        <v>210</v>
      </c>
      <c r="G2221" s="205" t="s">
        <v>287</v>
      </c>
      <c r="H2221" s="207" t="s">
        <v>298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691</v>
      </c>
      <c r="C2222" s="209" t="s">
        <v>692</v>
      </c>
      <c r="D2222" s="72" t="str">
        <f t="shared" si="69"/>
        <v>mar/2018</v>
      </c>
      <c r="E2222" s="206">
        <v>43187</v>
      </c>
      <c r="F2222" s="205" t="s">
        <v>210</v>
      </c>
      <c r="G2222" s="205" t="s">
        <v>287</v>
      </c>
      <c r="H2222" s="207" t="s">
        <v>1040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691</v>
      </c>
      <c r="C2223" s="209" t="s">
        <v>692</v>
      </c>
      <c r="D2223" s="72" t="str">
        <f t="shared" si="69"/>
        <v>mar/2018</v>
      </c>
      <c r="E2223" s="206">
        <v>43187</v>
      </c>
      <c r="F2223" s="205" t="s">
        <v>210</v>
      </c>
      <c r="G2223" s="205" t="s">
        <v>287</v>
      </c>
      <c r="H2223" s="207" t="s">
        <v>1040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691</v>
      </c>
      <c r="C2224" s="209" t="s">
        <v>692</v>
      </c>
      <c r="D2224" s="72" t="str">
        <f t="shared" si="69"/>
        <v>mar/2018</v>
      </c>
      <c r="E2224" s="206">
        <v>43187</v>
      </c>
      <c r="F2224" s="205" t="s">
        <v>210</v>
      </c>
      <c r="G2224" s="205" t="s">
        <v>287</v>
      </c>
      <c r="H2224" s="207" t="s">
        <v>1040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691</v>
      </c>
      <c r="C2225" s="209" t="s">
        <v>692</v>
      </c>
      <c r="D2225" s="72" t="str">
        <f t="shared" si="69"/>
        <v>mar/2018</v>
      </c>
      <c r="E2225" s="206">
        <v>43187</v>
      </c>
      <c r="F2225" s="205" t="s">
        <v>210</v>
      </c>
      <c r="G2225" s="205" t="s">
        <v>287</v>
      </c>
      <c r="H2225" s="207" t="s">
        <v>1040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693</v>
      </c>
      <c r="C2226" s="209" t="s">
        <v>692</v>
      </c>
      <c r="D2226" s="72" t="str">
        <f t="shared" si="69"/>
        <v>mar/2018</v>
      </c>
      <c r="E2226" s="206">
        <v>43187</v>
      </c>
      <c r="F2226" s="205" t="s">
        <v>201</v>
      </c>
      <c r="G2226" s="205" t="s">
        <v>287</v>
      </c>
      <c r="H2226" s="207" t="s">
        <v>299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691</v>
      </c>
      <c r="C2227" s="209" t="s">
        <v>692</v>
      </c>
      <c r="D2227" s="72" t="str">
        <f t="shared" si="69"/>
        <v>mar/2018</v>
      </c>
      <c r="E2227" s="206">
        <v>43187</v>
      </c>
      <c r="F2227" s="205" t="s">
        <v>201</v>
      </c>
      <c r="G2227" s="205" t="s">
        <v>287</v>
      </c>
      <c r="H2227" s="207" t="s">
        <v>299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691</v>
      </c>
      <c r="C2228" s="209" t="s">
        <v>692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287</v>
      </c>
      <c r="H2228" s="207" t="s">
        <v>308</v>
      </c>
      <c r="I2228" s="207" t="s">
        <v>240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691</v>
      </c>
      <c r="C2229" s="209" t="s">
        <v>692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287</v>
      </c>
      <c r="H2229" s="207" t="s">
        <v>1177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691</v>
      </c>
      <c r="C2230" s="209" t="s">
        <v>692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287</v>
      </c>
      <c r="H2230" s="207" t="s">
        <v>389</v>
      </c>
      <c r="I2230" s="207" t="s">
        <v>241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691</v>
      </c>
      <c r="C2231" s="209" t="s">
        <v>692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287</v>
      </c>
      <c r="H2231" s="207" t="s">
        <v>389</v>
      </c>
      <c r="I2231" s="207" t="s">
        <v>241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691</v>
      </c>
      <c r="C2232" s="209" t="s">
        <v>692</v>
      </c>
      <c r="D2232" s="72" t="str">
        <f t="shared" si="69"/>
        <v>mar/2018</v>
      </c>
      <c r="E2232" s="206">
        <v>43188</v>
      </c>
      <c r="F2232" s="205" t="s">
        <v>364</v>
      </c>
      <c r="G2232" s="205" t="s">
        <v>287</v>
      </c>
      <c r="H2232" s="207" t="s">
        <v>1178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691</v>
      </c>
      <c r="C2233" s="209" t="s">
        <v>692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287</v>
      </c>
      <c r="H2233" s="207" t="s">
        <v>1178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693</v>
      </c>
      <c r="C2234" s="209" t="s">
        <v>692</v>
      </c>
      <c r="D2234" s="72" t="str">
        <f t="shared" si="69"/>
        <v>mar/2018</v>
      </c>
      <c r="E2234" s="206">
        <v>43188</v>
      </c>
      <c r="F2234" s="205" t="s">
        <v>201</v>
      </c>
      <c r="G2234" s="205" t="s">
        <v>287</v>
      </c>
      <c r="H2234" s="207" t="s">
        <v>294</v>
      </c>
      <c r="I2234" s="207" t="s">
        <v>229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691</v>
      </c>
      <c r="C2235" s="209" t="s">
        <v>692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287</v>
      </c>
      <c r="H2235" s="207" t="s">
        <v>388</v>
      </c>
      <c r="I2235" s="207" t="s">
        <v>241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691</v>
      </c>
      <c r="C2236" s="209" t="s">
        <v>692</v>
      </c>
      <c r="D2236" s="72" t="str">
        <f t="shared" si="69"/>
        <v>mar/2018</v>
      </c>
      <c r="E2236" s="206">
        <v>43188</v>
      </c>
      <c r="F2236" s="205" t="s">
        <v>364</v>
      </c>
      <c r="G2236" s="205" t="s">
        <v>287</v>
      </c>
      <c r="H2236" s="207" t="s">
        <v>730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691</v>
      </c>
      <c r="C2237" s="209" t="s">
        <v>692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287</v>
      </c>
      <c r="H2237" s="207" t="s">
        <v>730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691</v>
      </c>
      <c r="C2238" s="209" t="s">
        <v>692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287</v>
      </c>
      <c r="H2238" s="207" t="s">
        <v>1179</v>
      </c>
      <c r="I2238" s="207" t="s">
        <v>268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691</v>
      </c>
      <c r="C2239" s="209" t="s">
        <v>692</v>
      </c>
      <c r="D2239" s="72" t="str">
        <f t="shared" si="69"/>
        <v>mar/2018</v>
      </c>
      <c r="E2239" s="206">
        <v>43188</v>
      </c>
      <c r="F2239" s="205" t="s">
        <v>210</v>
      </c>
      <c r="G2239" s="205" t="s">
        <v>287</v>
      </c>
      <c r="H2239" s="207" t="s">
        <v>298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691</v>
      </c>
      <c r="C2240" s="209" t="s">
        <v>692</v>
      </c>
      <c r="D2240" s="72" t="str">
        <f t="shared" si="69"/>
        <v>mar/2018</v>
      </c>
      <c r="E2240" s="206">
        <v>43188</v>
      </c>
      <c r="F2240" s="205" t="s">
        <v>210</v>
      </c>
      <c r="G2240" s="205" t="s">
        <v>287</v>
      </c>
      <c r="H2240" s="207" t="s">
        <v>298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691</v>
      </c>
      <c r="C2241" s="209" t="s">
        <v>692</v>
      </c>
      <c r="D2241" s="72" t="str">
        <f t="shared" si="69"/>
        <v>mar/2018</v>
      </c>
      <c r="E2241" s="206">
        <v>43188</v>
      </c>
      <c r="F2241" s="205" t="s">
        <v>210</v>
      </c>
      <c r="G2241" s="205" t="s">
        <v>287</v>
      </c>
      <c r="H2241" s="207" t="s">
        <v>298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691</v>
      </c>
      <c r="C2242" s="209" t="s">
        <v>692</v>
      </c>
      <c r="D2242" s="72" t="str">
        <f t="shared" si="69"/>
        <v>mar/2018</v>
      </c>
      <c r="E2242" s="206">
        <v>43188</v>
      </c>
      <c r="F2242" s="205" t="s">
        <v>314</v>
      </c>
      <c r="G2242" s="205" t="s">
        <v>287</v>
      </c>
      <c r="H2242" s="207" t="s">
        <v>676</v>
      </c>
      <c r="I2242" s="207" t="s">
        <v>268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691</v>
      </c>
      <c r="C2243" s="209" t="s">
        <v>692</v>
      </c>
      <c r="D2243" s="72" t="str">
        <f t="shared" si="69"/>
        <v>mar/2018</v>
      </c>
      <c r="E2243" s="206">
        <v>43188</v>
      </c>
      <c r="F2243" s="205" t="s">
        <v>210</v>
      </c>
      <c r="G2243" s="205" t="s">
        <v>287</v>
      </c>
      <c r="H2243" s="207" t="s">
        <v>1040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691</v>
      </c>
      <c r="C2244" s="209" t="s">
        <v>692</v>
      </c>
      <c r="D2244" s="72" t="str">
        <f t="shared" ref="D2244:D2307" si="71">TEXT(E2244,"mmm/aaaa")</f>
        <v>mar/2018</v>
      </c>
      <c r="E2244" s="206">
        <v>43188</v>
      </c>
      <c r="F2244" s="205" t="s">
        <v>210</v>
      </c>
      <c r="G2244" s="205" t="s">
        <v>287</v>
      </c>
      <c r="H2244" s="207" t="s">
        <v>1040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691</v>
      </c>
      <c r="C2245" s="209" t="s">
        <v>692</v>
      </c>
      <c r="D2245" s="72" t="str">
        <f t="shared" si="71"/>
        <v>mar/2018</v>
      </c>
      <c r="E2245" s="206">
        <v>43188</v>
      </c>
      <c r="F2245" s="205" t="s">
        <v>210</v>
      </c>
      <c r="G2245" s="205" t="s">
        <v>287</v>
      </c>
      <c r="H2245" s="207" t="s">
        <v>1040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693</v>
      </c>
      <c r="C2246" s="209" t="s">
        <v>692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287</v>
      </c>
      <c r="H2246" s="207" t="s">
        <v>398</v>
      </c>
      <c r="I2246" s="207" t="s">
        <v>230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691</v>
      </c>
      <c r="C2247" s="209" t="s">
        <v>692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287</v>
      </c>
      <c r="H2247" s="207" t="s">
        <v>398</v>
      </c>
      <c r="I2247" s="207" t="s">
        <v>230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691</v>
      </c>
      <c r="C2248" s="209" t="s">
        <v>692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287</v>
      </c>
      <c r="H2248" s="207" t="s">
        <v>178</v>
      </c>
      <c r="I2248" s="207" t="s">
        <v>241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691</v>
      </c>
      <c r="C2249" s="209" t="s">
        <v>692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287</v>
      </c>
      <c r="H2249" s="207" t="s">
        <v>178</v>
      </c>
      <c r="I2249" s="207" t="s">
        <v>241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693</v>
      </c>
      <c r="C2250" s="209" t="s">
        <v>692</v>
      </c>
      <c r="D2250" s="72" t="str">
        <f t="shared" si="71"/>
        <v>abr/2018</v>
      </c>
      <c r="E2250" s="206">
        <v>43192</v>
      </c>
      <c r="F2250" s="205" t="s">
        <v>201</v>
      </c>
      <c r="G2250" s="205" t="s">
        <v>287</v>
      </c>
      <c r="H2250" s="207" t="s">
        <v>294</v>
      </c>
      <c r="I2250" s="207" t="s">
        <v>229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693</v>
      </c>
      <c r="C2251" s="209" t="s">
        <v>692</v>
      </c>
      <c r="D2251" s="72" t="str">
        <f t="shared" si="71"/>
        <v>abr/2018</v>
      </c>
      <c r="E2251" s="206">
        <v>43192</v>
      </c>
      <c r="F2251" s="205" t="s">
        <v>201</v>
      </c>
      <c r="G2251" s="205" t="s">
        <v>287</v>
      </c>
      <c r="H2251" s="207" t="s">
        <v>294</v>
      </c>
      <c r="I2251" s="207" t="s">
        <v>229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691</v>
      </c>
      <c r="C2252" s="209" t="s">
        <v>692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287</v>
      </c>
      <c r="H2252" s="207" t="s">
        <v>388</v>
      </c>
      <c r="I2252" s="207" t="s">
        <v>240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691</v>
      </c>
      <c r="C2253" s="209" t="s">
        <v>692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287</v>
      </c>
      <c r="H2253" s="207" t="s">
        <v>901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691</v>
      </c>
      <c r="C2254" s="209" t="s">
        <v>692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287</v>
      </c>
      <c r="H2254" s="207" t="s">
        <v>405</v>
      </c>
      <c r="I2254" s="207" t="s">
        <v>252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691</v>
      </c>
      <c r="C2255" s="209" t="s">
        <v>692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287</v>
      </c>
      <c r="H2255" s="207" t="s">
        <v>1180</v>
      </c>
      <c r="I2255" s="207" t="s">
        <v>235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693</v>
      </c>
      <c r="C2256" s="209" t="s">
        <v>692</v>
      </c>
      <c r="D2256" s="72" t="str">
        <f t="shared" si="71"/>
        <v>abr/2018</v>
      </c>
      <c r="E2256" s="206">
        <v>43192</v>
      </c>
      <c r="F2256" s="205" t="s">
        <v>203</v>
      </c>
      <c r="G2256" s="205" t="s">
        <v>287</v>
      </c>
      <c r="H2256" s="207" t="s">
        <v>204</v>
      </c>
      <c r="I2256" s="207" t="s">
        <v>292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691</v>
      </c>
      <c r="C2257" s="209" t="s">
        <v>692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287</v>
      </c>
      <c r="H2257" s="207" t="s">
        <v>1006</v>
      </c>
      <c r="I2257" s="207" t="s">
        <v>252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691</v>
      </c>
      <c r="C2258" s="209" t="s">
        <v>692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287</v>
      </c>
      <c r="H2258" s="207" t="s">
        <v>178</v>
      </c>
      <c r="I2258" s="207" t="s">
        <v>240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693</v>
      </c>
      <c r="C2259" s="209" t="s">
        <v>692</v>
      </c>
      <c r="D2259" s="72" t="str">
        <f t="shared" si="71"/>
        <v>abr/2018</v>
      </c>
      <c r="E2259" s="206">
        <v>43193</v>
      </c>
      <c r="F2259" s="205" t="s">
        <v>201</v>
      </c>
      <c r="G2259" s="205" t="s">
        <v>287</v>
      </c>
      <c r="H2259" s="207" t="s">
        <v>294</v>
      </c>
      <c r="I2259" s="207" t="s">
        <v>229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693</v>
      </c>
      <c r="C2260" s="209" t="s">
        <v>692</v>
      </c>
      <c r="D2260" s="72" t="str">
        <f t="shared" si="71"/>
        <v>abr/2018</v>
      </c>
      <c r="E2260" s="206">
        <v>43193</v>
      </c>
      <c r="F2260" s="205" t="s">
        <v>201</v>
      </c>
      <c r="G2260" s="205" t="s">
        <v>287</v>
      </c>
      <c r="H2260" s="207" t="s">
        <v>294</v>
      </c>
      <c r="I2260" s="207" t="s">
        <v>229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691</v>
      </c>
      <c r="C2261" s="209" t="s">
        <v>692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287</v>
      </c>
      <c r="H2261" s="207" t="s">
        <v>901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691</v>
      </c>
      <c r="C2262" s="209" t="s">
        <v>692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287</v>
      </c>
      <c r="H2262" s="207" t="s">
        <v>304</v>
      </c>
      <c r="I2262" s="207" t="s">
        <v>276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691</v>
      </c>
      <c r="C2263" s="209" t="s">
        <v>692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287</v>
      </c>
      <c r="H2263" s="207" t="s">
        <v>1004</v>
      </c>
      <c r="I2263" s="207" t="s">
        <v>276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691</v>
      </c>
      <c r="C2264" s="209" t="s">
        <v>692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287</v>
      </c>
      <c r="H2264" s="207" t="s">
        <v>1004</v>
      </c>
      <c r="I2264" s="207" t="s">
        <v>247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691</v>
      </c>
      <c r="C2265" s="209" t="s">
        <v>692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287</v>
      </c>
      <c r="H2265" s="207" t="s">
        <v>1004</v>
      </c>
      <c r="I2265" s="207" t="s">
        <v>247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691</v>
      </c>
      <c r="C2266" s="209" t="s">
        <v>692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287</v>
      </c>
      <c r="H2266" s="207" t="s">
        <v>1023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691</v>
      </c>
      <c r="C2267" s="209" t="s">
        <v>692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287</v>
      </c>
      <c r="H2267" s="207" t="s">
        <v>996</v>
      </c>
      <c r="I2267" s="207" t="s">
        <v>248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691</v>
      </c>
      <c r="C2268" s="209" t="s">
        <v>692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287</v>
      </c>
      <c r="H2268" s="207" t="s">
        <v>671</v>
      </c>
      <c r="I2268" s="207" t="s">
        <v>242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691</v>
      </c>
      <c r="C2269" s="209" t="s">
        <v>692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313</v>
      </c>
      <c r="H2269" s="207" t="s">
        <v>291</v>
      </c>
      <c r="I2269" s="207" t="s">
        <v>241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691</v>
      </c>
      <c r="C2270" s="209" t="s">
        <v>692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317</v>
      </c>
      <c r="H2270" s="207" t="s">
        <v>291</v>
      </c>
      <c r="I2270" s="207" t="s">
        <v>240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693</v>
      </c>
      <c r="C2271" s="209" t="s">
        <v>692</v>
      </c>
      <c r="D2271" s="72" t="str">
        <f t="shared" si="71"/>
        <v>abr/2018</v>
      </c>
      <c r="E2271" s="206">
        <v>43193</v>
      </c>
      <c r="F2271" s="205" t="s">
        <v>203</v>
      </c>
      <c r="G2271" s="205" t="s">
        <v>287</v>
      </c>
      <c r="H2271" s="207" t="s">
        <v>204</v>
      </c>
      <c r="I2271" s="207" t="s">
        <v>292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691</v>
      </c>
      <c r="C2272" s="209" t="s">
        <v>692</v>
      </c>
      <c r="D2272" s="72" t="str">
        <f t="shared" si="71"/>
        <v>abr/2018</v>
      </c>
      <c r="E2272" s="206">
        <v>43193</v>
      </c>
      <c r="F2272" s="205" t="s">
        <v>314</v>
      </c>
      <c r="G2272" s="205" t="s">
        <v>287</v>
      </c>
      <c r="H2272" s="207" t="s">
        <v>433</v>
      </c>
      <c r="I2272" s="207" t="s">
        <v>268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691</v>
      </c>
      <c r="C2273" s="209" t="s">
        <v>692</v>
      </c>
      <c r="D2273" s="72" t="str">
        <f t="shared" si="71"/>
        <v>abr/2018</v>
      </c>
      <c r="E2273" s="206">
        <v>43193</v>
      </c>
      <c r="F2273" s="205" t="s">
        <v>314</v>
      </c>
      <c r="G2273" s="205" t="s">
        <v>287</v>
      </c>
      <c r="H2273" s="207" t="s">
        <v>433</v>
      </c>
      <c r="I2273" s="207" t="s">
        <v>268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691</v>
      </c>
      <c r="C2274" s="209" t="s">
        <v>692</v>
      </c>
      <c r="D2274" s="72" t="str">
        <f t="shared" si="71"/>
        <v>abr/2018</v>
      </c>
      <c r="E2274" s="206">
        <v>43193</v>
      </c>
      <c r="F2274" s="205" t="s">
        <v>210</v>
      </c>
      <c r="G2274" s="205" t="s">
        <v>287</v>
      </c>
      <c r="H2274" s="207" t="s">
        <v>298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691</v>
      </c>
      <c r="C2275" s="209" t="s">
        <v>692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287</v>
      </c>
      <c r="H2275" s="207" t="s">
        <v>1126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691</v>
      </c>
      <c r="C2276" s="209" t="s">
        <v>692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287</v>
      </c>
      <c r="H2276" s="207" t="s">
        <v>1126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691</v>
      </c>
      <c r="C2277" s="209" t="s">
        <v>692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287</v>
      </c>
      <c r="H2277" s="207" t="s">
        <v>345</v>
      </c>
      <c r="I2277" s="207" t="s">
        <v>271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691</v>
      </c>
      <c r="C2278" s="209" t="s">
        <v>692</v>
      </c>
      <c r="D2278" s="72" t="str">
        <f t="shared" si="71"/>
        <v>abr/2018</v>
      </c>
      <c r="E2278" s="206">
        <v>43194</v>
      </c>
      <c r="F2278" s="205" t="s">
        <v>287</v>
      </c>
      <c r="G2278" s="205" t="s">
        <v>287</v>
      </c>
      <c r="H2278" s="207" t="s">
        <v>1014</v>
      </c>
      <c r="I2278" s="207" t="s">
        <v>244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691</v>
      </c>
      <c r="C2279" s="209" t="s">
        <v>692</v>
      </c>
      <c r="D2279" s="72" t="str">
        <f t="shared" si="71"/>
        <v>abr/2018</v>
      </c>
      <c r="E2279" s="206">
        <v>43194</v>
      </c>
      <c r="F2279" s="205" t="s">
        <v>203</v>
      </c>
      <c r="G2279" s="205" t="s">
        <v>287</v>
      </c>
      <c r="H2279" s="207" t="s">
        <v>204</v>
      </c>
      <c r="I2279" s="207" t="s">
        <v>292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691</v>
      </c>
      <c r="C2280" s="209" t="s">
        <v>692</v>
      </c>
      <c r="D2280" s="72" t="str">
        <f t="shared" si="71"/>
        <v>abr/2018</v>
      </c>
      <c r="E2280" s="206">
        <v>43194</v>
      </c>
      <c r="F2280" s="205" t="s">
        <v>210</v>
      </c>
      <c r="G2280" s="205" t="s">
        <v>287</v>
      </c>
      <c r="H2280" s="207" t="s">
        <v>298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691</v>
      </c>
      <c r="C2281" s="209" t="s">
        <v>692</v>
      </c>
      <c r="D2281" s="72" t="str">
        <f t="shared" si="71"/>
        <v>abr/2018</v>
      </c>
      <c r="E2281" s="206">
        <v>43194</v>
      </c>
      <c r="F2281" s="205" t="s">
        <v>210</v>
      </c>
      <c r="G2281" s="205" t="s">
        <v>287</v>
      </c>
      <c r="H2281" s="207" t="s">
        <v>298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691</v>
      </c>
      <c r="C2282" s="209" t="s">
        <v>692</v>
      </c>
      <c r="D2282" s="72" t="str">
        <f t="shared" si="71"/>
        <v>abr/2018</v>
      </c>
      <c r="E2282" s="206">
        <v>43194</v>
      </c>
      <c r="F2282" s="205" t="s">
        <v>210</v>
      </c>
      <c r="G2282" s="205" t="s">
        <v>287</v>
      </c>
      <c r="H2282" s="207" t="s">
        <v>298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691</v>
      </c>
      <c r="C2283" s="209" t="s">
        <v>692</v>
      </c>
      <c r="D2283" s="72" t="str">
        <f t="shared" si="71"/>
        <v>abr/2018</v>
      </c>
      <c r="E2283" s="206">
        <v>43195</v>
      </c>
      <c r="F2283" s="205" t="s">
        <v>402</v>
      </c>
      <c r="G2283" s="205" t="s">
        <v>287</v>
      </c>
      <c r="H2283" s="207" t="s">
        <v>1181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691</v>
      </c>
      <c r="C2284" s="209" t="s">
        <v>692</v>
      </c>
      <c r="D2284" s="72" t="str">
        <f t="shared" si="71"/>
        <v>abr/2018</v>
      </c>
      <c r="E2284" s="206">
        <v>43195</v>
      </c>
      <c r="F2284" s="205" t="s">
        <v>400</v>
      </c>
      <c r="G2284" s="205" t="s">
        <v>287</v>
      </c>
      <c r="H2284" s="207" t="s">
        <v>1182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691</v>
      </c>
      <c r="C2285" s="209" t="s">
        <v>692</v>
      </c>
      <c r="D2285" s="72" t="str">
        <f t="shared" si="71"/>
        <v>abr/2018</v>
      </c>
      <c r="E2285" s="206">
        <v>43195</v>
      </c>
      <c r="F2285" s="205" t="s">
        <v>400</v>
      </c>
      <c r="G2285" s="205" t="s">
        <v>287</v>
      </c>
      <c r="H2285" s="207" t="s">
        <v>755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691</v>
      </c>
      <c r="C2286" s="209" t="s">
        <v>692</v>
      </c>
      <c r="D2286" s="72" t="str">
        <f t="shared" si="71"/>
        <v>abr/2018</v>
      </c>
      <c r="E2286" s="206">
        <v>43195</v>
      </c>
      <c r="F2286" s="205" t="s">
        <v>400</v>
      </c>
      <c r="G2286" s="205" t="s">
        <v>287</v>
      </c>
      <c r="H2286" s="207" t="s">
        <v>740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691</v>
      </c>
      <c r="C2287" s="209" t="s">
        <v>692</v>
      </c>
      <c r="D2287" s="72" t="str">
        <f t="shared" si="71"/>
        <v>abr/2018</v>
      </c>
      <c r="E2287" s="206">
        <v>43195</v>
      </c>
      <c r="F2287" s="205" t="s">
        <v>400</v>
      </c>
      <c r="G2287" s="205" t="s">
        <v>287</v>
      </c>
      <c r="H2287" s="207" t="s">
        <v>726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691</v>
      </c>
      <c r="C2288" s="209" t="s">
        <v>692</v>
      </c>
      <c r="D2288" s="72" t="str">
        <f t="shared" si="71"/>
        <v>abr/2018</v>
      </c>
      <c r="E2288" s="206">
        <v>43195</v>
      </c>
      <c r="F2288" s="205" t="s">
        <v>400</v>
      </c>
      <c r="G2288" s="205" t="s">
        <v>287</v>
      </c>
      <c r="H2288" s="207" t="s">
        <v>716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691</v>
      </c>
      <c r="C2289" s="209" t="s">
        <v>692</v>
      </c>
      <c r="D2289" s="72" t="str">
        <f t="shared" si="71"/>
        <v>abr/2018</v>
      </c>
      <c r="E2289" s="206">
        <v>43195</v>
      </c>
      <c r="F2289" s="205" t="s">
        <v>400</v>
      </c>
      <c r="G2289" s="205" t="s">
        <v>287</v>
      </c>
      <c r="H2289" s="207" t="s">
        <v>838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691</v>
      </c>
      <c r="C2290" s="209" t="s">
        <v>692</v>
      </c>
      <c r="D2290" s="72" t="str">
        <f t="shared" si="71"/>
        <v>abr/2018</v>
      </c>
      <c r="E2290" s="206">
        <v>43195</v>
      </c>
      <c r="F2290" s="205" t="s">
        <v>400</v>
      </c>
      <c r="G2290" s="205" t="s">
        <v>287</v>
      </c>
      <c r="H2290" s="207" t="s">
        <v>905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691</v>
      </c>
      <c r="C2291" s="209" t="s">
        <v>692</v>
      </c>
      <c r="D2291" s="72" t="str">
        <f t="shared" si="71"/>
        <v>abr/2018</v>
      </c>
      <c r="E2291" s="206">
        <v>43195</v>
      </c>
      <c r="F2291" s="205" t="s">
        <v>400</v>
      </c>
      <c r="G2291" s="205" t="s">
        <v>287</v>
      </c>
      <c r="H2291" s="207" t="s">
        <v>1183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691</v>
      </c>
      <c r="C2292" s="209" t="s">
        <v>692</v>
      </c>
      <c r="D2292" s="72" t="str">
        <f t="shared" si="71"/>
        <v>abr/2018</v>
      </c>
      <c r="E2292" s="206">
        <v>43195</v>
      </c>
      <c r="F2292" s="205" t="s">
        <v>400</v>
      </c>
      <c r="G2292" s="205" t="s">
        <v>287</v>
      </c>
      <c r="H2292" s="207" t="s">
        <v>908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693</v>
      </c>
      <c r="C2293" s="209" t="s">
        <v>692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287</v>
      </c>
      <c r="H2293" s="207" t="s">
        <v>140</v>
      </c>
      <c r="I2293" s="207" t="s">
        <v>227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691</v>
      </c>
      <c r="C2294" s="209" t="s">
        <v>692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287</v>
      </c>
      <c r="H2294" s="207" t="s">
        <v>363</v>
      </c>
      <c r="I2294" s="207" t="s">
        <v>241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691</v>
      </c>
      <c r="C2295" s="209" t="s">
        <v>692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287</v>
      </c>
      <c r="H2295" s="207" t="s">
        <v>363</v>
      </c>
      <c r="I2295" s="207" t="s">
        <v>241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691</v>
      </c>
      <c r="C2296" s="209" t="s">
        <v>692</v>
      </c>
      <c r="D2296" s="72" t="str">
        <f t="shared" si="71"/>
        <v>abr/2018</v>
      </c>
      <c r="E2296" s="206">
        <v>43195</v>
      </c>
      <c r="F2296" s="205" t="s">
        <v>400</v>
      </c>
      <c r="G2296" s="205" t="s">
        <v>287</v>
      </c>
      <c r="H2296" s="207" t="s">
        <v>910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691</v>
      </c>
      <c r="C2297" s="209" t="s">
        <v>692</v>
      </c>
      <c r="D2297" s="72" t="str">
        <f t="shared" si="71"/>
        <v>abr/2018</v>
      </c>
      <c r="E2297" s="206">
        <v>43195</v>
      </c>
      <c r="F2297" s="205" t="s">
        <v>400</v>
      </c>
      <c r="G2297" s="205" t="s">
        <v>287</v>
      </c>
      <c r="H2297" s="207" t="s">
        <v>1054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691</v>
      </c>
      <c r="C2298" s="209" t="s">
        <v>692</v>
      </c>
      <c r="D2298" s="72" t="str">
        <f t="shared" si="71"/>
        <v>abr/2018</v>
      </c>
      <c r="E2298" s="206">
        <v>43195</v>
      </c>
      <c r="F2298" s="205" t="s">
        <v>400</v>
      </c>
      <c r="G2298" s="205" t="s">
        <v>287</v>
      </c>
      <c r="H2298" s="207" t="s">
        <v>759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691</v>
      </c>
      <c r="C2299" s="209" t="s">
        <v>692</v>
      </c>
      <c r="D2299" s="72" t="str">
        <f t="shared" si="71"/>
        <v>abr/2018</v>
      </c>
      <c r="E2299" s="206">
        <v>43195</v>
      </c>
      <c r="F2299" s="205" t="s">
        <v>400</v>
      </c>
      <c r="G2299" s="205" t="s">
        <v>287</v>
      </c>
      <c r="H2299" s="207" t="s">
        <v>1184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691</v>
      </c>
      <c r="C2300" s="209" t="s">
        <v>692</v>
      </c>
      <c r="D2300" s="72" t="str">
        <f t="shared" si="71"/>
        <v>abr/2018</v>
      </c>
      <c r="E2300" s="206">
        <v>43195</v>
      </c>
      <c r="F2300" s="205" t="s">
        <v>400</v>
      </c>
      <c r="G2300" s="205" t="s">
        <v>287</v>
      </c>
      <c r="H2300" s="207" t="s">
        <v>763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691</v>
      </c>
      <c r="C2301" s="209" t="s">
        <v>692</v>
      </c>
      <c r="D2301" s="72" t="str">
        <f t="shared" si="71"/>
        <v>abr/2018</v>
      </c>
      <c r="E2301" s="206">
        <v>43195</v>
      </c>
      <c r="F2301" s="205" t="s">
        <v>400</v>
      </c>
      <c r="G2301" s="205" t="s">
        <v>287</v>
      </c>
      <c r="H2301" s="207" t="s">
        <v>743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693</v>
      </c>
      <c r="C2302" s="209" t="s">
        <v>692</v>
      </c>
      <c r="D2302" s="72" t="str">
        <f t="shared" si="71"/>
        <v>abr/2018</v>
      </c>
      <c r="E2302" s="206">
        <v>43195</v>
      </c>
      <c r="F2302" s="205" t="s">
        <v>201</v>
      </c>
      <c r="G2302" s="205" t="s">
        <v>287</v>
      </c>
      <c r="H2302" s="207" t="s">
        <v>294</v>
      </c>
      <c r="I2302" s="207" t="s">
        <v>229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691</v>
      </c>
      <c r="C2303" s="209" t="s">
        <v>692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287</v>
      </c>
      <c r="H2303" s="207" t="s">
        <v>388</v>
      </c>
      <c r="I2303" s="207" t="s">
        <v>240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691</v>
      </c>
      <c r="C2304" s="209" t="s">
        <v>692</v>
      </c>
      <c r="D2304" s="72" t="str">
        <f t="shared" si="71"/>
        <v>abr/2018</v>
      </c>
      <c r="E2304" s="206">
        <v>43195</v>
      </c>
      <c r="F2304" s="205" t="s">
        <v>400</v>
      </c>
      <c r="G2304" s="205" t="s">
        <v>287</v>
      </c>
      <c r="H2304" s="207" t="s">
        <v>830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691</v>
      </c>
      <c r="C2305" s="209" t="s">
        <v>692</v>
      </c>
      <c r="D2305" s="72" t="str">
        <f t="shared" si="71"/>
        <v>abr/2018</v>
      </c>
      <c r="E2305" s="206">
        <v>43195</v>
      </c>
      <c r="F2305" s="205" t="s">
        <v>400</v>
      </c>
      <c r="G2305" s="205" t="s">
        <v>287</v>
      </c>
      <c r="H2305" s="207" t="s">
        <v>845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691</v>
      </c>
      <c r="C2306" s="209" t="s">
        <v>692</v>
      </c>
      <c r="D2306" s="72" t="str">
        <f t="shared" si="71"/>
        <v>abr/2018</v>
      </c>
      <c r="E2306" s="206">
        <v>43195</v>
      </c>
      <c r="F2306" s="205" t="s">
        <v>400</v>
      </c>
      <c r="G2306" s="205" t="s">
        <v>287</v>
      </c>
      <c r="H2306" s="207" t="s">
        <v>925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691</v>
      </c>
      <c r="C2307" s="209" t="s">
        <v>692</v>
      </c>
      <c r="D2307" s="72" t="str">
        <f t="shared" si="71"/>
        <v>abr/2018</v>
      </c>
      <c r="E2307" s="206">
        <v>43195</v>
      </c>
      <c r="F2307" s="205" t="s">
        <v>400</v>
      </c>
      <c r="G2307" s="205" t="s">
        <v>287</v>
      </c>
      <c r="H2307" s="207" t="s">
        <v>812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691</v>
      </c>
      <c r="C2308" s="209" t="s">
        <v>692</v>
      </c>
      <c r="D2308" s="72" t="str">
        <f t="shared" ref="D2308:D2371" si="73">TEXT(E2308,"mmm/aaaa")</f>
        <v>abr/2018</v>
      </c>
      <c r="E2308" s="206">
        <v>43195</v>
      </c>
      <c r="F2308" s="205" t="s">
        <v>400</v>
      </c>
      <c r="G2308" s="205" t="s">
        <v>287</v>
      </c>
      <c r="H2308" s="207" t="s">
        <v>799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691</v>
      </c>
      <c r="C2309" s="209" t="s">
        <v>692</v>
      </c>
      <c r="D2309" s="72" t="str">
        <f t="shared" si="73"/>
        <v>abr/2018</v>
      </c>
      <c r="E2309" s="206">
        <v>43195</v>
      </c>
      <c r="F2309" s="205" t="s">
        <v>400</v>
      </c>
      <c r="G2309" s="205" t="s">
        <v>287</v>
      </c>
      <c r="H2309" s="207" t="s">
        <v>883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691</v>
      </c>
      <c r="C2310" s="209" t="s">
        <v>692</v>
      </c>
      <c r="D2310" s="72" t="str">
        <f t="shared" si="73"/>
        <v>abr/2018</v>
      </c>
      <c r="E2310" s="206">
        <v>43195</v>
      </c>
      <c r="F2310" s="205" t="s">
        <v>400</v>
      </c>
      <c r="G2310" s="205" t="s">
        <v>287</v>
      </c>
      <c r="H2310" s="207" t="s">
        <v>929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691</v>
      </c>
      <c r="C2311" s="209" t="s">
        <v>692</v>
      </c>
      <c r="D2311" s="72" t="str">
        <f t="shared" si="73"/>
        <v>abr/2018</v>
      </c>
      <c r="E2311" s="206">
        <v>43195</v>
      </c>
      <c r="F2311" s="205" t="s">
        <v>400</v>
      </c>
      <c r="G2311" s="205" t="s">
        <v>287</v>
      </c>
      <c r="H2311" s="207" t="s">
        <v>1185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691</v>
      </c>
      <c r="C2312" s="209" t="s">
        <v>692</v>
      </c>
      <c r="D2312" s="72" t="str">
        <f t="shared" si="73"/>
        <v>abr/2018</v>
      </c>
      <c r="E2312" s="206">
        <v>43195</v>
      </c>
      <c r="F2312" s="205" t="s">
        <v>400</v>
      </c>
      <c r="G2312" s="205" t="s">
        <v>287</v>
      </c>
      <c r="H2312" s="207" t="s">
        <v>401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691</v>
      </c>
      <c r="C2313" s="209" t="s">
        <v>692</v>
      </c>
      <c r="D2313" s="72" t="str">
        <f t="shared" si="73"/>
        <v>abr/2018</v>
      </c>
      <c r="E2313" s="206">
        <v>43195</v>
      </c>
      <c r="F2313" s="205" t="s">
        <v>400</v>
      </c>
      <c r="G2313" s="205" t="s">
        <v>287</v>
      </c>
      <c r="H2313" s="207" t="s">
        <v>752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691</v>
      </c>
      <c r="C2314" s="209" t="s">
        <v>692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287</v>
      </c>
      <c r="H2314" s="207" t="s">
        <v>1186</v>
      </c>
      <c r="I2314" s="207" t="s">
        <v>249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691</v>
      </c>
      <c r="C2315" s="209" t="s">
        <v>692</v>
      </c>
      <c r="D2315" s="72" t="str">
        <f t="shared" si="73"/>
        <v>abr/2018</v>
      </c>
      <c r="E2315" s="206">
        <v>43195</v>
      </c>
      <c r="F2315" s="205" t="s">
        <v>402</v>
      </c>
      <c r="G2315" s="205" t="s">
        <v>287</v>
      </c>
      <c r="H2315" s="207" t="s">
        <v>1187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691</v>
      </c>
      <c r="C2316" s="209" t="s">
        <v>692</v>
      </c>
      <c r="D2316" s="72" t="str">
        <f t="shared" si="73"/>
        <v>abr/2018</v>
      </c>
      <c r="E2316" s="206">
        <v>43195</v>
      </c>
      <c r="F2316" s="205" t="s">
        <v>400</v>
      </c>
      <c r="G2316" s="205" t="s">
        <v>287</v>
      </c>
      <c r="H2316" s="207" t="s">
        <v>936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691</v>
      </c>
      <c r="C2317" s="209" t="s">
        <v>692</v>
      </c>
      <c r="D2317" s="72" t="str">
        <f t="shared" si="73"/>
        <v>abr/2018</v>
      </c>
      <c r="E2317" s="206">
        <v>43195</v>
      </c>
      <c r="F2317" s="205" t="s">
        <v>402</v>
      </c>
      <c r="G2317" s="205" t="s">
        <v>287</v>
      </c>
      <c r="H2317" s="207" t="s">
        <v>1188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691</v>
      </c>
      <c r="C2318" s="209" t="s">
        <v>692</v>
      </c>
      <c r="D2318" s="72" t="str">
        <f t="shared" si="73"/>
        <v>abr/2018</v>
      </c>
      <c r="E2318" s="206">
        <v>43195</v>
      </c>
      <c r="F2318" s="205" t="s">
        <v>400</v>
      </c>
      <c r="G2318" s="205" t="s">
        <v>287</v>
      </c>
      <c r="H2318" s="207" t="s">
        <v>938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691</v>
      </c>
      <c r="C2319" s="209" t="s">
        <v>692</v>
      </c>
      <c r="D2319" s="72" t="str">
        <f t="shared" si="73"/>
        <v>abr/2018</v>
      </c>
      <c r="E2319" s="206">
        <v>43195</v>
      </c>
      <c r="F2319" s="205" t="s">
        <v>400</v>
      </c>
      <c r="G2319" s="205" t="s">
        <v>287</v>
      </c>
      <c r="H2319" s="207" t="s">
        <v>939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691</v>
      </c>
      <c r="C2320" s="209" t="s">
        <v>692</v>
      </c>
      <c r="D2320" s="72" t="str">
        <f t="shared" si="73"/>
        <v>abr/2018</v>
      </c>
      <c r="E2320" s="206">
        <v>43195</v>
      </c>
      <c r="F2320" s="205" t="s">
        <v>400</v>
      </c>
      <c r="G2320" s="205" t="s">
        <v>287</v>
      </c>
      <c r="H2320" s="207" t="s">
        <v>941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691</v>
      </c>
      <c r="C2321" s="209" t="s">
        <v>692</v>
      </c>
      <c r="D2321" s="72" t="str">
        <f t="shared" si="73"/>
        <v>abr/2018</v>
      </c>
      <c r="E2321" s="206">
        <v>43195</v>
      </c>
      <c r="F2321" s="205" t="s">
        <v>400</v>
      </c>
      <c r="G2321" s="205" t="s">
        <v>287</v>
      </c>
      <c r="H2321" s="207" t="s">
        <v>946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691</v>
      </c>
      <c r="C2322" s="209" t="s">
        <v>692</v>
      </c>
      <c r="D2322" s="72" t="str">
        <f t="shared" si="73"/>
        <v>abr/2018</v>
      </c>
      <c r="E2322" s="206">
        <v>43195</v>
      </c>
      <c r="F2322" s="205" t="s">
        <v>402</v>
      </c>
      <c r="G2322" s="205" t="s">
        <v>287</v>
      </c>
      <c r="H2322" s="207" t="s">
        <v>1189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691</v>
      </c>
      <c r="C2323" s="209" t="s">
        <v>692</v>
      </c>
      <c r="D2323" s="72" t="str">
        <f t="shared" si="73"/>
        <v>abr/2018</v>
      </c>
      <c r="E2323" s="206">
        <v>43195</v>
      </c>
      <c r="F2323" s="205" t="s">
        <v>400</v>
      </c>
      <c r="G2323" s="205" t="s">
        <v>287</v>
      </c>
      <c r="H2323" s="207" t="s">
        <v>994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691</v>
      </c>
      <c r="C2324" s="209" t="s">
        <v>692</v>
      </c>
      <c r="D2324" s="72" t="str">
        <f t="shared" si="73"/>
        <v>abr/2018</v>
      </c>
      <c r="E2324" s="206">
        <v>43195</v>
      </c>
      <c r="F2324" s="205" t="s">
        <v>400</v>
      </c>
      <c r="G2324" s="205" t="s">
        <v>287</v>
      </c>
      <c r="H2324" s="207" t="s">
        <v>947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691</v>
      </c>
      <c r="C2325" s="209" t="s">
        <v>692</v>
      </c>
      <c r="D2325" s="72" t="str">
        <f t="shared" si="73"/>
        <v>abr/2018</v>
      </c>
      <c r="E2325" s="206">
        <v>43195</v>
      </c>
      <c r="F2325" s="205" t="s">
        <v>400</v>
      </c>
      <c r="G2325" s="205" t="s">
        <v>287</v>
      </c>
      <c r="H2325" s="207" t="s">
        <v>948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691</v>
      </c>
      <c r="C2326" s="209" t="s">
        <v>692</v>
      </c>
      <c r="D2326" s="72" t="str">
        <f t="shared" si="73"/>
        <v>abr/2018</v>
      </c>
      <c r="E2326" s="206">
        <v>43195</v>
      </c>
      <c r="F2326" s="205" t="s">
        <v>402</v>
      </c>
      <c r="G2326" s="205" t="s">
        <v>287</v>
      </c>
      <c r="H2326" s="207" t="s">
        <v>1190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691</v>
      </c>
      <c r="C2327" s="209" t="s">
        <v>692</v>
      </c>
      <c r="D2327" s="72" t="str">
        <f t="shared" si="73"/>
        <v>abr/2018</v>
      </c>
      <c r="E2327" s="206">
        <v>43195</v>
      </c>
      <c r="F2327" s="205" t="s">
        <v>400</v>
      </c>
      <c r="G2327" s="205" t="s">
        <v>287</v>
      </c>
      <c r="H2327" s="207" t="s">
        <v>771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691</v>
      </c>
      <c r="C2328" s="209" t="s">
        <v>692</v>
      </c>
      <c r="D2328" s="72" t="str">
        <f t="shared" si="73"/>
        <v>abr/2018</v>
      </c>
      <c r="E2328" s="206">
        <v>43195</v>
      </c>
      <c r="F2328" s="205" t="s">
        <v>400</v>
      </c>
      <c r="G2328" s="205" t="s">
        <v>287</v>
      </c>
      <c r="H2328" s="228" t="s">
        <v>813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691</v>
      </c>
      <c r="C2329" s="209" t="s">
        <v>692</v>
      </c>
      <c r="D2329" s="72" t="str">
        <f t="shared" si="73"/>
        <v>abr/2018</v>
      </c>
      <c r="E2329" s="206">
        <v>43195</v>
      </c>
      <c r="F2329" s="205" t="s">
        <v>400</v>
      </c>
      <c r="G2329" s="205" t="s">
        <v>287</v>
      </c>
      <c r="H2329" s="207" t="s">
        <v>754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691</v>
      </c>
      <c r="C2330" s="209" t="s">
        <v>692</v>
      </c>
      <c r="D2330" s="72" t="str">
        <f t="shared" si="73"/>
        <v>abr/2018</v>
      </c>
      <c r="E2330" s="206">
        <v>43195</v>
      </c>
      <c r="F2330" s="205" t="s">
        <v>402</v>
      </c>
      <c r="G2330" s="205" t="s">
        <v>287</v>
      </c>
      <c r="H2330" s="207" t="s">
        <v>1191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691</v>
      </c>
      <c r="C2331" s="209" t="s">
        <v>692</v>
      </c>
      <c r="D2331" s="72" t="str">
        <f t="shared" si="73"/>
        <v>abr/2018</v>
      </c>
      <c r="E2331" s="206">
        <v>43195</v>
      </c>
      <c r="F2331" s="205" t="s">
        <v>402</v>
      </c>
      <c r="G2331" s="205" t="s">
        <v>287</v>
      </c>
      <c r="H2331" s="207" t="s">
        <v>1192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691</v>
      </c>
      <c r="C2332" s="209" t="s">
        <v>692</v>
      </c>
      <c r="D2332" s="72" t="str">
        <f t="shared" si="73"/>
        <v>abr/2018</v>
      </c>
      <c r="E2332" s="206">
        <v>43195</v>
      </c>
      <c r="F2332" s="205" t="s">
        <v>400</v>
      </c>
      <c r="G2332" s="205" t="s">
        <v>287</v>
      </c>
      <c r="H2332" s="207" t="s">
        <v>858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691</v>
      </c>
      <c r="C2333" s="209" t="s">
        <v>692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287</v>
      </c>
      <c r="H2333" s="207" t="s">
        <v>502</v>
      </c>
      <c r="I2333" s="207" t="s">
        <v>241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691</v>
      </c>
      <c r="C2334" s="209" t="s">
        <v>692</v>
      </c>
      <c r="D2334" s="72" t="str">
        <f t="shared" si="73"/>
        <v>abr/2018</v>
      </c>
      <c r="E2334" s="206">
        <v>43195</v>
      </c>
      <c r="F2334" s="205" t="s">
        <v>400</v>
      </c>
      <c r="G2334" s="205" t="s">
        <v>287</v>
      </c>
      <c r="H2334" s="207" t="s">
        <v>1179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691</v>
      </c>
      <c r="C2335" s="209" t="s">
        <v>692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287</v>
      </c>
      <c r="H2335" s="207" t="s">
        <v>355</v>
      </c>
      <c r="I2335" s="207" t="s">
        <v>240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691</v>
      </c>
      <c r="C2336" s="209" t="s">
        <v>692</v>
      </c>
      <c r="D2336" s="72" t="str">
        <f t="shared" si="73"/>
        <v>abr/2018</v>
      </c>
      <c r="E2336" s="206">
        <v>43195</v>
      </c>
      <c r="F2336" s="205" t="s">
        <v>400</v>
      </c>
      <c r="G2336" s="205" t="s">
        <v>287</v>
      </c>
      <c r="H2336" s="207" t="s">
        <v>1058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691</v>
      </c>
      <c r="C2337" s="209" t="s">
        <v>692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287</v>
      </c>
      <c r="H2337" s="207" t="s">
        <v>1173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691</v>
      </c>
      <c r="C2338" s="209" t="s">
        <v>692</v>
      </c>
      <c r="D2338" s="72" t="str">
        <f t="shared" si="73"/>
        <v>abr/2018</v>
      </c>
      <c r="E2338" s="206">
        <v>43195</v>
      </c>
      <c r="F2338" s="205" t="s">
        <v>402</v>
      </c>
      <c r="G2338" s="205" t="s">
        <v>287</v>
      </c>
      <c r="H2338" s="207" t="s">
        <v>1193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691</v>
      </c>
      <c r="C2339" s="209" t="s">
        <v>692</v>
      </c>
      <c r="D2339" s="72" t="str">
        <f t="shared" si="73"/>
        <v>abr/2018</v>
      </c>
      <c r="E2339" s="206">
        <v>43195</v>
      </c>
      <c r="F2339" s="205" t="s">
        <v>402</v>
      </c>
      <c r="G2339" s="205" t="s">
        <v>287</v>
      </c>
      <c r="H2339" s="207" t="s">
        <v>1194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691</v>
      </c>
      <c r="C2340" s="209" t="s">
        <v>692</v>
      </c>
      <c r="D2340" s="72" t="str">
        <f t="shared" si="73"/>
        <v>abr/2018</v>
      </c>
      <c r="E2340" s="206">
        <v>43195</v>
      </c>
      <c r="F2340" s="205" t="s">
        <v>402</v>
      </c>
      <c r="G2340" s="205" t="s">
        <v>287</v>
      </c>
      <c r="H2340" s="207" t="s">
        <v>1195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691</v>
      </c>
      <c r="C2341" s="209" t="s">
        <v>692</v>
      </c>
      <c r="D2341" s="72" t="str">
        <f t="shared" si="73"/>
        <v>abr/2018</v>
      </c>
      <c r="E2341" s="206">
        <v>43195</v>
      </c>
      <c r="F2341" s="205" t="s">
        <v>400</v>
      </c>
      <c r="G2341" s="205" t="s">
        <v>287</v>
      </c>
      <c r="H2341" s="207" t="s">
        <v>1060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693</v>
      </c>
      <c r="C2342" s="209" t="s">
        <v>692</v>
      </c>
      <c r="D2342" s="72" t="str">
        <f t="shared" si="73"/>
        <v>abr/2018</v>
      </c>
      <c r="E2342" s="206">
        <v>43195</v>
      </c>
      <c r="F2342" s="205" t="s">
        <v>203</v>
      </c>
      <c r="G2342" s="205" t="s">
        <v>287</v>
      </c>
      <c r="H2342" s="207" t="s">
        <v>204</v>
      </c>
      <c r="I2342" s="207" t="s">
        <v>292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691</v>
      </c>
      <c r="C2343" s="209" t="s">
        <v>692</v>
      </c>
      <c r="D2343" s="72" t="str">
        <f t="shared" si="73"/>
        <v>abr/2018</v>
      </c>
      <c r="E2343" s="206">
        <v>43195</v>
      </c>
      <c r="F2343" s="205" t="s">
        <v>203</v>
      </c>
      <c r="G2343" s="205" t="s">
        <v>287</v>
      </c>
      <c r="H2343" s="207" t="s">
        <v>204</v>
      </c>
      <c r="I2343" s="207" t="s">
        <v>292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691</v>
      </c>
      <c r="C2344" s="209" t="s">
        <v>692</v>
      </c>
      <c r="D2344" s="72" t="str">
        <f t="shared" si="73"/>
        <v>abr/2018</v>
      </c>
      <c r="E2344" s="206">
        <v>43195</v>
      </c>
      <c r="F2344" s="205" t="s">
        <v>402</v>
      </c>
      <c r="G2344" s="205" t="s">
        <v>287</v>
      </c>
      <c r="H2344" s="207" t="s">
        <v>1196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691</v>
      </c>
      <c r="C2345" s="209" t="s">
        <v>692</v>
      </c>
      <c r="D2345" s="72" t="str">
        <f t="shared" si="73"/>
        <v>abr/2018</v>
      </c>
      <c r="E2345" s="206">
        <v>43195</v>
      </c>
      <c r="F2345" s="205" t="s">
        <v>402</v>
      </c>
      <c r="G2345" s="205" t="s">
        <v>287</v>
      </c>
      <c r="H2345" s="207" t="s">
        <v>1197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691</v>
      </c>
      <c r="C2346" s="209" t="s">
        <v>692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287</v>
      </c>
      <c r="H2346" s="207" t="s">
        <v>309</v>
      </c>
      <c r="I2346" s="207" t="s">
        <v>248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691</v>
      </c>
      <c r="C2347" s="209" t="s">
        <v>692</v>
      </c>
      <c r="D2347" s="72" t="str">
        <f t="shared" si="73"/>
        <v>abr/2018</v>
      </c>
      <c r="E2347" s="206">
        <v>43195</v>
      </c>
      <c r="F2347" s="205" t="s">
        <v>400</v>
      </c>
      <c r="G2347" s="205" t="s">
        <v>287</v>
      </c>
      <c r="H2347" s="207" t="s">
        <v>991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691</v>
      </c>
      <c r="C2348" s="209" t="s">
        <v>692</v>
      </c>
      <c r="D2348" s="72" t="str">
        <f t="shared" si="73"/>
        <v>abr/2018</v>
      </c>
      <c r="E2348" s="206">
        <v>43195</v>
      </c>
      <c r="F2348" s="205" t="s">
        <v>400</v>
      </c>
      <c r="G2348" s="205" t="s">
        <v>287</v>
      </c>
      <c r="H2348" s="207" t="s">
        <v>862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691</v>
      </c>
      <c r="C2349" s="209" t="s">
        <v>692</v>
      </c>
      <c r="D2349" s="72" t="str">
        <f t="shared" si="73"/>
        <v>abr/2018</v>
      </c>
      <c r="E2349" s="206">
        <v>43195</v>
      </c>
      <c r="F2349" s="205" t="s">
        <v>210</v>
      </c>
      <c r="G2349" s="205" t="s">
        <v>287</v>
      </c>
      <c r="H2349" s="207" t="s">
        <v>298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691</v>
      </c>
      <c r="C2350" s="209" t="s">
        <v>692</v>
      </c>
      <c r="D2350" s="72" t="str">
        <f t="shared" si="73"/>
        <v>abr/2018</v>
      </c>
      <c r="E2350" s="206">
        <v>43195</v>
      </c>
      <c r="F2350" s="205" t="s">
        <v>210</v>
      </c>
      <c r="G2350" s="205" t="s">
        <v>287</v>
      </c>
      <c r="H2350" s="228" t="s">
        <v>298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691</v>
      </c>
      <c r="C2351" s="209" t="s">
        <v>692</v>
      </c>
      <c r="D2351" s="72" t="str">
        <f t="shared" si="73"/>
        <v>abr/2018</v>
      </c>
      <c r="E2351" s="206">
        <v>43195</v>
      </c>
      <c r="F2351" s="205" t="s">
        <v>210</v>
      </c>
      <c r="G2351" s="205" t="s">
        <v>287</v>
      </c>
      <c r="H2351" s="207" t="s">
        <v>298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691</v>
      </c>
      <c r="C2352" s="209" t="s">
        <v>692</v>
      </c>
      <c r="D2352" s="72" t="str">
        <f t="shared" si="73"/>
        <v>abr/2018</v>
      </c>
      <c r="E2352" s="206">
        <v>43195</v>
      </c>
      <c r="F2352" s="205" t="s">
        <v>210</v>
      </c>
      <c r="G2352" s="205" t="s">
        <v>287</v>
      </c>
      <c r="H2352" s="207" t="s">
        <v>298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691</v>
      </c>
      <c r="C2353" s="209" t="s">
        <v>692</v>
      </c>
      <c r="D2353" s="72" t="str">
        <f t="shared" si="73"/>
        <v>abr/2018</v>
      </c>
      <c r="E2353" s="206">
        <v>43195</v>
      </c>
      <c r="F2353" s="205" t="s">
        <v>210</v>
      </c>
      <c r="G2353" s="205" t="s">
        <v>287</v>
      </c>
      <c r="H2353" s="207" t="s">
        <v>298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691</v>
      </c>
      <c r="C2354" s="209" t="s">
        <v>692</v>
      </c>
      <c r="D2354" s="72" t="str">
        <f t="shared" si="73"/>
        <v>abr/2018</v>
      </c>
      <c r="E2354" s="206">
        <v>43195</v>
      </c>
      <c r="F2354" s="205" t="s">
        <v>210</v>
      </c>
      <c r="G2354" s="205" t="s">
        <v>287</v>
      </c>
      <c r="H2354" s="207" t="s">
        <v>298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691</v>
      </c>
      <c r="C2355" s="209" t="s">
        <v>692</v>
      </c>
      <c r="D2355" s="72" t="str">
        <f t="shared" si="73"/>
        <v>abr/2018</v>
      </c>
      <c r="E2355" s="206">
        <v>43195</v>
      </c>
      <c r="F2355" s="205" t="s">
        <v>210</v>
      </c>
      <c r="G2355" s="205" t="s">
        <v>287</v>
      </c>
      <c r="H2355" s="207" t="s">
        <v>298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691</v>
      </c>
      <c r="C2356" s="209" t="s">
        <v>692</v>
      </c>
      <c r="D2356" s="72" t="str">
        <f t="shared" si="73"/>
        <v>abr/2018</v>
      </c>
      <c r="E2356" s="206">
        <v>43195</v>
      </c>
      <c r="F2356" s="205" t="s">
        <v>210</v>
      </c>
      <c r="G2356" s="205" t="s">
        <v>287</v>
      </c>
      <c r="H2356" s="207" t="s">
        <v>298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691</v>
      </c>
      <c r="C2357" s="209" t="s">
        <v>692</v>
      </c>
      <c r="D2357" s="72" t="str">
        <f t="shared" si="73"/>
        <v>abr/2018</v>
      </c>
      <c r="E2357" s="206">
        <v>43195</v>
      </c>
      <c r="F2357" s="205" t="s">
        <v>210</v>
      </c>
      <c r="G2357" s="205" t="s">
        <v>287</v>
      </c>
      <c r="H2357" s="207" t="s">
        <v>298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691</v>
      </c>
      <c r="C2358" s="209" t="s">
        <v>692</v>
      </c>
      <c r="D2358" s="72" t="str">
        <f t="shared" si="73"/>
        <v>abr/2018</v>
      </c>
      <c r="E2358" s="206">
        <v>43195</v>
      </c>
      <c r="F2358" s="205" t="s">
        <v>210</v>
      </c>
      <c r="G2358" s="205" t="s">
        <v>287</v>
      </c>
      <c r="H2358" s="207" t="s">
        <v>298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691</v>
      </c>
      <c r="C2359" s="209" t="s">
        <v>692</v>
      </c>
      <c r="D2359" s="72" t="str">
        <f t="shared" si="73"/>
        <v>abr/2018</v>
      </c>
      <c r="E2359" s="206">
        <v>43195</v>
      </c>
      <c r="F2359" s="205" t="s">
        <v>210</v>
      </c>
      <c r="G2359" s="205" t="s">
        <v>287</v>
      </c>
      <c r="H2359" s="207" t="s">
        <v>298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691</v>
      </c>
      <c r="C2360" s="209" t="s">
        <v>692</v>
      </c>
      <c r="D2360" s="72" t="str">
        <f t="shared" si="73"/>
        <v>abr/2018</v>
      </c>
      <c r="E2360" s="206">
        <v>43195</v>
      </c>
      <c r="F2360" s="205" t="s">
        <v>210</v>
      </c>
      <c r="G2360" s="205" t="s">
        <v>287</v>
      </c>
      <c r="H2360" s="207" t="s">
        <v>298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691</v>
      </c>
      <c r="C2361" s="209" t="s">
        <v>692</v>
      </c>
      <c r="D2361" s="72" t="str">
        <f t="shared" si="73"/>
        <v>abr/2018</v>
      </c>
      <c r="E2361" s="206">
        <v>43195</v>
      </c>
      <c r="F2361" s="205" t="s">
        <v>210</v>
      </c>
      <c r="G2361" s="205" t="s">
        <v>287</v>
      </c>
      <c r="H2361" s="207" t="s">
        <v>298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691</v>
      </c>
      <c r="C2362" s="209" t="s">
        <v>692</v>
      </c>
      <c r="D2362" s="72" t="str">
        <f t="shared" si="73"/>
        <v>abr/2018</v>
      </c>
      <c r="E2362" s="206">
        <v>43195</v>
      </c>
      <c r="F2362" s="205" t="s">
        <v>210</v>
      </c>
      <c r="G2362" s="205" t="s">
        <v>287</v>
      </c>
      <c r="H2362" s="207" t="s">
        <v>298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691</v>
      </c>
      <c r="C2363" s="209" t="s">
        <v>692</v>
      </c>
      <c r="D2363" s="72" t="str">
        <f t="shared" si="73"/>
        <v>abr/2018</v>
      </c>
      <c r="E2363" s="206">
        <v>43195</v>
      </c>
      <c r="F2363" s="205" t="s">
        <v>210</v>
      </c>
      <c r="G2363" s="205" t="s">
        <v>287</v>
      </c>
      <c r="H2363" s="207" t="s">
        <v>298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691</v>
      </c>
      <c r="C2364" s="209" t="s">
        <v>692</v>
      </c>
      <c r="D2364" s="72" t="str">
        <f t="shared" si="73"/>
        <v>abr/2018</v>
      </c>
      <c r="E2364" s="206">
        <v>43195</v>
      </c>
      <c r="F2364" s="205" t="s">
        <v>210</v>
      </c>
      <c r="G2364" s="205" t="s">
        <v>287</v>
      </c>
      <c r="H2364" s="207" t="s">
        <v>298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691</v>
      </c>
      <c r="C2365" s="209" t="s">
        <v>692</v>
      </c>
      <c r="D2365" s="72" t="str">
        <f t="shared" si="73"/>
        <v>abr/2018</v>
      </c>
      <c r="E2365" s="206">
        <v>43195</v>
      </c>
      <c r="F2365" s="205" t="s">
        <v>210</v>
      </c>
      <c r="G2365" s="205" t="s">
        <v>287</v>
      </c>
      <c r="H2365" s="207" t="s">
        <v>298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691</v>
      </c>
      <c r="C2366" s="209" t="s">
        <v>692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287</v>
      </c>
      <c r="H2366" s="207" t="s">
        <v>1198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691</v>
      </c>
      <c r="C2367" s="209" t="s">
        <v>692</v>
      </c>
      <c r="D2367" s="72" t="str">
        <f t="shared" si="73"/>
        <v>abr/2018</v>
      </c>
      <c r="E2367" s="206">
        <v>43195</v>
      </c>
      <c r="F2367" s="205" t="s">
        <v>402</v>
      </c>
      <c r="G2367" s="205" t="s">
        <v>287</v>
      </c>
      <c r="H2367" s="207" t="s">
        <v>1199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691</v>
      </c>
      <c r="C2368" s="209" t="s">
        <v>692</v>
      </c>
      <c r="D2368" s="72" t="str">
        <f t="shared" si="73"/>
        <v>abr/2018</v>
      </c>
      <c r="E2368" s="206">
        <v>43195</v>
      </c>
      <c r="F2368" s="205" t="s">
        <v>402</v>
      </c>
      <c r="G2368" s="205" t="s">
        <v>287</v>
      </c>
      <c r="H2368" s="207" t="s">
        <v>1200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691</v>
      </c>
      <c r="C2369" s="209" t="s">
        <v>692</v>
      </c>
      <c r="D2369" s="72" t="str">
        <f t="shared" si="73"/>
        <v>abr/2018</v>
      </c>
      <c r="E2369" s="206">
        <v>43195</v>
      </c>
      <c r="F2369" s="205" t="s">
        <v>210</v>
      </c>
      <c r="G2369" s="205" t="s">
        <v>287</v>
      </c>
      <c r="H2369" s="207" t="s">
        <v>1040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691</v>
      </c>
      <c r="C2370" s="209" t="s">
        <v>692</v>
      </c>
      <c r="D2370" s="72" t="str">
        <f t="shared" si="73"/>
        <v>abr/2018</v>
      </c>
      <c r="E2370" s="206">
        <v>43195</v>
      </c>
      <c r="F2370" s="205" t="s">
        <v>210</v>
      </c>
      <c r="G2370" s="205" t="s">
        <v>287</v>
      </c>
      <c r="H2370" s="207" t="s">
        <v>1040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693</v>
      </c>
      <c r="C2371" s="209" t="s">
        <v>692</v>
      </c>
      <c r="D2371" s="72" t="str">
        <f t="shared" si="73"/>
        <v>abr/2018</v>
      </c>
      <c r="E2371" s="206">
        <v>43195</v>
      </c>
      <c r="F2371" s="205" t="s">
        <v>201</v>
      </c>
      <c r="G2371" s="205" t="s">
        <v>287</v>
      </c>
      <c r="H2371" s="207" t="s">
        <v>299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691</v>
      </c>
      <c r="C2372" s="209" t="s">
        <v>692</v>
      </c>
      <c r="D2372" s="72" t="str">
        <f t="shared" ref="D2372:D2435" si="75">TEXT(E2372,"mmm/aaaa")</f>
        <v>abr/2018</v>
      </c>
      <c r="E2372" s="206">
        <v>43195</v>
      </c>
      <c r="F2372" s="205" t="s">
        <v>201</v>
      </c>
      <c r="G2372" s="205" t="s">
        <v>287</v>
      </c>
      <c r="H2372" s="207" t="s">
        <v>299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691</v>
      </c>
      <c r="C2373" s="209" t="s">
        <v>692</v>
      </c>
      <c r="D2373" s="72" t="str">
        <f t="shared" si="75"/>
        <v>abr/2018</v>
      </c>
      <c r="E2373" s="206">
        <v>43195</v>
      </c>
      <c r="F2373" s="205" t="s">
        <v>400</v>
      </c>
      <c r="G2373" s="205" t="s">
        <v>287</v>
      </c>
      <c r="H2373" s="207" t="s">
        <v>986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691</v>
      </c>
      <c r="C2374" s="209" t="s">
        <v>692</v>
      </c>
      <c r="D2374" s="72" t="str">
        <f t="shared" si="75"/>
        <v>abr/2018</v>
      </c>
      <c r="E2374" s="206">
        <v>43195</v>
      </c>
      <c r="F2374" s="205" t="s">
        <v>400</v>
      </c>
      <c r="G2374" s="205" t="s">
        <v>287</v>
      </c>
      <c r="H2374" s="207" t="s">
        <v>1201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691</v>
      </c>
      <c r="C2375" s="209" t="s">
        <v>692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287</v>
      </c>
      <c r="H2375" s="207" t="s">
        <v>308</v>
      </c>
      <c r="I2375" s="207" t="s">
        <v>241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691</v>
      </c>
      <c r="C2376" s="209" t="s">
        <v>692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287</v>
      </c>
      <c r="H2376" s="207" t="s">
        <v>1126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691</v>
      </c>
      <c r="C2377" s="209" t="s">
        <v>692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287</v>
      </c>
      <c r="H2377" s="207" t="s">
        <v>1202</v>
      </c>
      <c r="I2377" s="207" t="s">
        <v>245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691</v>
      </c>
      <c r="C2378" s="209" t="s">
        <v>692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287</v>
      </c>
      <c r="H2378" s="207" t="s">
        <v>178</v>
      </c>
      <c r="I2378" s="207" t="s">
        <v>241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691</v>
      </c>
      <c r="C2379" s="209" t="s">
        <v>692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287</v>
      </c>
      <c r="H2379" s="207" t="s">
        <v>178</v>
      </c>
      <c r="I2379" s="207" t="s">
        <v>241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691</v>
      </c>
      <c r="C2380" s="209" t="s">
        <v>692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287</v>
      </c>
      <c r="H2380" s="207" t="s">
        <v>178</v>
      </c>
      <c r="I2380" s="207" t="s">
        <v>240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691</v>
      </c>
      <c r="C2381" s="209" t="s">
        <v>692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287</v>
      </c>
      <c r="H2381" s="207" t="s">
        <v>570</v>
      </c>
      <c r="I2381" s="207" t="s">
        <v>241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691</v>
      </c>
      <c r="C2382" s="209" t="s">
        <v>692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287</v>
      </c>
      <c r="H2382" s="207" t="s">
        <v>570</v>
      </c>
      <c r="I2382" s="207" t="s">
        <v>241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691</v>
      </c>
      <c r="C2383" s="209" t="s">
        <v>692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287</v>
      </c>
      <c r="H2383" s="207" t="s">
        <v>1203</v>
      </c>
      <c r="I2383" s="207" t="s">
        <v>241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691</v>
      </c>
      <c r="C2384" s="209" t="s">
        <v>692</v>
      </c>
      <c r="D2384" s="72" t="str">
        <f t="shared" si="75"/>
        <v>abr/2018</v>
      </c>
      <c r="E2384" s="206">
        <v>43196</v>
      </c>
      <c r="F2384" s="205" t="s">
        <v>677</v>
      </c>
      <c r="G2384" s="205" t="s">
        <v>287</v>
      </c>
      <c r="H2384" s="207" t="s">
        <v>1184</v>
      </c>
      <c r="I2384" s="207" t="s">
        <v>222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693</v>
      </c>
      <c r="C2385" s="209" t="s">
        <v>692</v>
      </c>
      <c r="D2385" s="72" t="str">
        <f t="shared" si="75"/>
        <v>abr/2018</v>
      </c>
      <c r="E2385" s="206">
        <v>43196</v>
      </c>
      <c r="F2385" s="205" t="s">
        <v>201</v>
      </c>
      <c r="G2385" s="205" t="s">
        <v>287</v>
      </c>
      <c r="H2385" s="207" t="s">
        <v>294</v>
      </c>
      <c r="I2385" s="207" t="s">
        <v>229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691</v>
      </c>
      <c r="C2386" s="209" t="s">
        <v>692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287</v>
      </c>
      <c r="H2386" s="207" t="s">
        <v>388</v>
      </c>
      <c r="I2386" s="207" t="s">
        <v>240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691</v>
      </c>
      <c r="C2387" s="209" t="s">
        <v>692</v>
      </c>
      <c r="D2387" s="72" t="str">
        <f t="shared" si="75"/>
        <v>abr/2018</v>
      </c>
      <c r="E2387" s="206">
        <v>43196</v>
      </c>
      <c r="F2387" s="205" t="s">
        <v>403</v>
      </c>
      <c r="G2387" s="205" t="s">
        <v>287</v>
      </c>
      <c r="H2387" s="207" t="s">
        <v>403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691</v>
      </c>
      <c r="C2388" s="209" t="s">
        <v>692</v>
      </c>
      <c r="D2388" s="72" t="str">
        <f t="shared" si="75"/>
        <v>abr/2018</v>
      </c>
      <c r="E2388" s="206">
        <v>43196</v>
      </c>
      <c r="F2388" s="205" t="s">
        <v>403</v>
      </c>
      <c r="G2388" s="205" t="s">
        <v>287</v>
      </c>
      <c r="H2388" s="207" t="s">
        <v>403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691</v>
      </c>
      <c r="C2389" s="209" t="s">
        <v>692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287</v>
      </c>
      <c r="H2389" s="207" t="s">
        <v>1031</v>
      </c>
      <c r="I2389" s="207" t="s">
        <v>242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691</v>
      </c>
      <c r="C2390" s="209" t="s">
        <v>692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287</v>
      </c>
      <c r="H2390" s="207" t="s">
        <v>1022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691</v>
      </c>
      <c r="C2391" s="209" t="s">
        <v>692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287</v>
      </c>
      <c r="H2391" s="207" t="s">
        <v>306</v>
      </c>
      <c r="I2391" s="207" t="s">
        <v>240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691</v>
      </c>
      <c r="C2392" s="209" t="s">
        <v>692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287</v>
      </c>
      <c r="H2392" s="207" t="s">
        <v>306</v>
      </c>
      <c r="I2392" s="207" t="s">
        <v>240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691</v>
      </c>
      <c r="C2393" s="209" t="s">
        <v>692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287</v>
      </c>
      <c r="H2393" s="207" t="s">
        <v>306</v>
      </c>
      <c r="I2393" s="207" t="s">
        <v>240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691</v>
      </c>
      <c r="C2394" s="209" t="s">
        <v>692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287</v>
      </c>
      <c r="H2394" s="207" t="s">
        <v>306</v>
      </c>
      <c r="I2394" s="207" t="s">
        <v>240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691</v>
      </c>
      <c r="C2395" s="209" t="s">
        <v>692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287</v>
      </c>
      <c r="H2395" s="207" t="s">
        <v>1014</v>
      </c>
      <c r="I2395" s="207" t="s">
        <v>265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691</v>
      </c>
      <c r="C2396" s="209" t="s">
        <v>692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287</v>
      </c>
      <c r="H2396" s="207" t="s">
        <v>1014</v>
      </c>
      <c r="I2396" s="207" t="s">
        <v>265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691</v>
      </c>
      <c r="C2397" s="209" t="s">
        <v>692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287</v>
      </c>
      <c r="H2397" s="207" t="s">
        <v>734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691</v>
      </c>
      <c r="C2398" s="209" t="s">
        <v>692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287</v>
      </c>
      <c r="H2398" s="207" t="s">
        <v>1204</v>
      </c>
      <c r="I2398" s="207" t="s">
        <v>242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691</v>
      </c>
      <c r="C2399" s="209" t="s">
        <v>692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287</v>
      </c>
      <c r="H2399" s="207" t="s">
        <v>184</v>
      </c>
      <c r="I2399" s="207" t="s">
        <v>241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691</v>
      </c>
      <c r="C2400" s="209" t="s">
        <v>692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287</v>
      </c>
      <c r="H2400" s="207" t="s">
        <v>184</v>
      </c>
      <c r="I2400" s="207" t="s">
        <v>240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691</v>
      </c>
      <c r="C2401" s="209" t="s">
        <v>692</v>
      </c>
      <c r="D2401" s="72" t="str">
        <f t="shared" si="75"/>
        <v>abr/2018</v>
      </c>
      <c r="E2401" s="206">
        <v>43196</v>
      </c>
      <c r="F2401" s="205" t="s">
        <v>314</v>
      </c>
      <c r="G2401" s="205" t="s">
        <v>287</v>
      </c>
      <c r="H2401" s="207" t="s">
        <v>387</v>
      </c>
      <c r="I2401" s="207" t="s">
        <v>268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691</v>
      </c>
      <c r="C2402" s="209" t="s">
        <v>692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287</v>
      </c>
      <c r="H2402" s="207" t="s">
        <v>1205</v>
      </c>
      <c r="I2402" s="207" t="s">
        <v>241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691</v>
      </c>
      <c r="C2403" s="209" t="s">
        <v>692</v>
      </c>
      <c r="D2403" s="72" t="str">
        <f t="shared" si="75"/>
        <v>abr/2018</v>
      </c>
      <c r="E2403" s="206">
        <v>43196</v>
      </c>
      <c r="F2403" s="205" t="s">
        <v>402</v>
      </c>
      <c r="G2403" s="205" t="s">
        <v>287</v>
      </c>
      <c r="H2403" s="207" t="s">
        <v>1194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693</v>
      </c>
      <c r="C2404" s="209" t="s">
        <v>692</v>
      </c>
      <c r="D2404" s="72" t="str">
        <f t="shared" si="75"/>
        <v>abr/2018</v>
      </c>
      <c r="E2404" s="206">
        <v>43196</v>
      </c>
      <c r="F2404" s="205" t="s">
        <v>203</v>
      </c>
      <c r="G2404" s="205" t="s">
        <v>287</v>
      </c>
      <c r="H2404" s="207" t="s">
        <v>204</v>
      </c>
      <c r="I2404" s="207" t="s">
        <v>292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691</v>
      </c>
      <c r="C2405" s="209" t="s">
        <v>692</v>
      </c>
      <c r="D2405" s="72" t="str">
        <f t="shared" si="75"/>
        <v>abr/2018</v>
      </c>
      <c r="E2405" s="206">
        <v>43196</v>
      </c>
      <c r="F2405" s="205" t="s">
        <v>203</v>
      </c>
      <c r="G2405" s="205" t="s">
        <v>287</v>
      </c>
      <c r="H2405" s="207" t="s">
        <v>204</v>
      </c>
      <c r="I2405" s="207" t="s">
        <v>292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691</v>
      </c>
      <c r="C2406" s="209" t="s">
        <v>692</v>
      </c>
      <c r="D2406" s="72" t="str">
        <f t="shared" si="75"/>
        <v>abr/2018</v>
      </c>
      <c r="E2406" s="206">
        <v>43196</v>
      </c>
      <c r="F2406" s="205" t="s">
        <v>210</v>
      </c>
      <c r="G2406" s="205" t="s">
        <v>287</v>
      </c>
      <c r="H2406" s="207" t="s">
        <v>298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691</v>
      </c>
      <c r="C2407" s="209" t="s">
        <v>692</v>
      </c>
      <c r="D2407" s="72" t="str">
        <f t="shared" si="75"/>
        <v>abr/2018</v>
      </c>
      <c r="E2407" s="206">
        <v>43196</v>
      </c>
      <c r="F2407" s="205" t="s">
        <v>210</v>
      </c>
      <c r="G2407" s="205" t="s">
        <v>287</v>
      </c>
      <c r="H2407" s="207" t="s">
        <v>298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691</v>
      </c>
      <c r="C2408" s="209" t="s">
        <v>692</v>
      </c>
      <c r="D2408" s="72" t="str">
        <f t="shared" si="75"/>
        <v>abr/2018</v>
      </c>
      <c r="E2408" s="206">
        <v>43196</v>
      </c>
      <c r="F2408" s="205" t="s">
        <v>210</v>
      </c>
      <c r="G2408" s="205" t="s">
        <v>287</v>
      </c>
      <c r="H2408" s="207" t="s">
        <v>298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691</v>
      </c>
      <c r="C2409" s="209" t="s">
        <v>692</v>
      </c>
      <c r="D2409" s="72" t="str">
        <f t="shared" si="75"/>
        <v>abr/2018</v>
      </c>
      <c r="E2409" s="206">
        <v>43196</v>
      </c>
      <c r="F2409" s="205" t="s">
        <v>210</v>
      </c>
      <c r="G2409" s="205" t="s">
        <v>287</v>
      </c>
      <c r="H2409" s="207" t="s">
        <v>298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691</v>
      </c>
      <c r="C2410" s="209" t="s">
        <v>692</v>
      </c>
      <c r="D2410" s="72" t="str">
        <f t="shared" si="75"/>
        <v>abr/2018</v>
      </c>
      <c r="E2410" s="206">
        <v>43196</v>
      </c>
      <c r="F2410" s="205" t="s">
        <v>210</v>
      </c>
      <c r="G2410" s="205" t="s">
        <v>287</v>
      </c>
      <c r="H2410" s="207" t="s">
        <v>298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691</v>
      </c>
      <c r="C2411" s="209" t="s">
        <v>692</v>
      </c>
      <c r="D2411" s="72" t="str">
        <f t="shared" si="75"/>
        <v>abr/2018</v>
      </c>
      <c r="E2411" s="206">
        <v>43196</v>
      </c>
      <c r="F2411" s="205" t="s">
        <v>210</v>
      </c>
      <c r="G2411" s="205" t="s">
        <v>287</v>
      </c>
      <c r="H2411" s="207" t="s">
        <v>298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691</v>
      </c>
      <c r="C2412" s="209" t="s">
        <v>692</v>
      </c>
      <c r="D2412" s="72" t="str">
        <f t="shared" si="75"/>
        <v>abr/2018</v>
      </c>
      <c r="E2412" s="206">
        <v>43196</v>
      </c>
      <c r="F2412" s="205" t="s">
        <v>210</v>
      </c>
      <c r="G2412" s="205" t="s">
        <v>287</v>
      </c>
      <c r="H2412" s="207" t="s">
        <v>298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691</v>
      </c>
      <c r="C2413" s="209" t="s">
        <v>692</v>
      </c>
      <c r="D2413" s="72" t="str">
        <f t="shared" si="75"/>
        <v>abr/2018</v>
      </c>
      <c r="E2413" s="206">
        <v>43196</v>
      </c>
      <c r="F2413" s="205" t="s">
        <v>210</v>
      </c>
      <c r="G2413" s="205" t="s">
        <v>287</v>
      </c>
      <c r="H2413" s="207" t="s">
        <v>298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691</v>
      </c>
      <c r="C2414" s="209" t="s">
        <v>692</v>
      </c>
      <c r="D2414" s="72" t="str">
        <f t="shared" si="75"/>
        <v>abr/2018</v>
      </c>
      <c r="E2414" s="206">
        <v>43196</v>
      </c>
      <c r="F2414" s="205" t="s">
        <v>402</v>
      </c>
      <c r="G2414" s="205" t="s">
        <v>287</v>
      </c>
      <c r="H2414" s="207" t="s">
        <v>1200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691</v>
      </c>
      <c r="C2415" s="209" t="s">
        <v>692</v>
      </c>
      <c r="D2415" s="72" t="str">
        <f t="shared" si="75"/>
        <v>abr/2018</v>
      </c>
      <c r="E2415" s="206">
        <v>43196</v>
      </c>
      <c r="F2415" s="205" t="s">
        <v>210</v>
      </c>
      <c r="G2415" s="205" t="s">
        <v>287</v>
      </c>
      <c r="H2415" s="207" t="s">
        <v>1040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693</v>
      </c>
      <c r="C2416" s="209" t="s">
        <v>692</v>
      </c>
      <c r="D2416" s="72" t="str">
        <f t="shared" si="75"/>
        <v>abr/2018</v>
      </c>
      <c r="E2416" s="217">
        <v>43196</v>
      </c>
      <c r="F2416" s="205" t="s">
        <v>201</v>
      </c>
      <c r="G2416" s="212" t="s">
        <v>287</v>
      </c>
      <c r="H2416" s="229" t="s">
        <v>299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691</v>
      </c>
      <c r="C2417" s="209" t="s">
        <v>692</v>
      </c>
      <c r="D2417" s="72" t="str">
        <f t="shared" si="75"/>
        <v>abr/2018</v>
      </c>
      <c r="E2417" s="217">
        <v>43196</v>
      </c>
      <c r="F2417" s="205" t="s">
        <v>201</v>
      </c>
      <c r="G2417" s="212" t="s">
        <v>287</v>
      </c>
      <c r="H2417" s="231" t="s">
        <v>299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691</v>
      </c>
      <c r="C2418" s="209" t="s">
        <v>692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287</v>
      </c>
      <c r="H2418" s="207" t="s">
        <v>308</v>
      </c>
      <c r="I2418" s="207" t="s">
        <v>240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691</v>
      </c>
      <c r="C2419" s="209" t="s">
        <v>692</v>
      </c>
      <c r="D2419" s="72" t="str">
        <f t="shared" si="75"/>
        <v>abr/2018</v>
      </c>
      <c r="E2419" s="206">
        <v>43199</v>
      </c>
      <c r="F2419" s="205" t="s">
        <v>402</v>
      </c>
      <c r="G2419" s="205" t="s">
        <v>287</v>
      </c>
      <c r="H2419" s="207" t="s">
        <v>1181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691</v>
      </c>
      <c r="C2420" s="209" t="s">
        <v>692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287</v>
      </c>
      <c r="H2420" s="207" t="s">
        <v>363</v>
      </c>
      <c r="I2420" s="207" t="s">
        <v>240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691</v>
      </c>
      <c r="C2421" s="209" t="s">
        <v>692</v>
      </c>
      <c r="D2421" s="72" t="str">
        <f t="shared" si="75"/>
        <v>abr/2018</v>
      </c>
      <c r="E2421" s="206">
        <v>43199</v>
      </c>
      <c r="F2421" s="205" t="s">
        <v>210</v>
      </c>
      <c r="G2421" s="205" t="s">
        <v>287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691</v>
      </c>
      <c r="C2422" s="209" t="s">
        <v>692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287</v>
      </c>
      <c r="H2422" s="207" t="s">
        <v>388</v>
      </c>
      <c r="I2422" s="207" t="s">
        <v>241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691</v>
      </c>
      <c r="C2423" s="209" t="s">
        <v>692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287</v>
      </c>
      <c r="H2423" s="207" t="s">
        <v>1206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691</v>
      </c>
      <c r="C2424" s="209" t="s">
        <v>692</v>
      </c>
      <c r="D2424" s="72" t="str">
        <f t="shared" si="75"/>
        <v>abr/2018</v>
      </c>
      <c r="E2424" s="206">
        <v>43199</v>
      </c>
      <c r="F2424" s="205" t="s">
        <v>400</v>
      </c>
      <c r="G2424" s="205" t="s">
        <v>287</v>
      </c>
      <c r="H2424" s="207" t="s">
        <v>853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691</v>
      </c>
      <c r="C2425" s="209" t="s">
        <v>692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287</v>
      </c>
      <c r="H2425" s="207" t="s">
        <v>901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691</v>
      </c>
      <c r="C2426" s="209" t="s">
        <v>692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287</v>
      </c>
      <c r="H2426" s="207" t="s">
        <v>901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691</v>
      </c>
      <c r="C2427" s="209" t="s">
        <v>692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287</v>
      </c>
      <c r="H2427" s="207" t="s">
        <v>345</v>
      </c>
      <c r="I2427" s="207" t="s">
        <v>241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691</v>
      </c>
      <c r="C2428" s="209" t="s">
        <v>692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287</v>
      </c>
      <c r="H2428" s="207" t="s">
        <v>306</v>
      </c>
      <c r="I2428" s="207" t="s">
        <v>240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691</v>
      </c>
      <c r="C2429" s="209" t="s">
        <v>692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287</v>
      </c>
      <c r="H2429" s="207" t="s">
        <v>1014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691</v>
      </c>
      <c r="C2430" s="209" t="s">
        <v>692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287</v>
      </c>
      <c r="H2430" s="207" t="s">
        <v>1014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691</v>
      </c>
      <c r="C2431" s="209" t="s">
        <v>692</v>
      </c>
      <c r="D2431" s="72" t="str">
        <f t="shared" si="75"/>
        <v>abr/2018</v>
      </c>
      <c r="E2431" s="206">
        <v>43199</v>
      </c>
      <c r="F2431" s="205" t="s">
        <v>400</v>
      </c>
      <c r="G2431" s="205" t="s">
        <v>287</v>
      </c>
      <c r="H2431" s="207" t="s">
        <v>854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691</v>
      </c>
      <c r="C2432" s="209" t="s">
        <v>692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287</v>
      </c>
      <c r="H2432" s="207" t="s">
        <v>999</v>
      </c>
      <c r="I2432" s="207" t="s">
        <v>248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691</v>
      </c>
      <c r="C2433" s="209" t="s">
        <v>692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287</v>
      </c>
      <c r="H2433" s="207" t="s">
        <v>179</v>
      </c>
      <c r="I2433" s="207" t="s">
        <v>241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691</v>
      </c>
      <c r="C2434" s="209" t="s">
        <v>692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287</v>
      </c>
      <c r="H2434" s="207" t="s">
        <v>355</v>
      </c>
      <c r="I2434" s="207" t="s">
        <v>240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691</v>
      </c>
      <c r="C2435" s="209" t="s">
        <v>692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287</v>
      </c>
      <c r="H2435" s="207" t="s">
        <v>1207</v>
      </c>
      <c r="I2435" s="207" t="s">
        <v>242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691</v>
      </c>
      <c r="C2436" s="209" t="s">
        <v>692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287</v>
      </c>
      <c r="H2436" s="207" t="s">
        <v>405</v>
      </c>
      <c r="I2436" s="207" t="s">
        <v>252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691</v>
      </c>
      <c r="C2437" s="209" t="s">
        <v>692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287</v>
      </c>
      <c r="H2437" s="207" t="s">
        <v>1208</v>
      </c>
      <c r="I2437" s="207" t="s">
        <v>241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691</v>
      </c>
      <c r="C2438" s="209" t="s">
        <v>692</v>
      </c>
      <c r="D2438" s="72" t="str">
        <f t="shared" si="77"/>
        <v>abr/2018</v>
      </c>
      <c r="E2438" s="206">
        <v>43199</v>
      </c>
      <c r="F2438" s="205" t="s">
        <v>400</v>
      </c>
      <c r="G2438" s="205" t="s">
        <v>287</v>
      </c>
      <c r="H2438" s="207" t="s">
        <v>855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693</v>
      </c>
      <c r="C2439" s="209" t="s">
        <v>692</v>
      </c>
      <c r="D2439" s="72" t="str">
        <f t="shared" si="77"/>
        <v>abr/2018</v>
      </c>
      <c r="E2439" s="206">
        <v>43199</v>
      </c>
      <c r="F2439" s="205" t="s">
        <v>203</v>
      </c>
      <c r="G2439" s="205" t="s">
        <v>287</v>
      </c>
      <c r="H2439" s="207" t="s">
        <v>204</v>
      </c>
      <c r="I2439" s="207" t="s">
        <v>292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691</v>
      </c>
      <c r="C2440" s="209" t="s">
        <v>692</v>
      </c>
      <c r="D2440" s="72" t="str">
        <f t="shared" si="77"/>
        <v>abr/2018</v>
      </c>
      <c r="E2440" s="206">
        <v>43199</v>
      </c>
      <c r="F2440" s="205" t="s">
        <v>203</v>
      </c>
      <c r="G2440" s="205" t="s">
        <v>287</v>
      </c>
      <c r="H2440" s="207" t="s">
        <v>204</v>
      </c>
      <c r="I2440" s="207" t="s">
        <v>292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691</v>
      </c>
      <c r="C2441" s="209" t="s">
        <v>692</v>
      </c>
      <c r="D2441" s="72" t="str">
        <f t="shared" si="77"/>
        <v>abr/2018</v>
      </c>
      <c r="E2441" s="206">
        <v>43199</v>
      </c>
      <c r="F2441" s="205" t="s">
        <v>402</v>
      </c>
      <c r="G2441" s="205" t="s">
        <v>287</v>
      </c>
      <c r="H2441" s="207" t="s">
        <v>1197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691</v>
      </c>
      <c r="C2442" s="209" t="s">
        <v>692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317</v>
      </c>
      <c r="H2442" s="207" t="s">
        <v>360</v>
      </c>
      <c r="I2442" s="207" t="s">
        <v>241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691</v>
      </c>
      <c r="C2443" s="209" t="s">
        <v>692</v>
      </c>
      <c r="D2443" s="72" t="str">
        <f t="shared" si="77"/>
        <v>abr/2018</v>
      </c>
      <c r="E2443" s="206">
        <v>43199</v>
      </c>
      <c r="F2443" s="205" t="s">
        <v>210</v>
      </c>
      <c r="G2443" s="205" t="s">
        <v>287</v>
      </c>
      <c r="H2443" s="207" t="s">
        <v>298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691</v>
      </c>
      <c r="C2444" s="209" t="s">
        <v>692</v>
      </c>
      <c r="D2444" s="72" t="str">
        <f t="shared" si="77"/>
        <v>abr/2018</v>
      </c>
      <c r="E2444" s="206">
        <v>43199</v>
      </c>
      <c r="F2444" s="205" t="s">
        <v>210</v>
      </c>
      <c r="G2444" s="205" t="s">
        <v>287</v>
      </c>
      <c r="H2444" s="207" t="s">
        <v>298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691</v>
      </c>
      <c r="C2445" s="209" t="s">
        <v>692</v>
      </c>
      <c r="D2445" s="72" t="str">
        <f t="shared" si="77"/>
        <v>abr/2018</v>
      </c>
      <c r="E2445" s="206">
        <v>43199</v>
      </c>
      <c r="F2445" s="205" t="s">
        <v>210</v>
      </c>
      <c r="G2445" s="205" t="s">
        <v>287</v>
      </c>
      <c r="H2445" s="207" t="s">
        <v>1040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691</v>
      </c>
      <c r="C2446" s="209" t="s">
        <v>692</v>
      </c>
      <c r="D2446" s="72" t="str">
        <f t="shared" si="77"/>
        <v>abr/2018</v>
      </c>
      <c r="E2446" s="206">
        <v>43199</v>
      </c>
      <c r="F2446" s="205" t="s">
        <v>210</v>
      </c>
      <c r="G2446" s="205" t="s">
        <v>287</v>
      </c>
      <c r="H2446" s="207" t="s">
        <v>1040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691</v>
      </c>
      <c r="C2447" s="209" t="s">
        <v>692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287</v>
      </c>
      <c r="H2447" s="207" t="s">
        <v>1079</v>
      </c>
      <c r="I2447" s="207" t="s">
        <v>241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691</v>
      </c>
      <c r="C2448" s="209" t="s">
        <v>692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287</v>
      </c>
      <c r="H2448" s="207" t="s">
        <v>1079</v>
      </c>
      <c r="I2448" s="207" t="s">
        <v>241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693</v>
      </c>
      <c r="C2449" s="209" t="s">
        <v>692</v>
      </c>
      <c r="D2449" s="72" t="str">
        <f t="shared" si="77"/>
        <v>abr/2018</v>
      </c>
      <c r="E2449" s="206">
        <v>43199</v>
      </c>
      <c r="F2449" s="205" t="s">
        <v>201</v>
      </c>
      <c r="G2449" s="205" t="s">
        <v>287</v>
      </c>
      <c r="H2449" s="207" t="s">
        <v>299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691</v>
      </c>
      <c r="C2450" s="209" t="s">
        <v>692</v>
      </c>
      <c r="D2450" s="72" t="str">
        <f t="shared" si="77"/>
        <v>abr/2018</v>
      </c>
      <c r="E2450" s="206">
        <v>43199</v>
      </c>
      <c r="F2450" s="205" t="s">
        <v>201</v>
      </c>
      <c r="G2450" s="205" t="s">
        <v>287</v>
      </c>
      <c r="H2450" s="207" t="s">
        <v>299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691</v>
      </c>
      <c r="C2451" s="209" t="s">
        <v>692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287</v>
      </c>
      <c r="H2451" s="207" t="s">
        <v>1003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691</v>
      </c>
      <c r="C2452" s="209" t="s">
        <v>692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287</v>
      </c>
      <c r="H2452" s="207" t="s">
        <v>316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691</v>
      </c>
      <c r="C2453" s="209" t="s">
        <v>692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287</v>
      </c>
      <c r="H2453" s="207" t="s">
        <v>208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691</v>
      </c>
      <c r="C2454" s="209" t="s">
        <v>692</v>
      </c>
      <c r="D2454" s="72" t="str">
        <f t="shared" si="77"/>
        <v>abr/2018</v>
      </c>
      <c r="E2454" s="206">
        <v>43200</v>
      </c>
      <c r="F2454" s="205" t="s">
        <v>1209</v>
      </c>
      <c r="G2454" s="205" t="s">
        <v>287</v>
      </c>
      <c r="H2454" s="207" t="s">
        <v>1030</v>
      </c>
      <c r="I2454" s="207" t="s">
        <v>235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691</v>
      </c>
      <c r="C2455" s="209" t="s">
        <v>692</v>
      </c>
      <c r="D2455" s="72" t="str">
        <f t="shared" si="77"/>
        <v>abr/2018</v>
      </c>
      <c r="E2455" s="206">
        <v>43200</v>
      </c>
      <c r="F2455" s="205" t="s">
        <v>1210</v>
      </c>
      <c r="G2455" s="205" t="s">
        <v>287</v>
      </c>
      <c r="H2455" s="207" t="s">
        <v>1011</v>
      </c>
      <c r="I2455" s="207" t="s">
        <v>235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693</v>
      </c>
      <c r="C2456" s="209" t="s">
        <v>692</v>
      </c>
      <c r="D2456" s="72" t="str">
        <f t="shared" si="77"/>
        <v>abr/2018</v>
      </c>
      <c r="E2456" s="206">
        <v>43200</v>
      </c>
      <c r="F2456" s="205" t="s">
        <v>210</v>
      </c>
      <c r="G2456" s="205" t="s">
        <v>287</v>
      </c>
      <c r="H2456" s="207" t="s">
        <v>321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693</v>
      </c>
      <c r="C2457" s="209" t="s">
        <v>692</v>
      </c>
      <c r="D2457" s="72" t="str">
        <f t="shared" si="77"/>
        <v>abr/2018</v>
      </c>
      <c r="E2457" s="206">
        <v>43200</v>
      </c>
      <c r="F2457" s="205" t="s">
        <v>201</v>
      </c>
      <c r="G2457" s="205" t="s">
        <v>287</v>
      </c>
      <c r="H2457" s="207" t="s">
        <v>294</v>
      </c>
      <c r="I2457" s="207" t="s">
        <v>229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691</v>
      </c>
      <c r="C2458" s="209" t="s">
        <v>692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287</v>
      </c>
      <c r="H2458" s="207" t="s">
        <v>1110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691</v>
      </c>
      <c r="C2459" s="209" t="s">
        <v>692</v>
      </c>
      <c r="D2459" s="72" t="str">
        <f t="shared" si="77"/>
        <v>abr/2018</v>
      </c>
      <c r="E2459" s="206">
        <v>43200</v>
      </c>
      <c r="F2459" s="205" t="s">
        <v>1211</v>
      </c>
      <c r="G2459" s="205" t="s">
        <v>287</v>
      </c>
      <c r="H2459" s="207" t="s">
        <v>1012</v>
      </c>
      <c r="I2459" s="207" t="s">
        <v>235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691</v>
      </c>
      <c r="C2460" s="209" t="s">
        <v>692</v>
      </c>
      <c r="D2460" s="72" t="str">
        <f t="shared" si="77"/>
        <v>abr/2018</v>
      </c>
      <c r="E2460" s="206">
        <v>43200</v>
      </c>
      <c r="F2460" s="205" t="s">
        <v>314</v>
      </c>
      <c r="G2460" s="205" t="s">
        <v>287</v>
      </c>
      <c r="H2460" s="207" t="s">
        <v>1212</v>
      </c>
      <c r="I2460" s="207" t="s">
        <v>268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691</v>
      </c>
      <c r="C2461" s="209" t="s">
        <v>692</v>
      </c>
      <c r="D2461" s="72" t="str">
        <f t="shared" si="77"/>
        <v>abr/2018</v>
      </c>
      <c r="E2461" s="206">
        <v>43200</v>
      </c>
      <c r="F2461" s="205" t="s">
        <v>667</v>
      </c>
      <c r="G2461" s="205" t="s">
        <v>287</v>
      </c>
      <c r="H2461" s="207" t="s">
        <v>1013</v>
      </c>
      <c r="I2461" s="207" t="s">
        <v>235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691</v>
      </c>
      <c r="C2462" s="209" t="s">
        <v>692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287</v>
      </c>
      <c r="H2462" s="207" t="s">
        <v>304</v>
      </c>
      <c r="I2462" s="207" t="s">
        <v>276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691</v>
      </c>
      <c r="C2463" s="209" t="s">
        <v>692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287</v>
      </c>
      <c r="H2463" s="207" t="s">
        <v>1213</v>
      </c>
      <c r="I2463" s="207" t="s">
        <v>276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691</v>
      </c>
      <c r="C2464" s="209" t="s">
        <v>692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287</v>
      </c>
      <c r="H2464" s="207" t="s">
        <v>1066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691</v>
      </c>
      <c r="C2465" s="209" t="s">
        <v>692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287</v>
      </c>
      <c r="H2465" s="207" t="s">
        <v>999</v>
      </c>
      <c r="I2465" s="207" t="s">
        <v>248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691</v>
      </c>
      <c r="C2466" s="209" t="s">
        <v>692</v>
      </c>
      <c r="D2466" s="72" t="str">
        <f t="shared" si="77"/>
        <v>abr/2018</v>
      </c>
      <c r="E2466" s="206">
        <v>43200</v>
      </c>
      <c r="F2466" s="205" t="s">
        <v>314</v>
      </c>
      <c r="G2466" s="205" t="s">
        <v>287</v>
      </c>
      <c r="H2466" s="207" t="s">
        <v>431</v>
      </c>
      <c r="I2466" s="207" t="s">
        <v>268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691</v>
      </c>
      <c r="C2467" s="209" t="s">
        <v>692</v>
      </c>
      <c r="D2467" s="72" t="str">
        <f t="shared" si="77"/>
        <v>abr/2018</v>
      </c>
      <c r="E2467" s="206">
        <v>43200</v>
      </c>
      <c r="F2467" s="205" t="s">
        <v>1214</v>
      </c>
      <c r="G2467" s="205" t="s">
        <v>287</v>
      </c>
      <c r="H2467" s="207" t="s">
        <v>1068</v>
      </c>
      <c r="I2467" s="207" t="s">
        <v>235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691</v>
      </c>
      <c r="C2468" s="209" t="s">
        <v>692</v>
      </c>
      <c r="D2468" s="72" t="str">
        <f t="shared" si="77"/>
        <v>abr/2018</v>
      </c>
      <c r="E2468" s="206">
        <v>43200</v>
      </c>
      <c r="F2468" s="205" t="s">
        <v>1088</v>
      </c>
      <c r="G2468" s="205" t="s">
        <v>287</v>
      </c>
      <c r="H2468" s="207" t="s">
        <v>1032</v>
      </c>
      <c r="I2468" s="207" t="s">
        <v>235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691</v>
      </c>
      <c r="C2469" s="209" t="s">
        <v>692</v>
      </c>
      <c r="D2469" s="72" t="str">
        <f t="shared" si="77"/>
        <v>abr/2018</v>
      </c>
      <c r="E2469" s="206">
        <v>43200</v>
      </c>
      <c r="F2469" s="205" t="s">
        <v>670</v>
      </c>
      <c r="G2469" s="205" t="s">
        <v>287</v>
      </c>
      <c r="H2469" s="207" t="s">
        <v>1015</v>
      </c>
      <c r="I2469" s="207" t="s">
        <v>260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691</v>
      </c>
      <c r="C2470" s="209" t="s">
        <v>692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313</v>
      </c>
      <c r="H2470" s="207" t="s">
        <v>291</v>
      </c>
      <c r="I2470" s="207" t="s">
        <v>240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691</v>
      </c>
      <c r="C2471" s="209" t="s">
        <v>692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313</v>
      </c>
      <c r="H2471" s="207" t="s">
        <v>291</v>
      </c>
      <c r="I2471" s="207" t="s">
        <v>240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693</v>
      </c>
      <c r="C2472" s="209" t="s">
        <v>692</v>
      </c>
      <c r="D2472" s="72" t="str">
        <f t="shared" si="77"/>
        <v>abr/2018</v>
      </c>
      <c r="E2472" s="206">
        <v>43200</v>
      </c>
      <c r="F2472" s="205" t="s">
        <v>203</v>
      </c>
      <c r="G2472" s="205" t="s">
        <v>287</v>
      </c>
      <c r="H2472" s="207" t="s">
        <v>204</v>
      </c>
      <c r="I2472" s="207" t="s">
        <v>292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691</v>
      </c>
      <c r="C2473" s="209" t="s">
        <v>692</v>
      </c>
      <c r="D2473" s="72" t="str">
        <f t="shared" si="77"/>
        <v>abr/2018</v>
      </c>
      <c r="E2473" s="206">
        <v>43200</v>
      </c>
      <c r="F2473" s="205" t="s">
        <v>329</v>
      </c>
      <c r="G2473" s="205" t="s">
        <v>287</v>
      </c>
      <c r="H2473" s="207" t="s">
        <v>1017</v>
      </c>
      <c r="I2473" s="207" t="s">
        <v>235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691</v>
      </c>
      <c r="C2474" s="209" t="s">
        <v>692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287</v>
      </c>
      <c r="H2474" s="207" t="s">
        <v>1039</v>
      </c>
      <c r="I2474" s="207" t="s">
        <v>245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691</v>
      </c>
      <c r="C2475" s="209" t="s">
        <v>692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287</v>
      </c>
      <c r="H2475" s="207" t="s">
        <v>1039</v>
      </c>
      <c r="I2475" s="207" t="s">
        <v>245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691</v>
      </c>
      <c r="C2476" s="209" t="s">
        <v>692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287</v>
      </c>
      <c r="H2476" s="207" t="s">
        <v>1039</v>
      </c>
      <c r="I2476" s="207" t="s">
        <v>245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691</v>
      </c>
      <c r="C2477" s="209" t="s">
        <v>692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287</v>
      </c>
      <c r="H2477" s="207" t="s">
        <v>1039</v>
      </c>
      <c r="I2477" s="207" t="s">
        <v>245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691</v>
      </c>
      <c r="C2478" s="209" t="s">
        <v>692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287</v>
      </c>
      <c r="H2478" s="207" t="s">
        <v>1039</v>
      </c>
      <c r="I2478" s="207" t="s">
        <v>245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691</v>
      </c>
      <c r="C2479" s="209" t="s">
        <v>692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287</v>
      </c>
      <c r="H2479" s="207" t="s">
        <v>1039</v>
      </c>
      <c r="I2479" s="207" t="s">
        <v>245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691</v>
      </c>
      <c r="C2480" s="209" t="s">
        <v>692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287</v>
      </c>
      <c r="H2480" s="207" t="s">
        <v>1039</v>
      </c>
      <c r="I2480" s="207" t="s">
        <v>245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691</v>
      </c>
      <c r="C2481" s="209" t="s">
        <v>692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287</v>
      </c>
      <c r="H2481" s="207" t="s">
        <v>1039</v>
      </c>
      <c r="I2481" s="207" t="s">
        <v>245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691</v>
      </c>
      <c r="C2482" s="209" t="s">
        <v>692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287</v>
      </c>
      <c r="H2482" s="207" t="s">
        <v>1039</v>
      </c>
      <c r="I2482" s="207" t="s">
        <v>245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691</v>
      </c>
      <c r="C2483" s="209" t="s">
        <v>692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287</v>
      </c>
      <c r="H2483" s="207" t="s">
        <v>1039</v>
      </c>
      <c r="I2483" s="207" t="s">
        <v>245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691</v>
      </c>
      <c r="C2484" s="209" t="s">
        <v>692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287</v>
      </c>
      <c r="H2484" s="207" t="s">
        <v>1039</v>
      </c>
      <c r="I2484" s="207" t="s">
        <v>245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691</v>
      </c>
      <c r="C2485" s="209" t="s">
        <v>692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287</v>
      </c>
      <c r="H2485" s="207" t="s">
        <v>1039</v>
      </c>
      <c r="I2485" s="207" t="s">
        <v>245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691</v>
      </c>
      <c r="C2486" s="209" t="s">
        <v>692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287</v>
      </c>
      <c r="H2486" s="207" t="s">
        <v>1039</v>
      </c>
      <c r="I2486" s="207" t="s">
        <v>245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691</v>
      </c>
      <c r="C2487" s="209" t="s">
        <v>692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287</v>
      </c>
      <c r="H2487" s="207" t="s">
        <v>1039</v>
      </c>
      <c r="I2487" s="207" t="s">
        <v>245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691</v>
      </c>
      <c r="C2488" s="209" t="s">
        <v>692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287</v>
      </c>
      <c r="H2488" s="207" t="s">
        <v>1039</v>
      </c>
      <c r="I2488" s="207" t="s">
        <v>245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691</v>
      </c>
      <c r="C2489" s="209" t="s">
        <v>692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287</v>
      </c>
      <c r="H2489" s="207" t="s">
        <v>1039</v>
      </c>
      <c r="I2489" s="207" t="s">
        <v>245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691</v>
      </c>
      <c r="C2490" s="209" t="s">
        <v>692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287</v>
      </c>
      <c r="H2490" s="207" t="s">
        <v>1039</v>
      </c>
      <c r="I2490" s="207" t="s">
        <v>245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691</v>
      </c>
      <c r="C2491" s="209" t="s">
        <v>692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287</v>
      </c>
      <c r="H2491" s="207" t="s">
        <v>1039</v>
      </c>
      <c r="I2491" s="207" t="s">
        <v>245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691</v>
      </c>
      <c r="C2492" s="209" t="s">
        <v>692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287</v>
      </c>
      <c r="H2492" s="207" t="s">
        <v>1039</v>
      </c>
      <c r="I2492" s="207" t="s">
        <v>245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691</v>
      </c>
      <c r="C2493" s="209" t="s">
        <v>692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287</v>
      </c>
      <c r="H2493" s="207" t="s">
        <v>1039</v>
      </c>
      <c r="I2493" s="207" t="s">
        <v>245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691</v>
      </c>
      <c r="C2494" s="209" t="s">
        <v>692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287</v>
      </c>
      <c r="H2494" s="207" t="s">
        <v>1039</v>
      </c>
      <c r="I2494" s="207" t="s">
        <v>245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691</v>
      </c>
      <c r="C2495" s="209" t="s">
        <v>692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287</v>
      </c>
      <c r="H2495" s="207" t="s">
        <v>1039</v>
      </c>
      <c r="I2495" s="207" t="s">
        <v>245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691</v>
      </c>
      <c r="C2496" s="209" t="s">
        <v>692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287</v>
      </c>
      <c r="H2496" s="207" t="s">
        <v>1039</v>
      </c>
      <c r="I2496" s="207" t="s">
        <v>245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691</v>
      </c>
      <c r="C2497" s="209" t="s">
        <v>692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287</v>
      </c>
      <c r="H2497" s="207" t="s">
        <v>1039</v>
      </c>
      <c r="I2497" s="207" t="s">
        <v>245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691</v>
      </c>
      <c r="C2498" s="209" t="s">
        <v>692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287</v>
      </c>
      <c r="H2498" s="207" t="s">
        <v>1039</v>
      </c>
      <c r="I2498" s="207" t="s">
        <v>245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691</v>
      </c>
      <c r="C2499" s="209" t="s">
        <v>692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287</v>
      </c>
      <c r="H2499" s="207" t="s">
        <v>1039</v>
      </c>
      <c r="I2499" s="207" t="s">
        <v>245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691</v>
      </c>
      <c r="C2500" s="209" t="s">
        <v>692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287</v>
      </c>
      <c r="H2500" s="207" t="s">
        <v>1039</v>
      </c>
      <c r="I2500" s="207" t="s">
        <v>245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691</v>
      </c>
      <c r="C2501" s="209" t="s">
        <v>692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287</v>
      </c>
      <c r="H2501" s="207" t="s">
        <v>1039</v>
      </c>
      <c r="I2501" s="207" t="s">
        <v>245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691</v>
      </c>
      <c r="C2502" s="209" t="s">
        <v>692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287</v>
      </c>
      <c r="H2502" s="207" t="s">
        <v>1039</v>
      </c>
      <c r="I2502" s="207" t="s">
        <v>245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691</v>
      </c>
      <c r="C2503" s="209" t="s">
        <v>692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287</v>
      </c>
      <c r="H2503" s="207" t="s">
        <v>1039</v>
      </c>
      <c r="I2503" s="207" t="s">
        <v>245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691</v>
      </c>
      <c r="C2504" s="209" t="s">
        <v>692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287</v>
      </c>
      <c r="H2504" s="207" t="s">
        <v>1039</v>
      </c>
      <c r="I2504" s="207" t="s">
        <v>245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691</v>
      </c>
      <c r="C2505" s="209" t="s">
        <v>692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287</v>
      </c>
      <c r="H2505" s="207" t="s">
        <v>1039</v>
      </c>
      <c r="I2505" s="207" t="s">
        <v>245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691</v>
      </c>
      <c r="C2506" s="209" t="s">
        <v>692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287</v>
      </c>
      <c r="H2506" s="207" t="s">
        <v>1039</v>
      </c>
      <c r="I2506" s="207" t="s">
        <v>245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691</v>
      </c>
      <c r="C2507" s="209" t="s">
        <v>692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287</v>
      </c>
      <c r="H2507" s="207" t="s">
        <v>1039</v>
      </c>
      <c r="I2507" s="207" t="s">
        <v>245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691</v>
      </c>
      <c r="C2508" s="209" t="s">
        <v>692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287</v>
      </c>
      <c r="H2508" s="207" t="s">
        <v>1039</v>
      </c>
      <c r="I2508" s="207" t="s">
        <v>245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691</v>
      </c>
      <c r="C2509" s="209" t="s">
        <v>692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287</v>
      </c>
      <c r="H2509" s="207" t="s">
        <v>1039</v>
      </c>
      <c r="I2509" s="207" t="s">
        <v>245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691</v>
      </c>
      <c r="C2510" s="209" t="s">
        <v>692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287</v>
      </c>
      <c r="H2510" s="207" t="s">
        <v>1039</v>
      </c>
      <c r="I2510" s="207" t="s">
        <v>245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691</v>
      </c>
      <c r="C2511" s="209" t="s">
        <v>692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287</v>
      </c>
      <c r="H2511" s="207" t="s">
        <v>1039</v>
      </c>
      <c r="I2511" s="207" t="s">
        <v>245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691</v>
      </c>
      <c r="C2512" s="209" t="s">
        <v>692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287</v>
      </c>
      <c r="H2512" s="207" t="s">
        <v>1039</v>
      </c>
      <c r="I2512" s="207" t="s">
        <v>245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691</v>
      </c>
      <c r="C2513" s="209" t="s">
        <v>692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287</v>
      </c>
      <c r="H2513" s="207" t="s">
        <v>1039</v>
      </c>
      <c r="I2513" s="207" t="s">
        <v>245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691</v>
      </c>
      <c r="C2514" s="209" t="s">
        <v>692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287</v>
      </c>
      <c r="H2514" s="207" t="s">
        <v>1039</v>
      </c>
      <c r="I2514" s="207" t="s">
        <v>245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691</v>
      </c>
      <c r="C2515" s="209" t="s">
        <v>692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287</v>
      </c>
      <c r="H2515" s="207" t="s">
        <v>1039</v>
      </c>
      <c r="I2515" s="207" t="s">
        <v>245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691</v>
      </c>
      <c r="C2516" s="209" t="s">
        <v>692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287</v>
      </c>
      <c r="H2516" s="207" t="s">
        <v>1039</v>
      </c>
      <c r="I2516" s="207" t="s">
        <v>245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691</v>
      </c>
      <c r="C2517" s="209" t="s">
        <v>692</v>
      </c>
      <c r="D2517" s="72" t="str">
        <f t="shared" si="79"/>
        <v>abr/2018</v>
      </c>
      <c r="E2517" s="206">
        <v>43200</v>
      </c>
      <c r="F2517" s="205" t="s">
        <v>210</v>
      </c>
      <c r="G2517" s="205" t="s">
        <v>287</v>
      </c>
      <c r="H2517" s="207" t="s">
        <v>298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691</v>
      </c>
      <c r="C2518" s="209" t="s">
        <v>692</v>
      </c>
      <c r="D2518" s="72" t="str">
        <f t="shared" si="79"/>
        <v>abr/2018</v>
      </c>
      <c r="E2518" s="206">
        <v>43200</v>
      </c>
      <c r="F2518" s="205" t="s">
        <v>210</v>
      </c>
      <c r="G2518" s="205" t="s">
        <v>287</v>
      </c>
      <c r="H2518" s="207" t="s">
        <v>298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691</v>
      </c>
      <c r="C2519" s="209" t="s">
        <v>692</v>
      </c>
      <c r="D2519" s="72" t="str">
        <f t="shared" si="79"/>
        <v>abr/2018</v>
      </c>
      <c r="E2519" s="206">
        <v>43200</v>
      </c>
      <c r="F2519" s="205" t="s">
        <v>210</v>
      </c>
      <c r="G2519" s="205" t="s">
        <v>287</v>
      </c>
      <c r="H2519" s="207" t="s">
        <v>298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691</v>
      </c>
      <c r="C2520" s="209" t="s">
        <v>692</v>
      </c>
      <c r="D2520" s="72" t="str">
        <f t="shared" si="79"/>
        <v>abr/2018</v>
      </c>
      <c r="E2520" s="206">
        <v>43200</v>
      </c>
      <c r="F2520" s="205" t="s">
        <v>210</v>
      </c>
      <c r="G2520" s="205" t="s">
        <v>287</v>
      </c>
      <c r="H2520" s="207" t="s">
        <v>298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691</v>
      </c>
      <c r="C2521" s="209" t="s">
        <v>692</v>
      </c>
      <c r="D2521" s="72" t="str">
        <f t="shared" si="79"/>
        <v>abr/2018</v>
      </c>
      <c r="E2521" s="206">
        <v>43200</v>
      </c>
      <c r="F2521" s="205" t="s">
        <v>210</v>
      </c>
      <c r="G2521" s="205" t="s">
        <v>287</v>
      </c>
      <c r="H2521" s="207" t="s">
        <v>298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691</v>
      </c>
      <c r="C2522" s="209" t="s">
        <v>692</v>
      </c>
      <c r="D2522" s="72" t="str">
        <f t="shared" si="79"/>
        <v>abr/2018</v>
      </c>
      <c r="E2522" s="206">
        <v>43200</v>
      </c>
      <c r="F2522" s="205" t="s">
        <v>210</v>
      </c>
      <c r="G2522" s="205" t="s">
        <v>287</v>
      </c>
      <c r="H2522" s="207" t="s">
        <v>298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691</v>
      </c>
      <c r="C2523" s="209" t="s">
        <v>692</v>
      </c>
      <c r="D2523" s="72" t="str">
        <f t="shared" si="79"/>
        <v>abr/2018</v>
      </c>
      <c r="E2523" s="206">
        <v>43200</v>
      </c>
      <c r="F2523" s="205" t="s">
        <v>210</v>
      </c>
      <c r="G2523" s="205" t="s">
        <v>287</v>
      </c>
      <c r="H2523" s="207" t="s">
        <v>1040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693</v>
      </c>
      <c r="C2524" s="209" t="s">
        <v>692</v>
      </c>
      <c r="D2524" s="72" t="str">
        <f t="shared" si="79"/>
        <v>abr/2018</v>
      </c>
      <c r="E2524" s="206">
        <v>43200</v>
      </c>
      <c r="F2524" s="205" t="s">
        <v>201</v>
      </c>
      <c r="G2524" s="205" t="s">
        <v>287</v>
      </c>
      <c r="H2524" s="207" t="s">
        <v>299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691</v>
      </c>
      <c r="C2525" s="209" t="s">
        <v>692</v>
      </c>
      <c r="D2525" s="72" t="str">
        <f t="shared" si="79"/>
        <v>abr/2018</v>
      </c>
      <c r="E2525" s="206">
        <v>43200</v>
      </c>
      <c r="F2525" s="205" t="s">
        <v>201</v>
      </c>
      <c r="G2525" s="205" t="s">
        <v>287</v>
      </c>
      <c r="H2525" s="207" t="s">
        <v>299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691</v>
      </c>
      <c r="C2526" s="209" t="s">
        <v>692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287</v>
      </c>
      <c r="H2526" s="207" t="s">
        <v>1007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691</v>
      </c>
      <c r="C2527" s="209" t="s">
        <v>692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287</v>
      </c>
      <c r="H2527" s="207" t="s">
        <v>178</v>
      </c>
      <c r="I2527" s="207" t="s">
        <v>241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691</v>
      </c>
      <c r="C2528" s="209" t="s">
        <v>692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287</v>
      </c>
      <c r="H2528" s="207" t="s">
        <v>570</v>
      </c>
      <c r="I2528" s="207" t="s">
        <v>241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691</v>
      </c>
      <c r="C2529" s="209" t="s">
        <v>692</v>
      </c>
      <c r="D2529" s="72" t="str">
        <f t="shared" si="79"/>
        <v>abr/2018</v>
      </c>
      <c r="E2529" s="206">
        <v>43201</v>
      </c>
      <c r="F2529" s="205" t="s">
        <v>210</v>
      </c>
      <c r="G2529" s="205" t="s">
        <v>287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691</v>
      </c>
      <c r="C2530" s="209" t="s">
        <v>692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287</v>
      </c>
      <c r="H2530" s="207" t="s">
        <v>346</v>
      </c>
      <c r="I2530" s="207" t="s">
        <v>241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691</v>
      </c>
      <c r="C2531" s="209" t="s">
        <v>692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287</v>
      </c>
      <c r="H2531" s="207" t="s">
        <v>291</v>
      </c>
      <c r="I2531" s="207" t="s">
        <v>241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691</v>
      </c>
      <c r="C2532" s="209" t="s">
        <v>692</v>
      </c>
      <c r="D2532" s="72" t="str">
        <f t="shared" si="79"/>
        <v>abr/2018</v>
      </c>
      <c r="E2532" s="206">
        <v>43201</v>
      </c>
      <c r="F2532" s="205" t="s">
        <v>210</v>
      </c>
      <c r="G2532" s="205" t="s">
        <v>287</v>
      </c>
      <c r="H2532" s="207" t="s">
        <v>298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691</v>
      </c>
      <c r="C2533" s="209" t="s">
        <v>692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287</v>
      </c>
      <c r="H2533" s="207" t="s">
        <v>1126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691</v>
      </c>
      <c r="C2534" s="209" t="s">
        <v>692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287</v>
      </c>
      <c r="H2534" s="207" t="s">
        <v>1126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691</v>
      </c>
      <c r="C2535" s="209" t="s">
        <v>692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287</v>
      </c>
      <c r="H2535" s="207" t="s">
        <v>346</v>
      </c>
      <c r="I2535" s="207" t="s">
        <v>241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691</v>
      </c>
      <c r="C2536" s="209" t="s">
        <v>692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287</v>
      </c>
      <c r="H2536" s="207" t="s">
        <v>901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691</v>
      </c>
      <c r="C2537" s="209" t="s">
        <v>692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287</v>
      </c>
      <c r="H2537" s="207" t="s">
        <v>901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691</v>
      </c>
      <c r="C2538" s="209" t="s">
        <v>692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287</v>
      </c>
      <c r="H2538" s="207" t="s">
        <v>355</v>
      </c>
      <c r="I2538" s="207" t="s">
        <v>240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691</v>
      </c>
      <c r="C2539" s="209" t="s">
        <v>692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287</v>
      </c>
      <c r="H2539" s="207" t="s">
        <v>168</v>
      </c>
      <c r="I2539" s="207" t="s">
        <v>252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691</v>
      </c>
      <c r="C2540" s="209" t="s">
        <v>692</v>
      </c>
      <c r="D2540" s="72" t="str">
        <f t="shared" si="79"/>
        <v>abr/2018</v>
      </c>
      <c r="E2540" s="206">
        <v>43202</v>
      </c>
      <c r="F2540" s="205" t="s">
        <v>203</v>
      </c>
      <c r="G2540" s="205" t="s">
        <v>287</v>
      </c>
      <c r="H2540" s="207" t="s">
        <v>204</v>
      </c>
      <c r="I2540" s="207" t="s">
        <v>292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691</v>
      </c>
      <c r="C2541" s="209" t="s">
        <v>692</v>
      </c>
      <c r="D2541" s="72" t="str">
        <f t="shared" si="79"/>
        <v>abr/2018</v>
      </c>
      <c r="E2541" s="206">
        <v>43202</v>
      </c>
      <c r="F2541" s="205" t="s">
        <v>210</v>
      </c>
      <c r="G2541" s="205" t="s">
        <v>287</v>
      </c>
      <c r="H2541" s="207" t="s">
        <v>1040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691</v>
      </c>
      <c r="C2542" s="209" t="s">
        <v>692</v>
      </c>
      <c r="D2542" s="72" t="str">
        <f t="shared" si="79"/>
        <v>abr/2018</v>
      </c>
      <c r="E2542" s="206">
        <v>43202</v>
      </c>
      <c r="F2542" s="205" t="s">
        <v>210</v>
      </c>
      <c r="G2542" s="205" t="s">
        <v>287</v>
      </c>
      <c r="H2542" s="207" t="s">
        <v>1040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691</v>
      </c>
      <c r="C2543" s="209" t="s">
        <v>692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287</v>
      </c>
      <c r="H2543" s="207" t="s">
        <v>308</v>
      </c>
      <c r="I2543" s="207" t="s">
        <v>240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691</v>
      </c>
      <c r="C2544" s="209" t="s">
        <v>692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287</v>
      </c>
      <c r="H2544" s="207" t="s">
        <v>308</v>
      </c>
      <c r="I2544" s="207" t="s">
        <v>240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691</v>
      </c>
      <c r="C2545" s="209" t="s">
        <v>692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287</v>
      </c>
      <c r="H2545" s="207" t="s">
        <v>1006</v>
      </c>
      <c r="I2545" s="207" t="s">
        <v>252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693</v>
      </c>
      <c r="C2546" s="209" t="s">
        <v>692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287</v>
      </c>
      <c r="H2546" s="207" t="s">
        <v>140</v>
      </c>
      <c r="I2546" s="207" t="s">
        <v>227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691</v>
      </c>
      <c r="C2547" s="209" t="s">
        <v>692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287</v>
      </c>
      <c r="H2547" s="207" t="s">
        <v>388</v>
      </c>
      <c r="I2547" s="207" t="s">
        <v>240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691</v>
      </c>
      <c r="C2548" s="209" t="s">
        <v>692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287</v>
      </c>
      <c r="H2548" s="207" t="s">
        <v>388</v>
      </c>
      <c r="I2548" s="207" t="s">
        <v>240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691</v>
      </c>
      <c r="C2549" s="209" t="s">
        <v>692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287</v>
      </c>
      <c r="H2549" s="207" t="s">
        <v>346</v>
      </c>
      <c r="I2549" s="207" t="s">
        <v>240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691</v>
      </c>
      <c r="C2550" s="209" t="s">
        <v>692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287</v>
      </c>
      <c r="H2550" s="207" t="s">
        <v>1215</v>
      </c>
      <c r="I2550" s="207" t="s">
        <v>244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691</v>
      </c>
      <c r="C2551" s="209" t="s">
        <v>692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287</v>
      </c>
      <c r="H2551" s="207" t="s">
        <v>1215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691</v>
      </c>
      <c r="C2552" s="209" t="s">
        <v>692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287</v>
      </c>
      <c r="H2552" s="207" t="s">
        <v>996</v>
      </c>
      <c r="I2552" s="207" t="s">
        <v>248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691</v>
      </c>
      <c r="C2553" s="209" t="s">
        <v>692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287</v>
      </c>
      <c r="H2553" s="207" t="s">
        <v>1205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691</v>
      </c>
      <c r="C2554" s="209" t="s">
        <v>692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287</v>
      </c>
      <c r="H2554" s="207" t="s">
        <v>1059</v>
      </c>
      <c r="I2554" s="207" t="s">
        <v>261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691</v>
      </c>
      <c r="C2555" s="209" t="s">
        <v>692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287</v>
      </c>
      <c r="H2555" s="207" t="s">
        <v>1173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691</v>
      </c>
      <c r="C2556" s="209" t="s">
        <v>692</v>
      </c>
      <c r="D2556" s="72" t="str">
        <f t="shared" si="79"/>
        <v>abr/2018</v>
      </c>
      <c r="E2556" s="206">
        <v>43203</v>
      </c>
      <c r="F2556" s="205" t="s">
        <v>203</v>
      </c>
      <c r="G2556" s="205" t="s">
        <v>287</v>
      </c>
      <c r="H2556" s="207" t="s">
        <v>204</v>
      </c>
      <c r="I2556" s="207" t="s">
        <v>292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691</v>
      </c>
      <c r="C2557" s="209" t="s">
        <v>692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287</v>
      </c>
      <c r="H2557" s="207" t="s">
        <v>1118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691</v>
      </c>
      <c r="C2558" s="209" t="s">
        <v>692</v>
      </c>
      <c r="D2558" s="72" t="str">
        <f t="shared" si="79"/>
        <v>abr/2018</v>
      </c>
      <c r="E2558" s="206">
        <v>43203</v>
      </c>
      <c r="F2558" s="205" t="s">
        <v>210</v>
      </c>
      <c r="G2558" s="205" t="s">
        <v>287</v>
      </c>
      <c r="H2558" s="207" t="s">
        <v>298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691</v>
      </c>
      <c r="C2559" s="209" t="s">
        <v>692</v>
      </c>
      <c r="D2559" s="72" t="str">
        <f t="shared" si="79"/>
        <v>abr/2018</v>
      </c>
      <c r="E2559" s="206">
        <v>43203</v>
      </c>
      <c r="F2559" s="205" t="s">
        <v>210</v>
      </c>
      <c r="G2559" s="205" t="s">
        <v>287</v>
      </c>
      <c r="H2559" s="207" t="s">
        <v>1040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691</v>
      </c>
      <c r="C2560" s="209" t="s">
        <v>692</v>
      </c>
      <c r="D2560" s="72" t="str">
        <f t="shared" si="79"/>
        <v>abr/2018</v>
      </c>
      <c r="E2560" s="206">
        <v>43203</v>
      </c>
      <c r="F2560" s="205" t="s">
        <v>210</v>
      </c>
      <c r="G2560" s="205" t="s">
        <v>287</v>
      </c>
      <c r="H2560" s="207" t="s">
        <v>1040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693</v>
      </c>
      <c r="C2561" s="209" t="s">
        <v>692</v>
      </c>
      <c r="D2561" s="72" t="str">
        <f t="shared" si="79"/>
        <v>abr/2018</v>
      </c>
      <c r="E2561" s="206">
        <v>43203</v>
      </c>
      <c r="F2561" s="205" t="s">
        <v>201</v>
      </c>
      <c r="G2561" s="205" t="s">
        <v>287</v>
      </c>
      <c r="H2561" s="207" t="s">
        <v>299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691</v>
      </c>
      <c r="C2562" s="209" t="s">
        <v>692</v>
      </c>
      <c r="D2562" s="72" t="str">
        <f t="shared" si="79"/>
        <v>abr/2018</v>
      </c>
      <c r="E2562" s="206">
        <v>43203</v>
      </c>
      <c r="F2562" s="205" t="s">
        <v>201</v>
      </c>
      <c r="G2562" s="205" t="s">
        <v>287</v>
      </c>
      <c r="H2562" s="207" t="s">
        <v>299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691</v>
      </c>
      <c r="C2563" s="209" t="s">
        <v>692</v>
      </c>
      <c r="D2563" s="72" t="str">
        <f t="shared" si="79"/>
        <v>abr/2018</v>
      </c>
      <c r="E2563" s="206">
        <v>43206</v>
      </c>
      <c r="F2563" s="205" t="s">
        <v>407</v>
      </c>
      <c r="G2563" s="205" t="s">
        <v>287</v>
      </c>
      <c r="H2563" s="207" t="s">
        <v>1181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693</v>
      </c>
      <c r="C2564" s="209" t="s">
        <v>692</v>
      </c>
      <c r="D2564" s="72" t="str">
        <f t="shared" ref="D2564:D2627" si="81">TEXT(E2564,"mmm/aaaa")</f>
        <v>abr/2018</v>
      </c>
      <c r="E2564" s="206">
        <v>43206</v>
      </c>
      <c r="F2564" s="205" t="s">
        <v>213</v>
      </c>
      <c r="G2564" s="205" t="s">
        <v>287</v>
      </c>
      <c r="H2564" s="207" t="s">
        <v>213</v>
      </c>
      <c r="I2564" s="207" t="s">
        <v>202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691</v>
      </c>
      <c r="C2565" s="209" t="s">
        <v>692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287</v>
      </c>
      <c r="H2565" s="207" t="s">
        <v>1126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691</v>
      </c>
      <c r="C2566" s="209" t="s">
        <v>692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287</v>
      </c>
      <c r="H2566" s="207" t="s">
        <v>178</v>
      </c>
      <c r="I2566" s="207" t="s">
        <v>241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691</v>
      </c>
      <c r="C2567" s="209" t="s">
        <v>692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287</v>
      </c>
      <c r="H2567" s="207" t="s">
        <v>1216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691</v>
      </c>
      <c r="C2568" s="209" t="s">
        <v>692</v>
      </c>
      <c r="D2568" s="72" t="str">
        <f t="shared" si="81"/>
        <v>abr/2018</v>
      </c>
      <c r="E2568" s="206">
        <v>43206</v>
      </c>
      <c r="F2568" s="205" t="s">
        <v>210</v>
      </c>
      <c r="G2568" s="205" t="s">
        <v>287</v>
      </c>
      <c r="H2568" s="207" t="s">
        <v>321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691</v>
      </c>
      <c r="C2569" s="209" t="s">
        <v>692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287</v>
      </c>
      <c r="H2569" s="207" t="s">
        <v>362</v>
      </c>
      <c r="I2569" s="207" t="s">
        <v>248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691</v>
      </c>
      <c r="C2570" s="209" t="s">
        <v>692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287</v>
      </c>
      <c r="H2570" s="207" t="s">
        <v>998</v>
      </c>
      <c r="I2570" s="207" t="s">
        <v>245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691</v>
      </c>
      <c r="C2571" s="209" t="s">
        <v>692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287</v>
      </c>
      <c r="H2571" s="207" t="s">
        <v>306</v>
      </c>
      <c r="I2571" s="207" t="s">
        <v>241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691</v>
      </c>
      <c r="C2572" s="209" t="s">
        <v>692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287</v>
      </c>
      <c r="H2572" s="207" t="s">
        <v>306</v>
      </c>
      <c r="I2572" s="207" t="s">
        <v>240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691</v>
      </c>
      <c r="C2573" s="209" t="s">
        <v>692</v>
      </c>
      <c r="D2573" s="72" t="str">
        <f t="shared" si="81"/>
        <v>abr/2018</v>
      </c>
      <c r="E2573" s="206">
        <v>43206</v>
      </c>
      <c r="F2573" s="205" t="s">
        <v>407</v>
      </c>
      <c r="G2573" s="205" t="s">
        <v>287</v>
      </c>
      <c r="H2573" s="207" t="s">
        <v>1187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691</v>
      </c>
      <c r="C2574" s="209" t="s">
        <v>692</v>
      </c>
      <c r="D2574" s="72" t="str">
        <f t="shared" si="81"/>
        <v>abr/2018</v>
      </c>
      <c r="E2574" s="206">
        <v>43206</v>
      </c>
      <c r="F2574" s="205" t="s">
        <v>407</v>
      </c>
      <c r="G2574" s="205" t="s">
        <v>287</v>
      </c>
      <c r="H2574" s="207" t="s">
        <v>1188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691</v>
      </c>
      <c r="C2575" s="209" t="s">
        <v>692</v>
      </c>
      <c r="D2575" s="72" t="str">
        <f t="shared" si="81"/>
        <v>abr/2018</v>
      </c>
      <c r="E2575" s="206">
        <v>43206</v>
      </c>
      <c r="F2575" s="205" t="s">
        <v>407</v>
      </c>
      <c r="G2575" s="205" t="s">
        <v>287</v>
      </c>
      <c r="H2575" s="207" t="s">
        <v>1189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691</v>
      </c>
      <c r="C2576" s="209" t="s">
        <v>692</v>
      </c>
      <c r="D2576" s="72" t="str">
        <f t="shared" si="81"/>
        <v>abr/2018</v>
      </c>
      <c r="E2576" s="206">
        <v>43206</v>
      </c>
      <c r="F2576" s="205" t="s">
        <v>407</v>
      </c>
      <c r="G2576" s="205" t="s">
        <v>287</v>
      </c>
      <c r="H2576" s="207" t="s">
        <v>1190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691</v>
      </c>
      <c r="C2577" s="209" t="s">
        <v>692</v>
      </c>
      <c r="D2577" s="72" t="str">
        <f t="shared" si="81"/>
        <v>abr/2018</v>
      </c>
      <c r="E2577" s="206">
        <v>43206</v>
      </c>
      <c r="F2577" s="205" t="s">
        <v>407</v>
      </c>
      <c r="G2577" s="205" t="s">
        <v>287</v>
      </c>
      <c r="H2577" s="207" t="s">
        <v>1191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691</v>
      </c>
      <c r="C2578" s="209" t="s">
        <v>692</v>
      </c>
      <c r="D2578" s="72" t="str">
        <f t="shared" si="81"/>
        <v>abr/2018</v>
      </c>
      <c r="E2578" s="206">
        <v>43206</v>
      </c>
      <c r="F2578" s="205" t="s">
        <v>407</v>
      </c>
      <c r="G2578" s="205" t="s">
        <v>287</v>
      </c>
      <c r="H2578" s="207" t="s">
        <v>1192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691</v>
      </c>
      <c r="C2579" s="209" t="s">
        <v>692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287</v>
      </c>
      <c r="H2579" s="207" t="s">
        <v>179</v>
      </c>
      <c r="I2579" s="207" t="s">
        <v>242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691</v>
      </c>
      <c r="C2580" s="209" t="s">
        <v>692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287</v>
      </c>
      <c r="H2580" s="207" t="s">
        <v>143</v>
      </c>
      <c r="I2580" s="207" t="s">
        <v>247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691</v>
      </c>
      <c r="C2581" s="209" t="s">
        <v>692</v>
      </c>
      <c r="D2581" s="72" t="str">
        <f t="shared" si="81"/>
        <v>abr/2018</v>
      </c>
      <c r="E2581" s="206">
        <v>43206</v>
      </c>
      <c r="F2581" s="205" t="s">
        <v>407</v>
      </c>
      <c r="G2581" s="205" t="s">
        <v>287</v>
      </c>
      <c r="H2581" s="207" t="s">
        <v>1193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691</v>
      </c>
      <c r="C2582" s="209" t="s">
        <v>692</v>
      </c>
      <c r="D2582" s="72" t="str">
        <f t="shared" si="81"/>
        <v>abr/2018</v>
      </c>
      <c r="E2582" s="206">
        <v>43206</v>
      </c>
      <c r="F2582" s="205" t="s">
        <v>407</v>
      </c>
      <c r="G2582" s="205" t="s">
        <v>287</v>
      </c>
      <c r="H2582" s="207" t="s">
        <v>1194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691</v>
      </c>
      <c r="C2583" s="209" t="s">
        <v>692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287</v>
      </c>
      <c r="H2583" s="207" t="s">
        <v>334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691</v>
      </c>
      <c r="C2584" s="209" t="s">
        <v>692</v>
      </c>
      <c r="D2584" s="72" t="str">
        <f t="shared" si="81"/>
        <v>abr/2018</v>
      </c>
      <c r="E2584" s="206">
        <v>43206</v>
      </c>
      <c r="F2584" s="205" t="s">
        <v>407</v>
      </c>
      <c r="G2584" s="205" t="s">
        <v>287</v>
      </c>
      <c r="H2584" s="207" t="s">
        <v>1195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691</v>
      </c>
      <c r="C2585" s="209" t="s">
        <v>692</v>
      </c>
      <c r="D2585" s="72" t="str">
        <f t="shared" si="81"/>
        <v>abr/2018</v>
      </c>
      <c r="E2585" s="206">
        <v>43206</v>
      </c>
      <c r="F2585" s="205" t="s">
        <v>407</v>
      </c>
      <c r="G2585" s="205" t="s">
        <v>287</v>
      </c>
      <c r="H2585" s="207" t="s">
        <v>1196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691</v>
      </c>
      <c r="C2586" s="209" t="s">
        <v>692</v>
      </c>
      <c r="D2586" s="72" t="str">
        <f t="shared" si="81"/>
        <v>abr/2018</v>
      </c>
      <c r="E2586" s="206">
        <v>43206</v>
      </c>
      <c r="F2586" s="205" t="s">
        <v>407</v>
      </c>
      <c r="G2586" s="205" t="s">
        <v>287</v>
      </c>
      <c r="H2586" s="207" t="s">
        <v>1197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691</v>
      </c>
      <c r="C2587" s="209" t="s">
        <v>692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287</v>
      </c>
      <c r="H2587" s="207" t="s">
        <v>309</v>
      </c>
      <c r="I2587" s="207" t="s">
        <v>248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691</v>
      </c>
      <c r="C2588" s="209" t="s">
        <v>692</v>
      </c>
      <c r="D2588" s="72" t="str">
        <f t="shared" si="81"/>
        <v>abr/2018</v>
      </c>
      <c r="E2588" s="206">
        <v>43206</v>
      </c>
      <c r="F2588" s="205" t="s">
        <v>1217</v>
      </c>
      <c r="G2588" s="205" t="s">
        <v>287</v>
      </c>
      <c r="H2588" s="207" t="s">
        <v>1024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691</v>
      </c>
      <c r="C2589" s="209" t="s">
        <v>692</v>
      </c>
      <c r="D2589" s="72" t="str">
        <f t="shared" si="81"/>
        <v>abr/2018</v>
      </c>
      <c r="E2589" s="206">
        <v>43206</v>
      </c>
      <c r="F2589" s="205" t="s">
        <v>1076</v>
      </c>
      <c r="G2589" s="205" t="s">
        <v>287</v>
      </c>
      <c r="H2589" s="207" t="s">
        <v>1024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691</v>
      </c>
      <c r="C2590" s="209" t="s">
        <v>692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287</v>
      </c>
      <c r="H2590" s="207" t="s">
        <v>1039</v>
      </c>
      <c r="I2590" s="207" t="s">
        <v>245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691</v>
      </c>
      <c r="C2591" s="209" t="s">
        <v>692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313</v>
      </c>
      <c r="H2591" s="207" t="s">
        <v>360</v>
      </c>
      <c r="I2591" s="207" t="s">
        <v>241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691</v>
      </c>
      <c r="C2592" s="209" t="s">
        <v>692</v>
      </c>
      <c r="D2592" s="72" t="str">
        <f t="shared" si="81"/>
        <v>abr/2018</v>
      </c>
      <c r="E2592" s="206">
        <v>43206</v>
      </c>
      <c r="F2592" s="205" t="s">
        <v>210</v>
      </c>
      <c r="G2592" s="205" t="s">
        <v>287</v>
      </c>
      <c r="H2592" s="207" t="s">
        <v>298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691</v>
      </c>
      <c r="C2593" s="209" t="s">
        <v>692</v>
      </c>
      <c r="D2593" s="72" t="str">
        <f t="shared" si="81"/>
        <v>abr/2018</v>
      </c>
      <c r="E2593" s="206">
        <v>43206</v>
      </c>
      <c r="F2593" s="205" t="s">
        <v>407</v>
      </c>
      <c r="G2593" s="205" t="s">
        <v>287</v>
      </c>
      <c r="H2593" s="207" t="s">
        <v>1199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691</v>
      </c>
      <c r="C2594" s="209" t="s">
        <v>692</v>
      </c>
      <c r="D2594" s="72" t="str">
        <f t="shared" si="81"/>
        <v>abr/2018</v>
      </c>
      <c r="E2594" s="206">
        <v>43206</v>
      </c>
      <c r="F2594" s="205" t="s">
        <v>407</v>
      </c>
      <c r="G2594" s="205" t="s">
        <v>287</v>
      </c>
      <c r="H2594" s="207" t="s">
        <v>1200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693</v>
      </c>
      <c r="C2595" s="209" t="s">
        <v>692</v>
      </c>
      <c r="D2595" s="72" t="str">
        <f t="shared" si="81"/>
        <v>abr/2018</v>
      </c>
      <c r="E2595" s="206">
        <v>43206</v>
      </c>
      <c r="F2595" s="205" t="s">
        <v>201</v>
      </c>
      <c r="G2595" s="205" t="s">
        <v>287</v>
      </c>
      <c r="H2595" s="207" t="s">
        <v>299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691</v>
      </c>
      <c r="C2596" s="209" t="s">
        <v>692</v>
      </c>
      <c r="D2596" s="72" t="str">
        <f t="shared" si="81"/>
        <v>abr/2018</v>
      </c>
      <c r="E2596" s="206">
        <v>43206</v>
      </c>
      <c r="F2596" s="205" t="s">
        <v>201</v>
      </c>
      <c r="G2596" s="205" t="s">
        <v>287</v>
      </c>
      <c r="H2596" s="207" t="s">
        <v>299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691</v>
      </c>
      <c r="C2597" s="209" t="s">
        <v>692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287</v>
      </c>
      <c r="H2597" s="207" t="s">
        <v>1218</v>
      </c>
      <c r="I2597" s="207" t="s">
        <v>240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691</v>
      </c>
      <c r="C2598" s="209" t="s">
        <v>692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287</v>
      </c>
      <c r="H2598" s="207" t="s">
        <v>319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693</v>
      </c>
      <c r="C2599" s="209" t="s">
        <v>692</v>
      </c>
      <c r="D2599" s="72" t="str">
        <f t="shared" si="81"/>
        <v>abr/2018</v>
      </c>
      <c r="E2599" s="206">
        <v>43207</v>
      </c>
      <c r="F2599" s="205" t="s">
        <v>201</v>
      </c>
      <c r="G2599" s="205" t="s">
        <v>287</v>
      </c>
      <c r="H2599" s="207" t="s">
        <v>294</v>
      </c>
      <c r="I2599" s="207" t="s">
        <v>229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691</v>
      </c>
      <c r="C2600" s="209" t="s">
        <v>692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287</v>
      </c>
      <c r="H2600" s="207" t="s">
        <v>306</v>
      </c>
      <c r="I2600" s="207" t="s">
        <v>241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691</v>
      </c>
      <c r="C2601" s="209" t="s">
        <v>692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287</v>
      </c>
      <c r="H2601" s="207" t="s">
        <v>306</v>
      </c>
      <c r="I2601" s="207" t="s">
        <v>241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691</v>
      </c>
      <c r="C2602" s="209" t="s">
        <v>692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287</v>
      </c>
      <c r="H2602" s="207" t="s">
        <v>306</v>
      </c>
      <c r="I2602" s="207" t="s">
        <v>241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691</v>
      </c>
      <c r="C2603" s="209" t="s">
        <v>692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293</v>
      </c>
      <c r="H2603" s="207" t="s">
        <v>291</v>
      </c>
      <c r="I2603" s="207" t="s">
        <v>241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691</v>
      </c>
      <c r="C2604" s="209" t="s">
        <v>692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287</v>
      </c>
      <c r="H2604" s="207" t="s">
        <v>291</v>
      </c>
      <c r="I2604" s="207" t="s">
        <v>240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691</v>
      </c>
      <c r="C2605" s="209" t="s">
        <v>692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317</v>
      </c>
      <c r="H2605" s="207" t="s">
        <v>291</v>
      </c>
      <c r="I2605" s="207" t="s">
        <v>240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691</v>
      </c>
      <c r="C2606" s="209" t="s">
        <v>692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317</v>
      </c>
      <c r="H2606" s="207" t="s">
        <v>291</v>
      </c>
      <c r="I2606" s="207" t="s">
        <v>240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693</v>
      </c>
      <c r="C2607" s="209" t="s">
        <v>692</v>
      </c>
      <c r="D2607" s="72" t="str">
        <f t="shared" si="81"/>
        <v>abr/2018</v>
      </c>
      <c r="E2607" s="206">
        <v>43207</v>
      </c>
      <c r="F2607" s="205" t="s">
        <v>203</v>
      </c>
      <c r="G2607" s="205" t="s">
        <v>287</v>
      </c>
      <c r="H2607" s="207" t="s">
        <v>204</v>
      </c>
      <c r="I2607" s="207" t="s">
        <v>292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691</v>
      </c>
      <c r="C2608" s="209" t="s">
        <v>692</v>
      </c>
      <c r="D2608" s="72" t="str">
        <f t="shared" si="81"/>
        <v>abr/2018</v>
      </c>
      <c r="E2608" s="206">
        <v>43207</v>
      </c>
      <c r="F2608" s="205" t="s">
        <v>314</v>
      </c>
      <c r="G2608" s="205" t="s">
        <v>287</v>
      </c>
      <c r="H2608" s="207" t="s">
        <v>430</v>
      </c>
      <c r="I2608" s="207" t="s">
        <v>268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691</v>
      </c>
      <c r="C2609" s="209" t="s">
        <v>692</v>
      </c>
      <c r="D2609" s="72" t="str">
        <f t="shared" si="81"/>
        <v>abr/2018</v>
      </c>
      <c r="E2609" s="206">
        <v>43207</v>
      </c>
      <c r="F2609" s="205" t="s">
        <v>210</v>
      </c>
      <c r="G2609" s="205" t="s">
        <v>287</v>
      </c>
      <c r="H2609" s="207" t="s">
        <v>298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691</v>
      </c>
      <c r="C2610" s="209" t="s">
        <v>692</v>
      </c>
      <c r="D2610" s="72" t="str">
        <f t="shared" si="81"/>
        <v>abr/2018</v>
      </c>
      <c r="E2610" s="206">
        <v>43207</v>
      </c>
      <c r="F2610" s="205" t="s">
        <v>210</v>
      </c>
      <c r="G2610" s="205" t="s">
        <v>287</v>
      </c>
      <c r="H2610" s="207" t="s">
        <v>298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691</v>
      </c>
      <c r="C2611" s="209" t="s">
        <v>692</v>
      </c>
      <c r="D2611" s="72" t="str">
        <f t="shared" si="81"/>
        <v>abr/2018</v>
      </c>
      <c r="E2611" s="206">
        <v>43207</v>
      </c>
      <c r="F2611" s="205" t="s">
        <v>210</v>
      </c>
      <c r="G2611" s="205" t="s">
        <v>287</v>
      </c>
      <c r="H2611" s="207" t="s">
        <v>298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691</v>
      </c>
      <c r="C2612" s="209" t="s">
        <v>692</v>
      </c>
      <c r="D2612" s="72" t="str">
        <f t="shared" si="81"/>
        <v>abr/2018</v>
      </c>
      <c r="E2612" s="206">
        <v>43207</v>
      </c>
      <c r="F2612" s="205" t="s">
        <v>210</v>
      </c>
      <c r="G2612" s="205" t="s">
        <v>287</v>
      </c>
      <c r="H2612" s="207" t="s">
        <v>298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691</v>
      </c>
      <c r="C2613" s="209" t="s">
        <v>692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287</v>
      </c>
      <c r="H2613" s="207" t="s">
        <v>1175</v>
      </c>
      <c r="I2613" s="207" t="s">
        <v>241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691</v>
      </c>
      <c r="C2614" s="209" t="s">
        <v>692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287</v>
      </c>
      <c r="H2614" s="207" t="s">
        <v>901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691</v>
      </c>
      <c r="C2615" s="209" t="s">
        <v>692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287</v>
      </c>
      <c r="H2615" s="207" t="s">
        <v>901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691</v>
      </c>
      <c r="C2616" s="209" t="s">
        <v>692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287</v>
      </c>
      <c r="H2616" s="207" t="s">
        <v>901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691</v>
      </c>
      <c r="C2617" s="209" t="s">
        <v>692</v>
      </c>
      <c r="D2617" s="72" t="str">
        <f t="shared" si="81"/>
        <v>abr/2018</v>
      </c>
      <c r="E2617" s="206">
        <v>43208</v>
      </c>
      <c r="F2617" s="205" t="s">
        <v>314</v>
      </c>
      <c r="G2617" s="205" t="s">
        <v>287</v>
      </c>
      <c r="H2617" s="207" t="s">
        <v>387</v>
      </c>
      <c r="I2617" s="207" t="s">
        <v>268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691</v>
      </c>
      <c r="C2618" s="209" t="s">
        <v>692</v>
      </c>
      <c r="D2618" s="72" t="str">
        <f t="shared" si="81"/>
        <v>abr/2018</v>
      </c>
      <c r="E2618" s="206">
        <v>43208</v>
      </c>
      <c r="F2618" s="205" t="s">
        <v>1219</v>
      </c>
      <c r="G2618" s="205" t="s">
        <v>287</v>
      </c>
      <c r="H2618" s="207" t="s">
        <v>355</v>
      </c>
      <c r="I2618" s="207" t="s">
        <v>252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691</v>
      </c>
      <c r="C2619" s="209" t="s">
        <v>692</v>
      </c>
      <c r="D2619" s="72" t="str">
        <f t="shared" si="81"/>
        <v>abr/2018</v>
      </c>
      <c r="E2619" s="206">
        <v>43208</v>
      </c>
      <c r="F2619" s="205" t="s">
        <v>314</v>
      </c>
      <c r="G2619" s="205" t="s">
        <v>287</v>
      </c>
      <c r="H2619" s="207" t="s">
        <v>1220</v>
      </c>
      <c r="I2619" s="207" t="s">
        <v>268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691</v>
      </c>
      <c r="C2620" s="209" t="s">
        <v>692</v>
      </c>
      <c r="D2620" s="72" t="str">
        <f t="shared" si="81"/>
        <v>abr/2018</v>
      </c>
      <c r="E2620" s="206">
        <v>43208</v>
      </c>
      <c r="F2620" s="205" t="s">
        <v>210</v>
      </c>
      <c r="G2620" s="205" t="s">
        <v>287</v>
      </c>
      <c r="H2620" s="207" t="s">
        <v>298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691</v>
      </c>
      <c r="C2621" s="209" t="s">
        <v>692</v>
      </c>
      <c r="D2621" s="72" t="str">
        <f t="shared" si="81"/>
        <v>abr/2018</v>
      </c>
      <c r="E2621" s="206">
        <v>43208</v>
      </c>
      <c r="F2621" s="205" t="s">
        <v>210</v>
      </c>
      <c r="G2621" s="205" t="s">
        <v>287</v>
      </c>
      <c r="H2621" s="207" t="s">
        <v>298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691</v>
      </c>
      <c r="C2622" s="209" t="s">
        <v>692</v>
      </c>
      <c r="D2622" s="72" t="str">
        <f t="shared" si="81"/>
        <v>abr/2018</v>
      </c>
      <c r="E2622" s="206">
        <v>43208</v>
      </c>
      <c r="F2622" s="205" t="s">
        <v>210</v>
      </c>
      <c r="G2622" s="205" t="s">
        <v>287</v>
      </c>
      <c r="H2622" s="207" t="s">
        <v>298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691</v>
      </c>
      <c r="C2623" s="209" t="s">
        <v>692</v>
      </c>
      <c r="D2623" s="72" t="str">
        <f t="shared" si="81"/>
        <v>abr/2018</v>
      </c>
      <c r="E2623" s="206">
        <v>43208</v>
      </c>
      <c r="F2623" s="205" t="s">
        <v>210</v>
      </c>
      <c r="G2623" s="205" t="s">
        <v>287</v>
      </c>
      <c r="H2623" s="207" t="s">
        <v>1040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691</v>
      </c>
      <c r="C2624" s="209" t="s">
        <v>692</v>
      </c>
      <c r="D2624" s="72" t="str">
        <f t="shared" si="81"/>
        <v>abr/2018</v>
      </c>
      <c r="E2624" s="206">
        <v>43208</v>
      </c>
      <c r="F2624" s="205" t="s">
        <v>210</v>
      </c>
      <c r="G2624" s="205" t="s">
        <v>287</v>
      </c>
      <c r="H2624" s="207" t="s">
        <v>1040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691</v>
      </c>
      <c r="C2625" s="209" t="s">
        <v>692</v>
      </c>
      <c r="D2625" s="72" t="str">
        <f t="shared" si="81"/>
        <v>abr/2018</v>
      </c>
      <c r="E2625" s="206">
        <v>43208</v>
      </c>
      <c r="F2625" s="205" t="s">
        <v>210</v>
      </c>
      <c r="G2625" s="205" t="s">
        <v>287</v>
      </c>
      <c r="H2625" s="207" t="s">
        <v>1040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693</v>
      </c>
      <c r="C2626" s="209" t="s">
        <v>692</v>
      </c>
      <c r="D2626" s="72" t="str">
        <f t="shared" si="81"/>
        <v>abr/2018</v>
      </c>
      <c r="E2626" s="206">
        <v>43209</v>
      </c>
      <c r="F2626" s="205" t="s">
        <v>213</v>
      </c>
      <c r="G2626" s="205" t="s">
        <v>287</v>
      </c>
      <c r="H2626" s="207" t="s">
        <v>213</v>
      </c>
      <c r="I2626" s="207" t="s">
        <v>202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693</v>
      </c>
      <c r="C2627" s="209" t="s">
        <v>692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287</v>
      </c>
      <c r="H2627" s="207" t="s">
        <v>140</v>
      </c>
      <c r="I2627" s="207" t="s">
        <v>227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691</v>
      </c>
      <c r="C2628" s="209" t="s">
        <v>692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287</v>
      </c>
      <c r="H2628" s="207" t="s">
        <v>1126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691</v>
      </c>
      <c r="C2629" s="209" t="s">
        <v>692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287</v>
      </c>
      <c r="H2629" s="207" t="s">
        <v>388</v>
      </c>
      <c r="I2629" s="207" t="s">
        <v>241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691</v>
      </c>
      <c r="C2630" s="209" t="s">
        <v>692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287</v>
      </c>
      <c r="H2630" s="207" t="s">
        <v>410</v>
      </c>
      <c r="I2630" s="207" t="s">
        <v>240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691</v>
      </c>
      <c r="C2631" s="209" t="s">
        <v>692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287</v>
      </c>
      <c r="H2631" s="207" t="s">
        <v>1008</v>
      </c>
      <c r="I2631" s="207" t="s">
        <v>241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691</v>
      </c>
      <c r="C2632" s="209" t="s">
        <v>692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287</v>
      </c>
      <c r="H2632" s="207" t="s">
        <v>901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691</v>
      </c>
      <c r="C2633" s="209" t="s">
        <v>692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287</v>
      </c>
      <c r="H2633" s="207" t="s">
        <v>306</v>
      </c>
      <c r="I2633" s="207" t="s">
        <v>241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691</v>
      </c>
      <c r="C2634" s="209" t="s">
        <v>692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287</v>
      </c>
      <c r="H2634" s="207" t="s">
        <v>1023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691</v>
      </c>
      <c r="C2635" s="209" t="s">
        <v>692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287</v>
      </c>
      <c r="H2635" s="207" t="s">
        <v>405</v>
      </c>
      <c r="I2635" s="207" t="s">
        <v>252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691</v>
      </c>
      <c r="C2636" s="209" t="s">
        <v>692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287</v>
      </c>
      <c r="H2636" s="207" t="s">
        <v>1015</v>
      </c>
      <c r="I2636" s="207" t="s">
        <v>260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691</v>
      </c>
      <c r="C2637" s="209" t="s">
        <v>692</v>
      </c>
      <c r="D2637" s="72" t="str">
        <f t="shared" si="83"/>
        <v>abr/2018</v>
      </c>
      <c r="E2637" s="206">
        <v>43209</v>
      </c>
      <c r="F2637" s="205" t="s">
        <v>1221</v>
      </c>
      <c r="G2637" s="205" t="s">
        <v>287</v>
      </c>
      <c r="H2637" s="207" t="s">
        <v>607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691</v>
      </c>
      <c r="C2638" s="209" t="s">
        <v>692</v>
      </c>
      <c r="D2638" s="72" t="str">
        <f t="shared" si="83"/>
        <v>abr/2018</v>
      </c>
      <c r="E2638" s="206">
        <v>43209</v>
      </c>
      <c r="F2638" s="205" t="s">
        <v>210</v>
      </c>
      <c r="G2638" s="205" t="s">
        <v>287</v>
      </c>
      <c r="H2638" s="207" t="s">
        <v>298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691</v>
      </c>
      <c r="C2639" s="209" t="s">
        <v>692</v>
      </c>
      <c r="D2639" s="72" t="str">
        <f t="shared" si="83"/>
        <v>abr/2018</v>
      </c>
      <c r="E2639" s="206">
        <v>43209</v>
      </c>
      <c r="F2639" s="205" t="s">
        <v>210</v>
      </c>
      <c r="G2639" s="205" t="s">
        <v>287</v>
      </c>
      <c r="H2639" s="207" t="s">
        <v>1040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691</v>
      </c>
      <c r="C2640" s="209" t="s">
        <v>692</v>
      </c>
      <c r="D2640" s="72" t="str">
        <f t="shared" si="83"/>
        <v>abr/2018</v>
      </c>
      <c r="E2640" s="206">
        <v>43209</v>
      </c>
      <c r="F2640" s="205" t="s">
        <v>210</v>
      </c>
      <c r="G2640" s="205" t="s">
        <v>287</v>
      </c>
      <c r="H2640" s="207" t="s">
        <v>1040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693</v>
      </c>
      <c r="C2641" s="209" t="s">
        <v>692</v>
      </c>
      <c r="D2641" s="72" t="str">
        <f t="shared" si="83"/>
        <v>abr/2018</v>
      </c>
      <c r="E2641" s="206">
        <v>43209</v>
      </c>
      <c r="F2641" s="205" t="s">
        <v>201</v>
      </c>
      <c r="G2641" s="205" t="s">
        <v>287</v>
      </c>
      <c r="H2641" s="207" t="s">
        <v>299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691</v>
      </c>
      <c r="C2642" s="209" t="s">
        <v>692</v>
      </c>
      <c r="D2642" s="72" t="str">
        <f t="shared" si="83"/>
        <v>abr/2018</v>
      </c>
      <c r="E2642" s="206">
        <v>43209</v>
      </c>
      <c r="F2642" s="205" t="s">
        <v>201</v>
      </c>
      <c r="G2642" s="205" t="s">
        <v>287</v>
      </c>
      <c r="H2642" s="207" t="s">
        <v>299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691</v>
      </c>
      <c r="C2643" s="209" t="s">
        <v>692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287</v>
      </c>
      <c r="H2643" s="207" t="s">
        <v>308</v>
      </c>
      <c r="I2643" s="207" t="s">
        <v>240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691</v>
      </c>
      <c r="C2644" s="209" t="s">
        <v>692</v>
      </c>
      <c r="D2644" s="72" t="str">
        <f t="shared" si="83"/>
        <v>abr/2018</v>
      </c>
      <c r="E2644" s="206">
        <v>43209</v>
      </c>
      <c r="F2644" s="205" t="s">
        <v>314</v>
      </c>
      <c r="G2644" s="205" t="s">
        <v>287</v>
      </c>
      <c r="H2644" s="207" t="s">
        <v>129</v>
      </c>
      <c r="I2644" s="207" t="s">
        <v>268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691</v>
      </c>
      <c r="C2645" s="209" t="s">
        <v>692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287</v>
      </c>
      <c r="H2645" s="207" t="s">
        <v>363</v>
      </c>
      <c r="I2645" s="207" t="s">
        <v>240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691</v>
      </c>
      <c r="C2646" s="209" t="s">
        <v>692</v>
      </c>
      <c r="D2646" s="72" t="str">
        <f t="shared" si="83"/>
        <v>abr/2018</v>
      </c>
      <c r="E2646" s="206">
        <v>43210</v>
      </c>
      <c r="F2646" s="205" t="s">
        <v>1222</v>
      </c>
      <c r="G2646" s="205" t="s">
        <v>287</v>
      </c>
      <c r="H2646" s="207" t="s">
        <v>1027</v>
      </c>
      <c r="I2646" s="207" t="s">
        <v>235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691</v>
      </c>
      <c r="C2647" s="209" t="s">
        <v>692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287</v>
      </c>
      <c r="H2647" s="207" t="s">
        <v>1027</v>
      </c>
      <c r="I2647" s="207" t="s">
        <v>235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691</v>
      </c>
      <c r="C2648" s="209" t="s">
        <v>692</v>
      </c>
      <c r="D2648" s="72" t="str">
        <f t="shared" si="83"/>
        <v>abr/2018</v>
      </c>
      <c r="E2648" s="206">
        <v>43210</v>
      </c>
      <c r="F2648" s="205" t="s">
        <v>1223</v>
      </c>
      <c r="G2648" s="205" t="s">
        <v>287</v>
      </c>
      <c r="H2648" s="207" t="s">
        <v>1027</v>
      </c>
      <c r="I2648" s="207" t="s">
        <v>235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691</v>
      </c>
      <c r="C2649" s="209" t="s">
        <v>692</v>
      </c>
      <c r="D2649" s="72" t="str">
        <f t="shared" si="83"/>
        <v>abr/2018</v>
      </c>
      <c r="E2649" s="206">
        <v>43210</v>
      </c>
      <c r="F2649" s="205" t="s">
        <v>1224</v>
      </c>
      <c r="G2649" s="205" t="s">
        <v>287</v>
      </c>
      <c r="H2649" s="207" t="s">
        <v>1027</v>
      </c>
      <c r="I2649" s="207" t="s">
        <v>235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691</v>
      </c>
      <c r="C2650" s="209" t="s">
        <v>692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287</v>
      </c>
      <c r="H2650" s="207" t="s">
        <v>1029</v>
      </c>
      <c r="I2650" s="207" t="s">
        <v>235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691</v>
      </c>
      <c r="C2651" s="209" t="s">
        <v>692</v>
      </c>
      <c r="D2651" s="72" t="str">
        <f t="shared" si="83"/>
        <v>abr/2018</v>
      </c>
      <c r="E2651" s="206">
        <v>43210</v>
      </c>
      <c r="F2651" s="205" t="s">
        <v>1225</v>
      </c>
      <c r="G2651" s="205" t="s">
        <v>287</v>
      </c>
      <c r="H2651" s="207" t="s">
        <v>1029</v>
      </c>
      <c r="I2651" s="207" t="s">
        <v>235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691</v>
      </c>
      <c r="C2652" s="209" t="s">
        <v>692</v>
      </c>
      <c r="D2652" s="72" t="str">
        <f t="shared" si="83"/>
        <v>abr/2018</v>
      </c>
      <c r="E2652" s="206">
        <v>43210</v>
      </c>
      <c r="F2652" s="205" t="s">
        <v>1226</v>
      </c>
      <c r="G2652" s="205" t="s">
        <v>287</v>
      </c>
      <c r="H2652" s="207" t="s">
        <v>1029</v>
      </c>
      <c r="I2652" s="207" t="s">
        <v>235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691</v>
      </c>
      <c r="C2653" s="209" t="s">
        <v>692</v>
      </c>
      <c r="D2653" s="72" t="str">
        <f t="shared" si="83"/>
        <v>abr/2018</v>
      </c>
      <c r="E2653" s="206">
        <v>43210</v>
      </c>
      <c r="F2653" s="205" t="s">
        <v>1227</v>
      </c>
      <c r="G2653" s="205" t="s">
        <v>287</v>
      </c>
      <c r="H2653" s="207" t="s">
        <v>1030</v>
      </c>
      <c r="I2653" s="207" t="s">
        <v>235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691</v>
      </c>
      <c r="C2654" s="209" t="s">
        <v>692</v>
      </c>
      <c r="D2654" s="72" t="str">
        <f t="shared" si="83"/>
        <v>abr/2018</v>
      </c>
      <c r="E2654" s="206">
        <v>43210</v>
      </c>
      <c r="F2654" s="205" t="s">
        <v>682</v>
      </c>
      <c r="G2654" s="205" t="s">
        <v>287</v>
      </c>
      <c r="H2654" s="207" t="s">
        <v>1030</v>
      </c>
      <c r="I2654" s="207" t="s">
        <v>235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691</v>
      </c>
      <c r="C2655" s="209" t="s">
        <v>692</v>
      </c>
      <c r="D2655" s="72" t="str">
        <f t="shared" si="83"/>
        <v>abr/2018</v>
      </c>
      <c r="E2655" s="206">
        <v>43210</v>
      </c>
      <c r="F2655" s="205" t="s">
        <v>684</v>
      </c>
      <c r="G2655" s="205" t="s">
        <v>287</v>
      </c>
      <c r="H2655" s="207" t="s">
        <v>1030</v>
      </c>
      <c r="I2655" s="207" t="s">
        <v>235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691</v>
      </c>
      <c r="C2656" s="209" t="s">
        <v>692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287</v>
      </c>
      <c r="H2656" s="207" t="s">
        <v>1011</v>
      </c>
      <c r="I2656" s="207" t="s">
        <v>235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691</v>
      </c>
      <c r="C2657" s="209" t="s">
        <v>692</v>
      </c>
      <c r="D2657" s="72" t="str">
        <f t="shared" si="83"/>
        <v>abr/2018</v>
      </c>
      <c r="E2657" s="206">
        <v>43210</v>
      </c>
      <c r="F2657" s="205" t="s">
        <v>1228</v>
      </c>
      <c r="G2657" s="205" t="s">
        <v>287</v>
      </c>
      <c r="H2657" s="207" t="s">
        <v>1011</v>
      </c>
      <c r="I2657" s="207" t="s">
        <v>235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691</v>
      </c>
      <c r="C2658" s="209" t="s">
        <v>692</v>
      </c>
      <c r="D2658" s="72" t="str">
        <f t="shared" si="83"/>
        <v>abr/2018</v>
      </c>
      <c r="E2658" s="206">
        <v>43210</v>
      </c>
      <c r="F2658" s="205" t="s">
        <v>1229</v>
      </c>
      <c r="G2658" s="205" t="s">
        <v>287</v>
      </c>
      <c r="H2658" s="207" t="s">
        <v>1011</v>
      </c>
      <c r="I2658" s="207" t="s">
        <v>235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693</v>
      </c>
      <c r="C2659" s="209" t="s">
        <v>692</v>
      </c>
      <c r="D2659" s="72" t="str">
        <f t="shared" si="83"/>
        <v>abr/2018</v>
      </c>
      <c r="E2659" s="206">
        <v>43210</v>
      </c>
      <c r="F2659" s="205" t="s">
        <v>201</v>
      </c>
      <c r="G2659" s="205" t="s">
        <v>287</v>
      </c>
      <c r="H2659" s="207" t="s">
        <v>294</v>
      </c>
      <c r="I2659" s="207" t="s">
        <v>229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693</v>
      </c>
      <c r="C2660" s="209" t="s">
        <v>692</v>
      </c>
      <c r="D2660" s="72" t="str">
        <f t="shared" si="83"/>
        <v>abr/2018</v>
      </c>
      <c r="E2660" s="206">
        <v>43210</v>
      </c>
      <c r="F2660" s="205" t="s">
        <v>201</v>
      </c>
      <c r="G2660" s="205" t="s">
        <v>287</v>
      </c>
      <c r="H2660" s="207" t="s">
        <v>294</v>
      </c>
      <c r="I2660" s="207" t="s">
        <v>229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693</v>
      </c>
      <c r="C2661" s="209" t="s">
        <v>692</v>
      </c>
      <c r="D2661" s="72" t="str">
        <f t="shared" si="83"/>
        <v>abr/2018</v>
      </c>
      <c r="E2661" s="206">
        <v>43210</v>
      </c>
      <c r="F2661" s="205" t="s">
        <v>201</v>
      </c>
      <c r="G2661" s="205" t="s">
        <v>287</v>
      </c>
      <c r="H2661" s="207" t="s">
        <v>294</v>
      </c>
      <c r="I2661" s="207" t="s">
        <v>229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691</v>
      </c>
      <c r="C2662" s="209" t="s">
        <v>692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287</v>
      </c>
      <c r="H2662" s="207" t="s">
        <v>1230</v>
      </c>
      <c r="I2662" s="207" t="s">
        <v>276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691</v>
      </c>
      <c r="C2663" s="209" t="s">
        <v>692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287</v>
      </c>
      <c r="H2663" s="207" t="s">
        <v>346</v>
      </c>
      <c r="I2663" s="207" t="s">
        <v>240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691</v>
      </c>
      <c r="C2664" s="209" t="s">
        <v>692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287</v>
      </c>
      <c r="H2664" s="207" t="s">
        <v>1012</v>
      </c>
      <c r="I2664" s="207" t="s">
        <v>235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691</v>
      </c>
      <c r="C2665" s="209" t="s">
        <v>692</v>
      </c>
      <c r="D2665" s="72" t="str">
        <f t="shared" si="83"/>
        <v>abr/2018</v>
      </c>
      <c r="E2665" s="206">
        <v>43210</v>
      </c>
      <c r="F2665" s="205" t="s">
        <v>1231</v>
      </c>
      <c r="G2665" s="205" t="s">
        <v>287</v>
      </c>
      <c r="H2665" s="207" t="s">
        <v>1012</v>
      </c>
      <c r="I2665" s="207" t="s">
        <v>235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691</v>
      </c>
      <c r="C2666" s="209" t="s">
        <v>692</v>
      </c>
      <c r="D2666" s="72" t="str">
        <f t="shared" si="83"/>
        <v>abr/2018</v>
      </c>
      <c r="E2666" s="206">
        <v>43210</v>
      </c>
      <c r="F2666" s="205" t="s">
        <v>1232</v>
      </c>
      <c r="G2666" s="205" t="s">
        <v>287</v>
      </c>
      <c r="H2666" s="207" t="s">
        <v>1012</v>
      </c>
      <c r="I2666" s="207" t="s">
        <v>235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693</v>
      </c>
      <c r="C2667" s="209" t="s">
        <v>692</v>
      </c>
      <c r="D2667" s="72" t="str">
        <f t="shared" si="83"/>
        <v>abr/2018</v>
      </c>
      <c r="E2667" s="206">
        <v>43210</v>
      </c>
      <c r="F2667" s="205" t="s">
        <v>419</v>
      </c>
      <c r="G2667" s="205" t="s">
        <v>287</v>
      </c>
      <c r="H2667" s="207" t="s">
        <v>420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691</v>
      </c>
      <c r="C2668" s="209" t="s">
        <v>692</v>
      </c>
      <c r="D2668" s="72" t="str">
        <f t="shared" si="83"/>
        <v>abr/2018</v>
      </c>
      <c r="E2668" s="206">
        <v>43210</v>
      </c>
      <c r="F2668" s="205" t="s">
        <v>499</v>
      </c>
      <c r="G2668" s="205" t="s">
        <v>287</v>
      </c>
      <c r="H2668" s="207" t="s">
        <v>1013</v>
      </c>
      <c r="I2668" s="207" t="s">
        <v>235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691</v>
      </c>
      <c r="C2669" s="209" t="s">
        <v>692</v>
      </c>
      <c r="D2669" s="72" t="str">
        <f t="shared" si="83"/>
        <v>abr/2018</v>
      </c>
      <c r="E2669" s="206">
        <v>43210</v>
      </c>
      <c r="F2669" s="205" t="s">
        <v>491</v>
      </c>
      <c r="G2669" s="205" t="s">
        <v>287</v>
      </c>
      <c r="H2669" s="207" t="s">
        <v>1013</v>
      </c>
      <c r="I2669" s="207" t="s">
        <v>235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691</v>
      </c>
      <c r="C2670" s="209" t="s">
        <v>692</v>
      </c>
      <c r="D2670" s="72" t="str">
        <f t="shared" si="83"/>
        <v>abr/2018</v>
      </c>
      <c r="E2670" s="206">
        <v>43210</v>
      </c>
      <c r="F2670" s="205" t="s">
        <v>487</v>
      </c>
      <c r="G2670" s="205" t="s">
        <v>287</v>
      </c>
      <c r="H2670" s="207" t="s">
        <v>1013</v>
      </c>
      <c r="I2670" s="207" t="s">
        <v>235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691</v>
      </c>
      <c r="C2671" s="209" t="s">
        <v>692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287</v>
      </c>
      <c r="H2671" s="207" t="s">
        <v>1215</v>
      </c>
      <c r="I2671" s="207" t="s">
        <v>244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691</v>
      </c>
      <c r="C2672" s="209" t="s">
        <v>692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287</v>
      </c>
      <c r="H2672" s="207" t="s">
        <v>1215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691</v>
      </c>
      <c r="C2673" s="209" t="s">
        <v>692</v>
      </c>
      <c r="D2673" s="72" t="str">
        <f t="shared" si="83"/>
        <v>abr/2018</v>
      </c>
      <c r="E2673" s="206">
        <v>43210</v>
      </c>
      <c r="F2673" s="205" t="s">
        <v>1233</v>
      </c>
      <c r="G2673" s="205" t="s">
        <v>287</v>
      </c>
      <c r="H2673" s="207" t="s">
        <v>1215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691</v>
      </c>
      <c r="C2674" s="209" t="s">
        <v>692</v>
      </c>
      <c r="D2674" s="72" t="str">
        <f t="shared" si="83"/>
        <v>abr/2018</v>
      </c>
      <c r="E2674" s="206">
        <v>43210</v>
      </c>
      <c r="F2674" s="205" t="s">
        <v>418</v>
      </c>
      <c r="G2674" s="205" t="s">
        <v>287</v>
      </c>
      <c r="H2674" s="207" t="s">
        <v>418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691</v>
      </c>
      <c r="C2675" s="209" t="s">
        <v>692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287</v>
      </c>
      <c r="H2675" s="207" t="s">
        <v>657</v>
      </c>
      <c r="I2675" s="207" t="s">
        <v>241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691</v>
      </c>
      <c r="C2676" s="209" t="s">
        <v>692</v>
      </c>
      <c r="D2676" s="72" t="str">
        <f t="shared" si="83"/>
        <v>abr/2018</v>
      </c>
      <c r="E2676" s="206">
        <v>43210</v>
      </c>
      <c r="F2676" s="205" t="s">
        <v>1234</v>
      </c>
      <c r="G2676" s="205" t="s">
        <v>287</v>
      </c>
      <c r="H2676" s="207" t="s">
        <v>1068</v>
      </c>
      <c r="I2676" s="207" t="s">
        <v>235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691</v>
      </c>
      <c r="C2677" s="209" t="s">
        <v>692</v>
      </c>
      <c r="D2677" s="72" t="str">
        <f t="shared" si="83"/>
        <v>abr/2018</v>
      </c>
      <c r="E2677" s="206">
        <v>43210</v>
      </c>
      <c r="F2677" s="205" t="s">
        <v>1133</v>
      </c>
      <c r="G2677" s="205" t="s">
        <v>287</v>
      </c>
      <c r="H2677" s="207" t="s">
        <v>1068</v>
      </c>
      <c r="I2677" s="207" t="s">
        <v>235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691</v>
      </c>
      <c r="C2678" s="209" t="s">
        <v>692</v>
      </c>
      <c r="D2678" s="72" t="str">
        <f t="shared" si="83"/>
        <v>abr/2018</v>
      </c>
      <c r="E2678" s="206">
        <v>43210</v>
      </c>
      <c r="F2678" s="205" t="s">
        <v>659</v>
      </c>
      <c r="G2678" s="205" t="s">
        <v>287</v>
      </c>
      <c r="H2678" s="207" t="s">
        <v>1068</v>
      </c>
      <c r="I2678" s="207" t="s">
        <v>235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691</v>
      </c>
      <c r="C2679" s="209" t="s">
        <v>692</v>
      </c>
      <c r="D2679" s="72" t="str">
        <f t="shared" si="83"/>
        <v>abr/2018</v>
      </c>
      <c r="E2679" s="206">
        <v>43210</v>
      </c>
      <c r="F2679" s="205" t="s">
        <v>1235</v>
      </c>
      <c r="G2679" s="205" t="s">
        <v>287</v>
      </c>
      <c r="H2679" s="207" t="s">
        <v>1068</v>
      </c>
      <c r="I2679" s="207" t="s">
        <v>235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691</v>
      </c>
      <c r="C2680" s="209" t="s">
        <v>692</v>
      </c>
      <c r="D2680" s="72" t="str">
        <f t="shared" si="83"/>
        <v>abr/2018</v>
      </c>
      <c r="E2680" s="206">
        <v>43210</v>
      </c>
      <c r="F2680" s="205" t="s">
        <v>1236</v>
      </c>
      <c r="G2680" s="205" t="s">
        <v>287</v>
      </c>
      <c r="H2680" s="207" t="s">
        <v>1068</v>
      </c>
      <c r="I2680" s="207" t="s">
        <v>235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691</v>
      </c>
      <c r="C2681" s="209" t="s">
        <v>692</v>
      </c>
      <c r="D2681" s="72" t="str">
        <f t="shared" si="83"/>
        <v>abr/2018</v>
      </c>
      <c r="E2681" s="206">
        <v>43210</v>
      </c>
      <c r="F2681" s="205" t="s">
        <v>660</v>
      </c>
      <c r="G2681" s="205" t="s">
        <v>287</v>
      </c>
      <c r="H2681" s="207" t="s">
        <v>1068</v>
      </c>
      <c r="I2681" s="207" t="s">
        <v>235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691</v>
      </c>
      <c r="C2682" s="209" t="s">
        <v>692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287</v>
      </c>
      <c r="H2682" s="207" t="s">
        <v>1071</v>
      </c>
      <c r="I2682" s="207" t="s">
        <v>235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691</v>
      </c>
      <c r="C2683" s="209" t="s">
        <v>692</v>
      </c>
      <c r="D2683" s="72" t="str">
        <f t="shared" si="83"/>
        <v>abr/2018</v>
      </c>
      <c r="E2683" s="206">
        <v>43210</v>
      </c>
      <c r="F2683" s="205" t="s">
        <v>1237</v>
      </c>
      <c r="G2683" s="205" t="s">
        <v>287</v>
      </c>
      <c r="H2683" s="207" t="s">
        <v>1071</v>
      </c>
      <c r="I2683" s="207" t="s">
        <v>235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691</v>
      </c>
      <c r="C2684" s="209" t="s">
        <v>692</v>
      </c>
      <c r="D2684" s="72" t="str">
        <f t="shared" si="83"/>
        <v>abr/2018</v>
      </c>
      <c r="E2684" s="206">
        <v>43210</v>
      </c>
      <c r="F2684" s="205" t="s">
        <v>533</v>
      </c>
      <c r="G2684" s="205" t="s">
        <v>287</v>
      </c>
      <c r="H2684" s="207" t="s">
        <v>1071</v>
      </c>
      <c r="I2684" s="207" t="s">
        <v>235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691</v>
      </c>
      <c r="C2685" s="209" t="s">
        <v>692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287</v>
      </c>
      <c r="H2685" s="207" t="s">
        <v>184</v>
      </c>
      <c r="I2685" s="207" t="s">
        <v>241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691</v>
      </c>
      <c r="C2686" s="209" t="s">
        <v>692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287</v>
      </c>
      <c r="H2686" s="207" t="s">
        <v>184</v>
      </c>
      <c r="I2686" s="207" t="s">
        <v>241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691</v>
      </c>
      <c r="C2687" s="209" t="s">
        <v>692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287</v>
      </c>
      <c r="H2687" s="207" t="s">
        <v>184</v>
      </c>
      <c r="I2687" s="207" t="s">
        <v>241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691</v>
      </c>
      <c r="C2688" s="209" t="s">
        <v>692</v>
      </c>
      <c r="D2688" s="72" t="str">
        <f t="shared" si="83"/>
        <v>abr/2018</v>
      </c>
      <c r="E2688" s="206">
        <v>43210</v>
      </c>
      <c r="F2688" s="205" t="s">
        <v>1238</v>
      </c>
      <c r="G2688" s="205" t="s">
        <v>287</v>
      </c>
      <c r="H2688" s="207" t="s">
        <v>1059</v>
      </c>
      <c r="I2688" s="207" t="s">
        <v>261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691</v>
      </c>
      <c r="C2689" s="209" t="s">
        <v>692</v>
      </c>
      <c r="D2689" s="72" t="str">
        <f t="shared" si="83"/>
        <v>abr/2018</v>
      </c>
      <c r="E2689" s="206">
        <v>43210</v>
      </c>
      <c r="F2689" s="205" t="s">
        <v>1239</v>
      </c>
      <c r="G2689" s="205" t="s">
        <v>287</v>
      </c>
      <c r="H2689" s="207" t="s">
        <v>1059</v>
      </c>
      <c r="I2689" s="207" t="s">
        <v>261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691</v>
      </c>
      <c r="C2690" s="209" t="s">
        <v>692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287</v>
      </c>
      <c r="H2690" s="207" t="s">
        <v>168</v>
      </c>
      <c r="I2690" s="207" t="s">
        <v>252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691</v>
      </c>
      <c r="C2691" s="209" t="s">
        <v>692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287</v>
      </c>
      <c r="H2691" s="207" t="s">
        <v>217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691</v>
      </c>
      <c r="C2692" s="209" t="s">
        <v>692</v>
      </c>
      <c r="D2692" s="72" t="str">
        <f t="shared" ref="D2692:D2755" si="85">TEXT(E2692,"mmm/aaaa")</f>
        <v>abr/2018</v>
      </c>
      <c r="E2692" s="206">
        <v>43210</v>
      </c>
      <c r="F2692" s="205" t="s">
        <v>1240</v>
      </c>
      <c r="G2692" s="205" t="s">
        <v>287</v>
      </c>
      <c r="H2692" s="207" t="s">
        <v>1032</v>
      </c>
      <c r="I2692" s="207" t="s">
        <v>235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691</v>
      </c>
      <c r="C2693" s="209" t="s">
        <v>692</v>
      </c>
      <c r="D2693" s="72" t="str">
        <f t="shared" si="85"/>
        <v>abr/2018</v>
      </c>
      <c r="E2693" s="206">
        <v>43210</v>
      </c>
      <c r="F2693" s="205" t="s">
        <v>599</v>
      </c>
      <c r="G2693" s="205" t="s">
        <v>287</v>
      </c>
      <c r="H2693" s="207" t="s">
        <v>1032</v>
      </c>
      <c r="I2693" s="207" t="s">
        <v>235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691</v>
      </c>
      <c r="C2694" s="209" t="s">
        <v>692</v>
      </c>
      <c r="D2694" s="72" t="str">
        <f t="shared" si="85"/>
        <v>abr/2018</v>
      </c>
      <c r="E2694" s="206">
        <v>43210</v>
      </c>
      <c r="F2694" s="205" t="s">
        <v>685</v>
      </c>
      <c r="G2694" s="205" t="s">
        <v>287</v>
      </c>
      <c r="H2694" s="207" t="s">
        <v>1032</v>
      </c>
      <c r="I2694" s="207" t="s">
        <v>235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691</v>
      </c>
      <c r="C2695" s="209" t="s">
        <v>692</v>
      </c>
      <c r="D2695" s="72" t="str">
        <f t="shared" si="85"/>
        <v>abr/2018</v>
      </c>
      <c r="E2695" s="206">
        <v>43210</v>
      </c>
      <c r="F2695" s="205" t="s">
        <v>1241</v>
      </c>
      <c r="G2695" s="205" t="s">
        <v>287</v>
      </c>
      <c r="H2695" s="207" t="s">
        <v>334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691</v>
      </c>
      <c r="C2696" s="209" t="s">
        <v>692</v>
      </c>
      <c r="D2696" s="72" t="str">
        <f t="shared" si="85"/>
        <v>abr/2018</v>
      </c>
      <c r="E2696" s="206">
        <v>43210</v>
      </c>
      <c r="F2696" s="205" t="s">
        <v>1242</v>
      </c>
      <c r="G2696" s="205" t="s">
        <v>287</v>
      </c>
      <c r="H2696" s="207" t="s">
        <v>334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691</v>
      </c>
      <c r="C2697" s="209" t="s">
        <v>692</v>
      </c>
      <c r="D2697" s="72" t="str">
        <f t="shared" si="85"/>
        <v>abr/2018</v>
      </c>
      <c r="E2697" s="206">
        <v>43210</v>
      </c>
      <c r="F2697" s="205" t="s">
        <v>577</v>
      </c>
      <c r="G2697" s="205" t="s">
        <v>287</v>
      </c>
      <c r="H2697" s="207" t="s">
        <v>1015</v>
      </c>
      <c r="I2697" s="207" t="s">
        <v>260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691</v>
      </c>
      <c r="C2698" s="209" t="s">
        <v>692</v>
      </c>
      <c r="D2698" s="72" t="str">
        <f t="shared" si="85"/>
        <v>abr/2018</v>
      </c>
      <c r="E2698" s="206">
        <v>43210</v>
      </c>
      <c r="F2698" s="205" t="s">
        <v>471</v>
      </c>
      <c r="G2698" s="205" t="s">
        <v>287</v>
      </c>
      <c r="H2698" s="207" t="s">
        <v>1015</v>
      </c>
      <c r="I2698" s="207" t="s">
        <v>260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691</v>
      </c>
      <c r="C2699" s="209" t="s">
        <v>692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287</v>
      </c>
      <c r="H2699" s="207" t="s">
        <v>291</v>
      </c>
      <c r="I2699" s="207" t="s">
        <v>241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691</v>
      </c>
      <c r="C2700" s="209" t="s">
        <v>692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303</v>
      </c>
      <c r="H2700" s="207" t="s">
        <v>291</v>
      </c>
      <c r="I2700" s="207" t="s">
        <v>240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693</v>
      </c>
      <c r="C2701" s="209" t="s">
        <v>692</v>
      </c>
      <c r="D2701" s="72" t="str">
        <f t="shared" si="85"/>
        <v>abr/2018</v>
      </c>
      <c r="E2701" s="206">
        <v>43210</v>
      </c>
      <c r="F2701" s="205" t="s">
        <v>203</v>
      </c>
      <c r="G2701" s="205" t="s">
        <v>287</v>
      </c>
      <c r="H2701" s="207" t="s">
        <v>204</v>
      </c>
      <c r="I2701" s="207" t="s">
        <v>292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691</v>
      </c>
      <c r="C2702" s="209" t="s">
        <v>692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287</v>
      </c>
      <c r="H2702" s="207" t="s">
        <v>1005</v>
      </c>
      <c r="I2702" s="207" t="s">
        <v>242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691</v>
      </c>
      <c r="C2703" s="209" t="s">
        <v>692</v>
      </c>
      <c r="D2703" s="72" t="str">
        <f t="shared" si="85"/>
        <v>abr/2018</v>
      </c>
      <c r="E2703" s="206">
        <v>43210</v>
      </c>
      <c r="F2703" s="205" t="s">
        <v>367</v>
      </c>
      <c r="G2703" s="205" t="s">
        <v>287</v>
      </c>
      <c r="H2703" s="207" t="s">
        <v>1017</v>
      </c>
      <c r="I2703" s="207" t="s">
        <v>235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691</v>
      </c>
      <c r="C2704" s="209" t="s">
        <v>692</v>
      </c>
      <c r="D2704" s="72" t="str">
        <f t="shared" si="85"/>
        <v>abr/2018</v>
      </c>
      <c r="E2704" s="206">
        <v>43210</v>
      </c>
      <c r="F2704" s="205" t="s">
        <v>373</v>
      </c>
      <c r="G2704" s="205" t="s">
        <v>287</v>
      </c>
      <c r="H2704" s="207" t="s">
        <v>1017</v>
      </c>
      <c r="I2704" s="207" t="s">
        <v>235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691</v>
      </c>
      <c r="C2705" s="209" t="s">
        <v>692</v>
      </c>
      <c r="D2705" s="72" t="str">
        <f t="shared" si="85"/>
        <v>abr/2018</v>
      </c>
      <c r="E2705" s="206">
        <v>43210</v>
      </c>
      <c r="F2705" s="205" t="s">
        <v>654</v>
      </c>
      <c r="G2705" s="205" t="s">
        <v>287</v>
      </c>
      <c r="H2705" s="207" t="s">
        <v>1017</v>
      </c>
      <c r="I2705" s="207" t="s">
        <v>235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691</v>
      </c>
      <c r="C2706" s="209" t="s">
        <v>692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287</v>
      </c>
      <c r="H2706" s="207" t="s">
        <v>1039</v>
      </c>
      <c r="I2706" s="207" t="s">
        <v>245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691</v>
      </c>
      <c r="C2707" s="209" t="s">
        <v>692</v>
      </c>
      <c r="D2707" s="72" t="str">
        <f t="shared" si="85"/>
        <v>abr/2018</v>
      </c>
      <c r="E2707" s="206">
        <v>43210</v>
      </c>
      <c r="F2707" s="205" t="s">
        <v>210</v>
      </c>
      <c r="G2707" s="205" t="s">
        <v>287</v>
      </c>
      <c r="H2707" s="207" t="s">
        <v>298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691</v>
      </c>
      <c r="C2708" s="209" t="s">
        <v>692</v>
      </c>
      <c r="D2708" s="72" t="str">
        <f t="shared" si="85"/>
        <v>abr/2018</v>
      </c>
      <c r="E2708" s="206">
        <v>43210</v>
      </c>
      <c r="F2708" s="205" t="s">
        <v>210</v>
      </c>
      <c r="G2708" s="205" t="s">
        <v>287</v>
      </c>
      <c r="H2708" s="207" t="s">
        <v>298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691</v>
      </c>
      <c r="C2709" s="209" t="s">
        <v>692</v>
      </c>
      <c r="D2709" s="72" t="str">
        <f t="shared" si="85"/>
        <v>abr/2018</v>
      </c>
      <c r="E2709" s="206">
        <v>43210</v>
      </c>
      <c r="F2709" s="205" t="s">
        <v>210</v>
      </c>
      <c r="G2709" s="205" t="s">
        <v>287</v>
      </c>
      <c r="H2709" s="207" t="s">
        <v>298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691</v>
      </c>
      <c r="C2710" s="209" t="s">
        <v>692</v>
      </c>
      <c r="D2710" s="72" t="str">
        <f t="shared" si="85"/>
        <v>abr/2018</v>
      </c>
      <c r="E2710" s="206">
        <v>43210</v>
      </c>
      <c r="F2710" s="205" t="s">
        <v>210</v>
      </c>
      <c r="G2710" s="205" t="s">
        <v>287</v>
      </c>
      <c r="H2710" s="207" t="s">
        <v>298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691</v>
      </c>
      <c r="C2711" s="209" t="s">
        <v>692</v>
      </c>
      <c r="D2711" s="72" t="str">
        <f t="shared" si="85"/>
        <v>abr/2018</v>
      </c>
      <c r="E2711" s="206">
        <v>43210</v>
      </c>
      <c r="F2711" s="205" t="s">
        <v>210</v>
      </c>
      <c r="G2711" s="205" t="s">
        <v>287</v>
      </c>
      <c r="H2711" s="207" t="s">
        <v>298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691</v>
      </c>
      <c r="C2712" s="209" t="s">
        <v>692</v>
      </c>
      <c r="D2712" s="72" t="str">
        <f t="shared" si="85"/>
        <v>abr/2018</v>
      </c>
      <c r="E2712" s="206">
        <v>43210</v>
      </c>
      <c r="F2712" s="205" t="s">
        <v>210</v>
      </c>
      <c r="G2712" s="205" t="s">
        <v>287</v>
      </c>
      <c r="H2712" s="207" t="s">
        <v>298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691</v>
      </c>
      <c r="C2713" s="209" t="s">
        <v>692</v>
      </c>
      <c r="D2713" s="72" t="str">
        <f t="shared" si="85"/>
        <v>abr/2018</v>
      </c>
      <c r="E2713" s="206">
        <v>43210</v>
      </c>
      <c r="F2713" s="205" t="s">
        <v>210</v>
      </c>
      <c r="G2713" s="205" t="s">
        <v>287</v>
      </c>
      <c r="H2713" s="207" t="s">
        <v>298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693</v>
      </c>
      <c r="C2714" s="209" t="s">
        <v>692</v>
      </c>
      <c r="D2714" s="72" t="str">
        <f t="shared" si="85"/>
        <v>abr/2018</v>
      </c>
      <c r="E2714" s="206">
        <v>43210</v>
      </c>
      <c r="F2714" s="205" t="s">
        <v>210</v>
      </c>
      <c r="G2714" s="205" t="s">
        <v>287</v>
      </c>
      <c r="H2714" s="207" t="s">
        <v>1243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693</v>
      </c>
      <c r="C2715" s="209" t="s">
        <v>692</v>
      </c>
      <c r="D2715" s="72" t="str">
        <f t="shared" si="85"/>
        <v>abr/2018</v>
      </c>
      <c r="E2715" s="206">
        <v>43210</v>
      </c>
      <c r="F2715" s="205" t="s">
        <v>210</v>
      </c>
      <c r="G2715" s="205" t="s">
        <v>287</v>
      </c>
      <c r="H2715" s="207" t="s">
        <v>1243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693</v>
      </c>
      <c r="C2716" s="209" t="s">
        <v>692</v>
      </c>
      <c r="D2716" s="72" t="str">
        <f t="shared" si="85"/>
        <v>abr/2018</v>
      </c>
      <c r="E2716" s="206">
        <v>43210</v>
      </c>
      <c r="F2716" s="205" t="s">
        <v>201</v>
      </c>
      <c r="G2716" s="205" t="s">
        <v>287</v>
      </c>
      <c r="H2716" s="207" t="s">
        <v>299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693</v>
      </c>
      <c r="C2717" s="209" t="s">
        <v>692</v>
      </c>
      <c r="D2717" s="72" t="str">
        <f t="shared" si="85"/>
        <v>abr/2018</v>
      </c>
      <c r="E2717" s="206">
        <v>43210</v>
      </c>
      <c r="F2717" s="205" t="s">
        <v>201</v>
      </c>
      <c r="G2717" s="205" t="s">
        <v>287</v>
      </c>
      <c r="H2717" s="207" t="s">
        <v>299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693</v>
      </c>
      <c r="C2718" s="209" t="s">
        <v>692</v>
      </c>
      <c r="D2718" s="72" t="str">
        <f t="shared" si="85"/>
        <v>abr/2018</v>
      </c>
      <c r="E2718" s="206">
        <v>43210</v>
      </c>
      <c r="F2718" s="205" t="s">
        <v>201</v>
      </c>
      <c r="G2718" s="205" t="s">
        <v>287</v>
      </c>
      <c r="H2718" s="207" t="s">
        <v>299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691</v>
      </c>
      <c r="C2719" s="209" t="s">
        <v>692</v>
      </c>
      <c r="D2719" s="72" t="str">
        <f t="shared" si="85"/>
        <v>abr/2018</v>
      </c>
      <c r="E2719" s="206">
        <v>43210</v>
      </c>
      <c r="F2719" s="205" t="s">
        <v>201</v>
      </c>
      <c r="G2719" s="205" t="s">
        <v>287</v>
      </c>
      <c r="H2719" s="207" t="s">
        <v>299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691</v>
      </c>
      <c r="C2720" s="209" t="s">
        <v>692</v>
      </c>
      <c r="D2720" s="72" t="str">
        <f t="shared" si="85"/>
        <v>abr/2018</v>
      </c>
      <c r="E2720" s="206">
        <v>43210</v>
      </c>
      <c r="F2720" s="205" t="s">
        <v>201</v>
      </c>
      <c r="G2720" s="205" t="s">
        <v>287</v>
      </c>
      <c r="H2720" s="207" t="s">
        <v>299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691</v>
      </c>
      <c r="C2721" s="209" t="s">
        <v>692</v>
      </c>
      <c r="D2721" s="72" t="str">
        <f t="shared" si="85"/>
        <v>abr/2018</v>
      </c>
      <c r="E2721" s="206">
        <v>43210</v>
      </c>
      <c r="F2721" s="205" t="s">
        <v>201</v>
      </c>
      <c r="G2721" s="205" t="s">
        <v>287</v>
      </c>
      <c r="H2721" s="207" t="s">
        <v>299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691</v>
      </c>
      <c r="C2722" s="209" t="s">
        <v>692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287</v>
      </c>
      <c r="H2722" s="207" t="s">
        <v>1126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691</v>
      </c>
      <c r="C2723" s="209" t="s">
        <v>692</v>
      </c>
      <c r="D2723" s="72" t="str">
        <f t="shared" si="85"/>
        <v>abr/2018</v>
      </c>
      <c r="E2723" s="206">
        <v>43213</v>
      </c>
      <c r="F2723" s="205" t="s">
        <v>314</v>
      </c>
      <c r="G2723" s="205" t="s">
        <v>287</v>
      </c>
      <c r="H2723" s="207" t="s">
        <v>484</v>
      </c>
      <c r="I2723" s="207" t="s">
        <v>268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691</v>
      </c>
      <c r="C2724" s="209" t="s">
        <v>692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287</v>
      </c>
      <c r="H2724" s="207" t="s">
        <v>570</v>
      </c>
      <c r="I2724" s="207" t="s">
        <v>241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691</v>
      </c>
      <c r="C2725" s="209" t="s">
        <v>692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287</v>
      </c>
      <c r="H2725" s="207" t="s">
        <v>570</v>
      </c>
      <c r="I2725" s="207" t="s">
        <v>241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691</v>
      </c>
      <c r="C2726" s="209" t="s">
        <v>692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287</v>
      </c>
      <c r="H2726" s="207" t="s">
        <v>1025</v>
      </c>
      <c r="I2726" s="207" t="s">
        <v>241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691</v>
      </c>
      <c r="C2727" s="209" t="s">
        <v>692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287</v>
      </c>
      <c r="H2727" s="207" t="s">
        <v>180</v>
      </c>
      <c r="I2727" s="207" t="s">
        <v>242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691</v>
      </c>
      <c r="C2728" s="209" t="s">
        <v>692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287</v>
      </c>
      <c r="H2728" s="207" t="s">
        <v>1008</v>
      </c>
      <c r="I2728" s="207" t="s">
        <v>241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691</v>
      </c>
      <c r="C2729" s="209" t="s">
        <v>692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287</v>
      </c>
      <c r="H2729" s="207" t="s">
        <v>901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691</v>
      </c>
      <c r="C2730" s="209" t="s">
        <v>692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287</v>
      </c>
      <c r="H2730" s="207" t="s">
        <v>1004</v>
      </c>
      <c r="I2730" s="207" t="s">
        <v>247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691</v>
      </c>
      <c r="C2731" s="209" t="s">
        <v>692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287</v>
      </c>
      <c r="H2731" s="207" t="s">
        <v>355</v>
      </c>
      <c r="I2731" s="207" t="s">
        <v>241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691</v>
      </c>
      <c r="C2732" s="209" t="s">
        <v>692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287</v>
      </c>
      <c r="H2732" s="207" t="s">
        <v>405</v>
      </c>
      <c r="I2732" s="207" t="s">
        <v>252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691</v>
      </c>
      <c r="C2733" s="209" t="s">
        <v>692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287</v>
      </c>
      <c r="H2733" s="207" t="s">
        <v>405</v>
      </c>
      <c r="I2733" s="207" t="s">
        <v>252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691</v>
      </c>
      <c r="C2734" s="209" t="s">
        <v>692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287</v>
      </c>
      <c r="H2734" s="207" t="s">
        <v>1173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691</v>
      </c>
      <c r="C2735" s="209" t="s">
        <v>692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287</v>
      </c>
      <c r="H2735" s="207" t="s">
        <v>143</v>
      </c>
      <c r="I2735" s="207" t="s">
        <v>247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691</v>
      </c>
      <c r="C2736" s="209" t="s">
        <v>692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295</v>
      </c>
      <c r="H2736" s="207" t="s">
        <v>1117</v>
      </c>
      <c r="I2736" s="207" t="s">
        <v>276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691</v>
      </c>
      <c r="C2737" s="209" t="s">
        <v>692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287</v>
      </c>
      <c r="H2737" s="207" t="s">
        <v>1001</v>
      </c>
      <c r="I2737" s="207" t="s">
        <v>242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693</v>
      </c>
      <c r="C2738" s="209" t="s">
        <v>692</v>
      </c>
      <c r="D2738" s="72" t="str">
        <f t="shared" si="85"/>
        <v>abr/2018</v>
      </c>
      <c r="E2738" s="206">
        <v>43213</v>
      </c>
      <c r="F2738" s="205" t="s">
        <v>203</v>
      </c>
      <c r="G2738" s="205" t="s">
        <v>287</v>
      </c>
      <c r="H2738" s="207" t="s">
        <v>204</v>
      </c>
      <c r="I2738" s="207" t="s">
        <v>292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691</v>
      </c>
      <c r="C2739" s="209" t="s">
        <v>692</v>
      </c>
      <c r="D2739" s="72" t="str">
        <f t="shared" si="85"/>
        <v>abr/2018</v>
      </c>
      <c r="E2739" s="206">
        <v>43213</v>
      </c>
      <c r="F2739" s="205" t="s">
        <v>314</v>
      </c>
      <c r="G2739" s="205" t="s">
        <v>287</v>
      </c>
      <c r="H2739" s="207" t="s">
        <v>1244</v>
      </c>
      <c r="I2739" s="207" t="s">
        <v>268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691</v>
      </c>
      <c r="C2740" s="209" t="s">
        <v>692</v>
      </c>
      <c r="D2740" s="72" t="str">
        <f t="shared" si="85"/>
        <v>abr/2018</v>
      </c>
      <c r="E2740" s="206">
        <v>43213</v>
      </c>
      <c r="F2740" s="205" t="s">
        <v>314</v>
      </c>
      <c r="G2740" s="205" t="s">
        <v>287</v>
      </c>
      <c r="H2740" s="207" t="s">
        <v>382</v>
      </c>
      <c r="I2740" s="207" t="s">
        <v>268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691</v>
      </c>
      <c r="C2741" s="209" t="s">
        <v>692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293</v>
      </c>
      <c r="H2741" s="207" t="s">
        <v>360</v>
      </c>
      <c r="I2741" s="207" t="s">
        <v>241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691</v>
      </c>
      <c r="C2742" s="209" t="s">
        <v>692</v>
      </c>
      <c r="D2742" s="72" t="str">
        <f t="shared" si="85"/>
        <v>abr/2018</v>
      </c>
      <c r="E2742" s="206">
        <v>43213</v>
      </c>
      <c r="F2742" s="205" t="s">
        <v>210</v>
      </c>
      <c r="G2742" s="205" t="s">
        <v>287</v>
      </c>
      <c r="H2742" s="207" t="s">
        <v>298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691</v>
      </c>
      <c r="C2743" s="209" t="s">
        <v>692</v>
      </c>
      <c r="D2743" s="72" t="str">
        <f t="shared" si="85"/>
        <v>abr/2018</v>
      </c>
      <c r="E2743" s="206">
        <v>43213</v>
      </c>
      <c r="F2743" s="205" t="s">
        <v>210</v>
      </c>
      <c r="G2743" s="205" t="s">
        <v>287</v>
      </c>
      <c r="H2743" s="207" t="s">
        <v>298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691</v>
      </c>
      <c r="C2744" s="209" t="s">
        <v>692</v>
      </c>
      <c r="D2744" s="72" t="str">
        <f t="shared" si="85"/>
        <v>abr/2018</v>
      </c>
      <c r="E2744" s="206">
        <v>43213</v>
      </c>
      <c r="F2744" s="205" t="s">
        <v>210</v>
      </c>
      <c r="G2744" s="205" t="s">
        <v>287</v>
      </c>
      <c r="H2744" s="207" t="s">
        <v>298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691</v>
      </c>
      <c r="C2745" s="209" t="s">
        <v>692</v>
      </c>
      <c r="D2745" s="72" t="str">
        <f t="shared" si="85"/>
        <v>abr/2018</v>
      </c>
      <c r="E2745" s="206">
        <v>43213</v>
      </c>
      <c r="F2745" s="205" t="s">
        <v>210</v>
      </c>
      <c r="G2745" s="205" t="s">
        <v>287</v>
      </c>
      <c r="H2745" s="207" t="s">
        <v>1040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691</v>
      </c>
      <c r="C2746" s="209" t="s">
        <v>692</v>
      </c>
      <c r="D2746" s="72" t="str">
        <f t="shared" si="85"/>
        <v>abr/2018</v>
      </c>
      <c r="E2746" s="206">
        <v>43213</v>
      </c>
      <c r="F2746" s="205" t="s">
        <v>210</v>
      </c>
      <c r="G2746" s="205" t="s">
        <v>287</v>
      </c>
      <c r="H2746" s="207" t="s">
        <v>1040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691</v>
      </c>
      <c r="C2747" s="209" t="s">
        <v>692</v>
      </c>
      <c r="D2747" s="72" t="str">
        <f t="shared" si="85"/>
        <v>abr/2018</v>
      </c>
      <c r="E2747" s="206">
        <v>43213</v>
      </c>
      <c r="F2747" s="205" t="s">
        <v>210</v>
      </c>
      <c r="G2747" s="205" t="s">
        <v>287</v>
      </c>
      <c r="H2747" s="207" t="s">
        <v>1040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691</v>
      </c>
      <c r="C2748" s="209" t="s">
        <v>692</v>
      </c>
      <c r="D2748" s="72" t="str">
        <f t="shared" si="85"/>
        <v>abr/2018</v>
      </c>
      <c r="E2748" s="206">
        <v>43213</v>
      </c>
      <c r="F2748" s="205" t="s">
        <v>210</v>
      </c>
      <c r="G2748" s="205" t="s">
        <v>287</v>
      </c>
      <c r="H2748" s="207" t="s">
        <v>1040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693</v>
      </c>
      <c r="C2749" s="209" t="s">
        <v>692</v>
      </c>
      <c r="D2749" s="72" t="str">
        <f t="shared" si="85"/>
        <v>abr/2018</v>
      </c>
      <c r="E2749" s="206">
        <v>43213</v>
      </c>
      <c r="F2749" s="205" t="s">
        <v>201</v>
      </c>
      <c r="G2749" s="205" t="s">
        <v>287</v>
      </c>
      <c r="H2749" s="207" t="s">
        <v>299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691</v>
      </c>
      <c r="C2750" s="209" t="s">
        <v>692</v>
      </c>
      <c r="D2750" s="72" t="str">
        <f t="shared" si="85"/>
        <v>abr/2018</v>
      </c>
      <c r="E2750" s="206">
        <v>43213</v>
      </c>
      <c r="F2750" s="205" t="s">
        <v>201</v>
      </c>
      <c r="G2750" s="205" t="s">
        <v>287</v>
      </c>
      <c r="H2750" s="207" t="s">
        <v>299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691</v>
      </c>
      <c r="C2751" s="209" t="s">
        <v>692</v>
      </c>
      <c r="D2751" s="72" t="str">
        <f t="shared" si="85"/>
        <v>abr/2018</v>
      </c>
      <c r="E2751" s="206">
        <v>43214</v>
      </c>
      <c r="F2751" s="205" t="s">
        <v>213</v>
      </c>
      <c r="G2751" s="205" t="s">
        <v>287</v>
      </c>
      <c r="H2751" s="207" t="s">
        <v>213</v>
      </c>
      <c r="I2751" s="207" t="s">
        <v>202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691</v>
      </c>
      <c r="C2752" s="209" t="s">
        <v>692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287</v>
      </c>
      <c r="H2752" s="207" t="s">
        <v>1245</v>
      </c>
      <c r="I2752" s="207" t="s">
        <v>242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691</v>
      </c>
      <c r="C2753" s="209" t="s">
        <v>692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287</v>
      </c>
      <c r="H2753" s="207" t="s">
        <v>570</v>
      </c>
      <c r="I2753" s="207" t="s">
        <v>241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691</v>
      </c>
      <c r="C2754" s="209" t="s">
        <v>692</v>
      </c>
      <c r="D2754" s="72" t="str">
        <f t="shared" si="85"/>
        <v>abr/2018</v>
      </c>
      <c r="E2754" s="206">
        <v>43214</v>
      </c>
      <c r="F2754" s="205" t="s">
        <v>201</v>
      </c>
      <c r="G2754" s="205" t="s">
        <v>287</v>
      </c>
      <c r="H2754" s="207" t="s">
        <v>294</v>
      </c>
      <c r="I2754" s="207" t="s">
        <v>229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691</v>
      </c>
      <c r="C2755" s="209" t="s">
        <v>692</v>
      </c>
      <c r="D2755" s="72" t="str">
        <f t="shared" si="85"/>
        <v>abr/2018</v>
      </c>
      <c r="E2755" s="206">
        <v>43214</v>
      </c>
      <c r="F2755" s="205" t="s">
        <v>201</v>
      </c>
      <c r="G2755" s="205" t="s">
        <v>287</v>
      </c>
      <c r="H2755" s="207" t="s">
        <v>294</v>
      </c>
      <c r="I2755" s="207" t="s">
        <v>229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691</v>
      </c>
      <c r="C2756" s="209" t="s">
        <v>692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293</v>
      </c>
      <c r="H2756" s="207" t="s">
        <v>291</v>
      </c>
      <c r="I2756" s="207" t="s">
        <v>240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691</v>
      </c>
      <c r="C2757" s="209" t="s">
        <v>692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293</v>
      </c>
      <c r="H2757" s="207" t="s">
        <v>291</v>
      </c>
      <c r="I2757" s="207" t="s">
        <v>240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693</v>
      </c>
      <c r="C2758" s="209" t="s">
        <v>692</v>
      </c>
      <c r="D2758" s="72" t="str">
        <f t="shared" si="87"/>
        <v>abr/2018</v>
      </c>
      <c r="E2758" s="206">
        <v>43214</v>
      </c>
      <c r="F2758" s="205" t="s">
        <v>203</v>
      </c>
      <c r="G2758" s="205" t="s">
        <v>287</v>
      </c>
      <c r="H2758" s="207" t="s">
        <v>204</v>
      </c>
      <c r="I2758" s="207" t="s">
        <v>292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691</v>
      </c>
      <c r="C2759" s="209" t="s">
        <v>692</v>
      </c>
      <c r="D2759" s="72" t="str">
        <f t="shared" si="87"/>
        <v>abr/2018</v>
      </c>
      <c r="E2759" s="206">
        <v>43214</v>
      </c>
      <c r="F2759" s="205" t="s">
        <v>314</v>
      </c>
      <c r="G2759" s="205" t="s">
        <v>287</v>
      </c>
      <c r="H2759" s="207" t="s">
        <v>440</v>
      </c>
      <c r="I2759" s="207" t="s">
        <v>268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691</v>
      </c>
      <c r="C2760" s="209" t="s">
        <v>692</v>
      </c>
      <c r="D2760" s="72" t="str">
        <f t="shared" si="87"/>
        <v>abr/2018</v>
      </c>
      <c r="E2760" s="206">
        <v>43214</v>
      </c>
      <c r="F2760" s="205" t="s">
        <v>314</v>
      </c>
      <c r="G2760" s="205" t="s">
        <v>287</v>
      </c>
      <c r="H2760" s="207" t="s">
        <v>440</v>
      </c>
      <c r="I2760" s="207" t="s">
        <v>268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691</v>
      </c>
      <c r="C2761" s="209" t="s">
        <v>692</v>
      </c>
      <c r="D2761" s="72" t="str">
        <f t="shared" si="87"/>
        <v>abr/2018</v>
      </c>
      <c r="E2761" s="206">
        <v>43214</v>
      </c>
      <c r="F2761" s="205" t="s">
        <v>314</v>
      </c>
      <c r="G2761" s="205" t="s">
        <v>287</v>
      </c>
      <c r="H2761" s="207" t="s">
        <v>382</v>
      </c>
      <c r="I2761" s="207" t="s">
        <v>268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691</v>
      </c>
      <c r="C2762" s="209" t="s">
        <v>692</v>
      </c>
      <c r="D2762" s="72" t="str">
        <f t="shared" si="87"/>
        <v>abr/2018</v>
      </c>
      <c r="E2762" s="206">
        <v>43214</v>
      </c>
      <c r="F2762" s="205" t="s">
        <v>210</v>
      </c>
      <c r="G2762" s="205" t="s">
        <v>287</v>
      </c>
      <c r="H2762" s="207" t="s">
        <v>298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691</v>
      </c>
      <c r="C2763" s="209" t="s">
        <v>692</v>
      </c>
      <c r="D2763" s="72" t="str">
        <f t="shared" si="87"/>
        <v>abr/2018</v>
      </c>
      <c r="E2763" s="206">
        <v>43214</v>
      </c>
      <c r="F2763" s="205" t="s">
        <v>210</v>
      </c>
      <c r="G2763" s="205" t="s">
        <v>287</v>
      </c>
      <c r="H2763" s="207" t="s">
        <v>298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691</v>
      </c>
      <c r="C2764" s="209" t="s">
        <v>692</v>
      </c>
      <c r="D2764" s="72" t="str">
        <f t="shared" si="87"/>
        <v>abr/2018</v>
      </c>
      <c r="E2764" s="206">
        <v>43214</v>
      </c>
      <c r="F2764" s="205" t="s">
        <v>210</v>
      </c>
      <c r="G2764" s="205" t="s">
        <v>287</v>
      </c>
      <c r="H2764" s="207" t="s">
        <v>298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691</v>
      </c>
      <c r="C2765" s="209" t="s">
        <v>692</v>
      </c>
      <c r="D2765" s="72" t="str">
        <f t="shared" si="87"/>
        <v>abr/2018</v>
      </c>
      <c r="E2765" s="206">
        <v>43214</v>
      </c>
      <c r="F2765" s="205" t="s">
        <v>210</v>
      </c>
      <c r="G2765" s="205" t="s">
        <v>287</v>
      </c>
      <c r="H2765" s="207" t="s">
        <v>1040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691</v>
      </c>
      <c r="C2766" s="209" t="s">
        <v>692</v>
      </c>
      <c r="D2766" s="72" t="str">
        <f t="shared" si="87"/>
        <v>abr/2018</v>
      </c>
      <c r="E2766" s="206">
        <v>43214</v>
      </c>
      <c r="F2766" s="205" t="s">
        <v>210</v>
      </c>
      <c r="G2766" s="205" t="s">
        <v>287</v>
      </c>
      <c r="H2766" s="207" t="s">
        <v>1040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691</v>
      </c>
      <c r="C2767" s="209" t="s">
        <v>692</v>
      </c>
      <c r="D2767" s="72" t="str">
        <f t="shared" si="87"/>
        <v>abr/2018</v>
      </c>
      <c r="E2767" s="206">
        <v>43214</v>
      </c>
      <c r="F2767" s="205" t="s">
        <v>210</v>
      </c>
      <c r="G2767" s="205" t="s">
        <v>287</v>
      </c>
      <c r="H2767" s="207" t="s">
        <v>1040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693</v>
      </c>
      <c r="C2768" s="209" t="s">
        <v>692</v>
      </c>
      <c r="D2768" s="72" t="str">
        <f t="shared" si="87"/>
        <v>abr/2018</v>
      </c>
      <c r="E2768" s="206">
        <v>43214</v>
      </c>
      <c r="F2768" s="205" t="s">
        <v>201</v>
      </c>
      <c r="G2768" s="205" t="s">
        <v>287</v>
      </c>
      <c r="H2768" s="207" t="s">
        <v>299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691</v>
      </c>
      <c r="C2769" s="209" t="s">
        <v>692</v>
      </c>
      <c r="D2769" s="72" t="str">
        <f t="shared" si="87"/>
        <v>abr/2018</v>
      </c>
      <c r="E2769" s="206">
        <v>43214</v>
      </c>
      <c r="F2769" s="205" t="s">
        <v>201</v>
      </c>
      <c r="G2769" s="205" t="s">
        <v>287</v>
      </c>
      <c r="H2769" s="207" t="s">
        <v>299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691</v>
      </c>
      <c r="C2770" s="209" t="s">
        <v>692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287</v>
      </c>
      <c r="H2770" s="207" t="s">
        <v>1021</v>
      </c>
      <c r="I2770" s="207" t="s">
        <v>245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693</v>
      </c>
      <c r="C2771" s="209" t="s">
        <v>692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287</v>
      </c>
      <c r="H2771" s="207" t="s">
        <v>140</v>
      </c>
      <c r="I2771" s="207" t="s">
        <v>227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691</v>
      </c>
      <c r="C2772" s="209" t="s">
        <v>692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287</v>
      </c>
      <c r="H2772" s="207" t="s">
        <v>178</v>
      </c>
      <c r="I2772" s="207" t="s">
        <v>241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691</v>
      </c>
      <c r="C2773" s="209" t="s">
        <v>692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287</v>
      </c>
      <c r="H2773" s="207" t="s">
        <v>178</v>
      </c>
      <c r="I2773" s="207" t="s">
        <v>241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691</v>
      </c>
      <c r="C2774" s="209" t="s">
        <v>692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287</v>
      </c>
      <c r="H2774" s="207" t="s">
        <v>178</v>
      </c>
      <c r="I2774" s="207" t="s">
        <v>241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691</v>
      </c>
      <c r="C2775" s="209" t="s">
        <v>692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287</v>
      </c>
      <c r="H2775" s="207" t="s">
        <v>389</v>
      </c>
      <c r="I2775" s="207" t="s">
        <v>241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691</v>
      </c>
      <c r="C2776" s="209" t="s">
        <v>692</v>
      </c>
      <c r="D2776" s="72" t="str">
        <f t="shared" si="87"/>
        <v>abr/2018</v>
      </c>
      <c r="E2776" s="206">
        <v>43215</v>
      </c>
      <c r="F2776" s="205" t="s">
        <v>201</v>
      </c>
      <c r="G2776" s="205" t="s">
        <v>287</v>
      </c>
      <c r="H2776" s="207" t="s">
        <v>294</v>
      </c>
      <c r="I2776" s="207" t="s">
        <v>229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691</v>
      </c>
      <c r="C2777" s="209" t="s">
        <v>692</v>
      </c>
      <c r="D2777" s="72" t="str">
        <f t="shared" si="87"/>
        <v>abr/2018</v>
      </c>
      <c r="E2777" s="206">
        <v>43215</v>
      </c>
      <c r="F2777" s="205" t="s">
        <v>201</v>
      </c>
      <c r="G2777" s="205" t="s">
        <v>287</v>
      </c>
      <c r="H2777" s="207" t="s">
        <v>294</v>
      </c>
      <c r="I2777" s="207" t="s">
        <v>229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691</v>
      </c>
      <c r="C2778" s="209" t="s">
        <v>692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287</v>
      </c>
      <c r="H2778" s="207" t="s">
        <v>1013</v>
      </c>
      <c r="I2778" s="207" t="s">
        <v>235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691</v>
      </c>
      <c r="C2779" s="209" t="s">
        <v>692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287</v>
      </c>
      <c r="H2779" s="207" t="s">
        <v>306</v>
      </c>
      <c r="I2779" s="207" t="s">
        <v>240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691</v>
      </c>
      <c r="C2780" s="209" t="s">
        <v>692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287</v>
      </c>
      <c r="H2780" s="207" t="s">
        <v>1014</v>
      </c>
      <c r="I2780" s="207" t="s">
        <v>244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691</v>
      </c>
      <c r="C2781" s="209" t="s">
        <v>692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287</v>
      </c>
      <c r="H2781" s="207" t="s">
        <v>1014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691</v>
      </c>
      <c r="C2782" s="209" t="s">
        <v>692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287</v>
      </c>
      <c r="H2782" s="207" t="s">
        <v>355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691</v>
      </c>
      <c r="C2783" s="209" t="s">
        <v>692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287</v>
      </c>
      <c r="H2783" s="207" t="s">
        <v>1068</v>
      </c>
      <c r="I2783" s="207" t="s">
        <v>235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691</v>
      </c>
      <c r="C2784" s="209" t="s">
        <v>692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287</v>
      </c>
      <c r="H2784" s="207" t="s">
        <v>1068</v>
      </c>
      <c r="I2784" s="207" t="s">
        <v>235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691</v>
      </c>
      <c r="C2785" s="209" t="s">
        <v>692</v>
      </c>
      <c r="D2785" s="72" t="str">
        <f t="shared" si="87"/>
        <v>abr/2018</v>
      </c>
      <c r="E2785" s="206">
        <v>43215</v>
      </c>
      <c r="F2785" s="205" t="s">
        <v>421</v>
      </c>
      <c r="G2785" s="205" t="s">
        <v>287</v>
      </c>
      <c r="H2785" s="207" t="s">
        <v>421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691</v>
      </c>
      <c r="C2786" s="209" t="s">
        <v>692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287</v>
      </c>
      <c r="H2786" s="207" t="s">
        <v>1046</v>
      </c>
      <c r="I2786" s="207" t="s">
        <v>242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691</v>
      </c>
      <c r="C2787" s="209" t="s">
        <v>692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287</v>
      </c>
      <c r="H2787" s="207" t="s">
        <v>671</v>
      </c>
      <c r="I2787" s="207" t="s">
        <v>242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691</v>
      </c>
      <c r="C2788" s="209" t="s">
        <v>692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287</v>
      </c>
      <c r="H2788" s="207" t="s">
        <v>997</v>
      </c>
      <c r="I2788" s="207" t="s">
        <v>248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691</v>
      </c>
      <c r="C2789" s="209" t="s">
        <v>692</v>
      </c>
      <c r="D2789" s="72" t="str">
        <f t="shared" si="87"/>
        <v>abr/2018</v>
      </c>
      <c r="E2789" s="206">
        <v>43215</v>
      </c>
      <c r="F2789" s="205" t="s">
        <v>203</v>
      </c>
      <c r="G2789" s="205" t="s">
        <v>287</v>
      </c>
      <c r="H2789" s="207" t="s">
        <v>204</v>
      </c>
      <c r="I2789" s="207" t="s">
        <v>292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691</v>
      </c>
      <c r="C2790" s="209" t="s">
        <v>692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287</v>
      </c>
      <c r="H2790" s="207" t="s">
        <v>1039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691</v>
      </c>
      <c r="C2791" s="209" t="s">
        <v>692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287</v>
      </c>
      <c r="H2791" s="207" t="s">
        <v>1039</v>
      </c>
      <c r="I2791" s="207" t="s">
        <v>245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691</v>
      </c>
      <c r="C2792" s="209" t="s">
        <v>692</v>
      </c>
      <c r="D2792" s="72" t="str">
        <f t="shared" si="87"/>
        <v>abr/2018</v>
      </c>
      <c r="E2792" s="206">
        <v>43215</v>
      </c>
      <c r="F2792" s="205" t="s">
        <v>210</v>
      </c>
      <c r="G2792" s="205" t="s">
        <v>287</v>
      </c>
      <c r="H2792" s="207" t="s">
        <v>298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691</v>
      </c>
      <c r="C2793" s="209" t="s">
        <v>692</v>
      </c>
      <c r="D2793" s="72" t="str">
        <f t="shared" si="87"/>
        <v>abr/2018</v>
      </c>
      <c r="E2793" s="206">
        <v>43215</v>
      </c>
      <c r="F2793" s="205" t="s">
        <v>210</v>
      </c>
      <c r="G2793" s="205" t="s">
        <v>287</v>
      </c>
      <c r="H2793" s="207" t="s">
        <v>298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691</v>
      </c>
      <c r="C2794" s="209" t="s">
        <v>692</v>
      </c>
      <c r="D2794" s="72" t="str">
        <f t="shared" si="87"/>
        <v>abr/2018</v>
      </c>
      <c r="E2794" s="206">
        <v>43215</v>
      </c>
      <c r="F2794" s="205" t="s">
        <v>210</v>
      </c>
      <c r="G2794" s="205" t="s">
        <v>287</v>
      </c>
      <c r="H2794" s="207" t="s">
        <v>298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691</v>
      </c>
      <c r="C2795" s="209" t="s">
        <v>692</v>
      </c>
      <c r="D2795" s="72" t="str">
        <f t="shared" si="87"/>
        <v>abr/2018</v>
      </c>
      <c r="E2795" s="206">
        <v>43215</v>
      </c>
      <c r="F2795" s="205" t="s">
        <v>210</v>
      </c>
      <c r="G2795" s="205" t="s">
        <v>287</v>
      </c>
      <c r="H2795" s="207" t="s">
        <v>298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691</v>
      </c>
      <c r="C2796" s="209" t="s">
        <v>692</v>
      </c>
      <c r="D2796" s="72" t="str">
        <f t="shared" si="87"/>
        <v>abr/2018</v>
      </c>
      <c r="E2796" s="206">
        <v>43215</v>
      </c>
      <c r="F2796" s="205" t="s">
        <v>210</v>
      </c>
      <c r="G2796" s="205" t="s">
        <v>287</v>
      </c>
      <c r="H2796" s="207" t="s">
        <v>1040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691</v>
      </c>
      <c r="C2797" s="209" t="s">
        <v>692</v>
      </c>
      <c r="D2797" s="72" t="str">
        <f t="shared" si="87"/>
        <v>abr/2018</v>
      </c>
      <c r="E2797" s="206">
        <v>43215</v>
      </c>
      <c r="F2797" s="205" t="s">
        <v>210</v>
      </c>
      <c r="G2797" s="205" t="s">
        <v>287</v>
      </c>
      <c r="H2797" s="207" t="s">
        <v>1040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691</v>
      </c>
      <c r="C2798" s="209" t="s">
        <v>692</v>
      </c>
      <c r="D2798" s="72" t="str">
        <f t="shared" si="87"/>
        <v>abr/2018</v>
      </c>
      <c r="E2798" s="206">
        <v>43215</v>
      </c>
      <c r="F2798" s="205" t="s">
        <v>210</v>
      </c>
      <c r="G2798" s="205" t="s">
        <v>287</v>
      </c>
      <c r="H2798" s="207" t="s">
        <v>1040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691</v>
      </c>
      <c r="C2799" s="209" t="s">
        <v>692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287</v>
      </c>
      <c r="H2799" s="207" t="s">
        <v>1079</v>
      </c>
      <c r="I2799" s="207" t="s">
        <v>241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691</v>
      </c>
      <c r="C2800" s="209" t="s">
        <v>692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287</v>
      </c>
      <c r="H2800" s="207" t="s">
        <v>1246</v>
      </c>
      <c r="I2800" s="207" t="s">
        <v>241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691</v>
      </c>
      <c r="C2801" s="209" t="s">
        <v>692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287</v>
      </c>
      <c r="H2801" s="207" t="s">
        <v>308</v>
      </c>
      <c r="I2801" s="207" t="s">
        <v>241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691</v>
      </c>
      <c r="C2802" s="209" t="s">
        <v>692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287</v>
      </c>
      <c r="H2802" s="207" t="s">
        <v>1126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691</v>
      </c>
      <c r="C2803" s="209" t="s">
        <v>692</v>
      </c>
      <c r="D2803" s="72" t="str">
        <f t="shared" si="87"/>
        <v>abr/2018</v>
      </c>
      <c r="E2803" s="206">
        <v>43216</v>
      </c>
      <c r="F2803" s="205" t="s">
        <v>201</v>
      </c>
      <c r="G2803" s="205" t="s">
        <v>287</v>
      </c>
      <c r="H2803" s="207" t="s">
        <v>294</v>
      </c>
      <c r="I2803" s="207" t="s">
        <v>229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691</v>
      </c>
      <c r="C2804" s="209" t="s">
        <v>692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287</v>
      </c>
      <c r="H2804" s="207" t="s">
        <v>346</v>
      </c>
      <c r="I2804" s="207" t="s">
        <v>241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691</v>
      </c>
      <c r="C2805" s="209" t="s">
        <v>692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287</v>
      </c>
      <c r="H2805" s="207" t="s">
        <v>901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691</v>
      </c>
      <c r="C2806" s="209" t="s">
        <v>692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287</v>
      </c>
      <c r="H2806" s="207" t="s">
        <v>901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691</v>
      </c>
      <c r="C2807" s="209" t="s">
        <v>692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287</v>
      </c>
      <c r="H2807" s="207" t="s">
        <v>1036</v>
      </c>
      <c r="I2807" s="207" t="s">
        <v>243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691</v>
      </c>
      <c r="C2808" s="209" t="s">
        <v>692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287</v>
      </c>
      <c r="H2808" s="207" t="s">
        <v>1207</v>
      </c>
      <c r="I2808" s="207" t="s">
        <v>242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691</v>
      </c>
      <c r="C2809" s="209" t="s">
        <v>692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287</v>
      </c>
      <c r="H2809" s="207" t="s">
        <v>996</v>
      </c>
      <c r="I2809" s="207" t="s">
        <v>248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691</v>
      </c>
      <c r="C2810" s="209" t="s">
        <v>692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287</v>
      </c>
      <c r="H2810" s="207" t="s">
        <v>1247</v>
      </c>
      <c r="I2810" s="207" t="s">
        <v>241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691</v>
      </c>
      <c r="C2811" s="209" t="s">
        <v>692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287</v>
      </c>
      <c r="H2811" s="207" t="s">
        <v>1173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691</v>
      </c>
      <c r="C2812" s="209" t="s">
        <v>692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317</v>
      </c>
      <c r="H2812" s="207" t="s">
        <v>291</v>
      </c>
      <c r="I2812" s="207" t="s">
        <v>241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691</v>
      </c>
      <c r="C2813" s="209" t="s">
        <v>692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287</v>
      </c>
      <c r="H2813" s="207" t="s">
        <v>309</v>
      </c>
      <c r="I2813" s="207" t="s">
        <v>248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691</v>
      </c>
      <c r="C2814" s="209" t="s">
        <v>692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287</v>
      </c>
      <c r="H2814" s="207" t="s">
        <v>1017</v>
      </c>
      <c r="I2814" s="207" t="s">
        <v>235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691</v>
      </c>
      <c r="C2815" s="209" t="s">
        <v>692</v>
      </c>
      <c r="D2815" s="72" t="str">
        <f t="shared" si="87"/>
        <v>abr/2018</v>
      </c>
      <c r="E2815" s="206">
        <v>43216</v>
      </c>
      <c r="F2815" s="205" t="s">
        <v>210</v>
      </c>
      <c r="G2815" s="205" t="s">
        <v>287</v>
      </c>
      <c r="H2815" s="207" t="s">
        <v>298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691</v>
      </c>
      <c r="C2816" s="209" t="s">
        <v>692</v>
      </c>
      <c r="D2816" s="72" t="str">
        <f t="shared" si="87"/>
        <v>abr/2018</v>
      </c>
      <c r="E2816" s="206">
        <v>43216</v>
      </c>
      <c r="F2816" s="205" t="s">
        <v>210</v>
      </c>
      <c r="G2816" s="205" t="s">
        <v>287</v>
      </c>
      <c r="H2816" s="207" t="s">
        <v>298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691</v>
      </c>
      <c r="C2817" s="209" t="s">
        <v>692</v>
      </c>
      <c r="D2817" s="72" t="str">
        <f t="shared" si="87"/>
        <v>abr/2018</v>
      </c>
      <c r="E2817" s="206">
        <v>43216</v>
      </c>
      <c r="F2817" s="205" t="s">
        <v>210</v>
      </c>
      <c r="G2817" s="205" t="s">
        <v>287</v>
      </c>
      <c r="H2817" s="207" t="s">
        <v>1040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691</v>
      </c>
      <c r="C2818" s="209" t="s">
        <v>692</v>
      </c>
      <c r="D2818" s="72" t="str">
        <f t="shared" si="87"/>
        <v>abr/2018</v>
      </c>
      <c r="E2818" s="206">
        <v>43216</v>
      </c>
      <c r="F2818" s="205" t="s">
        <v>210</v>
      </c>
      <c r="G2818" s="205" t="s">
        <v>287</v>
      </c>
      <c r="H2818" s="207" t="s">
        <v>1040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691</v>
      </c>
      <c r="C2819" s="209" t="s">
        <v>692</v>
      </c>
      <c r="D2819" s="72" t="str">
        <f t="shared" si="87"/>
        <v>abr/2018</v>
      </c>
      <c r="E2819" s="206">
        <v>43216</v>
      </c>
      <c r="F2819" s="205" t="s">
        <v>210</v>
      </c>
      <c r="G2819" s="205" t="s">
        <v>287</v>
      </c>
      <c r="H2819" s="207" t="s">
        <v>1040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693</v>
      </c>
      <c r="C2820" s="209" t="s">
        <v>692</v>
      </c>
      <c r="D2820" s="72" t="str">
        <f t="shared" ref="D2820:D2883" si="89">TEXT(E2820,"mmm/aaaa")</f>
        <v>abr/2018</v>
      </c>
      <c r="E2820" s="206">
        <v>43216</v>
      </c>
      <c r="F2820" s="205" t="s">
        <v>201</v>
      </c>
      <c r="G2820" s="205" t="s">
        <v>287</v>
      </c>
      <c r="H2820" s="207" t="s">
        <v>299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691</v>
      </c>
      <c r="C2821" s="209" t="s">
        <v>692</v>
      </c>
      <c r="D2821" s="72" t="str">
        <f t="shared" si="89"/>
        <v>abr/2018</v>
      </c>
      <c r="E2821" s="206">
        <v>43216</v>
      </c>
      <c r="F2821" s="205" t="s">
        <v>201</v>
      </c>
      <c r="G2821" s="205" t="s">
        <v>287</v>
      </c>
      <c r="H2821" s="207" t="s">
        <v>299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691</v>
      </c>
      <c r="C2822" s="209" t="s">
        <v>692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287</v>
      </c>
      <c r="H2822" s="207" t="s">
        <v>308</v>
      </c>
      <c r="I2822" s="207" t="s">
        <v>241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691</v>
      </c>
      <c r="C2823" s="209" t="s">
        <v>692</v>
      </c>
      <c r="D2823" s="72" t="str">
        <f t="shared" si="89"/>
        <v>abr/2018</v>
      </c>
      <c r="E2823" s="206">
        <v>43217</v>
      </c>
      <c r="F2823" s="205" t="s">
        <v>376</v>
      </c>
      <c r="G2823" s="205" t="s">
        <v>287</v>
      </c>
      <c r="H2823" s="207" t="s">
        <v>399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693</v>
      </c>
      <c r="C2824" s="209" t="s">
        <v>692</v>
      </c>
      <c r="D2824" s="72" t="str">
        <f t="shared" si="89"/>
        <v>abr/2018</v>
      </c>
      <c r="E2824" s="206">
        <v>43217</v>
      </c>
      <c r="F2824" s="205" t="s">
        <v>213</v>
      </c>
      <c r="G2824" s="205" t="s">
        <v>287</v>
      </c>
      <c r="H2824" s="207" t="s">
        <v>213</v>
      </c>
      <c r="I2824" s="207" t="s">
        <v>202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691</v>
      </c>
      <c r="C2825" s="209" t="s">
        <v>692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287</v>
      </c>
      <c r="H2825" s="207" t="s">
        <v>363</v>
      </c>
      <c r="I2825" s="207" t="s">
        <v>240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691</v>
      </c>
      <c r="C2826" s="209" t="s">
        <v>692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287</v>
      </c>
      <c r="H2826" s="207" t="s">
        <v>1126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691</v>
      </c>
      <c r="C2827" s="209" t="s">
        <v>692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287</v>
      </c>
      <c r="H2827" s="207" t="s">
        <v>178</v>
      </c>
      <c r="I2827" s="207" t="s">
        <v>241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691</v>
      </c>
      <c r="C2828" s="209" t="s">
        <v>692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287</v>
      </c>
      <c r="H2828" s="207" t="s">
        <v>178</v>
      </c>
      <c r="I2828" s="207" t="s">
        <v>240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691</v>
      </c>
      <c r="C2829" s="209" t="s">
        <v>692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287</v>
      </c>
      <c r="H2829" s="207" t="s">
        <v>389</v>
      </c>
      <c r="I2829" s="207" t="s">
        <v>241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691</v>
      </c>
      <c r="C2830" s="209" t="s">
        <v>692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287</v>
      </c>
      <c r="H2830" s="207" t="s">
        <v>1030</v>
      </c>
      <c r="I2830" s="207" t="s">
        <v>235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691</v>
      </c>
      <c r="C2831" s="209" t="s">
        <v>692</v>
      </c>
      <c r="D2831" s="72" t="str">
        <f t="shared" si="89"/>
        <v>abr/2018</v>
      </c>
      <c r="E2831" s="206">
        <v>43217</v>
      </c>
      <c r="F2831" s="205" t="s">
        <v>201</v>
      </c>
      <c r="G2831" s="205" t="s">
        <v>287</v>
      </c>
      <c r="H2831" s="207" t="s">
        <v>294</v>
      </c>
      <c r="I2831" s="207" t="s">
        <v>229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691</v>
      </c>
      <c r="C2832" s="209" t="s">
        <v>692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287</v>
      </c>
      <c r="H2832" s="207" t="s">
        <v>410</v>
      </c>
      <c r="I2832" s="207" t="s">
        <v>240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691</v>
      </c>
      <c r="C2833" s="209" t="s">
        <v>692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287</v>
      </c>
      <c r="H2833" s="207" t="s">
        <v>346</v>
      </c>
      <c r="I2833" s="207" t="s">
        <v>240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691</v>
      </c>
      <c r="C2834" s="209" t="s">
        <v>692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287</v>
      </c>
      <c r="H2834" s="207" t="s">
        <v>1008</v>
      </c>
      <c r="I2834" s="207" t="s">
        <v>241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691</v>
      </c>
      <c r="C2835" s="209" t="s">
        <v>692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287</v>
      </c>
      <c r="H2835" s="207" t="s">
        <v>885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691</v>
      </c>
      <c r="C2836" s="209" t="s">
        <v>692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287</v>
      </c>
      <c r="H2836" s="207" t="s">
        <v>1186</v>
      </c>
      <c r="I2836" s="207" t="s">
        <v>249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691</v>
      </c>
      <c r="C2837" s="209" t="s">
        <v>692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287</v>
      </c>
      <c r="H2837" s="207" t="s">
        <v>306</v>
      </c>
      <c r="I2837" s="207" t="s">
        <v>240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691</v>
      </c>
      <c r="C2838" s="209" t="s">
        <v>692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287</v>
      </c>
      <c r="H2838" s="207" t="s">
        <v>306</v>
      </c>
      <c r="I2838" s="207" t="s">
        <v>240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691</v>
      </c>
      <c r="C2839" s="209" t="s">
        <v>692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287</v>
      </c>
      <c r="H2839" s="207" t="s">
        <v>290</v>
      </c>
      <c r="I2839" s="207" t="s">
        <v>241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691</v>
      </c>
      <c r="C2840" s="209" t="s">
        <v>692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287</v>
      </c>
      <c r="H2840" s="207" t="s">
        <v>954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691</v>
      </c>
      <c r="C2841" s="209" t="s">
        <v>692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317</v>
      </c>
      <c r="H2841" s="207" t="s">
        <v>355</v>
      </c>
      <c r="I2841" s="207" t="s">
        <v>240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691</v>
      </c>
      <c r="C2842" s="209" t="s">
        <v>692</v>
      </c>
      <c r="D2842" s="72" t="str">
        <f t="shared" si="89"/>
        <v>abr/2018</v>
      </c>
      <c r="E2842" s="206">
        <v>43217</v>
      </c>
      <c r="F2842" s="205" t="s">
        <v>1248</v>
      </c>
      <c r="G2842" s="205" t="s">
        <v>287</v>
      </c>
      <c r="H2842" s="207" t="s">
        <v>1068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691</v>
      </c>
      <c r="C2843" s="209" t="s">
        <v>692</v>
      </c>
      <c r="D2843" s="72" t="str">
        <f t="shared" si="89"/>
        <v>abr/2018</v>
      </c>
      <c r="E2843" s="206">
        <v>43217</v>
      </c>
      <c r="F2843" s="205" t="s">
        <v>1249</v>
      </c>
      <c r="G2843" s="205" t="s">
        <v>287</v>
      </c>
      <c r="H2843" s="207" t="s">
        <v>1068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691</v>
      </c>
      <c r="C2844" s="209" t="s">
        <v>692</v>
      </c>
      <c r="D2844" s="72" t="str">
        <f t="shared" si="89"/>
        <v>abr/2018</v>
      </c>
      <c r="E2844" s="206">
        <v>43217</v>
      </c>
      <c r="F2844" s="205" t="s">
        <v>1248</v>
      </c>
      <c r="G2844" s="205" t="s">
        <v>287</v>
      </c>
      <c r="H2844" s="207" t="s">
        <v>1068</v>
      </c>
      <c r="I2844" s="207" t="s">
        <v>235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691</v>
      </c>
      <c r="C2845" s="209" t="s">
        <v>692</v>
      </c>
      <c r="D2845" s="72" t="str">
        <f t="shared" si="89"/>
        <v>abr/2018</v>
      </c>
      <c r="E2845" s="206">
        <v>43217</v>
      </c>
      <c r="F2845" s="205" t="s">
        <v>1249</v>
      </c>
      <c r="G2845" s="205" t="s">
        <v>287</v>
      </c>
      <c r="H2845" s="207" t="s">
        <v>1068</v>
      </c>
      <c r="I2845" s="207" t="s">
        <v>235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691</v>
      </c>
      <c r="C2846" s="209" t="s">
        <v>692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287</v>
      </c>
      <c r="H2846" s="207" t="s">
        <v>405</v>
      </c>
      <c r="I2846" s="207" t="s">
        <v>252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691</v>
      </c>
      <c r="C2847" s="209" t="s">
        <v>692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287</v>
      </c>
      <c r="H2847" s="207" t="s">
        <v>143</v>
      </c>
      <c r="I2847" s="207" t="s">
        <v>247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691</v>
      </c>
      <c r="C2848" s="209" t="s">
        <v>692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287</v>
      </c>
      <c r="H2848" s="207" t="s">
        <v>291</v>
      </c>
      <c r="I2848" s="207" t="s">
        <v>240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691</v>
      </c>
      <c r="C2849" s="209" t="s">
        <v>692</v>
      </c>
      <c r="D2849" s="72" t="str">
        <f t="shared" si="89"/>
        <v>abr/2018</v>
      </c>
      <c r="E2849" s="206">
        <v>43217</v>
      </c>
      <c r="F2849" s="205" t="s">
        <v>203</v>
      </c>
      <c r="G2849" s="205" t="s">
        <v>287</v>
      </c>
      <c r="H2849" s="207" t="s">
        <v>204</v>
      </c>
      <c r="I2849" s="207" t="s">
        <v>292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691</v>
      </c>
      <c r="C2850" s="209" t="s">
        <v>692</v>
      </c>
      <c r="D2850" s="72" t="str">
        <f t="shared" si="89"/>
        <v>abr/2018</v>
      </c>
      <c r="E2850" s="206">
        <v>43217</v>
      </c>
      <c r="F2850" s="205" t="s">
        <v>314</v>
      </c>
      <c r="G2850" s="205" t="s">
        <v>287</v>
      </c>
      <c r="H2850" s="207" t="s">
        <v>680</v>
      </c>
      <c r="I2850" s="207" t="s">
        <v>268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691</v>
      </c>
      <c r="C2851" s="209" t="s">
        <v>692</v>
      </c>
      <c r="D2851" s="72" t="str">
        <f t="shared" si="89"/>
        <v>abr/2018</v>
      </c>
      <c r="E2851" s="206">
        <v>43217</v>
      </c>
      <c r="F2851" s="205" t="s">
        <v>314</v>
      </c>
      <c r="G2851" s="205" t="s">
        <v>287</v>
      </c>
      <c r="H2851" s="207" t="s">
        <v>680</v>
      </c>
      <c r="I2851" s="207" t="s">
        <v>268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691</v>
      </c>
      <c r="C2852" s="209" t="s">
        <v>692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287</v>
      </c>
      <c r="H2852" s="207" t="s">
        <v>1039</v>
      </c>
      <c r="I2852" s="207" t="s">
        <v>245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691</v>
      </c>
      <c r="C2853" s="209" t="s">
        <v>692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287</v>
      </c>
      <c r="H2853" s="207" t="s">
        <v>1039</v>
      </c>
      <c r="I2853" s="207" t="s">
        <v>245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691</v>
      </c>
      <c r="C2854" s="209" t="s">
        <v>692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287</v>
      </c>
      <c r="H2854" s="207" t="s">
        <v>1039</v>
      </c>
      <c r="I2854" s="207" t="s">
        <v>245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691</v>
      </c>
      <c r="C2855" s="209" t="s">
        <v>692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287</v>
      </c>
      <c r="H2855" s="207" t="s">
        <v>1039</v>
      </c>
      <c r="I2855" s="207" t="s">
        <v>245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691</v>
      </c>
      <c r="C2856" s="209" t="s">
        <v>692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287</v>
      </c>
      <c r="H2856" s="207" t="s">
        <v>1039</v>
      </c>
      <c r="I2856" s="207" t="s">
        <v>245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691</v>
      </c>
      <c r="C2857" s="209" t="s">
        <v>692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287</v>
      </c>
      <c r="H2857" s="207" t="s">
        <v>1039</v>
      </c>
      <c r="I2857" s="207" t="s">
        <v>245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691</v>
      </c>
      <c r="C2858" s="209" t="s">
        <v>692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287</v>
      </c>
      <c r="H2858" s="207" t="s">
        <v>1039</v>
      </c>
      <c r="I2858" s="207" t="s">
        <v>245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691</v>
      </c>
      <c r="C2859" s="209" t="s">
        <v>692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287</v>
      </c>
      <c r="H2859" s="207" t="s">
        <v>1039</v>
      </c>
      <c r="I2859" s="207" t="s">
        <v>245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691</v>
      </c>
      <c r="C2860" s="209" t="s">
        <v>692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287</v>
      </c>
      <c r="H2860" s="207" t="s">
        <v>1039</v>
      </c>
      <c r="I2860" s="207" t="s">
        <v>245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691</v>
      </c>
      <c r="C2861" s="209" t="s">
        <v>692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287</v>
      </c>
      <c r="H2861" s="207" t="s">
        <v>1039</v>
      </c>
      <c r="I2861" s="207" t="s">
        <v>245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691</v>
      </c>
      <c r="C2862" s="209" t="s">
        <v>692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287</v>
      </c>
      <c r="H2862" s="207" t="s">
        <v>1039</v>
      </c>
      <c r="I2862" s="207" t="s">
        <v>245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691</v>
      </c>
      <c r="C2863" s="209" t="s">
        <v>692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287</v>
      </c>
      <c r="H2863" s="207" t="s">
        <v>1039</v>
      </c>
      <c r="I2863" s="207" t="s">
        <v>245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691</v>
      </c>
      <c r="C2864" s="209" t="s">
        <v>692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287</v>
      </c>
      <c r="H2864" s="207" t="s">
        <v>1039</v>
      </c>
      <c r="I2864" s="207" t="s">
        <v>245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691</v>
      </c>
      <c r="C2865" s="209" t="s">
        <v>692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287</v>
      </c>
      <c r="H2865" s="207" t="s">
        <v>1039</v>
      </c>
      <c r="I2865" s="207" t="s">
        <v>245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691</v>
      </c>
      <c r="C2866" s="209" t="s">
        <v>692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287</v>
      </c>
      <c r="H2866" s="207" t="s">
        <v>1039</v>
      </c>
      <c r="I2866" s="207" t="s">
        <v>245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691</v>
      </c>
      <c r="C2867" s="209" t="s">
        <v>692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287</v>
      </c>
      <c r="H2867" s="207" t="s">
        <v>1039</v>
      </c>
      <c r="I2867" s="207" t="s">
        <v>245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691</v>
      </c>
      <c r="C2868" s="209" t="s">
        <v>692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287</v>
      </c>
      <c r="H2868" s="207" t="s">
        <v>1039</v>
      </c>
      <c r="I2868" s="207" t="s">
        <v>245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691</v>
      </c>
      <c r="C2869" s="209" t="s">
        <v>692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287</v>
      </c>
      <c r="H2869" s="207" t="s">
        <v>1039</v>
      </c>
      <c r="I2869" s="207" t="s">
        <v>245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691</v>
      </c>
      <c r="C2870" s="209" t="s">
        <v>692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287</v>
      </c>
      <c r="H2870" s="207" t="s">
        <v>1039</v>
      </c>
      <c r="I2870" s="207" t="s">
        <v>245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691</v>
      </c>
      <c r="C2871" s="209" t="s">
        <v>692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287</v>
      </c>
      <c r="H2871" s="207" t="s">
        <v>1039</v>
      </c>
      <c r="I2871" s="207" t="s">
        <v>245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691</v>
      </c>
      <c r="C2872" s="209" t="s">
        <v>692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287</v>
      </c>
      <c r="H2872" s="207" t="s">
        <v>1039</v>
      </c>
      <c r="I2872" s="207" t="s">
        <v>245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691</v>
      </c>
      <c r="C2873" s="209" t="s">
        <v>692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287</v>
      </c>
      <c r="H2873" s="207" t="s">
        <v>1039</v>
      </c>
      <c r="I2873" s="207" t="s">
        <v>245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691</v>
      </c>
      <c r="C2874" s="209" t="s">
        <v>692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287</v>
      </c>
      <c r="H2874" s="207" t="s">
        <v>1039</v>
      </c>
      <c r="I2874" s="207" t="s">
        <v>245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691</v>
      </c>
      <c r="C2875" s="209" t="s">
        <v>692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287</v>
      </c>
      <c r="H2875" s="207" t="s">
        <v>1039</v>
      </c>
      <c r="I2875" s="207" t="s">
        <v>245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691</v>
      </c>
      <c r="C2876" s="209" t="s">
        <v>692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287</v>
      </c>
      <c r="H2876" s="207" t="s">
        <v>1039</v>
      </c>
      <c r="I2876" s="207" t="s">
        <v>245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691</v>
      </c>
      <c r="C2877" s="209" t="s">
        <v>692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287</v>
      </c>
      <c r="H2877" s="207" t="s">
        <v>1039</v>
      </c>
      <c r="I2877" s="207" t="s">
        <v>245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691</v>
      </c>
      <c r="C2878" s="209" t="s">
        <v>692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287</v>
      </c>
      <c r="H2878" s="207" t="s">
        <v>1039</v>
      </c>
      <c r="I2878" s="207" t="s">
        <v>245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691</v>
      </c>
      <c r="C2879" s="209" t="s">
        <v>692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287</v>
      </c>
      <c r="H2879" s="207" t="s">
        <v>1039</v>
      </c>
      <c r="I2879" s="207" t="s">
        <v>245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691</v>
      </c>
      <c r="C2880" s="209" t="s">
        <v>692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287</v>
      </c>
      <c r="H2880" s="207" t="s">
        <v>1039</v>
      </c>
      <c r="I2880" s="207" t="s">
        <v>245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691</v>
      </c>
      <c r="C2881" s="209" t="s">
        <v>692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287</v>
      </c>
      <c r="H2881" s="207" t="s">
        <v>1039</v>
      </c>
      <c r="I2881" s="207" t="s">
        <v>245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691</v>
      </c>
      <c r="C2882" s="209" t="s">
        <v>692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287</v>
      </c>
      <c r="H2882" s="207" t="s">
        <v>1039</v>
      </c>
      <c r="I2882" s="207" t="s">
        <v>245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691</v>
      </c>
      <c r="C2883" s="209" t="s">
        <v>692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287</v>
      </c>
      <c r="H2883" s="207" t="s">
        <v>1039</v>
      </c>
      <c r="I2883" s="207" t="s">
        <v>245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691</v>
      </c>
      <c r="C2884" s="209" t="s">
        <v>692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287</v>
      </c>
      <c r="H2884" s="207" t="s">
        <v>1039</v>
      </c>
      <c r="I2884" s="207" t="s">
        <v>245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691</v>
      </c>
      <c r="C2885" s="209" t="s">
        <v>692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287</v>
      </c>
      <c r="H2885" s="207" t="s">
        <v>1039</v>
      </c>
      <c r="I2885" s="207" t="s">
        <v>245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691</v>
      </c>
      <c r="C2886" s="209" t="s">
        <v>692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287</v>
      </c>
      <c r="H2886" s="207" t="s">
        <v>1039</v>
      </c>
      <c r="I2886" s="207" t="s">
        <v>245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691</v>
      </c>
      <c r="C2887" s="209" t="s">
        <v>692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287</v>
      </c>
      <c r="H2887" s="207" t="s">
        <v>1039</v>
      </c>
      <c r="I2887" s="207" t="s">
        <v>245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691</v>
      </c>
      <c r="C2888" s="209" t="s">
        <v>692</v>
      </c>
      <c r="D2888" s="72" t="str">
        <f t="shared" si="91"/>
        <v>abr/2018</v>
      </c>
      <c r="E2888" s="206">
        <v>43217</v>
      </c>
      <c r="F2888" s="205" t="s">
        <v>314</v>
      </c>
      <c r="G2888" s="205" t="s">
        <v>287</v>
      </c>
      <c r="H2888" s="207" t="s">
        <v>433</v>
      </c>
      <c r="I2888" s="207" t="s">
        <v>268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691</v>
      </c>
      <c r="C2889" s="209" t="s">
        <v>692</v>
      </c>
      <c r="D2889" s="72" t="str">
        <f t="shared" si="91"/>
        <v>abr/2018</v>
      </c>
      <c r="E2889" s="206">
        <v>43217</v>
      </c>
      <c r="F2889" s="205" t="s">
        <v>210</v>
      </c>
      <c r="G2889" s="205" t="s">
        <v>287</v>
      </c>
      <c r="H2889" s="207" t="s">
        <v>298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691</v>
      </c>
      <c r="C2890" s="209" t="s">
        <v>692</v>
      </c>
      <c r="D2890" s="72" t="str">
        <f t="shared" si="91"/>
        <v>abr/2018</v>
      </c>
      <c r="E2890" s="206">
        <v>43217</v>
      </c>
      <c r="F2890" s="205" t="s">
        <v>210</v>
      </c>
      <c r="G2890" s="205" t="s">
        <v>287</v>
      </c>
      <c r="H2890" s="207" t="s">
        <v>298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691</v>
      </c>
      <c r="C2891" s="209" t="s">
        <v>692</v>
      </c>
      <c r="D2891" s="72" t="str">
        <f t="shared" si="91"/>
        <v>abr/2018</v>
      </c>
      <c r="E2891" s="206">
        <v>43217</v>
      </c>
      <c r="F2891" s="205" t="s">
        <v>210</v>
      </c>
      <c r="G2891" s="205" t="s">
        <v>287</v>
      </c>
      <c r="H2891" s="207" t="s">
        <v>1040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691</v>
      </c>
      <c r="C2892" s="209" t="s">
        <v>692</v>
      </c>
      <c r="D2892" s="72" t="str">
        <f t="shared" si="91"/>
        <v>abr/2018</v>
      </c>
      <c r="E2892" s="206">
        <v>43217</v>
      </c>
      <c r="F2892" s="205" t="s">
        <v>210</v>
      </c>
      <c r="G2892" s="205" t="s">
        <v>287</v>
      </c>
      <c r="H2892" s="207" t="s">
        <v>1040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691</v>
      </c>
      <c r="C2893" s="209" t="s">
        <v>692</v>
      </c>
      <c r="D2893" s="72" t="str">
        <f t="shared" si="91"/>
        <v>abr/2018</v>
      </c>
      <c r="E2893" s="206">
        <v>43217</v>
      </c>
      <c r="F2893" s="205" t="s">
        <v>210</v>
      </c>
      <c r="G2893" s="205" t="s">
        <v>287</v>
      </c>
      <c r="H2893" s="207" t="s">
        <v>1040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691</v>
      </c>
      <c r="C2894" s="209" t="s">
        <v>692</v>
      </c>
      <c r="D2894" s="72" t="str">
        <f t="shared" si="91"/>
        <v>abr/2018</v>
      </c>
      <c r="E2894" s="206">
        <v>43217</v>
      </c>
      <c r="F2894" s="205" t="s">
        <v>210</v>
      </c>
      <c r="G2894" s="205" t="s">
        <v>287</v>
      </c>
      <c r="H2894" s="207" t="s">
        <v>1040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691</v>
      </c>
      <c r="C2895" s="209" t="s">
        <v>692</v>
      </c>
      <c r="D2895" s="72" t="str">
        <f t="shared" si="91"/>
        <v>abr/2018</v>
      </c>
      <c r="E2895" s="206">
        <v>43217</v>
      </c>
      <c r="F2895" s="205" t="s">
        <v>210</v>
      </c>
      <c r="G2895" s="205" t="s">
        <v>287</v>
      </c>
      <c r="H2895" s="207" t="s">
        <v>1040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691</v>
      </c>
      <c r="C2896" s="209" t="s">
        <v>692</v>
      </c>
      <c r="D2896" s="72" t="str">
        <f t="shared" si="91"/>
        <v>abr/2018</v>
      </c>
      <c r="E2896" s="206">
        <v>43217</v>
      </c>
      <c r="F2896" s="205" t="s">
        <v>210</v>
      </c>
      <c r="G2896" s="205" t="s">
        <v>287</v>
      </c>
      <c r="H2896" s="207" t="s">
        <v>1040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691</v>
      </c>
      <c r="C2897" s="209" t="s">
        <v>692</v>
      </c>
      <c r="D2897" s="72" t="str">
        <f t="shared" si="91"/>
        <v>abr/2018</v>
      </c>
      <c r="E2897" s="206">
        <v>43217</v>
      </c>
      <c r="F2897" s="205" t="s">
        <v>210</v>
      </c>
      <c r="G2897" s="205" t="s">
        <v>287</v>
      </c>
      <c r="H2897" s="207" t="s">
        <v>1040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691</v>
      </c>
      <c r="C2898" s="209" t="s">
        <v>692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287</v>
      </c>
      <c r="H2898" s="207" t="s">
        <v>308</v>
      </c>
      <c r="I2898" s="207" t="s">
        <v>241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691</v>
      </c>
      <c r="C2899" s="209" t="s">
        <v>692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287</v>
      </c>
      <c r="H2899" s="207" t="s">
        <v>423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691</v>
      </c>
      <c r="C2900" s="209" t="s">
        <v>692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287</v>
      </c>
      <c r="H2900" s="207" t="s">
        <v>1112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691</v>
      </c>
      <c r="C2901" s="209" t="s">
        <v>692</v>
      </c>
      <c r="D2901" s="72" t="str">
        <f t="shared" si="91"/>
        <v>abr/2018</v>
      </c>
      <c r="E2901" s="206">
        <v>43220</v>
      </c>
      <c r="F2901" s="205" t="s">
        <v>201</v>
      </c>
      <c r="G2901" s="205" t="s">
        <v>287</v>
      </c>
      <c r="H2901" s="207" t="s">
        <v>294</v>
      </c>
      <c r="I2901" s="207" t="s">
        <v>229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691</v>
      </c>
      <c r="C2902" s="209" t="s">
        <v>692</v>
      </c>
      <c r="D2902" s="72" t="str">
        <f t="shared" si="91"/>
        <v>abr/2018</v>
      </c>
      <c r="E2902" s="206">
        <v>43220</v>
      </c>
      <c r="F2902" s="205" t="s">
        <v>314</v>
      </c>
      <c r="G2902" s="205" t="s">
        <v>287</v>
      </c>
      <c r="H2902" s="207" t="s">
        <v>347</v>
      </c>
      <c r="I2902" s="207" t="s">
        <v>268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691</v>
      </c>
      <c r="C2903" s="209" t="s">
        <v>692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287</v>
      </c>
      <c r="H2903" s="207" t="s">
        <v>345</v>
      </c>
      <c r="I2903" s="207" t="s">
        <v>275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693</v>
      </c>
      <c r="C2904" s="209" t="s">
        <v>692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287</v>
      </c>
      <c r="H2904" s="207" t="s">
        <v>422</v>
      </c>
      <c r="I2904" s="207" t="s">
        <v>230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691</v>
      </c>
      <c r="C2905" s="209" t="s">
        <v>692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287</v>
      </c>
      <c r="H2905" s="207" t="s">
        <v>422</v>
      </c>
      <c r="I2905" s="207" t="s">
        <v>230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693</v>
      </c>
      <c r="C2906" s="209" t="s">
        <v>692</v>
      </c>
      <c r="D2906" s="72" t="str">
        <f t="shared" si="91"/>
        <v>abr/2018</v>
      </c>
      <c r="E2906" s="206">
        <v>43220</v>
      </c>
      <c r="F2906" s="205" t="s">
        <v>203</v>
      </c>
      <c r="G2906" s="205" t="s">
        <v>287</v>
      </c>
      <c r="H2906" s="207" t="s">
        <v>204</v>
      </c>
      <c r="I2906" s="207" t="s">
        <v>292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691</v>
      </c>
      <c r="C2907" s="209" t="s">
        <v>692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287</v>
      </c>
      <c r="H2907" s="207" t="s">
        <v>1039</v>
      </c>
      <c r="I2907" s="207" t="s">
        <v>245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691</v>
      </c>
      <c r="C2908" s="209" t="s">
        <v>692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287</v>
      </c>
      <c r="H2908" s="207" t="s">
        <v>1039</v>
      </c>
      <c r="I2908" s="207" t="s">
        <v>245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691</v>
      </c>
      <c r="C2909" s="209" t="s">
        <v>692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287</v>
      </c>
      <c r="H2909" s="207" t="s">
        <v>1039</v>
      </c>
      <c r="I2909" s="207" t="s">
        <v>245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691</v>
      </c>
      <c r="C2910" s="209" t="s">
        <v>692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287</v>
      </c>
      <c r="H2910" s="207" t="s">
        <v>1039</v>
      </c>
      <c r="I2910" s="207" t="s">
        <v>245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691</v>
      </c>
      <c r="C2911" s="209" t="s">
        <v>692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287</v>
      </c>
      <c r="H2911" s="207" t="s">
        <v>1039</v>
      </c>
      <c r="I2911" s="207" t="s">
        <v>245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691</v>
      </c>
      <c r="C2912" s="209" t="s">
        <v>692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287</v>
      </c>
      <c r="H2912" s="207" t="s">
        <v>1039</v>
      </c>
      <c r="I2912" s="207" t="s">
        <v>245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691</v>
      </c>
      <c r="C2913" s="209" t="s">
        <v>692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287</v>
      </c>
      <c r="H2913" s="207" t="s">
        <v>1039</v>
      </c>
      <c r="I2913" s="207" t="s">
        <v>245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691</v>
      </c>
      <c r="C2914" s="209" t="s">
        <v>692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287</v>
      </c>
      <c r="H2914" s="207" t="s">
        <v>1039</v>
      </c>
      <c r="I2914" s="207" t="s">
        <v>245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691</v>
      </c>
      <c r="C2915" s="209" t="s">
        <v>692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287</v>
      </c>
      <c r="H2915" s="207" t="s">
        <v>1039</v>
      </c>
      <c r="I2915" s="207" t="s">
        <v>245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691</v>
      </c>
      <c r="C2916" s="209" t="s">
        <v>692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287</v>
      </c>
      <c r="H2916" s="207" t="s">
        <v>1039</v>
      </c>
      <c r="I2916" s="207" t="s">
        <v>245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691</v>
      </c>
      <c r="C2917" s="209" t="s">
        <v>692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287</v>
      </c>
      <c r="H2917" s="207" t="s">
        <v>1039</v>
      </c>
      <c r="I2917" s="207" t="s">
        <v>245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691</v>
      </c>
      <c r="C2918" s="209" t="s">
        <v>692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287</v>
      </c>
      <c r="H2918" s="207" t="s">
        <v>1039</v>
      </c>
      <c r="I2918" s="207" t="s">
        <v>245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691</v>
      </c>
      <c r="C2919" s="209" t="s">
        <v>692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287</v>
      </c>
      <c r="H2919" s="207" t="s">
        <v>1039</v>
      </c>
      <c r="I2919" s="207" t="s">
        <v>245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691</v>
      </c>
      <c r="C2920" s="209" t="s">
        <v>692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287</v>
      </c>
      <c r="H2920" s="207" t="s">
        <v>1039</v>
      </c>
      <c r="I2920" s="207" t="s">
        <v>245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691</v>
      </c>
      <c r="C2921" s="209" t="s">
        <v>692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287</v>
      </c>
      <c r="H2921" s="207" t="s">
        <v>1039</v>
      </c>
      <c r="I2921" s="207" t="s">
        <v>245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691</v>
      </c>
      <c r="C2922" s="209" t="s">
        <v>692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287</v>
      </c>
      <c r="H2922" s="207" t="s">
        <v>1039</v>
      </c>
      <c r="I2922" s="207" t="s">
        <v>245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691</v>
      </c>
      <c r="C2923" s="209" t="s">
        <v>692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287</v>
      </c>
      <c r="H2923" s="207" t="s">
        <v>1039</v>
      </c>
      <c r="I2923" s="207" t="s">
        <v>245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691</v>
      </c>
      <c r="C2924" s="209" t="s">
        <v>692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287</v>
      </c>
      <c r="H2924" s="207" t="s">
        <v>1039</v>
      </c>
      <c r="I2924" s="207" t="s">
        <v>245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691</v>
      </c>
      <c r="C2925" s="209" t="s">
        <v>692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287</v>
      </c>
      <c r="H2925" s="207" t="s">
        <v>1039</v>
      </c>
      <c r="I2925" s="207" t="s">
        <v>245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691</v>
      </c>
      <c r="C2926" s="209" t="s">
        <v>692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287</v>
      </c>
      <c r="H2926" s="207" t="s">
        <v>1039</v>
      </c>
      <c r="I2926" s="207" t="s">
        <v>245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691</v>
      </c>
      <c r="C2927" s="209" t="s">
        <v>692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287</v>
      </c>
      <c r="H2927" s="207" t="s">
        <v>1039</v>
      </c>
      <c r="I2927" s="207" t="s">
        <v>245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691</v>
      </c>
      <c r="C2928" s="209" t="s">
        <v>692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287</v>
      </c>
      <c r="H2928" s="207" t="s">
        <v>1039</v>
      </c>
      <c r="I2928" s="207" t="s">
        <v>245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691</v>
      </c>
      <c r="C2929" s="209" t="s">
        <v>692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287</v>
      </c>
      <c r="H2929" s="207" t="s">
        <v>1039</v>
      </c>
      <c r="I2929" s="207" t="s">
        <v>245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691</v>
      </c>
      <c r="C2930" s="209" t="s">
        <v>692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287</v>
      </c>
      <c r="H2930" s="207" t="s">
        <v>1039</v>
      </c>
      <c r="I2930" s="207" t="s">
        <v>245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691</v>
      </c>
      <c r="C2931" s="209" t="s">
        <v>692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287</v>
      </c>
      <c r="H2931" s="207" t="s">
        <v>1039</v>
      </c>
      <c r="I2931" s="207" t="s">
        <v>245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691</v>
      </c>
      <c r="C2932" s="209" t="s">
        <v>692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287</v>
      </c>
      <c r="H2932" s="207" t="s">
        <v>1039</v>
      </c>
      <c r="I2932" s="207" t="s">
        <v>245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691</v>
      </c>
      <c r="C2933" s="209" t="s">
        <v>692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287</v>
      </c>
      <c r="H2933" s="207" t="s">
        <v>1039</v>
      </c>
      <c r="I2933" s="207" t="s">
        <v>245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691</v>
      </c>
      <c r="C2934" s="209" t="s">
        <v>692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287</v>
      </c>
      <c r="H2934" s="207" t="s">
        <v>1039</v>
      </c>
      <c r="I2934" s="207" t="s">
        <v>245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691</v>
      </c>
      <c r="C2935" s="209" t="s">
        <v>692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287</v>
      </c>
      <c r="H2935" s="207" t="s">
        <v>1039</v>
      </c>
      <c r="I2935" s="207" t="s">
        <v>245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691</v>
      </c>
      <c r="C2936" s="209" t="s">
        <v>692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287</v>
      </c>
      <c r="H2936" s="207" t="s">
        <v>1039</v>
      </c>
      <c r="I2936" s="207" t="s">
        <v>245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691</v>
      </c>
      <c r="C2937" s="209" t="s">
        <v>692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287</v>
      </c>
      <c r="H2937" s="207" t="s">
        <v>1039</v>
      </c>
      <c r="I2937" s="207" t="s">
        <v>245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691</v>
      </c>
      <c r="C2938" s="209" t="s">
        <v>692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287</v>
      </c>
      <c r="H2938" s="207" t="s">
        <v>1039</v>
      </c>
      <c r="I2938" s="207" t="s">
        <v>245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691</v>
      </c>
      <c r="C2939" s="209" t="s">
        <v>692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287</v>
      </c>
      <c r="H2939" s="207" t="s">
        <v>1039</v>
      </c>
      <c r="I2939" s="207" t="s">
        <v>245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691</v>
      </c>
      <c r="C2940" s="209" t="s">
        <v>692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287</v>
      </c>
      <c r="H2940" s="207" t="s">
        <v>1039</v>
      </c>
      <c r="I2940" s="207" t="s">
        <v>245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691</v>
      </c>
      <c r="C2941" s="209" t="s">
        <v>692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287</v>
      </c>
      <c r="H2941" s="207" t="s">
        <v>1039</v>
      </c>
      <c r="I2941" s="207" t="s">
        <v>245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691</v>
      </c>
      <c r="C2942" s="209" t="s">
        <v>692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287</v>
      </c>
      <c r="H2942" s="207" t="s">
        <v>1039</v>
      </c>
      <c r="I2942" s="207" t="s">
        <v>245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691</v>
      </c>
      <c r="C2943" s="209" t="s">
        <v>692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287</v>
      </c>
      <c r="H2943" s="207" t="s">
        <v>1039</v>
      </c>
      <c r="I2943" s="207" t="s">
        <v>245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691</v>
      </c>
      <c r="C2944" s="209" t="s">
        <v>692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287</v>
      </c>
      <c r="H2944" s="207" t="s">
        <v>1039</v>
      </c>
      <c r="I2944" s="207" t="s">
        <v>245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691</v>
      </c>
      <c r="C2945" s="209" t="s">
        <v>692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287</v>
      </c>
      <c r="H2945" s="207" t="s">
        <v>1039</v>
      </c>
      <c r="I2945" s="207" t="s">
        <v>245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691</v>
      </c>
      <c r="C2946" s="209" t="s">
        <v>692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287</v>
      </c>
      <c r="H2946" s="207" t="s">
        <v>1039</v>
      </c>
      <c r="I2946" s="207" t="s">
        <v>245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691</v>
      </c>
      <c r="C2947" s="209" t="s">
        <v>692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287</v>
      </c>
      <c r="H2947" s="207" t="s">
        <v>1039</v>
      </c>
      <c r="I2947" s="207" t="s">
        <v>245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691</v>
      </c>
      <c r="C2948" s="209" t="s">
        <v>692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287</v>
      </c>
      <c r="H2948" s="207" t="s">
        <v>1039</v>
      </c>
      <c r="I2948" s="207" t="s">
        <v>245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691</v>
      </c>
      <c r="C2949" s="209" t="s">
        <v>692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287</v>
      </c>
      <c r="H2949" s="207" t="s">
        <v>1039</v>
      </c>
      <c r="I2949" s="207" t="s">
        <v>245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691</v>
      </c>
      <c r="C2950" s="209" t="s">
        <v>692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287</v>
      </c>
      <c r="H2950" s="207" t="s">
        <v>1039</v>
      </c>
      <c r="I2950" s="207" t="s">
        <v>245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691</v>
      </c>
      <c r="C2951" s="209" t="s">
        <v>692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287</v>
      </c>
      <c r="H2951" s="207" t="s">
        <v>1039</v>
      </c>
      <c r="I2951" s="207" t="s">
        <v>245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691</v>
      </c>
      <c r="C2952" s="209" t="s">
        <v>692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287</v>
      </c>
      <c r="H2952" s="207" t="s">
        <v>1039</v>
      </c>
      <c r="I2952" s="207" t="s">
        <v>245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691</v>
      </c>
      <c r="C2953" s="209" t="s">
        <v>692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287</v>
      </c>
      <c r="H2953" s="207" t="s">
        <v>1039</v>
      </c>
      <c r="I2953" s="207" t="s">
        <v>245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691</v>
      </c>
      <c r="C2954" s="209" t="s">
        <v>692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287</v>
      </c>
      <c r="H2954" s="207" t="s">
        <v>1039</v>
      </c>
      <c r="I2954" s="207" t="s">
        <v>245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691</v>
      </c>
      <c r="C2955" s="209" t="s">
        <v>692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287</v>
      </c>
      <c r="H2955" s="207" t="s">
        <v>1039</v>
      </c>
      <c r="I2955" s="207" t="s">
        <v>245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691</v>
      </c>
      <c r="C2956" s="209" t="s">
        <v>692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287</v>
      </c>
      <c r="H2956" s="207" t="s">
        <v>1039</v>
      </c>
      <c r="I2956" s="207" t="s">
        <v>245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691</v>
      </c>
      <c r="C2957" s="209" t="s">
        <v>692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287</v>
      </c>
      <c r="H2957" s="207" t="s">
        <v>1039</v>
      </c>
      <c r="I2957" s="207" t="s">
        <v>245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691</v>
      </c>
      <c r="C2958" s="209" t="s">
        <v>692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287</v>
      </c>
      <c r="H2958" s="207" t="s">
        <v>1039</v>
      </c>
      <c r="I2958" s="207" t="s">
        <v>245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691</v>
      </c>
      <c r="C2959" s="209" t="s">
        <v>692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287</v>
      </c>
      <c r="H2959" s="207" t="s">
        <v>1039</v>
      </c>
      <c r="I2959" s="207" t="s">
        <v>245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691</v>
      </c>
      <c r="C2960" s="209" t="s">
        <v>692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287</v>
      </c>
      <c r="H2960" s="207" t="s">
        <v>1039</v>
      </c>
      <c r="I2960" s="207" t="s">
        <v>245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691</v>
      </c>
      <c r="C2961" s="209" t="s">
        <v>692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287</v>
      </c>
      <c r="H2961" s="207" t="s">
        <v>1039</v>
      </c>
      <c r="I2961" s="207" t="s">
        <v>245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691</v>
      </c>
      <c r="C2962" s="209" t="s">
        <v>692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287</v>
      </c>
      <c r="H2962" s="207" t="s">
        <v>1039</v>
      </c>
      <c r="I2962" s="207" t="s">
        <v>245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691</v>
      </c>
      <c r="C2963" s="209" t="s">
        <v>692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287</v>
      </c>
      <c r="H2963" s="207" t="s">
        <v>1039</v>
      </c>
      <c r="I2963" s="207" t="s">
        <v>245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691</v>
      </c>
      <c r="C2964" s="209" t="s">
        <v>692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287</v>
      </c>
      <c r="H2964" s="207" t="s">
        <v>1039</v>
      </c>
      <c r="I2964" s="207" t="s">
        <v>245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691</v>
      </c>
      <c r="C2965" s="209" t="s">
        <v>692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287</v>
      </c>
      <c r="H2965" s="207" t="s">
        <v>1039</v>
      </c>
      <c r="I2965" s="207" t="s">
        <v>245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691</v>
      </c>
      <c r="C2966" s="209" t="s">
        <v>692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287</v>
      </c>
      <c r="H2966" s="207" t="s">
        <v>1039</v>
      </c>
      <c r="I2966" s="207" t="s">
        <v>245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691</v>
      </c>
      <c r="C2967" s="209" t="s">
        <v>692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287</v>
      </c>
      <c r="H2967" s="207" t="s">
        <v>1039</v>
      </c>
      <c r="I2967" s="207" t="s">
        <v>245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691</v>
      </c>
      <c r="C2968" s="209" t="s">
        <v>692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287</v>
      </c>
      <c r="H2968" s="207" t="s">
        <v>1039</v>
      </c>
      <c r="I2968" s="207" t="s">
        <v>245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691</v>
      </c>
      <c r="C2969" s="209" t="s">
        <v>692</v>
      </c>
      <c r="D2969" s="72" t="str">
        <f t="shared" si="93"/>
        <v>abr/2018</v>
      </c>
      <c r="E2969" s="206">
        <v>43220</v>
      </c>
      <c r="F2969" s="205" t="s">
        <v>210</v>
      </c>
      <c r="G2969" s="205" t="s">
        <v>287</v>
      </c>
      <c r="H2969" s="207" t="s">
        <v>298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691</v>
      </c>
      <c r="C2970" s="209" t="s">
        <v>692</v>
      </c>
      <c r="D2970" s="72" t="str">
        <f t="shared" si="93"/>
        <v>abr/2018</v>
      </c>
      <c r="E2970" s="206">
        <v>43220</v>
      </c>
      <c r="F2970" s="205" t="s">
        <v>210</v>
      </c>
      <c r="G2970" s="205" t="s">
        <v>287</v>
      </c>
      <c r="H2970" s="207" t="s">
        <v>298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691</v>
      </c>
      <c r="C2971" s="209" t="s">
        <v>692</v>
      </c>
      <c r="D2971" s="72" t="str">
        <f t="shared" si="93"/>
        <v>abr/2018</v>
      </c>
      <c r="E2971" s="206">
        <v>43220</v>
      </c>
      <c r="F2971" s="205" t="s">
        <v>210</v>
      </c>
      <c r="G2971" s="205" t="s">
        <v>287</v>
      </c>
      <c r="H2971" s="207" t="s">
        <v>298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691</v>
      </c>
      <c r="C2972" s="209" t="s">
        <v>692</v>
      </c>
      <c r="D2972" s="72" t="str">
        <f t="shared" si="93"/>
        <v>abr/2018</v>
      </c>
      <c r="E2972" s="206">
        <v>43220</v>
      </c>
      <c r="F2972" s="205" t="s">
        <v>210</v>
      </c>
      <c r="G2972" s="205" t="s">
        <v>287</v>
      </c>
      <c r="H2972" s="207" t="s">
        <v>1040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693</v>
      </c>
      <c r="C2973" s="209" t="s">
        <v>692</v>
      </c>
      <c r="D2973" s="72" t="str">
        <f t="shared" si="93"/>
        <v>abr/2018</v>
      </c>
      <c r="E2973" s="206">
        <v>43220</v>
      </c>
      <c r="F2973" s="205" t="s">
        <v>201</v>
      </c>
      <c r="G2973" s="205" t="s">
        <v>287</v>
      </c>
      <c r="H2973" s="207" t="s">
        <v>299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691</v>
      </c>
      <c r="C2974" s="209" t="s">
        <v>692</v>
      </c>
      <c r="D2974" s="72" t="str">
        <f t="shared" si="93"/>
        <v>abr/2018</v>
      </c>
      <c r="E2974" s="206">
        <v>43220</v>
      </c>
      <c r="F2974" s="205" t="s">
        <v>201</v>
      </c>
      <c r="G2974" s="205" t="s">
        <v>287</v>
      </c>
      <c r="H2974" s="207" t="s">
        <v>299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693</v>
      </c>
      <c r="C2975" s="209" t="s">
        <v>692</v>
      </c>
      <c r="D2975" s="72" t="str">
        <f t="shared" si="93"/>
        <v>mai/2018</v>
      </c>
      <c r="E2975" s="206">
        <v>43222</v>
      </c>
      <c r="F2975" s="205" t="s">
        <v>201</v>
      </c>
      <c r="G2975" s="205" t="s">
        <v>287</v>
      </c>
      <c r="H2975" s="207" t="s">
        <v>299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691</v>
      </c>
      <c r="C2976" s="209" t="s">
        <v>692</v>
      </c>
      <c r="D2976" s="72" t="str">
        <f t="shared" si="93"/>
        <v>mai/2018</v>
      </c>
      <c r="E2976" s="206">
        <v>43222</v>
      </c>
      <c r="F2976" s="205" t="s">
        <v>201</v>
      </c>
      <c r="G2976" s="205" t="s">
        <v>287</v>
      </c>
      <c r="H2976" s="207" t="s">
        <v>294</v>
      </c>
      <c r="I2976" s="207" t="s">
        <v>229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691</v>
      </c>
      <c r="C2977" s="209" t="s">
        <v>692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287</v>
      </c>
      <c r="H2977" s="207" t="s">
        <v>388</v>
      </c>
      <c r="I2977" s="207" t="s">
        <v>240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691</v>
      </c>
      <c r="C2978" s="209" t="s">
        <v>692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287</v>
      </c>
      <c r="H2978" s="207" t="s">
        <v>1023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691</v>
      </c>
      <c r="C2979" s="209" t="s">
        <v>692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287</v>
      </c>
      <c r="H2979" s="207" t="s">
        <v>184</v>
      </c>
      <c r="I2979" s="207" t="s">
        <v>241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691</v>
      </c>
      <c r="C2980" s="209" t="s">
        <v>692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287</v>
      </c>
      <c r="H2980" s="207" t="s">
        <v>405</v>
      </c>
      <c r="I2980" s="207" t="s">
        <v>252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691</v>
      </c>
      <c r="C2981" s="209" t="s">
        <v>692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287</v>
      </c>
      <c r="H2981" s="207" t="s">
        <v>996</v>
      </c>
      <c r="I2981" s="207" t="s">
        <v>248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691</v>
      </c>
      <c r="C2982" s="209" t="s">
        <v>692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287</v>
      </c>
      <c r="H2982" s="207" t="s">
        <v>1023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691</v>
      </c>
      <c r="C2983" s="209" t="s">
        <v>692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313</v>
      </c>
      <c r="H2983" s="207" t="s">
        <v>291</v>
      </c>
      <c r="I2983" s="207" t="s">
        <v>240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691</v>
      </c>
      <c r="C2984" s="209" t="s">
        <v>692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293</v>
      </c>
      <c r="H2984" s="207" t="s">
        <v>291</v>
      </c>
      <c r="I2984" s="207" t="s">
        <v>240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691</v>
      </c>
      <c r="C2985" s="209" t="s">
        <v>692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287</v>
      </c>
      <c r="H2985" s="207" t="s">
        <v>1250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691</v>
      </c>
      <c r="C2986" s="209" t="s">
        <v>692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313</v>
      </c>
      <c r="H2986" s="207" t="s">
        <v>291</v>
      </c>
      <c r="I2986" s="207" t="s">
        <v>240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691</v>
      </c>
      <c r="C2987" s="209" t="s">
        <v>692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287</v>
      </c>
      <c r="H2987" s="207" t="s">
        <v>1251</v>
      </c>
      <c r="I2987" s="207" t="s">
        <v>241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691</v>
      </c>
      <c r="C2988" s="209" t="s">
        <v>692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287</v>
      </c>
      <c r="H2988" s="207" t="s">
        <v>996</v>
      </c>
      <c r="I2988" s="207" t="s">
        <v>248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691</v>
      </c>
      <c r="C2989" s="209" t="s">
        <v>692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287</v>
      </c>
      <c r="H2989" s="207" t="s">
        <v>1252</v>
      </c>
      <c r="I2989" s="207" t="s">
        <v>240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691</v>
      </c>
      <c r="C2990" s="209" t="s">
        <v>692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287</v>
      </c>
      <c r="H2990" s="207" t="s">
        <v>901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693</v>
      </c>
      <c r="C2991" s="209" t="s">
        <v>692</v>
      </c>
      <c r="D2991" s="72" t="str">
        <f t="shared" si="93"/>
        <v>mai/2018</v>
      </c>
      <c r="E2991" s="206">
        <v>43222</v>
      </c>
      <c r="F2991" s="205" t="s">
        <v>203</v>
      </c>
      <c r="G2991" s="205" t="s">
        <v>287</v>
      </c>
      <c r="H2991" s="207" t="s">
        <v>204</v>
      </c>
      <c r="I2991" s="207" t="s">
        <v>292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691</v>
      </c>
      <c r="C2992" s="209" t="s">
        <v>692</v>
      </c>
      <c r="D2992" s="72" t="str">
        <f t="shared" si="93"/>
        <v>mai/2018</v>
      </c>
      <c r="E2992" s="206">
        <v>43222</v>
      </c>
      <c r="F2992" s="205" t="s">
        <v>201</v>
      </c>
      <c r="G2992" s="205" t="s">
        <v>287</v>
      </c>
      <c r="H2992" s="207" t="s">
        <v>299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691</v>
      </c>
      <c r="C2993" s="209" t="s">
        <v>692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287</v>
      </c>
      <c r="H2993" s="207" t="s">
        <v>1006</v>
      </c>
      <c r="I2993" s="207" t="s">
        <v>252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693</v>
      </c>
      <c r="C2994" s="209" t="s">
        <v>692</v>
      </c>
      <c r="D2994" s="72" t="str">
        <f t="shared" si="93"/>
        <v>mai/2018</v>
      </c>
      <c r="E2994" s="206">
        <v>43223</v>
      </c>
      <c r="F2994" s="205" t="s">
        <v>201</v>
      </c>
      <c r="G2994" s="205" t="s">
        <v>287</v>
      </c>
      <c r="H2994" s="207" t="s">
        <v>299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691</v>
      </c>
      <c r="C2995" s="209" t="s">
        <v>692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287</v>
      </c>
      <c r="H2995" s="207" t="s">
        <v>436</v>
      </c>
      <c r="I2995" s="207" t="s">
        <v>240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691</v>
      </c>
      <c r="C2996" s="209" t="s">
        <v>692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287</v>
      </c>
      <c r="H2996" s="207" t="s">
        <v>323</v>
      </c>
      <c r="I2996" s="207" t="s">
        <v>241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691</v>
      </c>
      <c r="C2997" s="209" t="s">
        <v>692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287</v>
      </c>
      <c r="H2997" s="207" t="s">
        <v>1253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691</v>
      </c>
      <c r="C2998" s="209" t="s">
        <v>692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287</v>
      </c>
      <c r="H2998" s="207" t="s">
        <v>184</v>
      </c>
      <c r="I2998" s="207" t="s">
        <v>240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691</v>
      </c>
      <c r="C2999" s="209" t="s">
        <v>692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287</v>
      </c>
      <c r="H2999" s="207" t="s">
        <v>1251</v>
      </c>
      <c r="I2999" s="207" t="s">
        <v>241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691</v>
      </c>
      <c r="C3000" s="209" t="s">
        <v>692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287</v>
      </c>
      <c r="H3000" s="207" t="s">
        <v>901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691</v>
      </c>
      <c r="C3001" s="209" t="s">
        <v>692</v>
      </c>
      <c r="D3001" s="72" t="str">
        <f t="shared" si="93"/>
        <v>mai/2018</v>
      </c>
      <c r="E3001" s="206">
        <v>43223</v>
      </c>
      <c r="F3001" s="205" t="s">
        <v>424</v>
      </c>
      <c r="G3001" s="205" t="s">
        <v>287</v>
      </c>
      <c r="H3001" s="207" t="s">
        <v>1179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691</v>
      </c>
      <c r="C3002" s="209" t="s">
        <v>692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287</v>
      </c>
      <c r="H3002" s="207" t="s">
        <v>436</v>
      </c>
      <c r="I3002" s="207" t="s">
        <v>240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691</v>
      </c>
      <c r="C3003" s="209" t="s">
        <v>692</v>
      </c>
      <c r="D3003" s="72" t="str">
        <f t="shared" si="93"/>
        <v>mai/2018</v>
      </c>
      <c r="E3003" s="206">
        <v>43223</v>
      </c>
      <c r="F3003" s="205" t="s">
        <v>314</v>
      </c>
      <c r="G3003" s="205" t="s">
        <v>287</v>
      </c>
      <c r="H3003" s="207" t="s">
        <v>387</v>
      </c>
      <c r="I3003" s="207" t="s">
        <v>268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691</v>
      </c>
      <c r="C3004" s="209" t="s">
        <v>692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287</v>
      </c>
      <c r="H3004" s="207" t="s">
        <v>355</v>
      </c>
      <c r="I3004" s="207" t="s">
        <v>240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691</v>
      </c>
      <c r="C3005" s="209" t="s">
        <v>692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287</v>
      </c>
      <c r="H3005" s="207" t="s">
        <v>1126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691</v>
      </c>
      <c r="C3006" s="209" t="s">
        <v>692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287</v>
      </c>
      <c r="H3006" s="207" t="s">
        <v>198</v>
      </c>
      <c r="I3006" s="207" t="s">
        <v>241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691</v>
      </c>
      <c r="C3007" s="209" t="s">
        <v>692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287</v>
      </c>
      <c r="H3007" s="207" t="s">
        <v>355</v>
      </c>
      <c r="I3007" s="207" t="s">
        <v>252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691</v>
      </c>
      <c r="C3008" s="209" t="s">
        <v>692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287</v>
      </c>
      <c r="H3008" s="207" t="s">
        <v>1218</v>
      </c>
      <c r="I3008" s="207" t="s">
        <v>240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691</v>
      </c>
      <c r="C3009" s="209" t="s">
        <v>692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287</v>
      </c>
      <c r="H3009" s="207" t="s">
        <v>389</v>
      </c>
      <c r="I3009" s="207" t="s">
        <v>241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691</v>
      </c>
      <c r="C3010" s="209" t="s">
        <v>692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287</v>
      </c>
      <c r="H3010" s="207" t="s">
        <v>901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691</v>
      </c>
      <c r="C3011" s="209" t="s">
        <v>692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287</v>
      </c>
      <c r="H3011" s="207" t="s">
        <v>995</v>
      </c>
      <c r="I3011" s="207" t="s">
        <v>240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693</v>
      </c>
      <c r="C3012" s="209" t="s">
        <v>692</v>
      </c>
      <c r="D3012" s="72" t="str">
        <f t="shared" ref="D3012:D3075" si="95">TEXT(E3012,"mmm/aaaa")</f>
        <v>mai/2018</v>
      </c>
      <c r="E3012" s="206">
        <v>43223</v>
      </c>
      <c r="F3012" s="205" t="s">
        <v>203</v>
      </c>
      <c r="G3012" s="205" t="s">
        <v>287</v>
      </c>
      <c r="H3012" s="207" t="s">
        <v>204</v>
      </c>
      <c r="I3012" s="207" t="s">
        <v>292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691</v>
      </c>
      <c r="C3013" s="209" t="s">
        <v>692</v>
      </c>
      <c r="D3013" s="72" t="str">
        <f t="shared" si="95"/>
        <v>mai/2018</v>
      </c>
      <c r="E3013" s="206">
        <v>43223</v>
      </c>
      <c r="F3013" s="205" t="s">
        <v>201</v>
      </c>
      <c r="G3013" s="205" t="s">
        <v>287</v>
      </c>
      <c r="H3013" s="207" t="s">
        <v>299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691</v>
      </c>
      <c r="C3014" s="209" t="s">
        <v>692</v>
      </c>
      <c r="D3014" s="72" t="str">
        <f t="shared" si="95"/>
        <v>mai/2018</v>
      </c>
      <c r="E3014" s="206">
        <v>43224</v>
      </c>
      <c r="F3014" s="205" t="s">
        <v>213</v>
      </c>
      <c r="G3014" s="205" t="s">
        <v>287</v>
      </c>
      <c r="H3014" s="207" t="s">
        <v>213</v>
      </c>
      <c r="I3014" s="207" t="s">
        <v>202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691</v>
      </c>
      <c r="C3015" s="209" t="s">
        <v>692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287</v>
      </c>
      <c r="H3015" s="207" t="s">
        <v>306</v>
      </c>
      <c r="I3015" s="207" t="s">
        <v>240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691</v>
      </c>
      <c r="C3016" s="209" t="s">
        <v>692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287</v>
      </c>
      <c r="H3016" s="207" t="s">
        <v>1014</v>
      </c>
      <c r="I3016" s="207" t="s">
        <v>244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691</v>
      </c>
      <c r="C3017" s="209" t="s">
        <v>692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287</v>
      </c>
      <c r="H3017" s="207" t="s">
        <v>345</v>
      </c>
      <c r="I3017" s="207" t="s">
        <v>271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691</v>
      </c>
      <c r="C3018" s="209" t="s">
        <v>692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302</v>
      </c>
      <c r="H3018" s="207" t="s">
        <v>1254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691</v>
      </c>
      <c r="C3019" s="209" t="s">
        <v>692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302</v>
      </c>
      <c r="H3019" s="207" t="s">
        <v>1254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691</v>
      </c>
      <c r="C3020" s="209" t="s">
        <v>692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287</v>
      </c>
      <c r="H3020" s="207" t="s">
        <v>1255</v>
      </c>
      <c r="I3020" s="207" t="s">
        <v>268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691</v>
      </c>
      <c r="C3021" s="209" t="s">
        <v>692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287</v>
      </c>
      <c r="H3021" s="207" t="s">
        <v>1003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691</v>
      </c>
      <c r="C3022" s="209" t="s">
        <v>692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287</v>
      </c>
      <c r="H3022" s="207" t="s">
        <v>184</v>
      </c>
      <c r="I3022" s="207" t="s">
        <v>240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691</v>
      </c>
      <c r="C3023" s="209" t="s">
        <v>692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287</v>
      </c>
      <c r="H3023" s="207" t="s">
        <v>184</v>
      </c>
      <c r="I3023" s="207" t="s">
        <v>240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691</v>
      </c>
      <c r="C3024" s="209" t="s">
        <v>692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287</v>
      </c>
      <c r="H3024" s="207" t="s">
        <v>426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691</v>
      </c>
      <c r="C3025" s="209" t="s">
        <v>692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287</v>
      </c>
      <c r="H3025" s="207" t="s">
        <v>706</v>
      </c>
      <c r="I3025" s="207" t="s">
        <v>268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691</v>
      </c>
      <c r="C3026" s="209" t="s">
        <v>692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289</v>
      </c>
      <c r="H3026" s="207" t="s">
        <v>291</v>
      </c>
      <c r="I3026" s="207" t="s">
        <v>240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691</v>
      </c>
      <c r="C3027" s="209" t="s">
        <v>692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287</v>
      </c>
      <c r="H3027" s="207" t="s">
        <v>178</v>
      </c>
      <c r="I3027" s="207" t="s">
        <v>241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691</v>
      </c>
      <c r="C3028" s="209" t="s">
        <v>692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302</v>
      </c>
      <c r="H3028" s="207" t="s">
        <v>1254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693</v>
      </c>
      <c r="C3029" s="209" t="s">
        <v>692</v>
      </c>
      <c r="D3029" s="72" t="str">
        <f t="shared" si="95"/>
        <v>mai/2018</v>
      </c>
      <c r="E3029" s="206">
        <v>43224</v>
      </c>
      <c r="F3029" s="205" t="s">
        <v>201</v>
      </c>
      <c r="G3029" s="205" t="s">
        <v>287</v>
      </c>
      <c r="H3029" s="207" t="s">
        <v>299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691</v>
      </c>
      <c r="C3030" s="209" t="s">
        <v>692</v>
      </c>
      <c r="D3030" s="72" t="str">
        <f t="shared" si="95"/>
        <v>mai/2018</v>
      </c>
      <c r="E3030" s="206">
        <v>43224</v>
      </c>
      <c r="F3030" s="205" t="s">
        <v>210</v>
      </c>
      <c r="G3030" s="205" t="s">
        <v>287</v>
      </c>
      <c r="H3030" s="207" t="s">
        <v>298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691</v>
      </c>
      <c r="C3031" s="209" t="s">
        <v>692</v>
      </c>
      <c r="D3031" s="72" t="str">
        <f t="shared" si="95"/>
        <v>mai/2018</v>
      </c>
      <c r="E3031" s="206">
        <v>43224</v>
      </c>
      <c r="F3031" s="205" t="s">
        <v>210</v>
      </c>
      <c r="G3031" s="205" t="s">
        <v>287</v>
      </c>
      <c r="H3031" s="207" t="s">
        <v>298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691</v>
      </c>
      <c r="C3032" s="209" t="s">
        <v>692</v>
      </c>
      <c r="D3032" s="72" t="str">
        <f t="shared" si="95"/>
        <v>mai/2018</v>
      </c>
      <c r="E3032" s="206">
        <v>43224</v>
      </c>
      <c r="F3032" s="205" t="s">
        <v>210</v>
      </c>
      <c r="G3032" s="205" t="s">
        <v>287</v>
      </c>
      <c r="H3032" s="207" t="s">
        <v>298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691</v>
      </c>
      <c r="C3033" s="209" t="s">
        <v>692</v>
      </c>
      <c r="D3033" s="72" t="str">
        <f t="shared" si="95"/>
        <v>mai/2018</v>
      </c>
      <c r="E3033" s="206">
        <v>43224</v>
      </c>
      <c r="F3033" s="205" t="s">
        <v>210</v>
      </c>
      <c r="G3033" s="205" t="s">
        <v>287</v>
      </c>
      <c r="H3033" s="207" t="s">
        <v>298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691</v>
      </c>
      <c r="C3034" s="209" t="s">
        <v>692</v>
      </c>
      <c r="D3034" s="72" t="str">
        <f t="shared" si="95"/>
        <v>mai/2018</v>
      </c>
      <c r="E3034" s="206">
        <v>43224</v>
      </c>
      <c r="F3034" s="205" t="s">
        <v>210</v>
      </c>
      <c r="G3034" s="205" t="s">
        <v>287</v>
      </c>
      <c r="H3034" s="207" t="s">
        <v>298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693</v>
      </c>
      <c r="C3035" s="209" t="s">
        <v>692</v>
      </c>
      <c r="D3035" s="72" t="str">
        <f t="shared" si="95"/>
        <v>mai/2018</v>
      </c>
      <c r="E3035" s="206">
        <v>43224</v>
      </c>
      <c r="F3035" s="205" t="s">
        <v>203</v>
      </c>
      <c r="G3035" s="205" t="s">
        <v>287</v>
      </c>
      <c r="H3035" s="207" t="s">
        <v>204</v>
      </c>
      <c r="I3035" s="207" t="s">
        <v>292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691</v>
      </c>
      <c r="C3036" s="209" t="s">
        <v>692</v>
      </c>
      <c r="D3036" s="72" t="str">
        <f t="shared" si="95"/>
        <v>mai/2018</v>
      </c>
      <c r="E3036" s="206">
        <v>43224</v>
      </c>
      <c r="F3036" s="205" t="s">
        <v>201</v>
      </c>
      <c r="G3036" s="205" t="s">
        <v>287</v>
      </c>
      <c r="H3036" s="207" t="s">
        <v>299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691</v>
      </c>
      <c r="C3037" s="209" t="s">
        <v>692</v>
      </c>
      <c r="D3037" s="72" t="str">
        <f t="shared" si="95"/>
        <v>mai/2018</v>
      </c>
      <c r="E3037" s="206">
        <v>43224</v>
      </c>
      <c r="F3037" s="205" t="s">
        <v>203</v>
      </c>
      <c r="G3037" s="205" t="s">
        <v>287</v>
      </c>
      <c r="H3037" s="207" t="s">
        <v>204</v>
      </c>
      <c r="I3037" s="207" t="s">
        <v>292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691</v>
      </c>
      <c r="C3038" s="209" t="s">
        <v>692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287</v>
      </c>
      <c r="H3038" s="209" t="s">
        <v>1006</v>
      </c>
      <c r="I3038" s="207" t="s">
        <v>252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691</v>
      </c>
      <c r="C3039" s="209" t="s">
        <v>692</v>
      </c>
      <c r="D3039" s="72" t="str">
        <f t="shared" si="95"/>
        <v>mai/2018</v>
      </c>
      <c r="E3039" s="206">
        <v>43227</v>
      </c>
      <c r="F3039" s="205" t="s">
        <v>424</v>
      </c>
      <c r="G3039" s="205" t="s">
        <v>287</v>
      </c>
      <c r="H3039" s="207" t="s">
        <v>425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691</v>
      </c>
      <c r="C3040" s="209" t="s">
        <v>692</v>
      </c>
      <c r="D3040" s="72" t="str">
        <f t="shared" si="95"/>
        <v>mai/2018</v>
      </c>
      <c r="E3040" s="206">
        <v>43227</v>
      </c>
      <c r="F3040" s="205" t="s">
        <v>428</v>
      </c>
      <c r="G3040" s="205" t="s">
        <v>287</v>
      </c>
      <c r="H3040" s="207" t="s">
        <v>428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691</v>
      </c>
      <c r="C3041" s="209" t="s">
        <v>692</v>
      </c>
      <c r="D3041" s="72" t="str">
        <f t="shared" si="95"/>
        <v>mai/2018</v>
      </c>
      <c r="E3041" s="206">
        <v>43227</v>
      </c>
      <c r="F3041" s="205" t="s">
        <v>201</v>
      </c>
      <c r="G3041" s="205" t="s">
        <v>287</v>
      </c>
      <c r="H3041" s="207" t="s">
        <v>294</v>
      </c>
      <c r="I3041" s="207" t="s">
        <v>229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691</v>
      </c>
      <c r="C3042" s="209" t="s">
        <v>692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287</v>
      </c>
      <c r="H3042" s="207" t="s">
        <v>363</v>
      </c>
      <c r="I3042" s="207" t="s">
        <v>240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691</v>
      </c>
      <c r="C3043" s="209" t="s">
        <v>692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287</v>
      </c>
      <c r="H3043" s="207" t="s">
        <v>306</v>
      </c>
      <c r="I3043" s="207" t="s">
        <v>240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691</v>
      </c>
      <c r="C3044" s="209" t="s">
        <v>692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287</v>
      </c>
      <c r="H3044" s="207" t="s">
        <v>306</v>
      </c>
      <c r="I3044" s="207" t="s">
        <v>240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691</v>
      </c>
      <c r="C3045" s="209" t="s">
        <v>692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317</v>
      </c>
      <c r="H3045" s="207" t="s">
        <v>703</v>
      </c>
      <c r="I3045" s="221" t="s">
        <v>273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691</v>
      </c>
      <c r="C3046" s="209" t="s">
        <v>692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287</v>
      </c>
      <c r="H3046" s="207" t="s">
        <v>309</v>
      </c>
      <c r="I3046" s="207" t="s">
        <v>249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691</v>
      </c>
      <c r="C3047" s="209" t="s">
        <v>692</v>
      </c>
      <c r="D3047" s="72" t="str">
        <f t="shared" si="95"/>
        <v>mai/2018</v>
      </c>
      <c r="E3047" s="206">
        <v>43227</v>
      </c>
      <c r="F3047" s="205" t="s">
        <v>424</v>
      </c>
      <c r="G3047" s="205" t="s">
        <v>287</v>
      </c>
      <c r="H3047" s="207" t="s">
        <v>930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691</v>
      </c>
      <c r="C3048" s="209" t="s">
        <v>692</v>
      </c>
      <c r="D3048" s="72" t="str">
        <f t="shared" si="95"/>
        <v>mai/2018</v>
      </c>
      <c r="E3048" s="206">
        <v>43227</v>
      </c>
      <c r="F3048" s="205" t="s">
        <v>424</v>
      </c>
      <c r="G3048" s="205" t="s">
        <v>287</v>
      </c>
      <c r="H3048" s="207" t="s">
        <v>883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691</v>
      </c>
      <c r="C3049" s="209" t="s">
        <v>692</v>
      </c>
      <c r="D3049" s="72" t="str">
        <f t="shared" si="95"/>
        <v>mai/2018</v>
      </c>
      <c r="E3049" s="206">
        <v>43227</v>
      </c>
      <c r="F3049" s="205" t="s">
        <v>424</v>
      </c>
      <c r="G3049" s="205" t="s">
        <v>287</v>
      </c>
      <c r="H3049" s="207" t="s">
        <v>1060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691</v>
      </c>
      <c r="C3050" s="209" t="s">
        <v>692</v>
      </c>
      <c r="D3050" s="72" t="str">
        <f t="shared" si="95"/>
        <v>mai/2018</v>
      </c>
      <c r="E3050" s="206">
        <v>43227</v>
      </c>
      <c r="F3050" s="205" t="s">
        <v>424</v>
      </c>
      <c r="G3050" s="205" t="s">
        <v>287</v>
      </c>
      <c r="H3050" s="207" t="s">
        <v>716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691</v>
      </c>
      <c r="C3051" s="209" t="s">
        <v>692</v>
      </c>
      <c r="D3051" s="72" t="str">
        <f t="shared" si="95"/>
        <v>mai/2018</v>
      </c>
      <c r="E3051" s="206">
        <v>43227</v>
      </c>
      <c r="F3051" s="205" t="s">
        <v>424</v>
      </c>
      <c r="G3051" s="205" t="s">
        <v>287</v>
      </c>
      <c r="H3051" s="207" t="s">
        <v>1184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691</v>
      </c>
      <c r="C3052" s="209" t="s">
        <v>692</v>
      </c>
      <c r="D3052" s="72" t="str">
        <f t="shared" si="95"/>
        <v>mai/2018</v>
      </c>
      <c r="E3052" s="206">
        <v>43227</v>
      </c>
      <c r="F3052" s="205" t="s">
        <v>424</v>
      </c>
      <c r="G3052" s="205" t="s">
        <v>287</v>
      </c>
      <c r="H3052" s="207" t="s">
        <v>763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691</v>
      </c>
      <c r="C3053" s="209" t="s">
        <v>692</v>
      </c>
      <c r="D3053" s="72" t="str">
        <f t="shared" si="95"/>
        <v>mai/2018</v>
      </c>
      <c r="E3053" s="206">
        <v>43227</v>
      </c>
      <c r="F3053" s="205" t="s">
        <v>424</v>
      </c>
      <c r="G3053" s="205" t="s">
        <v>287</v>
      </c>
      <c r="H3053" s="207" t="s">
        <v>1054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691</v>
      </c>
      <c r="C3054" s="209" t="s">
        <v>692</v>
      </c>
      <c r="D3054" s="72" t="str">
        <f t="shared" si="95"/>
        <v>mai/2018</v>
      </c>
      <c r="E3054" s="206">
        <v>43227</v>
      </c>
      <c r="F3054" s="205" t="s">
        <v>424</v>
      </c>
      <c r="G3054" s="205" t="s">
        <v>287</v>
      </c>
      <c r="H3054" s="207" t="s">
        <v>1256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691</v>
      </c>
      <c r="C3055" s="209" t="s">
        <v>692</v>
      </c>
      <c r="D3055" s="72" t="str">
        <f t="shared" si="95"/>
        <v>mai/2018</v>
      </c>
      <c r="E3055" s="206">
        <v>43227</v>
      </c>
      <c r="F3055" s="205" t="s">
        <v>424</v>
      </c>
      <c r="G3055" s="205" t="s">
        <v>287</v>
      </c>
      <c r="H3055" s="207" t="s">
        <v>726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691</v>
      </c>
      <c r="C3056" s="209" t="s">
        <v>692</v>
      </c>
      <c r="D3056" s="72" t="str">
        <f t="shared" si="95"/>
        <v>mai/2018</v>
      </c>
      <c r="E3056" s="206">
        <v>43227</v>
      </c>
      <c r="F3056" s="205" t="s">
        <v>424</v>
      </c>
      <c r="G3056" s="205" t="s">
        <v>287</v>
      </c>
      <c r="H3056" s="207" t="s">
        <v>938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691</v>
      </c>
      <c r="C3057" s="209" t="s">
        <v>692</v>
      </c>
      <c r="D3057" s="72" t="str">
        <f t="shared" si="95"/>
        <v>mai/2018</v>
      </c>
      <c r="E3057" s="206">
        <v>43227</v>
      </c>
      <c r="F3057" s="205" t="s">
        <v>424</v>
      </c>
      <c r="G3057" s="205" t="s">
        <v>287</v>
      </c>
      <c r="H3057" s="207" t="s">
        <v>740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691</v>
      </c>
      <c r="C3058" s="209" t="s">
        <v>692</v>
      </c>
      <c r="D3058" s="72" t="str">
        <f t="shared" si="95"/>
        <v>mai/2018</v>
      </c>
      <c r="E3058" s="206">
        <v>43227</v>
      </c>
      <c r="F3058" s="205" t="s">
        <v>424</v>
      </c>
      <c r="G3058" s="205" t="s">
        <v>287</v>
      </c>
      <c r="H3058" s="207" t="s">
        <v>908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691</v>
      </c>
      <c r="C3059" s="209" t="s">
        <v>692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287</v>
      </c>
      <c r="H3059" s="207" t="s">
        <v>1205</v>
      </c>
      <c r="I3059" s="207" t="s">
        <v>241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691</v>
      </c>
      <c r="C3060" s="209" t="s">
        <v>692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287</v>
      </c>
      <c r="H3060" s="207" t="s">
        <v>1014</v>
      </c>
      <c r="I3060" s="207" t="s">
        <v>265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691</v>
      </c>
      <c r="C3061" s="209" t="s">
        <v>692</v>
      </c>
      <c r="D3061" s="72" t="str">
        <f t="shared" si="95"/>
        <v>mai/2018</v>
      </c>
      <c r="E3061" s="206">
        <v>43227</v>
      </c>
      <c r="F3061" s="205" t="s">
        <v>424</v>
      </c>
      <c r="G3061" s="205" t="s">
        <v>287</v>
      </c>
      <c r="H3061" s="207" t="s">
        <v>1055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691</v>
      </c>
      <c r="C3062" s="209" t="s">
        <v>692</v>
      </c>
      <c r="D3062" s="72" t="str">
        <f t="shared" si="95"/>
        <v>mai/2018</v>
      </c>
      <c r="E3062" s="206">
        <v>43227</v>
      </c>
      <c r="F3062" s="205" t="s">
        <v>424</v>
      </c>
      <c r="G3062" s="205" t="s">
        <v>287</v>
      </c>
      <c r="H3062" s="207" t="s">
        <v>755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691</v>
      </c>
      <c r="C3063" s="209" t="s">
        <v>692</v>
      </c>
      <c r="D3063" s="72" t="str">
        <f t="shared" si="95"/>
        <v>mai/2018</v>
      </c>
      <c r="E3063" s="206">
        <v>43227</v>
      </c>
      <c r="F3063" s="205" t="s">
        <v>424</v>
      </c>
      <c r="G3063" s="205" t="s">
        <v>287</v>
      </c>
      <c r="H3063" s="207" t="s">
        <v>925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691</v>
      </c>
      <c r="C3064" s="209" t="s">
        <v>692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287</v>
      </c>
      <c r="H3064" s="207" t="s">
        <v>178</v>
      </c>
      <c r="I3064" s="207" t="s">
        <v>240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691</v>
      </c>
      <c r="C3065" s="209" t="s">
        <v>692</v>
      </c>
      <c r="D3065" s="72" t="str">
        <f t="shared" si="95"/>
        <v>mai/2018</v>
      </c>
      <c r="E3065" s="206">
        <v>43227</v>
      </c>
      <c r="F3065" s="205" t="s">
        <v>429</v>
      </c>
      <c r="G3065" s="205" t="s">
        <v>287</v>
      </c>
      <c r="H3065" s="207" t="s">
        <v>1190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691</v>
      </c>
      <c r="C3066" s="209" t="s">
        <v>692</v>
      </c>
      <c r="D3066" s="72" t="str">
        <f t="shared" si="95"/>
        <v>mai/2018</v>
      </c>
      <c r="E3066" s="206">
        <v>43227</v>
      </c>
      <c r="F3066" s="205" t="s">
        <v>424</v>
      </c>
      <c r="G3066" s="205" t="s">
        <v>287</v>
      </c>
      <c r="H3066" s="207" t="s">
        <v>752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691</v>
      </c>
      <c r="C3067" s="209" t="s">
        <v>692</v>
      </c>
      <c r="D3067" s="72" t="str">
        <f t="shared" si="95"/>
        <v>mai/2018</v>
      </c>
      <c r="E3067" s="206">
        <v>43227</v>
      </c>
      <c r="F3067" s="205" t="s">
        <v>424</v>
      </c>
      <c r="G3067" s="205" t="s">
        <v>287</v>
      </c>
      <c r="H3067" s="207" t="s">
        <v>743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691</v>
      </c>
      <c r="C3068" s="209" t="s">
        <v>692</v>
      </c>
      <c r="D3068" s="72" t="str">
        <f t="shared" si="95"/>
        <v>mai/2018</v>
      </c>
      <c r="E3068" s="206">
        <v>43227</v>
      </c>
      <c r="F3068" s="205" t="s">
        <v>424</v>
      </c>
      <c r="G3068" s="205" t="s">
        <v>287</v>
      </c>
      <c r="H3068" s="207" t="s">
        <v>759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691</v>
      </c>
      <c r="C3069" s="209" t="s">
        <v>692</v>
      </c>
      <c r="D3069" s="72" t="str">
        <f t="shared" si="95"/>
        <v>mai/2018</v>
      </c>
      <c r="E3069" s="206">
        <v>43227</v>
      </c>
      <c r="F3069" s="205" t="s">
        <v>424</v>
      </c>
      <c r="G3069" s="205" t="s">
        <v>287</v>
      </c>
      <c r="H3069" s="207" t="s">
        <v>936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691</v>
      </c>
      <c r="C3070" s="209" t="s">
        <v>692</v>
      </c>
      <c r="D3070" s="72" t="str">
        <f t="shared" si="95"/>
        <v>mai/2018</v>
      </c>
      <c r="E3070" s="206">
        <v>43227</v>
      </c>
      <c r="F3070" s="205" t="s">
        <v>424</v>
      </c>
      <c r="G3070" s="205" t="s">
        <v>287</v>
      </c>
      <c r="H3070" s="207" t="s">
        <v>771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691</v>
      </c>
      <c r="C3071" s="209" t="s">
        <v>692</v>
      </c>
      <c r="D3071" s="72" t="str">
        <f t="shared" si="95"/>
        <v>mai/2018</v>
      </c>
      <c r="E3071" s="206">
        <v>43227</v>
      </c>
      <c r="F3071" s="205" t="s">
        <v>424</v>
      </c>
      <c r="G3071" s="205" t="s">
        <v>287</v>
      </c>
      <c r="H3071" s="207" t="s">
        <v>1201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691</v>
      </c>
      <c r="C3072" s="209" t="s">
        <v>692</v>
      </c>
      <c r="D3072" s="72" t="str">
        <f t="shared" si="95"/>
        <v>mai/2018</v>
      </c>
      <c r="E3072" s="206">
        <v>43227</v>
      </c>
      <c r="F3072" s="205" t="s">
        <v>424</v>
      </c>
      <c r="G3072" s="205" t="s">
        <v>287</v>
      </c>
      <c r="H3072" s="207" t="s">
        <v>929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691</v>
      </c>
      <c r="C3073" s="209" t="s">
        <v>692</v>
      </c>
      <c r="D3073" s="72" t="str">
        <f t="shared" si="95"/>
        <v>mai/2018</v>
      </c>
      <c r="E3073" s="206">
        <v>43227</v>
      </c>
      <c r="F3073" s="205" t="s">
        <v>424</v>
      </c>
      <c r="G3073" s="205" t="s">
        <v>287</v>
      </c>
      <c r="H3073" s="207" t="s">
        <v>812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691</v>
      </c>
      <c r="C3074" s="209" t="s">
        <v>692</v>
      </c>
      <c r="D3074" s="72" t="str">
        <f t="shared" si="95"/>
        <v>mai/2018</v>
      </c>
      <c r="E3074" s="206">
        <v>43227</v>
      </c>
      <c r="F3074" s="205" t="s">
        <v>424</v>
      </c>
      <c r="G3074" s="205" t="s">
        <v>287</v>
      </c>
      <c r="H3074" s="207" t="s">
        <v>1058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691</v>
      </c>
      <c r="C3075" s="209" t="s">
        <v>692</v>
      </c>
      <c r="D3075" s="72" t="str">
        <f t="shared" si="95"/>
        <v>mai/2018</v>
      </c>
      <c r="E3075" s="206">
        <v>43227</v>
      </c>
      <c r="F3075" s="205" t="s">
        <v>429</v>
      </c>
      <c r="G3075" s="205" t="s">
        <v>287</v>
      </c>
      <c r="H3075" s="207" t="s">
        <v>1257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691</v>
      </c>
      <c r="C3076" s="209" t="s">
        <v>692</v>
      </c>
      <c r="D3076" s="72" t="str">
        <f t="shared" ref="D3076:D3139" si="97">TEXT(E3076,"mmm/aaaa")</f>
        <v>mai/2018</v>
      </c>
      <c r="E3076" s="206">
        <v>43227</v>
      </c>
      <c r="F3076" s="205" t="s">
        <v>429</v>
      </c>
      <c r="G3076" s="205" t="s">
        <v>287</v>
      </c>
      <c r="H3076" s="207" t="s">
        <v>1189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691</v>
      </c>
      <c r="C3077" s="209" t="s">
        <v>692</v>
      </c>
      <c r="D3077" s="72" t="str">
        <f t="shared" si="97"/>
        <v>mai/2018</v>
      </c>
      <c r="E3077" s="206">
        <v>43227</v>
      </c>
      <c r="F3077" s="205" t="s">
        <v>424</v>
      </c>
      <c r="G3077" s="205" t="s">
        <v>287</v>
      </c>
      <c r="H3077" s="207" t="s">
        <v>910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691</v>
      </c>
      <c r="C3078" s="209" t="s">
        <v>692</v>
      </c>
      <c r="D3078" s="72" t="str">
        <f t="shared" si="97"/>
        <v>mai/2018</v>
      </c>
      <c r="E3078" s="206">
        <v>43227</v>
      </c>
      <c r="F3078" s="205" t="s">
        <v>424</v>
      </c>
      <c r="G3078" s="205" t="s">
        <v>287</v>
      </c>
      <c r="H3078" s="207" t="s">
        <v>799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691</v>
      </c>
      <c r="C3079" s="209" t="s">
        <v>692</v>
      </c>
      <c r="D3079" s="72" t="str">
        <f t="shared" si="97"/>
        <v>mai/2018</v>
      </c>
      <c r="E3079" s="206">
        <v>43227</v>
      </c>
      <c r="F3079" s="205" t="s">
        <v>429</v>
      </c>
      <c r="G3079" s="205" t="s">
        <v>287</v>
      </c>
      <c r="H3079" s="207" t="s">
        <v>1188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691</v>
      </c>
      <c r="C3080" s="209" t="s">
        <v>692</v>
      </c>
      <c r="D3080" s="72" t="str">
        <f t="shared" si="97"/>
        <v>mai/2018</v>
      </c>
      <c r="E3080" s="206">
        <v>43227</v>
      </c>
      <c r="F3080" s="205" t="s">
        <v>424</v>
      </c>
      <c r="G3080" s="205" t="s">
        <v>287</v>
      </c>
      <c r="H3080" s="207" t="s">
        <v>941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691</v>
      </c>
      <c r="C3081" s="209" t="s">
        <v>692</v>
      </c>
      <c r="D3081" s="72" t="str">
        <f t="shared" si="97"/>
        <v>mai/2018</v>
      </c>
      <c r="E3081" s="206">
        <v>43227</v>
      </c>
      <c r="F3081" s="205" t="s">
        <v>424</v>
      </c>
      <c r="G3081" s="205" t="s">
        <v>287</v>
      </c>
      <c r="H3081" s="207" t="s">
        <v>947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691</v>
      </c>
      <c r="C3082" s="209" t="s">
        <v>692</v>
      </c>
      <c r="D3082" s="72" t="str">
        <f t="shared" si="97"/>
        <v>mai/2018</v>
      </c>
      <c r="E3082" s="206">
        <v>43227</v>
      </c>
      <c r="F3082" s="205" t="s">
        <v>424</v>
      </c>
      <c r="G3082" s="205" t="s">
        <v>287</v>
      </c>
      <c r="H3082" s="207" t="s">
        <v>991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691</v>
      </c>
      <c r="C3083" s="209" t="s">
        <v>692</v>
      </c>
      <c r="D3083" s="72" t="str">
        <f t="shared" si="97"/>
        <v>mai/2018</v>
      </c>
      <c r="E3083" s="206">
        <v>43227</v>
      </c>
      <c r="F3083" s="205" t="s">
        <v>424</v>
      </c>
      <c r="G3083" s="205" t="s">
        <v>287</v>
      </c>
      <c r="H3083" s="207" t="s">
        <v>994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691</v>
      </c>
      <c r="C3084" s="209" t="s">
        <v>692</v>
      </c>
      <c r="D3084" s="72" t="str">
        <f t="shared" si="97"/>
        <v>mai/2018</v>
      </c>
      <c r="E3084" s="206">
        <v>43227</v>
      </c>
      <c r="F3084" s="205" t="s">
        <v>424</v>
      </c>
      <c r="G3084" s="205" t="s">
        <v>287</v>
      </c>
      <c r="H3084" s="207" t="s">
        <v>813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691</v>
      </c>
      <c r="C3085" s="209" t="s">
        <v>692</v>
      </c>
      <c r="D3085" s="72" t="str">
        <f t="shared" si="97"/>
        <v>mai/2018</v>
      </c>
      <c r="E3085" s="206">
        <v>43227</v>
      </c>
      <c r="F3085" s="205" t="s">
        <v>429</v>
      </c>
      <c r="G3085" s="205" t="s">
        <v>287</v>
      </c>
      <c r="H3085" s="207" t="s">
        <v>1199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691</v>
      </c>
      <c r="C3086" s="209" t="s">
        <v>692</v>
      </c>
      <c r="D3086" s="72" t="str">
        <f t="shared" si="97"/>
        <v>mai/2018</v>
      </c>
      <c r="E3086" s="206">
        <v>43227</v>
      </c>
      <c r="F3086" s="205" t="s">
        <v>429</v>
      </c>
      <c r="G3086" s="205" t="s">
        <v>287</v>
      </c>
      <c r="H3086" s="207" t="s">
        <v>1194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691</v>
      </c>
      <c r="C3087" s="209" t="s">
        <v>692</v>
      </c>
      <c r="D3087" s="72" t="str">
        <f t="shared" si="97"/>
        <v>mai/2018</v>
      </c>
      <c r="E3087" s="206">
        <v>43227</v>
      </c>
      <c r="F3087" s="205" t="s">
        <v>424</v>
      </c>
      <c r="G3087" s="205" t="s">
        <v>287</v>
      </c>
      <c r="H3087" s="207" t="s">
        <v>862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691</v>
      </c>
      <c r="C3088" s="209" t="s">
        <v>692</v>
      </c>
      <c r="D3088" s="72" t="str">
        <f t="shared" si="97"/>
        <v>mai/2018</v>
      </c>
      <c r="E3088" s="206">
        <v>43227</v>
      </c>
      <c r="F3088" s="205" t="s">
        <v>424</v>
      </c>
      <c r="G3088" s="205" t="s">
        <v>287</v>
      </c>
      <c r="H3088" s="207" t="s">
        <v>830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691</v>
      </c>
      <c r="C3089" s="209" t="s">
        <v>692</v>
      </c>
      <c r="D3089" s="72" t="str">
        <f t="shared" si="97"/>
        <v>mai/2018</v>
      </c>
      <c r="E3089" s="206">
        <v>43227</v>
      </c>
      <c r="F3089" s="205" t="s">
        <v>424</v>
      </c>
      <c r="G3089" s="205" t="s">
        <v>287</v>
      </c>
      <c r="H3089" s="207" t="s">
        <v>946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691</v>
      </c>
      <c r="C3090" s="209" t="s">
        <v>692</v>
      </c>
      <c r="D3090" s="72" t="str">
        <f t="shared" si="97"/>
        <v>mai/2018</v>
      </c>
      <c r="E3090" s="206">
        <v>43227</v>
      </c>
      <c r="F3090" s="205" t="s">
        <v>429</v>
      </c>
      <c r="G3090" s="205" t="s">
        <v>287</v>
      </c>
      <c r="H3090" s="207" t="s">
        <v>1187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691</v>
      </c>
      <c r="C3091" s="209" t="s">
        <v>692</v>
      </c>
      <c r="D3091" s="72" t="str">
        <f t="shared" si="97"/>
        <v>mai/2018</v>
      </c>
      <c r="E3091" s="206">
        <v>43227</v>
      </c>
      <c r="F3091" s="205" t="s">
        <v>429</v>
      </c>
      <c r="G3091" s="205" t="s">
        <v>287</v>
      </c>
      <c r="H3091" s="207" t="s">
        <v>1193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691</v>
      </c>
      <c r="C3092" s="209" t="s">
        <v>692</v>
      </c>
      <c r="D3092" s="72" t="str">
        <f t="shared" si="97"/>
        <v>mai/2018</v>
      </c>
      <c r="E3092" s="206">
        <v>43227</v>
      </c>
      <c r="F3092" s="205" t="s">
        <v>429</v>
      </c>
      <c r="G3092" s="205" t="s">
        <v>287</v>
      </c>
      <c r="H3092" s="207" t="s">
        <v>1195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691</v>
      </c>
      <c r="C3093" s="209" t="s">
        <v>692</v>
      </c>
      <c r="D3093" s="72" t="str">
        <f t="shared" si="97"/>
        <v>mai/2018</v>
      </c>
      <c r="E3093" s="206">
        <v>43227</v>
      </c>
      <c r="F3093" s="205" t="s">
        <v>429</v>
      </c>
      <c r="G3093" s="205" t="s">
        <v>287</v>
      </c>
      <c r="H3093" s="207" t="s">
        <v>1200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691</v>
      </c>
      <c r="C3094" s="209" t="s">
        <v>692</v>
      </c>
      <c r="D3094" s="72" t="str">
        <f t="shared" si="97"/>
        <v>mai/2018</v>
      </c>
      <c r="E3094" s="206">
        <v>43227</v>
      </c>
      <c r="F3094" s="205" t="s">
        <v>424</v>
      </c>
      <c r="G3094" s="205" t="s">
        <v>287</v>
      </c>
      <c r="H3094" s="207" t="s">
        <v>1258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691</v>
      </c>
      <c r="C3095" s="209" t="s">
        <v>692</v>
      </c>
      <c r="D3095" s="72" t="str">
        <f t="shared" si="97"/>
        <v>mai/2018</v>
      </c>
      <c r="E3095" s="206">
        <v>43227</v>
      </c>
      <c r="F3095" s="205" t="s">
        <v>424</v>
      </c>
      <c r="G3095" s="205" t="s">
        <v>287</v>
      </c>
      <c r="H3095" s="207" t="s">
        <v>986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691</v>
      </c>
      <c r="C3096" s="209" t="s">
        <v>692</v>
      </c>
      <c r="D3096" s="72" t="str">
        <f t="shared" si="97"/>
        <v>mai/2018</v>
      </c>
      <c r="E3096" s="206">
        <v>43227</v>
      </c>
      <c r="F3096" s="205" t="s">
        <v>429</v>
      </c>
      <c r="G3096" s="205" t="s">
        <v>287</v>
      </c>
      <c r="H3096" s="207" t="s">
        <v>1181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691</v>
      </c>
      <c r="C3097" s="209" t="s">
        <v>692</v>
      </c>
      <c r="D3097" s="72" t="str">
        <f t="shared" si="97"/>
        <v>mai/2018</v>
      </c>
      <c r="E3097" s="206">
        <v>43227</v>
      </c>
      <c r="F3097" s="205" t="s">
        <v>429</v>
      </c>
      <c r="G3097" s="205" t="s">
        <v>287</v>
      </c>
      <c r="H3097" s="207" t="s">
        <v>1191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691</v>
      </c>
      <c r="C3098" s="209" t="s">
        <v>692</v>
      </c>
      <c r="D3098" s="72" t="str">
        <f t="shared" si="97"/>
        <v>mai/2018</v>
      </c>
      <c r="E3098" s="206">
        <v>43227</v>
      </c>
      <c r="F3098" s="205" t="s">
        <v>429</v>
      </c>
      <c r="G3098" s="205" t="s">
        <v>287</v>
      </c>
      <c r="H3098" s="207" t="s">
        <v>1197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691</v>
      </c>
      <c r="C3099" s="209" t="s">
        <v>692</v>
      </c>
      <c r="D3099" s="72" t="str">
        <f t="shared" si="97"/>
        <v>mai/2018</v>
      </c>
      <c r="E3099" s="206">
        <v>43227</v>
      </c>
      <c r="F3099" s="205" t="s">
        <v>429</v>
      </c>
      <c r="G3099" s="205" t="s">
        <v>287</v>
      </c>
      <c r="H3099" s="207" t="s">
        <v>1192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691</v>
      </c>
      <c r="C3100" s="209" t="s">
        <v>692</v>
      </c>
      <c r="D3100" s="72" t="str">
        <f t="shared" si="97"/>
        <v>mai/2018</v>
      </c>
      <c r="E3100" s="206">
        <v>43227</v>
      </c>
      <c r="F3100" s="205" t="s">
        <v>424</v>
      </c>
      <c r="G3100" s="205" t="s">
        <v>287</v>
      </c>
      <c r="H3100" s="207" t="s">
        <v>905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691</v>
      </c>
      <c r="C3101" s="209" t="s">
        <v>692</v>
      </c>
      <c r="D3101" s="72" t="str">
        <f t="shared" si="97"/>
        <v>mai/2018</v>
      </c>
      <c r="E3101" s="206">
        <v>43227</v>
      </c>
      <c r="F3101" s="205" t="s">
        <v>424</v>
      </c>
      <c r="G3101" s="205" t="s">
        <v>287</v>
      </c>
      <c r="H3101" s="207" t="s">
        <v>1183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691</v>
      </c>
      <c r="C3102" s="209" t="s">
        <v>692</v>
      </c>
      <c r="D3102" s="72" t="str">
        <f t="shared" si="97"/>
        <v>mai/2018</v>
      </c>
      <c r="E3102" s="206">
        <v>43227</v>
      </c>
      <c r="F3102" s="205" t="s">
        <v>424</v>
      </c>
      <c r="G3102" s="205" t="s">
        <v>287</v>
      </c>
      <c r="H3102" s="207" t="s">
        <v>948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691</v>
      </c>
      <c r="C3103" s="209" t="s">
        <v>692</v>
      </c>
      <c r="D3103" s="72" t="str">
        <f t="shared" si="97"/>
        <v>mai/2018</v>
      </c>
      <c r="E3103" s="206">
        <v>43227</v>
      </c>
      <c r="F3103" s="205" t="s">
        <v>424</v>
      </c>
      <c r="G3103" s="205" t="s">
        <v>287</v>
      </c>
      <c r="H3103" s="207" t="s">
        <v>838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691</v>
      </c>
      <c r="C3104" s="209" t="s">
        <v>692</v>
      </c>
      <c r="D3104" s="72" t="str">
        <f t="shared" si="97"/>
        <v>mai/2018</v>
      </c>
      <c r="E3104" s="206">
        <v>43227</v>
      </c>
      <c r="F3104" s="205" t="s">
        <v>424</v>
      </c>
      <c r="G3104" s="205" t="s">
        <v>287</v>
      </c>
      <c r="H3104" s="207" t="s">
        <v>845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691</v>
      </c>
      <c r="C3105" s="209" t="s">
        <v>692</v>
      </c>
      <c r="D3105" s="72" t="str">
        <f t="shared" si="97"/>
        <v>mai/2018</v>
      </c>
      <c r="E3105" s="206">
        <v>43227</v>
      </c>
      <c r="F3105" s="205" t="s">
        <v>424</v>
      </c>
      <c r="G3105" s="205" t="s">
        <v>287</v>
      </c>
      <c r="H3105" s="207" t="s">
        <v>858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691</v>
      </c>
      <c r="C3106" s="209" t="s">
        <v>692</v>
      </c>
      <c r="D3106" s="72" t="str">
        <f t="shared" si="97"/>
        <v>mai/2018</v>
      </c>
      <c r="E3106" s="206">
        <v>43227</v>
      </c>
      <c r="F3106" s="205" t="s">
        <v>424</v>
      </c>
      <c r="G3106" s="205" t="s">
        <v>287</v>
      </c>
      <c r="H3106" s="207" t="s">
        <v>1259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691</v>
      </c>
      <c r="C3107" s="209" t="s">
        <v>692</v>
      </c>
      <c r="D3107" s="72" t="str">
        <f t="shared" si="97"/>
        <v>mai/2018</v>
      </c>
      <c r="E3107" s="206">
        <v>43227</v>
      </c>
      <c r="F3107" s="205" t="s">
        <v>424</v>
      </c>
      <c r="G3107" s="205" t="s">
        <v>287</v>
      </c>
      <c r="H3107" s="207" t="s">
        <v>1260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691</v>
      </c>
      <c r="C3108" s="209" t="s">
        <v>692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287</v>
      </c>
      <c r="H3108" s="207" t="s">
        <v>306</v>
      </c>
      <c r="I3108" s="207" t="s">
        <v>240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691</v>
      </c>
      <c r="C3109" s="209" t="s">
        <v>692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287</v>
      </c>
      <c r="H3109" s="207" t="s">
        <v>1001</v>
      </c>
      <c r="I3109" s="207" t="s">
        <v>242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691</v>
      </c>
      <c r="C3110" s="209" t="s">
        <v>692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287</v>
      </c>
      <c r="H3110" s="207" t="s">
        <v>1126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691</v>
      </c>
      <c r="C3111" s="209" t="s">
        <v>692</v>
      </c>
      <c r="D3111" s="72" t="str">
        <f t="shared" si="97"/>
        <v>mai/2018</v>
      </c>
      <c r="E3111" s="206">
        <v>43227</v>
      </c>
      <c r="F3111" s="205" t="s">
        <v>424</v>
      </c>
      <c r="G3111" s="205" t="s">
        <v>287</v>
      </c>
      <c r="H3111" s="207" t="s">
        <v>1261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691</v>
      </c>
      <c r="C3112" s="209" t="s">
        <v>692</v>
      </c>
      <c r="D3112" s="72" t="str">
        <f t="shared" si="97"/>
        <v>mai/2018</v>
      </c>
      <c r="E3112" s="206">
        <v>43227</v>
      </c>
      <c r="F3112" s="205" t="s">
        <v>424</v>
      </c>
      <c r="G3112" s="205" t="s">
        <v>287</v>
      </c>
      <c r="H3112" s="207" t="s">
        <v>1262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691</v>
      </c>
      <c r="C3113" s="209" t="s">
        <v>692</v>
      </c>
      <c r="D3113" s="72" t="str">
        <f t="shared" si="97"/>
        <v>mai/2018</v>
      </c>
      <c r="E3113" s="206">
        <v>43227</v>
      </c>
      <c r="F3113" s="205" t="s">
        <v>424</v>
      </c>
      <c r="G3113" s="205" t="s">
        <v>287</v>
      </c>
      <c r="H3113" s="207" t="s">
        <v>1263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691</v>
      </c>
      <c r="C3114" s="209" t="s">
        <v>692</v>
      </c>
      <c r="D3114" s="72" t="str">
        <f t="shared" si="97"/>
        <v>mai/2018</v>
      </c>
      <c r="E3114" s="206">
        <v>43227</v>
      </c>
      <c r="F3114" s="205" t="s">
        <v>424</v>
      </c>
      <c r="G3114" s="205" t="s">
        <v>287</v>
      </c>
      <c r="H3114" s="207" t="s">
        <v>1264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691</v>
      </c>
      <c r="C3115" s="209" t="s">
        <v>692</v>
      </c>
      <c r="D3115" s="72" t="str">
        <f t="shared" si="97"/>
        <v>mai/2018</v>
      </c>
      <c r="E3115" s="206">
        <v>43227</v>
      </c>
      <c r="F3115" s="205" t="s">
        <v>424</v>
      </c>
      <c r="G3115" s="205" t="s">
        <v>287</v>
      </c>
      <c r="H3115" s="207" t="s">
        <v>1265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691</v>
      </c>
      <c r="C3116" s="209" t="s">
        <v>692</v>
      </c>
      <c r="D3116" s="72" t="str">
        <f t="shared" si="97"/>
        <v>mai/2018</v>
      </c>
      <c r="E3116" s="206">
        <v>43227</v>
      </c>
      <c r="F3116" s="205" t="s">
        <v>424</v>
      </c>
      <c r="G3116" s="205" t="s">
        <v>287</v>
      </c>
      <c r="H3116" s="207" t="s">
        <v>1266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691</v>
      </c>
      <c r="C3117" s="209" t="s">
        <v>692</v>
      </c>
      <c r="D3117" s="72" t="str">
        <f t="shared" si="97"/>
        <v>mai/2018</v>
      </c>
      <c r="E3117" s="206">
        <v>43227</v>
      </c>
      <c r="F3117" s="205" t="s">
        <v>424</v>
      </c>
      <c r="G3117" s="205" t="s">
        <v>287</v>
      </c>
      <c r="H3117" s="207" t="s">
        <v>1267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691</v>
      </c>
      <c r="C3118" s="209" t="s">
        <v>692</v>
      </c>
      <c r="D3118" s="72" t="str">
        <f t="shared" si="97"/>
        <v>mai/2018</v>
      </c>
      <c r="E3118" s="206">
        <v>43227</v>
      </c>
      <c r="F3118" s="205" t="s">
        <v>424</v>
      </c>
      <c r="G3118" s="205" t="s">
        <v>287</v>
      </c>
      <c r="H3118" s="207" t="s">
        <v>1268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691</v>
      </c>
      <c r="C3119" s="209" t="s">
        <v>692</v>
      </c>
      <c r="D3119" s="72" t="str">
        <f t="shared" si="97"/>
        <v>mai/2018</v>
      </c>
      <c r="E3119" s="206">
        <v>43227</v>
      </c>
      <c r="F3119" s="205" t="s">
        <v>424</v>
      </c>
      <c r="G3119" s="205" t="s">
        <v>287</v>
      </c>
      <c r="H3119" s="207" t="s">
        <v>1269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691</v>
      </c>
      <c r="C3120" s="209" t="s">
        <v>692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287</v>
      </c>
      <c r="H3120" s="207" t="s">
        <v>1014</v>
      </c>
      <c r="I3120" s="207" t="s">
        <v>265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691</v>
      </c>
      <c r="C3121" s="209" t="s">
        <v>692</v>
      </c>
      <c r="D3121" s="72" t="str">
        <f t="shared" si="97"/>
        <v>mai/2018</v>
      </c>
      <c r="E3121" s="206">
        <v>43227</v>
      </c>
      <c r="F3121" s="205" t="s">
        <v>424</v>
      </c>
      <c r="G3121" s="205" t="s">
        <v>287</v>
      </c>
      <c r="H3121" s="207" t="s">
        <v>1270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691</v>
      </c>
      <c r="C3122" s="209" t="s">
        <v>692</v>
      </c>
      <c r="D3122" s="72" t="str">
        <f t="shared" si="97"/>
        <v>mai/2018</v>
      </c>
      <c r="E3122" s="206">
        <v>43227</v>
      </c>
      <c r="F3122" s="205" t="s">
        <v>424</v>
      </c>
      <c r="G3122" s="205" t="s">
        <v>287</v>
      </c>
      <c r="H3122" s="207" t="s">
        <v>1271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691</v>
      </c>
      <c r="C3123" s="209" t="s">
        <v>692</v>
      </c>
      <c r="D3123" s="72" t="str">
        <f t="shared" si="97"/>
        <v>mai/2018</v>
      </c>
      <c r="E3123" s="206">
        <v>43227</v>
      </c>
      <c r="F3123" s="205" t="s">
        <v>424</v>
      </c>
      <c r="G3123" s="205" t="s">
        <v>287</v>
      </c>
      <c r="H3123" s="207" t="s">
        <v>1272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691</v>
      </c>
      <c r="C3124" s="209" t="s">
        <v>692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287</v>
      </c>
      <c r="H3124" s="207" t="s">
        <v>1014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691</v>
      </c>
      <c r="C3125" s="209" t="s">
        <v>692</v>
      </c>
      <c r="D3125" s="72" t="str">
        <f t="shared" si="97"/>
        <v>mai/2018</v>
      </c>
      <c r="E3125" s="206">
        <v>43227</v>
      </c>
      <c r="F3125" s="205" t="s">
        <v>424</v>
      </c>
      <c r="G3125" s="205" t="s">
        <v>287</v>
      </c>
      <c r="H3125" s="207" t="s">
        <v>1273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691</v>
      </c>
      <c r="C3126" s="209" t="s">
        <v>692</v>
      </c>
      <c r="D3126" s="72" t="str">
        <f t="shared" si="97"/>
        <v>mai/2018</v>
      </c>
      <c r="E3126" s="206">
        <v>43227</v>
      </c>
      <c r="F3126" s="205" t="s">
        <v>424</v>
      </c>
      <c r="G3126" s="205" t="s">
        <v>287</v>
      </c>
      <c r="H3126" s="207" t="s">
        <v>1274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691</v>
      </c>
      <c r="C3127" s="209" t="s">
        <v>692</v>
      </c>
      <c r="D3127" s="72" t="str">
        <f t="shared" si="97"/>
        <v>mai/2018</v>
      </c>
      <c r="E3127" s="206">
        <v>43227</v>
      </c>
      <c r="F3127" s="205" t="s">
        <v>424</v>
      </c>
      <c r="G3127" s="205" t="s">
        <v>287</v>
      </c>
      <c r="H3127" s="207" t="s">
        <v>1275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691</v>
      </c>
      <c r="C3128" s="209" t="s">
        <v>692</v>
      </c>
      <c r="D3128" s="72" t="str">
        <f t="shared" si="97"/>
        <v>mai/2018</v>
      </c>
      <c r="E3128" s="206">
        <v>43227</v>
      </c>
      <c r="F3128" s="205" t="s">
        <v>424</v>
      </c>
      <c r="G3128" s="205" t="s">
        <v>287</v>
      </c>
      <c r="H3128" s="207" t="s">
        <v>1276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691</v>
      </c>
      <c r="C3129" s="209" t="s">
        <v>692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287</v>
      </c>
      <c r="H3129" s="207" t="s">
        <v>355</v>
      </c>
      <c r="I3129" s="207" t="s">
        <v>252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691</v>
      </c>
      <c r="C3130" s="209" t="s">
        <v>692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287</v>
      </c>
      <c r="H3130" s="207" t="s">
        <v>1042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691</v>
      </c>
      <c r="C3131" s="209" t="s">
        <v>692</v>
      </c>
      <c r="D3131" s="72" t="str">
        <f t="shared" si="97"/>
        <v>mai/2018</v>
      </c>
      <c r="E3131" s="206">
        <v>43227</v>
      </c>
      <c r="F3131" s="205" t="s">
        <v>428</v>
      </c>
      <c r="G3131" s="205" t="s">
        <v>287</v>
      </c>
      <c r="H3131" s="207" t="s">
        <v>428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691</v>
      </c>
      <c r="C3132" s="209" t="s">
        <v>692</v>
      </c>
      <c r="D3132" s="72" t="str">
        <f t="shared" si="97"/>
        <v>mai/2018</v>
      </c>
      <c r="E3132" s="206">
        <v>43227</v>
      </c>
      <c r="F3132" s="205" t="s">
        <v>210</v>
      </c>
      <c r="G3132" s="205" t="s">
        <v>287</v>
      </c>
      <c r="H3132" s="207" t="s">
        <v>298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691</v>
      </c>
      <c r="C3133" s="209" t="s">
        <v>692</v>
      </c>
      <c r="D3133" s="72" t="str">
        <f t="shared" si="97"/>
        <v>mai/2018</v>
      </c>
      <c r="E3133" s="206">
        <v>43227</v>
      </c>
      <c r="F3133" s="205" t="s">
        <v>210</v>
      </c>
      <c r="G3133" s="205" t="s">
        <v>287</v>
      </c>
      <c r="H3133" s="207" t="s">
        <v>298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691</v>
      </c>
      <c r="C3134" s="209" t="s">
        <v>692</v>
      </c>
      <c r="D3134" s="72" t="str">
        <f t="shared" si="97"/>
        <v>mai/2018</v>
      </c>
      <c r="E3134" s="206">
        <v>43227</v>
      </c>
      <c r="F3134" s="205" t="s">
        <v>210</v>
      </c>
      <c r="G3134" s="205" t="s">
        <v>287</v>
      </c>
      <c r="H3134" s="207" t="s">
        <v>298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691</v>
      </c>
      <c r="C3135" s="209" t="s">
        <v>692</v>
      </c>
      <c r="D3135" s="72" t="str">
        <f t="shared" si="97"/>
        <v>mai/2018</v>
      </c>
      <c r="E3135" s="206">
        <v>43227</v>
      </c>
      <c r="F3135" s="205" t="s">
        <v>210</v>
      </c>
      <c r="G3135" s="205" t="s">
        <v>287</v>
      </c>
      <c r="H3135" s="207" t="s">
        <v>298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691</v>
      </c>
      <c r="C3136" s="209" t="s">
        <v>692</v>
      </c>
      <c r="D3136" s="72" t="str">
        <f t="shared" si="97"/>
        <v>mai/2018</v>
      </c>
      <c r="E3136" s="206">
        <v>43227</v>
      </c>
      <c r="F3136" s="205" t="s">
        <v>210</v>
      </c>
      <c r="G3136" s="205" t="s">
        <v>287</v>
      </c>
      <c r="H3136" s="207" t="s">
        <v>298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691</v>
      </c>
      <c r="C3137" s="209" t="s">
        <v>692</v>
      </c>
      <c r="D3137" s="72" t="str">
        <f t="shared" si="97"/>
        <v>mai/2018</v>
      </c>
      <c r="E3137" s="206">
        <v>43227</v>
      </c>
      <c r="F3137" s="205" t="s">
        <v>210</v>
      </c>
      <c r="G3137" s="205" t="s">
        <v>287</v>
      </c>
      <c r="H3137" s="207" t="s">
        <v>298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691</v>
      </c>
      <c r="C3138" s="209" t="s">
        <v>692</v>
      </c>
      <c r="D3138" s="72" t="str">
        <f t="shared" si="97"/>
        <v>mai/2018</v>
      </c>
      <c r="E3138" s="206">
        <v>43227</v>
      </c>
      <c r="F3138" s="205" t="s">
        <v>210</v>
      </c>
      <c r="G3138" s="205" t="s">
        <v>287</v>
      </c>
      <c r="H3138" s="207" t="s">
        <v>298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691</v>
      </c>
      <c r="C3139" s="209" t="s">
        <v>692</v>
      </c>
      <c r="D3139" s="72" t="str">
        <f t="shared" si="97"/>
        <v>mai/2018</v>
      </c>
      <c r="E3139" s="206">
        <v>43227</v>
      </c>
      <c r="F3139" s="205" t="s">
        <v>210</v>
      </c>
      <c r="G3139" s="205" t="s">
        <v>287</v>
      </c>
      <c r="H3139" s="207" t="s">
        <v>298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691</v>
      </c>
      <c r="C3140" s="209" t="s">
        <v>692</v>
      </c>
      <c r="D3140" s="72" t="str">
        <f t="shared" ref="D3140:D3203" si="99">TEXT(E3140,"mmm/aaaa")</f>
        <v>mai/2018</v>
      </c>
      <c r="E3140" s="206">
        <v>43227</v>
      </c>
      <c r="F3140" s="205" t="s">
        <v>210</v>
      </c>
      <c r="G3140" s="205" t="s">
        <v>287</v>
      </c>
      <c r="H3140" s="207" t="s">
        <v>298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691</v>
      </c>
      <c r="C3141" s="209" t="s">
        <v>692</v>
      </c>
      <c r="D3141" s="72" t="str">
        <f t="shared" si="99"/>
        <v>mai/2018</v>
      </c>
      <c r="E3141" s="206">
        <v>43227</v>
      </c>
      <c r="F3141" s="205" t="s">
        <v>210</v>
      </c>
      <c r="G3141" s="205" t="s">
        <v>287</v>
      </c>
      <c r="H3141" s="207" t="s">
        <v>298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691</v>
      </c>
      <c r="C3142" s="209" t="s">
        <v>692</v>
      </c>
      <c r="D3142" s="72" t="str">
        <f t="shared" si="99"/>
        <v>mai/2018</v>
      </c>
      <c r="E3142" s="206">
        <v>43227</v>
      </c>
      <c r="F3142" s="205" t="s">
        <v>210</v>
      </c>
      <c r="G3142" s="205" t="s">
        <v>287</v>
      </c>
      <c r="H3142" s="207" t="s">
        <v>298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691</v>
      </c>
      <c r="C3143" s="209" t="s">
        <v>692</v>
      </c>
      <c r="D3143" s="72" t="str">
        <f t="shared" si="99"/>
        <v>mai/2018</v>
      </c>
      <c r="E3143" s="206">
        <v>43227</v>
      </c>
      <c r="F3143" s="205" t="s">
        <v>210</v>
      </c>
      <c r="G3143" s="205" t="s">
        <v>287</v>
      </c>
      <c r="H3143" s="207" t="s">
        <v>298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691</v>
      </c>
      <c r="C3144" s="209" t="s">
        <v>692</v>
      </c>
      <c r="D3144" s="72" t="str">
        <f t="shared" si="99"/>
        <v>mai/2018</v>
      </c>
      <c r="E3144" s="206">
        <v>43227</v>
      </c>
      <c r="F3144" s="205" t="s">
        <v>210</v>
      </c>
      <c r="G3144" s="205" t="s">
        <v>287</v>
      </c>
      <c r="H3144" s="207" t="s">
        <v>298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691</v>
      </c>
      <c r="C3145" s="209" t="s">
        <v>692</v>
      </c>
      <c r="D3145" s="72" t="str">
        <f t="shared" si="99"/>
        <v>mai/2018</v>
      </c>
      <c r="E3145" s="206">
        <v>43227</v>
      </c>
      <c r="F3145" s="205" t="s">
        <v>210</v>
      </c>
      <c r="G3145" s="205" t="s">
        <v>287</v>
      </c>
      <c r="H3145" s="207" t="s">
        <v>298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691</v>
      </c>
      <c r="C3146" s="209" t="s">
        <v>692</v>
      </c>
      <c r="D3146" s="72" t="str">
        <f t="shared" si="99"/>
        <v>mai/2018</v>
      </c>
      <c r="E3146" s="206">
        <v>43227</v>
      </c>
      <c r="F3146" s="205" t="s">
        <v>210</v>
      </c>
      <c r="G3146" s="205" t="s">
        <v>287</v>
      </c>
      <c r="H3146" s="207" t="s">
        <v>298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691</v>
      </c>
      <c r="C3147" s="209" t="s">
        <v>692</v>
      </c>
      <c r="D3147" s="72" t="str">
        <f t="shared" si="99"/>
        <v>mai/2018</v>
      </c>
      <c r="E3147" s="206">
        <v>43227</v>
      </c>
      <c r="F3147" s="205" t="s">
        <v>210</v>
      </c>
      <c r="G3147" s="205" t="s">
        <v>287</v>
      </c>
      <c r="H3147" s="207" t="s">
        <v>298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691</v>
      </c>
      <c r="C3148" s="209" t="s">
        <v>692</v>
      </c>
      <c r="D3148" s="72" t="str">
        <f t="shared" si="99"/>
        <v>mai/2018</v>
      </c>
      <c r="E3148" s="206">
        <v>43227</v>
      </c>
      <c r="F3148" s="205" t="s">
        <v>210</v>
      </c>
      <c r="G3148" s="205" t="s">
        <v>287</v>
      </c>
      <c r="H3148" s="207" t="s">
        <v>298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691</v>
      </c>
      <c r="C3149" s="209" t="s">
        <v>692</v>
      </c>
      <c r="D3149" s="72" t="str">
        <f t="shared" si="99"/>
        <v>mai/2018</v>
      </c>
      <c r="E3149" s="206">
        <v>43227</v>
      </c>
      <c r="F3149" s="205" t="s">
        <v>210</v>
      </c>
      <c r="G3149" s="205" t="s">
        <v>287</v>
      </c>
      <c r="H3149" s="207" t="s">
        <v>298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691</v>
      </c>
      <c r="C3150" s="209" t="s">
        <v>692</v>
      </c>
      <c r="D3150" s="72" t="str">
        <f t="shared" si="99"/>
        <v>mai/2018</v>
      </c>
      <c r="E3150" s="206">
        <v>43227</v>
      </c>
      <c r="F3150" s="205" t="s">
        <v>210</v>
      </c>
      <c r="G3150" s="205" t="s">
        <v>287</v>
      </c>
      <c r="H3150" s="207" t="s">
        <v>298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691</v>
      </c>
      <c r="C3151" s="209" t="s">
        <v>692</v>
      </c>
      <c r="D3151" s="72" t="str">
        <f t="shared" si="99"/>
        <v>mai/2018</v>
      </c>
      <c r="E3151" s="206">
        <v>43227</v>
      </c>
      <c r="F3151" s="205" t="s">
        <v>210</v>
      </c>
      <c r="G3151" s="205" t="s">
        <v>287</v>
      </c>
      <c r="H3151" s="207" t="s">
        <v>298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691</v>
      </c>
      <c r="C3152" s="209" t="s">
        <v>692</v>
      </c>
      <c r="D3152" s="72" t="str">
        <f t="shared" si="99"/>
        <v>mai/2018</v>
      </c>
      <c r="E3152" s="206">
        <v>43227</v>
      </c>
      <c r="F3152" s="205" t="s">
        <v>210</v>
      </c>
      <c r="G3152" s="205" t="s">
        <v>287</v>
      </c>
      <c r="H3152" s="207" t="s">
        <v>298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691</v>
      </c>
      <c r="C3153" s="209" t="s">
        <v>692</v>
      </c>
      <c r="D3153" s="72" t="str">
        <f t="shared" si="99"/>
        <v>mai/2018</v>
      </c>
      <c r="E3153" s="206">
        <v>43227</v>
      </c>
      <c r="F3153" s="205" t="s">
        <v>210</v>
      </c>
      <c r="G3153" s="205" t="s">
        <v>287</v>
      </c>
      <c r="H3153" s="207" t="s">
        <v>298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691</v>
      </c>
      <c r="C3154" s="209" t="s">
        <v>692</v>
      </c>
      <c r="D3154" s="72" t="str">
        <f t="shared" si="99"/>
        <v>mai/2018</v>
      </c>
      <c r="E3154" s="206">
        <v>43227</v>
      </c>
      <c r="F3154" s="205" t="s">
        <v>210</v>
      </c>
      <c r="G3154" s="205" t="s">
        <v>287</v>
      </c>
      <c r="H3154" s="207" t="s">
        <v>298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691</v>
      </c>
      <c r="C3155" s="209" t="s">
        <v>692</v>
      </c>
      <c r="D3155" s="72" t="str">
        <f t="shared" si="99"/>
        <v>mai/2018</v>
      </c>
      <c r="E3155" s="206">
        <v>43227</v>
      </c>
      <c r="F3155" s="205" t="s">
        <v>210</v>
      </c>
      <c r="G3155" s="205" t="s">
        <v>287</v>
      </c>
      <c r="H3155" s="207" t="s">
        <v>298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691</v>
      </c>
      <c r="C3156" s="209" t="s">
        <v>692</v>
      </c>
      <c r="D3156" s="72" t="str">
        <f t="shared" si="99"/>
        <v>mai/2018</v>
      </c>
      <c r="E3156" s="206">
        <v>43227</v>
      </c>
      <c r="F3156" s="205" t="s">
        <v>210</v>
      </c>
      <c r="G3156" s="205" t="s">
        <v>287</v>
      </c>
      <c r="H3156" s="207" t="s">
        <v>298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691</v>
      </c>
      <c r="C3157" s="209" t="s">
        <v>692</v>
      </c>
      <c r="D3157" s="72" t="str">
        <f t="shared" si="99"/>
        <v>mai/2018</v>
      </c>
      <c r="E3157" s="206">
        <v>43227</v>
      </c>
      <c r="F3157" s="205" t="s">
        <v>210</v>
      </c>
      <c r="G3157" s="205" t="s">
        <v>287</v>
      </c>
      <c r="H3157" s="207" t="s">
        <v>1040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691</v>
      </c>
      <c r="C3158" s="209" t="s">
        <v>692</v>
      </c>
      <c r="D3158" s="72" t="str">
        <f t="shared" si="99"/>
        <v>mai/2018</v>
      </c>
      <c r="E3158" s="206">
        <v>43227</v>
      </c>
      <c r="F3158" s="205" t="s">
        <v>210</v>
      </c>
      <c r="G3158" s="205" t="s">
        <v>287</v>
      </c>
      <c r="H3158" s="207" t="s">
        <v>1040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691</v>
      </c>
      <c r="C3159" s="209" t="s">
        <v>692</v>
      </c>
      <c r="D3159" s="72" t="str">
        <f t="shared" si="99"/>
        <v>mai/2018</v>
      </c>
      <c r="E3159" s="206">
        <v>43227</v>
      </c>
      <c r="F3159" s="205" t="s">
        <v>210</v>
      </c>
      <c r="G3159" s="205" t="s">
        <v>287</v>
      </c>
      <c r="H3159" s="207" t="s">
        <v>1040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691</v>
      </c>
      <c r="C3160" s="209" t="s">
        <v>692</v>
      </c>
      <c r="D3160" s="72" t="str">
        <f t="shared" si="99"/>
        <v>mai/2018</v>
      </c>
      <c r="E3160" s="206">
        <v>43227</v>
      </c>
      <c r="F3160" s="205" t="s">
        <v>210</v>
      </c>
      <c r="G3160" s="205" t="s">
        <v>287</v>
      </c>
      <c r="H3160" s="207" t="s">
        <v>1040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691</v>
      </c>
      <c r="C3161" s="209" t="s">
        <v>692</v>
      </c>
      <c r="D3161" s="72" t="str">
        <f t="shared" si="99"/>
        <v>mai/2018</v>
      </c>
      <c r="E3161" s="206">
        <v>43227</v>
      </c>
      <c r="F3161" s="205" t="s">
        <v>210</v>
      </c>
      <c r="G3161" s="205" t="s">
        <v>287</v>
      </c>
      <c r="H3161" s="207" t="s">
        <v>1040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691</v>
      </c>
      <c r="C3162" s="209" t="s">
        <v>692</v>
      </c>
      <c r="D3162" s="72" t="str">
        <f t="shared" si="99"/>
        <v>mai/2018</v>
      </c>
      <c r="E3162" s="206">
        <v>43227</v>
      </c>
      <c r="F3162" s="205" t="s">
        <v>210</v>
      </c>
      <c r="G3162" s="205" t="s">
        <v>287</v>
      </c>
      <c r="H3162" s="207" t="s">
        <v>1040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691</v>
      </c>
      <c r="C3163" s="209" t="s">
        <v>692</v>
      </c>
      <c r="D3163" s="72" t="str">
        <f t="shared" si="99"/>
        <v>mai/2018</v>
      </c>
      <c r="E3163" s="206">
        <v>43227</v>
      </c>
      <c r="F3163" s="205" t="s">
        <v>210</v>
      </c>
      <c r="G3163" s="205" t="s">
        <v>287</v>
      </c>
      <c r="H3163" s="207" t="s">
        <v>1040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691</v>
      </c>
      <c r="C3164" s="209" t="s">
        <v>692</v>
      </c>
      <c r="D3164" s="72" t="str">
        <f t="shared" si="99"/>
        <v>mai/2018</v>
      </c>
      <c r="E3164" s="206">
        <v>43227</v>
      </c>
      <c r="F3164" s="205" t="s">
        <v>210</v>
      </c>
      <c r="G3164" s="205" t="s">
        <v>287</v>
      </c>
      <c r="H3164" s="207" t="s">
        <v>1040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691</v>
      </c>
      <c r="C3165" s="209" t="s">
        <v>692</v>
      </c>
      <c r="D3165" s="72" t="str">
        <f t="shared" si="99"/>
        <v>mai/2018</v>
      </c>
      <c r="E3165" s="206">
        <v>43227</v>
      </c>
      <c r="F3165" s="205" t="s">
        <v>210</v>
      </c>
      <c r="G3165" s="205" t="s">
        <v>287</v>
      </c>
      <c r="H3165" s="207" t="s">
        <v>1040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691</v>
      </c>
      <c r="C3166" s="209" t="s">
        <v>692</v>
      </c>
      <c r="D3166" s="72" t="str">
        <f t="shared" si="99"/>
        <v>mai/2018</v>
      </c>
      <c r="E3166" s="206">
        <v>43227</v>
      </c>
      <c r="F3166" s="205" t="s">
        <v>210</v>
      </c>
      <c r="G3166" s="205" t="s">
        <v>287</v>
      </c>
      <c r="H3166" s="207" t="s">
        <v>1040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691</v>
      </c>
      <c r="C3167" s="209" t="s">
        <v>692</v>
      </c>
      <c r="D3167" s="72" t="str">
        <f t="shared" si="99"/>
        <v>mai/2018</v>
      </c>
      <c r="E3167" s="206">
        <v>43227</v>
      </c>
      <c r="F3167" s="205" t="s">
        <v>210</v>
      </c>
      <c r="G3167" s="205" t="s">
        <v>287</v>
      </c>
      <c r="H3167" s="207" t="s">
        <v>1040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691</v>
      </c>
      <c r="C3168" s="209" t="s">
        <v>692</v>
      </c>
      <c r="D3168" s="72" t="str">
        <f t="shared" si="99"/>
        <v>mai/2018</v>
      </c>
      <c r="E3168" s="206">
        <v>43227</v>
      </c>
      <c r="F3168" s="205" t="s">
        <v>210</v>
      </c>
      <c r="G3168" s="205" t="s">
        <v>287</v>
      </c>
      <c r="H3168" s="207" t="s">
        <v>1040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691</v>
      </c>
      <c r="C3169" s="209" t="s">
        <v>692</v>
      </c>
      <c r="D3169" s="72" t="str">
        <f t="shared" si="99"/>
        <v>mai/2018</v>
      </c>
      <c r="E3169" s="206">
        <v>43227</v>
      </c>
      <c r="F3169" s="205" t="s">
        <v>210</v>
      </c>
      <c r="G3169" s="205" t="s">
        <v>287</v>
      </c>
      <c r="H3169" s="207" t="s">
        <v>1040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691</v>
      </c>
      <c r="C3170" s="209" t="s">
        <v>692</v>
      </c>
      <c r="D3170" s="72" t="str">
        <f t="shared" si="99"/>
        <v>mai/2018</v>
      </c>
      <c r="E3170" s="206">
        <v>43227</v>
      </c>
      <c r="F3170" s="205" t="s">
        <v>210</v>
      </c>
      <c r="G3170" s="205" t="s">
        <v>287</v>
      </c>
      <c r="H3170" s="207" t="s">
        <v>1040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691</v>
      </c>
      <c r="C3171" s="209" t="s">
        <v>692</v>
      </c>
      <c r="D3171" s="72" t="str">
        <f t="shared" si="99"/>
        <v>mai/2018</v>
      </c>
      <c r="E3171" s="206">
        <v>43227</v>
      </c>
      <c r="F3171" s="205" t="s">
        <v>210</v>
      </c>
      <c r="G3171" s="205" t="s">
        <v>287</v>
      </c>
      <c r="H3171" s="207" t="s">
        <v>1040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691</v>
      </c>
      <c r="C3172" s="209" t="s">
        <v>692</v>
      </c>
      <c r="D3172" s="72" t="str">
        <f t="shared" si="99"/>
        <v>mai/2018</v>
      </c>
      <c r="E3172" s="206">
        <v>43227</v>
      </c>
      <c r="F3172" s="205" t="s">
        <v>210</v>
      </c>
      <c r="G3172" s="205" t="s">
        <v>287</v>
      </c>
      <c r="H3172" s="207" t="s">
        <v>1040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691</v>
      </c>
      <c r="C3173" s="209" t="s">
        <v>692</v>
      </c>
      <c r="D3173" s="72" t="str">
        <f t="shared" si="99"/>
        <v>mai/2018</v>
      </c>
      <c r="E3173" s="206">
        <v>43227</v>
      </c>
      <c r="F3173" s="205" t="s">
        <v>210</v>
      </c>
      <c r="G3173" s="205" t="s">
        <v>287</v>
      </c>
      <c r="H3173" s="207" t="s">
        <v>1040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691</v>
      </c>
      <c r="C3174" s="209" t="s">
        <v>692</v>
      </c>
      <c r="D3174" s="72" t="str">
        <f t="shared" si="99"/>
        <v>mai/2018</v>
      </c>
      <c r="E3174" s="206">
        <v>43227</v>
      </c>
      <c r="F3174" s="205" t="s">
        <v>424</v>
      </c>
      <c r="G3174" s="205" t="s">
        <v>287</v>
      </c>
      <c r="H3174" s="207" t="s">
        <v>1258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693</v>
      </c>
      <c r="C3175" s="209" t="s">
        <v>692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287</v>
      </c>
      <c r="H3175" s="207" t="s">
        <v>140</v>
      </c>
      <c r="I3175" s="207" t="s">
        <v>227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691</v>
      </c>
      <c r="C3176" s="209" t="s">
        <v>692</v>
      </c>
      <c r="D3176" s="72" t="str">
        <f t="shared" si="99"/>
        <v>mai/2018</v>
      </c>
      <c r="E3176" s="206">
        <v>43227</v>
      </c>
      <c r="F3176" s="205" t="s">
        <v>203</v>
      </c>
      <c r="G3176" s="205" t="s">
        <v>287</v>
      </c>
      <c r="H3176" s="207" t="s">
        <v>204</v>
      </c>
      <c r="I3176" s="207" t="s">
        <v>292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691</v>
      </c>
      <c r="C3177" s="209" t="s">
        <v>692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287</v>
      </c>
      <c r="H3177" s="207" t="s">
        <v>1039</v>
      </c>
      <c r="I3177" s="207" t="s">
        <v>245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691</v>
      </c>
      <c r="C3178" s="209" t="s">
        <v>692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287</v>
      </c>
      <c r="H3178" s="207" t="s">
        <v>1039</v>
      </c>
      <c r="I3178" s="207" t="s">
        <v>245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691</v>
      </c>
      <c r="C3179" s="209" t="s">
        <v>692</v>
      </c>
      <c r="D3179" s="72" t="str">
        <f t="shared" si="99"/>
        <v>mai/2018</v>
      </c>
      <c r="E3179" s="206">
        <v>43228</v>
      </c>
      <c r="F3179" s="205" t="s">
        <v>424</v>
      </c>
      <c r="G3179" s="205" t="s">
        <v>287</v>
      </c>
      <c r="H3179" s="207" t="s">
        <v>1258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691</v>
      </c>
      <c r="C3180" s="209" t="s">
        <v>692</v>
      </c>
      <c r="D3180" s="72" t="str">
        <f t="shared" si="99"/>
        <v>mai/2018</v>
      </c>
      <c r="E3180" s="206">
        <v>43228</v>
      </c>
      <c r="F3180" s="205" t="s">
        <v>424</v>
      </c>
      <c r="G3180" s="205" t="s">
        <v>287</v>
      </c>
      <c r="H3180" s="207" t="s">
        <v>1258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691</v>
      </c>
      <c r="C3181" s="209" t="s">
        <v>692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287</v>
      </c>
      <c r="H3181" s="207" t="s">
        <v>1039</v>
      </c>
      <c r="I3181" s="207" t="s">
        <v>245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691</v>
      </c>
      <c r="C3182" s="209" t="s">
        <v>692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287</v>
      </c>
      <c r="H3182" s="207" t="s">
        <v>1039</v>
      </c>
      <c r="I3182" s="207" t="s">
        <v>245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691</v>
      </c>
      <c r="C3183" s="209" t="s">
        <v>692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287</v>
      </c>
      <c r="H3183" s="207" t="s">
        <v>1039</v>
      </c>
      <c r="I3183" s="207" t="s">
        <v>245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691</v>
      </c>
      <c r="C3184" s="209" t="s">
        <v>692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287</v>
      </c>
      <c r="H3184" s="207" t="s">
        <v>1039</v>
      </c>
      <c r="I3184" s="207" t="s">
        <v>245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691</v>
      </c>
      <c r="C3185" s="209" t="s">
        <v>692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287</v>
      </c>
      <c r="H3185" s="207" t="s">
        <v>1039</v>
      </c>
      <c r="I3185" s="207" t="s">
        <v>245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691</v>
      </c>
      <c r="C3186" s="209" t="s">
        <v>692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287</v>
      </c>
      <c r="H3186" s="207" t="s">
        <v>1039</v>
      </c>
      <c r="I3186" s="207" t="s">
        <v>245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691</v>
      </c>
      <c r="C3187" s="209" t="s">
        <v>692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287</v>
      </c>
      <c r="H3187" s="207" t="s">
        <v>1039</v>
      </c>
      <c r="I3187" s="207" t="s">
        <v>245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691</v>
      </c>
      <c r="C3188" s="209" t="s">
        <v>692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287</v>
      </c>
      <c r="H3188" s="207" t="s">
        <v>1039</v>
      </c>
      <c r="I3188" s="207" t="s">
        <v>245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691</v>
      </c>
      <c r="C3189" s="209" t="s">
        <v>692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287</v>
      </c>
      <c r="H3189" s="207" t="s">
        <v>1039</v>
      </c>
      <c r="I3189" s="207" t="s">
        <v>245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691</v>
      </c>
      <c r="C3190" s="209" t="s">
        <v>692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287</v>
      </c>
      <c r="H3190" s="207" t="s">
        <v>1039</v>
      </c>
      <c r="I3190" s="207" t="s">
        <v>245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691</v>
      </c>
      <c r="C3191" s="209" t="s">
        <v>692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287</v>
      </c>
      <c r="H3191" s="207" t="s">
        <v>1039</v>
      </c>
      <c r="I3191" s="207" t="s">
        <v>245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691</v>
      </c>
      <c r="C3192" s="209" t="s">
        <v>692</v>
      </c>
      <c r="D3192" s="72" t="str">
        <f t="shared" si="99"/>
        <v>mai/2018</v>
      </c>
      <c r="E3192" s="206">
        <v>43228</v>
      </c>
      <c r="F3192" s="205" t="s">
        <v>314</v>
      </c>
      <c r="G3192" s="205" t="s">
        <v>287</v>
      </c>
      <c r="H3192" s="207" t="s">
        <v>430</v>
      </c>
      <c r="I3192" s="207" t="s">
        <v>268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691</v>
      </c>
      <c r="C3193" s="209" t="s">
        <v>692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287</v>
      </c>
      <c r="H3193" s="207" t="s">
        <v>1039</v>
      </c>
      <c r="I3193" s="207" t="s">
        <v>245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691</v>
      </c>
      <c r="C3194" s="209" t="s">
        <v>692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287</v>
      </c>
      <c r="H3194" s="207" t="s">
        <v>1039</v>
      </c>
      <c r="I3194" s="207" t="s">
        <v>245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691</v>
      </c>
      <c r="C3195" s="209" t="s">
        <v>692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287</v>
      </c>
      <c r="H3195" s="207" t="s">
        <v>1039</v>
      </c>
      <c r="I3195" s="207" t="s">
        <v>245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691</v>
      </c>
      <c r="C3196" s="209" t="s">
        <v>692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287</v>
      </c>
      <c r="H3196" s="207" t="s">
        <v>1039</v>
      </c>
      <c r="I3196" s="207" t="s">
        <v>245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691</v>
      </c>
      <c r="C3197" s="209" t="s">
        <v>692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287</v>
      </c>
      <c r="H3197" s="207" t="s">
        <v>1039</v>
      </c>
      <c r="I3197" s="207" t="s">
        <v>245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691</v>
      </c>
      <c r="C3198" s="209" t="s">
        <v>692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287</v>
      </c>
      <c r="H3198" s="207" t="s">
        <v>1039</v>
      </c>
      <c r="I3198" s="207" t="s">
        <v>245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691</v>
      </c>
      <c r="C3199" s="209" t="s">
        <v>692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287</v>
      </c>
      <c r="H3199" s="207" t="s">
        <v>1039</v>
      </c>
      <c r="I3199" s="207" t="s">
        <v>245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691</v>
      </c>
      <c r="C3200" s="209" t="s">
        <v>692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287</v>
      </c>
      <c r="H3200" s="207" t="s">
        <v>1039</v>
      </c>
      <c r="I3200" s="207" t="s">
        <v>245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691</v>
      </c>
      <c r="C3201" s="209" t="s">
        <v>692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287</v>
      </c>
      <c r="H3201" s="207" t="s">
        <v>1039</v>
      </c>
      <c r="I3201" s="207" t="s">
        <v>245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691</v>
      </c>
      <c r="C3202" s="209" t="s">
        <v>692</v>
      </c>
      <c r="D3202" s="72" t="str">
        <f t="shared" si="99"/>
        <v>mai/2018</v>
      </c>
      <c r="E3202" s="206">
        <v>43228</v>
      </c>
      <c r="F3202" s="205" t="s">
        <v>424</v>
      </c>
      <c r="G3202" s="205" t="s">
        <v>287</v>
      </c>
      <c r="H3202" s="207" t="s">
        <v>1277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691</v>
      </c>
      <c r="C3203" s="209" t="s">
        <v>692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287</v>
      </c>
      <c r="H3203" s="207" t="s">
        <v>1039</v>
      </c>
      <c r="I3203" s="207" t="s">
        <v>245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691</v>
      </c>
      <c r="C3204" s="209" t="s">
        <v>692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287</v>
      </c>
      <c r="H3204" s="207" t="s">
        <v>1039</v>
      </c>
      <c r="I3204" s="207" t="s">
        <v>245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691</v>
      </c>
      <c r="C3205" s="209" t="s">
        <v>692</v>
      </c>
      <c r="D3205" s="72" t="str">
        <f t="shared" si="101"/>
        <v>mai/2018</v>
      </c>
      <c r="E3205" s="206">
        <v>43228</v>
      </c>
      <c r="F3205" s="205" t="s">
        <v>314</v>
      </c>
      <c r="G3205" s="205" t="s">
        <v>287</v>
      </c>
      <c r="H3205" s="207" t="s">
        <v>431</v>
      </c>
      <c r="I3205" s="207" t="s">
        <v>268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691</v>
      </c>
      <c r="C3206" s="209" t="s">
        <v>692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287</v>
      </c>
      <c r="H3206" s="207" t="s">
        <v>291</v>
      </c>
      <c r="I3206" s="207" t="s">
        <v>240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691</v>
      </c>
      <c r="C3207" s="209" t="s">
        <v>692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287</v>
      </c>
      <c r="H3207" s="207" t="s">
        <v>179</v>
      </c>
      <c r="I3207" s="207" t="s">
        <v>242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691</v>
      </c>
      <c r="C3208" s="209" t="s">
        <v>692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287</v>
      </c>
      <c r="H3208" s="207" t="s">
        <v>1039</v>
      </c>
      <c r="I3208" s="207" t="s">
        <v>245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691</v>
      </c>
      <c r="C3209" s="209" t="s">
        <v>692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287</v>
      </c>
      <c r="H3209" s="207" t="s">
        <v>1039</v>
      </c>
      <c r="I3209" s="207" t="s">
        <v>245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691</v>
      </c>
      <c r="C3210" s="209" t="s">
        <v>692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287</v>
      </c>
      <c r="H3210" s="207" t="s">
        <v>1039</v>
      </c>
      <c r="I3210" s="207" t="s">
        <v>245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691</v>
      </c>
      <c r="C3211" s="209" t="s">
        <v>692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287</v>
      </c>
      <c r="H3211" s="207" t="s">
        <v>1039</v>
      </c>
      <c r="I3211" s="207" t="s">
        <v>245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691</v>
      </c>
      <c r="C3212" s="209" t="s">
        <v>692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287</v>
      </c>
      <c r="H3212" s="207" t="s">
        <v>1039</v>
      </c>
      <c r="I3212" s="207" t="s">
        <v>245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691</v>
      </c>
      <c r="C3213" s="209" t="s">
        <v>692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287</v>
      </c>
      <c r="H3213" s="207" t="s">
        <v>1039</v>
      </c>
      <c r="I3213" s="207" t="s">
        <v>245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691</v>
      </c>
      <c r="C3214" s="209" t="s">
        <v>692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287</v>
      </c>
      <c r="H3214" s="207" t="s">
        <v>1039</v>
      </c>
      <c r="I3214" s="207" t="s">
        <v>245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691</v>
      </c>
      <c r="C3215" s="209" t="s">
        <v>692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287</v>
      </c>
      <c r="H3215" s="207" t="s">
        <v>1039</v>
      </c>
      <c r="I3215" s="207" t="s">
        <v>245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691</v>
      </c>
      <c r="C3216" s="209" t="s">
        <v>692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287</v>
      </c>
      <c r="H3216" s="207" t="s">
        <v>1039</v>
      </c>
      <c r="I3216" s="207" t="s">
        <v>245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691</v>
      </c>
      <c r="C3217" s="209" t="s">
        <v>692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287</v>
      </c>
      <c r="H3217" s="207" t="s">
        <v>1039</v>
      </c>
      <c r="I3217" s="207" t="s">
        <v>245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691</v>
      </c>
      <c r="C3218" s="209" t="s">
        <v>692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287</v>
      </c>
      <c r="H3218" s="207" t="s">
        <v>1039</v>
      </c>
      <c r="I3218" s="207" t="s">
        <v>245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691</v>
      </c>
      <c r="C3219" s="209" t="s">
        <v>692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287</v>
      </c>
      <c r="H3219" s="207" t="s">
        <v>1000</v>
      </c>
      <c r="I3219" s="207" t="s">
        <v>247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691</v>
      </c>
      <c r="C3220" s="209" t="s">
        <v>692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287</v>
      </c>
      <c r="H3220" s="207" t="s">
        <v>1039</v>
      </c>
      <c r="I3220" s="207" t="s">
        <v>245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691</v>
      </c>
      <c r="C3221" s="209" t="s">
        <v>692</v>
      </c>
      <c r="D3221" s="72" t="str">
        <f t="shared" si="101"/>
        <v>mai/2018</v>
      </c>
      <c r="E3221" s="206">
        <v>43228</v>
      </c>
      <c r="F3221" s="205" t="s">
        <v>210</v>
      </c>
      <c r="G3221" s="205" t="s">
        <v>287</v>
      </c>
      <c r="H3221" s="207" t="s">
        <v>298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691</v>
      </c>
      <c r="C3222" s="209" t="s">
        <v>692</v>
      </c>
      <c r="D3222" s="72" t="str">
        <f t="shared" si="101"/>
        <v>mai/2018</v>
      </c>
      <c r="E3222" s="206">
        <v>43228</v>
      </c>
      <c r="F3222" s="205" t="s">
        <v>210</v>
      </c>
      <c r="G3222" s="205" t="s">
        <v>287</v>
      </c>
      <c r="H3222" s="207" t="s">
        <v>298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691</v>
      </c>
      <c r="C3223" s="209" t="s">
        <v>692</v>
      </c>
      <c r="D3223" s="72" t="str">
        <f t="shared" si="101"/>
        <v>mai/2018</v>
      </c>
      <c r="E3223" s="206">
        <v>43228</v>
      </c>
      <c r="F3223" s="205" t="s">
        <v>210</v>
      </c>
      <c r="G3223" s="205" t="s">
        <v>287</v>
      </c>
      <c r="H3223" s="207" t="s">
        <v>298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691</v>
      </c>
      <c r="C3224" s="209" t="s">
        <v>692</v>
      </c>
      <c r="D3224" s="72" t="str">
        <f t="shared" si="101"/>
        <v>mai/2018</v>
      </c>
      <c r="E3224" s="206">
        <v>43228</v>
      </c>
      <c r="F3224" s="205" t="s">
        <v>210</v>
      </c>
      <c r="G3224" s="205" t="s">
        <v>287</v>
      </c>
      <c r="H3224" s="207" t="s">
        <v>298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691</v>
      </c>
      <c r="C3225" s="209" t="s">
        <v>692</v>
      </c>
      <c r="D3225" s="72" t="str">
        <f t="shared" si="101"/>
        <v>mai/2018</v>
      </c>
      <c r="E3225" s="206">
        <v>43228</v>
      </c>
      <c r="F3225" s="205" t="s">
        <v>210</v>
      </c>
      <c r="G3225" s="205" t="s">
        <v>287</v>
      </c>
      <c r="H3225" s="207" t="s">
        <v>298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691</v>
      </c>
      <c r="C3226" s="209" t="s">
        <v>692</v>
      </c>
      <c r="D3226" s="72" t="str">
        <f t="shared" si="101"/>
        <v>mai/2018</v>
      </c>
      <c r="E3226" s="206">
        <v>43228</v>
      </c>
      <c r="F3226" s="205" t="s">
        <v>210</v>
      </c>
      <c r="G3226" s="205" t="s">
        <v>287</v>
      </c>
      <c r="H3226" s="207" t="s">
        <v>1040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691</v>
      </c>
      <c r="C3227" s="209" t="s">
        <v>692</v>
      </c>
      <c r="D3227" s="72" t="str">
        <f t="shared" si="101"/>
        <v>mai/2018</v>
      </c>
      <c r="E3227" s="206">
        <v>43228</v>
      </c>
      <c r="F3227" s="205" t="s">
        <v>424</v>
      </c>
      <c r="G3227" s="205" t="s">
        <v>287</v>
      </c>
      <c r="H3227" s="207" t="s">
        <v>1258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691</v>
      </c>
      <c r="C3228" s="209" t="s">
        <v>692</v>
      </c>
      <c r="D3228" s="72" t="str">
        <f t="shared" si="101"/>
        <v>mai/2018</v>
      </c>
      <c r="E3228" s="206">
        <v>43228</v>
      </c>
      <c r="F3228" s="205" t="s">
        <v>203</v>
      </c>
      <c r="G3228" s="205" t="s">
        <v>287</v>
      </c>
      <c r="H3228" s="207" t="s">
        <v>204</v>
      </c>
      <c r="I3228" s="207" t="s">
        <v>292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693</v>
      </c>
      <c r="C3229" s="209" t="s">
        <v>692</v>
      </c>
      <c r="D3229" s="72" t="str">
        <f t="shared" si="101"/>
        <v>mai/2018</v>
      </c>
      <c r="E3229" s="206">
        <v>43229</v>
      </c>
      <c r="F3229" s="205" t="s">
        <v>201</v>
      </c>
      <c r="G3229" s="205" t="s">
        <v>287</v>
      </c>
      <c r="H3229" s="207" t="s">
        <v>299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691</v>
      </c>
      <c r="C3230" s="209" t="s">
        <v>692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287</v>
      </c>
      <c r="H3230" s="207" t="s">
        <v>328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691</v>
      </c>
      <c r="C3231" s="209" t="s">
        <v>692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287</v>
      </c>
      <c r="H3231" s="207" t="s">
        <v>328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691</v>
      </c>
      <c r="C3232" s="209" t="s">
        <v>692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287</v>
      </c>
      <c r="H3232" s="207" t="s">
        <v>178</v>
      </c>
      <c r="I3232" s="207" t="s">
        <v>241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691</v>
      </c>
      <c r="C3233" s="209" t="s">
        <v>692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287</v>
      </c>
      <c r="H3233" s="207" t="s">
        <v>306</v>
      </c>
      <c r="I3233" s="207" t="s">
        <v>240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691</v>
      </c>
      <c r="C3234" s="209" t="s">
        <v>692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287</v>
      </c>
      <c r="H3234" s="207" t="s">
        <v>345</v>
      </c>
      <c r="I3234" s="207" t="s">
        <v>241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691</v>
      </c>
      <c r="C3235" s="209" t="s">
        <v>692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287</v>
      </c>
      <c r="H3235" s="207" t="s">
        <v>355</v>
      </c>
      <c r="I3235" s="207" t="s">
        <v>240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691</v>
      </c>
      <c r="C3236" s="209" t="s">
        <v>692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287</v>
      </c>
      <c r="H3236" s="207" t="s">
        <v>388</v>
      </c>
      <c r="I3236" s="207" t="s">
        <v>240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691</v>
      </c>
      <c r="C3237" s="209" t="s">
        <v>692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287</v>
      </c>
      <c r="H3237" s="207" t="s">
        <v>309</v>
      </c>
      <c r="I3237" s="207" t="s">
        <v>248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691</v>
      </c>
      <c r="C3238" s="209" t="s">
        <v>692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303</v>
      </c>
      <c r="H3238" s="207" t="s">
        <v>1053</v>
      </c>
      <c r="I3238" s="207" t="s">
        <v>251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691</v>
      </c>
      <c r="C3239" s="209" t="s">
        <v>692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287</v>
      </c>
      <c r="H3239" s="207" t="s">
        <v>306</v>
      </c>
      <c r="I3239" s="207" t="s">
        <v>241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691</v>
      </c>
      <c r="C3240" s="209" t="s">
        <v>692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287</v>
      </c>
      <c r="H3240" s="207" t="s">
        <v>178</v>
      </c>
      <c r="I3240" s="207" t="s">
        <v>240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691</v>
      </c>
      <c r="C3241" s="209" t="s">
        <v>692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287</v>
      </c>
      <c r="H3241" s="207" t="s">
        <v>1042</v>
      </c>
      <c r="I3241" s="207" t="s">
        <v>241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691</v>
      </c>
      <c r="C3242" s="209" t="s">
        <v>692</v>
      </c>
      <c r="D3242" s="72" t="str">
        <f t="shared" si="101"/>
        <v>mai/2018</v>
      </c>
      <c r="E3242" s="206">
        <v>43229</v>
      </c>
      <c r="F3242" s="205" t="s">
        <v>314</v>
      </c>
      <c r="G3242" s="205" t="s">
        <v>287</v>
      </c>
      <c r="H3242" s="207" t="s">
        <v>197</v>
      </c>
      <c r="I3242" s="207" t="s">
        <v>268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691</v>
      </c>
      <c r="C3243" s="209" t="s">
        <v>692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287</v>
      </c>
      <c r="H3243" s="207" t="s">
        <v>306</v>
      </c>
      <c r="I3243" s="207" t="s">
        <v>240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691</v>
      </c>
      <c r="C3244" s="209" t="s">
        <v>692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287</v>
      </c>
      <c r="H3244" s="207" t="s">
        <v>178</v>
      </c>
      <c r="I3244" s="207" t="s">
        <v>241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691</v>
      </c>
      <c r="C3245" s="209" t="s">
        <v>692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287</v>
      </c>
      <c r="H3245" s="207" t="s">
        <v>389</v>
      </c>
      <c r="I3245" s="207" t="s">
        <v>241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691</v>
      </c>
      <c r="C3246" s="209" t="s">
        <v>692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287</v>
      </c>
      <c r="H3246" s="207" t="s">
        <v>1278</v>
      </c>
      <c r="I3246" s="207" t="s">
        <v>241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691</v>
      </c>
      <c r="C3247" s="209" t="s">
        <v>692</v>
      </c>
      <c r="D3247" s="72" t="str">
        <f t="shared" si="101"/>
        <v>mai/2018</v>
      </c>
      <c r="E3247" s="206">
        <v>43229</v>
      </c>
      <c r="F3247" s="205" t="s">
        <v>210</v>
      </c>
      <c r="G3247" s="205" t="s">
        <v>287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691</v>
      </c>
      <c r="C3248" s="209" t="s">
        <v>692</v>
      </c>
      <c r="D3248" s="72" t="str">
        <f t="shared" si="101"/>
        <v>mai/2018</v>
      </c>
      <c r="E3248" s="206">
        <v>43229</v>
      </c>
      <c r="F3248" s="205" t="s">
        <v>314</v>
      </c>
      <c r="G3248" s="205" t="s">
        <v>287</v>
      </c>
      <c r="H3248" s="207" t="s">
        <v>379</v>
      </c>
      <c r="I3248" s="207" t="s">
        <v>268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691</v>
      </c>
      <c r="C3249" s="209" t="s">
        <v>692</v>
      </c>
      <c r="D3249" s="72" t="str">
        <f t="shared" si="101"/>
        <v>mai/2018</v>
      </c>
      <c r="E3249" s="206">
        <v>43229</v>
      </c>
      <c r="F3249" s="205" t="s">
        <v>314</v>
      </c>
      <c r="G3249" s="205" t="s">
        <v>287</v>
      </c>
      <c r="H3249" s="207" t="s">
        <v>1279</v>
      </c>
      <c r="I3249" s="207" t="s">
        <v>268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691</v>
      </c>
      <c r="C3250" s="209" t="s">
        <v>692</v>
      </c>
      <c r="D3250" s="72" t="str">
        <f t="shared" si="101"/>
        <v>mai/2018</v>
      </c>
      <c r="E3250" s="206">
        <v>43229</v>
      </c>
      <c r="F3250" s="205" t="s">
        <v>210</v>
      </c>
      <c r="G3250" s="205" t="s">
        <v>287</v>
      </c>
      <c r="H3250" s="207" t="s">
        <v>298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691</v>
      </c>
      <c r="C3251" s="209" t="s">
        <v>692</v>
      </c>
      <c r="D3251" s="72" t="str">
        <f t="shared" si="101"/>
        <v>mai/2018</v>
      </c>
      <c r="E3251" s="206">
        <v>43229</v>
      </c>
      <c r="F3251" s="205" t="s">
        <v>210</v>
      </c>
      <c r="G3251" s="205" t="s">
        <v>287</v>
      </c>
      <c r="H3251" s="207" t="s">
        <v>298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691</v>
      </c>
      <c r="C3252" s="209" t="s">
        <v>692</v>
      </c>
      <c r="D3252" s="72" t="str">
        <f t="shared" si="101"/>
        <v>mai/2018</v>
      </c>
      <c r="E3252" s="206">
        <v>43229</v>
      </c>
      <c r="F3252" s="205" t="s">
        <v>210</v>
      </c>
      <c r="G3252" s="205" t="s">
        <v>287</v>
      </c>
      <c r="H3252" s="207" t="s">
        <v>298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691</v>
      </c>
      <c r="C3253" s="209" t="s">
        <v>692</v>
      </c>
      <c r="D3253" s="72" t="str">
        <f t="shared" si="101"/>
        <v>mai/2018</v>
      </c>
      <c r="E3253" s="206">
        <v>43229</v>
      </c>
      <c r="F3253" s="205" t="s">
        <v>210</v>
      </c>
      <c r="G3253" s="205" t="s">
        <v>287</v>
      </c>
      <c r="H3253" s="207" t="s">
        <v>298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691</v>
      </c>
      <c r="C3254" s="209" t="s">
        <v>692</v>
      </c>
      <c r="D3254" s="72" t="str">
        <f t="shared" si="101"/>
        <v>mai/2018</v>
      </c>
      <c r="E3254" s="206">
        <v>43229</v>
      </c>
      <c r="F3254" s="205" t="s">
        <v>210</v>
      </c>
      <c r="G3254" s="205" t="s">
        <v>287</v>
      </c>
      <c r="H3254" s="207" t="s">
        <v>298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691</v>
      </c>
      <c r="C3255" s="209" t="s">
        <v>692</v>
      </c>
      <c r="D3255" s="72" t="str">
        <f t="shared" si="101"/>
        <v>mai/2018</v>
      </c>
      <c r="E3255" s="206">
        <v>43229</v>
      </c>
      <c r="F3255" s="205" t="s">
        <v>210</v>
      </c>
      <c r="G3255" s="205" t="s">
        <v>287</v>
      </c>
      <c r="H3255" s="207" t="s">
        <v>1040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691</v>
      </c>
      <c r="C3256" s="209" t="s">
        <v>692</v>
      </c>
      <c r="D3256" s="72" t="str">
        <f t="shared" si="101"/>
        <v>mai/2018</v>
      </c>
      <c r="E3256" s="206">
        <v>43229</v>
      </c>
      <c r="F3256" s="205" t="s">
        <v>210</v>
      </c>
      <c r="G3256" s="205" t="s">
        <v>287</v>
      </c>
      <c r="H3256" s="207" t="s">
        <v>1040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693</v>
      </c>
      <c r="C3257" s="209" t="s">
        <v>692</v>
      </c>
      <c r="D3257" s="72" t="str">
        <f t="shared" si="101"/>
        <v>mai/2018</v>
      </c>
      <c r="E3257" s="206">
        <v>43229</v>
      </c>
      <c r="F3257" s="205" t="s">
        <v>203</v>
      </c>
      <c r="G3257" s="205" t="s">
        <v>287</v>
      </c>
      <c r="H3257" s="207" t="s">
        <v>204</v>
      </c>
      <c r="I3257" s="207" t="s">
        <v>292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691</v>
      </c>
      <c r="C3258" s="209" t="s">
        <v>692</v>
      </c>
      <c r="D3258" s="72" t="str">
        <f t="shared" si="101"/>
        <v>mai/2018</v>
      </c>
      <c r="E3258" s="206">
        <v>43229</v>
      </c>
      <c r="F3258" s="205" t="s">
        <v>201</v>
      </c>
      <c r="G3258" s="205" t="s">
        <v>287</v>
      </c>
      <c r="H3258" s="207" t="s">
        <v>299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691</v>
      </c>
      <c r="C3259" s="209" t="s">
        <v>692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287</v>
      </c>
      <c r="H3259" s="207" t="s">
        <v>1006</v>
      </c>
      <c r="I3259" s="207" t="s">
        <v>241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691</v>
      </c>
      <c r="C3260" s="209" t="s">
        <v>692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287</v>
      </c>
      <c r="H3260" s="207" t="s">
        <v>1032</v>
      </c>
      <c r="I3260" s="207" t="s">
        <v>235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691</v>
      </c>
      <c r="C3261" s="209" t="s">
        <v>692</v>
      </c>
      <c r="D3261" s="72" t="str">
        <f t="shared" si="101"/>
        <v>mai/2018</v>
      </c>
      <c r="E3261" s="206">
        <v>43230</v>
      </c>
      <c r="F3261" s="205" t="s">
        <v>1280</v>
      </c>
      <c r="G3261" s="205" t="s">
        <v>287</v>
      </c>
      <c r="H3261" s="207" t="s">
        <v>1068</v>
      </c>
      <c r="I3261" s="207" t="s">
        <v>235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691</v>
      </c>
      <c r="C3262" s="209" t="s">
        <v>692</v>
      </c>
      <c r="D3262" s="72" t="str">
        <f t="shared" si="101"/>
        <v>mai/2018</v>
      </c>
      <c r="E3262" s="206">
        <v>43230</v>
      </c>
      <c r="F3262" s="205" t="s">
        <v>658</v>
      </c>
      <c r="G3262" s="205" t="s">
        <v>287</v>
      </c>
      <c r="H3262" s="207" t="s">
        <v>1017</v>
      </c>
      <c r="I3262" s="207" t="s">
        <v>235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691</v>
      </c>
      <c r="C3263" s="209" t="s">
        <v>692</v>
      </c>
      <c r="D3263" s="72" t="str">
        <f t="shared" si="101"/>
        <v>mai/2018</v>
      </c>
      <c r="E3263" s="206">
        <v>43230</v>
      </c>
      <c r="F3263" s="205" t="s">
        <v>1074</v>
      </c>
      <c r="G3263" s="205" t="s">
        <v>287</v>
      </c>
      <c r="H3263" s="207" t="s">
        <v>1013</v>
      </c>
      <c r="I3263" s="207" t="s">
        <v>235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691</v>
      </c>
      <c r="C3264" s="209" t="s">
        <v>692</v>
      </c>
      <c r="D3264" s="72" t="str">
        <f t="shared" si="101"/>
        <v>mai/2018</v>
      </c>
      <c r="E3264" s="206">
        <v>43230</v>
      </c>
      <c r="F3264" s="205" t="s">
        <v>602</v>
      </c>
      <c r="G3264" s="205" t="s">
        <v>287</v>
      </c>
      <c r="H3264" s="207" t="s">
        <v>1030</v>
      </c>
      <c r="I3264" s="207" t="s">
        <v>235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691</v>
      </c>
      <c r="C3265" s="209" t="s">
        <v>692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287</v>
      </c>
      <c r="H3265" s="207" t="s">
        <v>1110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691</v>
      </c>
      <c r="C3266" s="209" t="s">
        <v>692</v>
      </c>
      <c r="D3266" s="72" t="str">
        <f t="shared" si="101"/>
        <v>mai/2018</v>
      </c>
      <c r="E3266" s="206">
        <v>43230</v>
      </c>
      <c r="F3266" s="205" t="s">
        <v>1281</v>
      </c>
      <c r="G3266" s="205" t="s">
        <v>287</v>
      </c>
      <c r="H3266" s="207" t="s">
        <v>328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691</v>
      </c>
      <c r="C3267" s="209" t="s">
        <v>692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287</v>
      </c>
      <c r="H3267" s="207" t="s">
        <v>1007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691</v>
      </c>
      <c r="C3268" s="209" t="s">
        <v>692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287</v>
      </c>
      <c r="H3268" s="207" t="s">
        <v>1253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691</v>
      </c>
      <c r="C3269" s="209" t="s">
        <v>692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287</v>
      </c>
      <c r="H3269" s="207" t="s">
        <v>901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691</v>
      </c>
      <c r="C3270" s="209" t="s">
        <v>692</v>
      </c>
      <c r="D3270" s="72" t="str">
        <f t="shared" si="103"/>
        <v>mai/2018</v>
      </c>
      <c r="E3270" s="206">
        <v>43230</v>
      </c>
      <c r="F3270" s="205" t="s">
        <v>1282</v>
      </c>
      <c r="G3270" s="205" t="s">
        <v>287</v>
      </c>
      <c r="H3270" s="207" t="s">
        <v>1015</v>
      </c>
      <c r="I3270" s="207" t="s">
        <v>260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691</v>
      </c>
      <c r="C3271" s="209" t="s">
        <v>692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287</v>
      </c>
      <c r="H3271" s="207" t="s">
        <v>360</v>
      </c>
      <c r="I3271" s="207" t="s">
        <v>241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691</v>
      </c>
      <c r="C3272" s="209" t="s">
        <v>692</v>
      </c>
      <c r="D3272" s="72" t="str">
        <f t="shared" si="103"/>
        <v>mai/2018</v>
      </c>
      <c r="E3272" s="206">
        <v>43230</v>
      </c>
      <c r="F3272" s="205" t="s">
        <v>1283</v>
      </c>
      <c r="G3272" s="205" t="s">
        <v>287</v>
      </c>
      <c r="H3272" s="207" t="s">
        <v>328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691</v>
      </c>
      <c r="C3273" s="209" t="s">
        <v>692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287</v>
      </c>
      <c r="H3273" s="207" t="s">
        <v>1116</v>
      </c>
      <c r="I3273" s="207" t="s">
        <v>247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691</v>
      </c>
      <c r="C3274" s="209" t="s">
        <v>692</v>
      </c>
      <c r="D3274" s="72" t="str">
        <f t="shared" si="103"/>
        <v>mai/2018</v>
      </c>
      <c r="E3274" s="206">
        <v>43230</v>
      </c>
      <c r="F3274" s="205" t="s">
        <v>1284</v>
      </c>
      <c r="G3274" s="205" t="s">
        <v>287</v>
      </c>
      <c r="H3274" s="207" t="s">
        <v>328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691</v>
      </c>
      <c r="C3275" s="209" t="s">
        <v>692</v>
      </c>
      <c r="D3275" s="72" t="str">
        <f t="shared" si="103"/>
        <v>mai/2018</v>
      </c>
      <c r="E3275" s="206">
        <v>43230</v>
      </c>
      <c r="F3275" s="205" t="s">
        <v>1285</v>
      </c>
      <c r="G3275" s="205" t="s">
        <v>287</v>
      </c>
      <c r="H3275" s="207" t="s">
        <v>1011</v>
      </c>
      <c r="I3275" s="207" t="s">
        <v>235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691</v>
      </c>
      <c r="C3276" s="209" t="s">
        <v>692</v>
      </c>
      <c r="D3276" s="72" t="str">
        <f t="shared" si="103"/>
        <v>mai/2018</v>
      </c>
      <c r="E3276" s="206">
        <v>43230</v>
      </c>
      <c r="F3276" s="205" t="s">
        <v>1286</v>
      </c>
      <c r="G3276" s="205" t="s">
        <v>287</v>
      </c>
      <c r="H3276" s="207" t="s">
        <v>1287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691</v>
      </c>
      <c r="C3277" s="209" t="s">
        <v>692</v>
      </c>
      <c r="D3277" s="72" t="str">
        <f t="shared" si="103"/>
        <v>mai/2018</v>
      </c>
      <c r="E3277" s="206">
        <v>43230</v>
      </c>
      <c r="F3277" s="205" t="s">
        <v>1288</v>
      </c>
      <c r="G3277" s="205" t="s">
        <v>287</v>
      </c>
      <c r="H3277" s="207" t="s">
        <v>328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691</v>
      </c>
      <c r="C3278" s="209" t="s">
        <v>692</v>
      </c>
      <c r="D3278" s="72" t="str">
        <f t="shared" si="103"/>
        <v>mai/2018</v>
      </c>
      <c r="E3278" s="206">
        <v>43230</v>
      </c>
      <c r="F3278" s="205" t="s">
        <v>1289</v>
      </c>
      <c r="G3278" s="205" t="s">
        <v>287</v>
      </c>
      <c r="H3278" s="207" t="s">
        <v>1029</v>
      </c>
      <c r="I3278" s="207" t="s">
        <v>235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691</v>
      </c>
      <c r="C3279" s="209" t="s">
        <v>692</v>
      </c>
      <c r="D3279" s="72" t="str">
        <f t="shared" si="103"/>
        <v>mai/2018</v>
      </c>
      <c r="E3279" s="206">
        <v>43230</v>
      </c>
      <c r="F3279" s="205" t="s">
        <v>1290</v>
      </c>
      <c r="G3279" s="205" t="s">
        <v>287</v>
      </c>
      <c r="H3279" s="207" t="s">
        <v>1029</v>
      </c>
      <c r="I3279" s="207" t="s">
        <v>235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691</v>
      </c>
      <c r="C3280" s="209" t="s">
        <v>692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287</v>
      </c>
      <c r="H3280" s="207" t="s">
        <v>184</v>
      </c>
      <c r="I3280" s="207" t="s">
        <v>241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691</v>
      </c>
      <c r="C3281" s="209" t="s">
        <v>692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287</v>
      </c>
      <c r="H3281" s="207" t="s">
        <v>1057</v>
      </c>
      <c r="I3281" s="207" t="s">
        <v>241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691</v>
      </c>
      <c r="C3282" s="209" t="s">
        <v>692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287</v>
      </c>
      <c r="H3282" s="207" t="s">
        <v>1126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691</v>
      </c>
      <c r="C3283" s="209" t="s">
        <v>692</v>
      </c>
      <c r="D3283" s="72" t="str">
        <f t="shared" si="103"/>
        <v>mai/2018</v>
      </c>
      <c r="E3283" s="206">
        <v>43230</v>
      </c>
      <c r="F3283" s="205" t="s">
        <v>1291</v>
      </c>
      <c r="G3283" s="205" t="s">
        <v>287</v>
      </c>
      <c r="H3283" s="207" t="s">
        <v>1012</v>
      </c>
      <c r="I3283" s="207" t="s">
        <v>235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691</v>
      </c>
      <c r="C3284" s="209" t="s">
        <v>692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313</v>
      </c>
      <c r="H3284" s="207" t="s">
        <v>291</v>
      </c>
      <c r="I3284" s="207" t="s">
        <v>241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691</v>
      </c>
      <c r="C3285" s="209" t="s">
        <v>692</v>
      </c>
      <c r="D3285" s="72" t="str">
        <f t="shared" si="103"/>
        <v>mai/2018</v>
      </c>
      <c r="E3285" s="206">
        <v>43230</v>
      </c>
      <c r="F3285" s="205" t="s">
        <v>1292</v>
      </c>
      <c r="G3285" s="205" t="s">
        <v>287</v>
      </c>
      <c r="H3285" s="207" t="s">
        <v>540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691</v>
      </c>
      <c r="C3286" s="209" t="s">
        <v>692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287</v>
      </c>
      <c r="H3286" s="207" t="s">
        <v>1115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691</v>
      </c>
      <c r="C3287" s="209" t="s">
        <v>692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287</v>
      </c>
      <c r="H3287" s="207" t="s">
        <v>1066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691</v>
      </c>
      <c r="C3288" s="209" t="s">
        <v>692</v>
      </c>
      <c r="D3288" s="72" t="str">
        <f t="shared" si="103"/>
        <v>mai/2018</v>
      </c>
      <c r="E3288" s="206">
        <v>43230</v>
      </c>
      <c r="F3288" s="205" t="s">
        <v>376</v>
      </c>
      <c r="G3288" s="205" t="s">
        <v>287</v>
      </c>
      <c r="H3288" s="207" t="s">
        <v>399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691</v>
      </c>
      <c r="C3289" s="209" t="s">
        <v>692</v>
      </c>
      <c r="D3289" s="72" t="str">
        <f t="shared" si="103"/>
        <v>mai/2018</v>
      </c>
      <c r="E3289" s="206">
        <v>43230</v>
      </c>
      <c r="F3289" s="205" t="s">
        <v>437</v>
      </c>
      <c r="G3289" s="205" t="s">
        <v>287</v>
      </c>
      <c r="H3289" s="207" t="s">
        <v>1190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691</v>
      </c>
      <c r="C3290" s="209" t="s">
        <v>692</v>
      </c>
      <c r="D3290" s="72" t="str">
        <f t="shared" si="103"/>
        <v>mai/2018</v>
      </c>
      <c r="E3290" s="206">
        <v>43230</v>
      </c>
      <c r="F3290" s="205" t="s">
        <v>437</v>
      </c>
      <c r="G3290" s="205" t="s">
        <v>287</v>
      </c>
      <c r="H3290" s="207" t="s">
        <v>1257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691</v>
      </c>
      <c r="C3291" s="209" t="s">
        <v>692</v>
      </c>
      <c r="D3291" s="72" t="str">
        <f t="shared" si="103"/>
        <v>mai/2018</v>
      </c>
      <c r="E3291" s="206">
        <v>43230</v>
      </c>
      <c r="F3291" s="205" t="s">
        <v>437</v>
      </c>
      <c r="G3291" s="205" t="s">
        <v>287</v>
      </c>
      <c r="H3291" s="207" t="s">
        <v>1188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691</v>
      </c>
      <c r="C3292" s="209" t="s">
        <v>692</v>
      </c>
      <c r="D3292" s="72" t="str">
        <f t="shared" si="103"/>
        <v>mai/2018</v>
      </c>
      <c r="E3292" s="206">
        <v>43230</v>
      </c>
      <c r="F3292" s="205" t="s">
        <v>437</v>
      </c>
      <c r="G3292" s="205" t="s">
        <v>287</v>
      </c>
      <c r="H3292" s="207" t="s">
        <v>1189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691</v>
      </c>
      <c r="C3293" s="209" t="s">
        <v>692</v>
      </c>
      <c r="D3293" s="72" t="str">
        <f t="shared" si="103"/>
        <v>mai/2018</v>
      </c>
      <c r="E3293" s="206">
        <v>43230</v>
      </c>
      <c r="F3293" s="205" t="s">
        <v>437</v>
      </c>
      <c r="G3293" s="205" t="s">
        <v>287</v>
      </c>
      <c r="H3293" s="207" t="s">
        <v>1194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691</v>
      </c>
      <c r="C3294" s="209" t="s">
        <v>692</v>
      </c>
      <c r="D3294" s="72" t="str">
        <f t="shared" si="103"/>
        <v>mai/2018</v>
      </c>
      <c r="E3294" s="206">
        <v>43230</v>
      </c>
      <c r="F3294" s="205" t="s">
        <v>437</v>
      </c>
      <c r="G3294" s="205" t="s">
        <v>287</v>
      </c>
      <c r="H3294" s="207" t="s">
        <v>1199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691</v>
      </c>
      <c r="C3295" s="209" t="s">
        <v>692</v>
      </c>
      <c r="D3295" s="72" t="str">
        <f t="shared" si="103"/>
        <v>mai/2018</v>
      </c>
      <c r="E3295" s="206">
        <v>43230</v>
      </c>
      <c r="F3295" s="205" t="s">
        <v>437</v>
      </c>
      <c r="G3295" s="205" t="s">
        <v>287</v>
      </c>
      <c r="H3295" s="207" t="s">
        <v>1187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691</v>
      </c>
      <c r="C3296" s="209" t="s">
        <v>692</v>
      </c>
      <c r="D3296" s="72" t="str">
        <f t="shared" si="103"/>
        <v>mai/2018</v>
      </c>
      <c r="E3296" s="206">
        <v>43230</v>
      </c>
      <c r="F3296" s="205" t="s">
        <v>437</v>
      </c>
      <c r="G3296" s="205" t="s">
        <v>287</v>
      </c>
      <c r="H3296" s="207" t="s">
        <v>1193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691</v>
      </c>
      <c r="C3297" s="209" t="s">
        <v>692</v>
      </c>
      <c r="D3297" s="72" t="str">
        <f t="shared" si="103"/>
        <v>mai/2018</v>
      </c>
      <c r="E3297" s="206">
        <v>43230</v>
      </c>
      <c r="F3297" s="205" t="s">
        <v>437</v>
      </c>
      <c r="G3297" s="205" t="s">
        <v>287</v>
      </c>
      <c r="H3297" s="207" t="s">
        <v>1195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691</v>
      </c>
      <c r="C3298" s="209" t="s">
        <v>692</v>
      </c>
      <c r="D3298" s="72" t="str">
        <f t="shared" si="103"/>
        <v>mai/2018</v>
      </c>
      <c r="E3298" s="206">
        <v>43230</v>
      </c>
      <c r="F3298" s="205" t="s">
        <v>437</v>
      </c>
      <c r="G3298" s="205" t="s">
        <v>287</v>
      </c>
      <c r="H3298" s="207" t="s">
        <v>1200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691</v>
      </c>
      <c r="C3299" s="209" t="s">
        <v>692</v>
      </c>
      <c r="D3299" s="72" t="str">
        <f t="shared" si="103"/>
        <v>mai/2018</v>
      </c>
      <c r="E3299" s="206">
        <v>43230</v>
      </c>
      <c r="F3299" s="205" t="s">
        <v>437</v>
      </c>
      <c r="G3299" s="205" t="s">
        <v>287</v>
      </c>
      <c r="H3299" s="207" t="s">
        <v>1181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691</v>
      </c>
      <c r="C3300" s="209" t="s">
        <v>692</v>
      </c>
      <c r="D3300" s="72" t="str">
        <f t="shared" si="103"/>
        <v>mai/2018</v>
      </c>
      <c r="E3300" s="206">
        <v>43230</v>
      </c>
      <c r="F3300" s="205" t="s">
        <v>437</v>
      </c>
      <c r="G3300" s="205" t="s">
        <v>287</v>
      </c>
      <c r="H3300" s="207" t="s">
        <v>1191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691</v>
      </c>
      <c r="C3301" s="209" t="s">
        <v>692</v>
      </c>
      <c r="D3301" s="72" t="str">
        <f t="shared" si="103"/>
        <v>mai/2018</v>
      </c>
      <c r="E3301" s="206">
        <v>43230</v>
      </c>
      <c r="F3301" s="205" t="s">
        <v>437</v>
      </c>
      <c r="G3301" s="205" t="s">
        <v>287</v>
      </c>
      <c r="H3301" s="207" t="s">
        <v>1192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691</v>
      </c>
      <c r="C3302" s="209" t="s">
        <v>692</v>
      </c>
      <c r="D3302" s="72" t="str">
        <f t="shared" si="103"/>
        <v>mai/2018</v>
      </c>
      <c r="E3302" s="206">
        <v>43230</v>
      </c>
      <c r="F3302" s="205" t="s">
        <v>437</v>
      </c>
      <c r="G3302" s="205" t="s">
        <v>287</v>
      </c>
      <c r="H3302" s="207" t="s">
        <v>1197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691</v>
      </c>
      <c r="C3303" s="209" t="s">
        <v>692</v>
      </c>
      <c r="D3303" s="72" t="str">
        <f t="shared" si="103"/>
        <v>mai/2018</v>
      </c>
      <c r="E3303" s="206">
        <v>43230</v>
      </c>
      <c r="F3303" s="205" t="s">
        <v>210</v>
      </c>
      <c r="G3303" s="205" t="s">
        <v>287</v>
      </c>
      <c r="H3303" s="207" t="s">
        <v>298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691</v>
      </c>
      <c r="C3304" s="209" t="s">
        <v>692</v>
      </c>
      <c r="D3304" s="72" t="str">
        <f t="shared" si="103"/>
        <v>mai/2018</v>
      </c>
      <c r="E3304" s="206">
        <v>43230</v>
      </c>
      <c r="F3304" s="205" t="s">
        <v>210</v>
      </c>
      <c r="G3304" s="205" t="s">
        <v>287</v>
      </c>
      <c r="H3304" s="207" t="s">
        <v>298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691</v>
      </c>
      <c r="C3305" s="209" t="s">
        <v>692</v>
      </c>
      <c r="D3305" s="72" t="str">
        <f t="shared" si="103"/>
        <v>mai/2018</v>
      </c>
      <c r="E3305" s="206">
        <v>43230</v>
      </c>
      <c r="F3305" s="205" t="s">
        <v>1065</v>
      </c>
      <c r="G3305" s="205" t="s">
        <v>287</v>
      </c>
      <c r="H3305" s="207" t="s">
        <v>1024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691</v>
      </c>
      <c r="C3306" s="209" t="s">
        <v>692</v>
      </c>
      <c r="D3306" s="72" t="str">
        <f t="shared" si="103"/>
        <v>mai/2018</v>
      </c>
      <c r="E3306" s="206">
        <v>43230</v>
      </c>
      <c r="F3306" s="205" t="s">
        <v>210</v>
      </c>
      <c r="G3306" s="205" t="s">
        <v>287</v>
      </c>
      <c r="H3306" s="207" t="s">
        <v>1040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691</v>
      </c>
      <c r="C3307" s="209" t="s">
        <v>692</v>
      </c>
      <c r="D3307" s="72" t="str">
        <f t="shared" si="103"/>
        <v>mai/2018</v>
      </c>
      <c r="E3307" s="206">
        <v>43230</v>
      </c>
      <c r="F3307" s="205" t="s">
        <v>203</v>
      </c>
      <c r="G3307" s="205" t="s">
        <v>287</v>
      </c>
      <c r="H3307" s="207" t="s">
        <v>204</v>
      </c>
      <c r="I3307" s="207" t="s">
        <v>292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691</v>
      </c>
      <c r="C3308" s="209" t="s">
        <v>692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287</v>
      </c>
      <c r="H3308" s="207" t="s">
        <v>999</v>
      </c>
      <c r="I3308" s="207" t="s">
        <v>248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691</v>
      </c>
      <c r="C3309" s="209" t="s">
        <v>692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287</v>
      </c>
      <c r="H3309" s="207" t="s">
        <v>316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691</v>
      </c>
      <c r="C3310" s="209" t="s">
        <v>692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287</v>
      </c>
      <c r="H3310" s="207" t="s">
        <v>322</v>
      </c>
      <c r="I3310" s="207" t="s">
        <v>247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691</v>
      </c>
      <c r="C3311" s="209" t="s">
        <v>692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287</v>
      </c>
      <c r="H3311" s="207" t="s">
        <v>1293</v>
      </c>
      <c r="I3311" s="207" t="s">
        <v>241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691</v>
      </c>
      <c r="C3312" s="209" t="s">
        <v>692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287</v>
      </c>
      <c r="H3312" s="207" t="s">
        <v>1208</v>
      </c>
      <c r="I3312" s="207" t="s">
        <v>275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691</v>
      </c>
      <c r="C3313" s="209" t="s">
        <v>692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287</v>
      </c>
      <c r="H3313" s="207" t="s">
        <v>1031</v>
      </c>
      <c r="I3313" s="207" t="s">
        <v>242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691</v>
      </c>
      <c r="C3314" s="209" t="s">
        <v>692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287</v>
      </c>
      <c r="H3314" s="207" t="s">
        <v>306</v>
      </c>
      <c r="I3314" s="207" t="s">
        <v>240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691</v>
      </c>
      <c r="C3315" s="209" t="s">
        <v>692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287</v>
      </c>
      <c r="H3315" s="207" t="s">
        <v>179</v>
      </c>
      <c r="I3315" s="207" t="s">
        <v>241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691</v>
      </c>
      <c r="C3316" s="209" t="s">
        <v>692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287</v>
      </c>
      <c r="H3316" s="207" t="s">
        <v>1031</v>
      </c>
      <c r="I3316" s="207" t="s">
        <v>242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691</v>
      </c>
      <c r="C3317" s="209" t="s">
        <v>692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287</v>
      </c>
      <c r="H3317" s="207" t="s">
        <v>847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691</v>
      </c>
      <c r="C3318" s="209" t="s">
        <v>692</v>
      </c>
      <c r="D3318" s="72" t="str">
        <f t="shared" si="103"/>
        <v>mai/2018</v>
      </c>
      <c r="E3318" s="206">
        <v>43231</v>
      </c>
      <c r="F3318" s="205" t="s">
        <v>210</v>
      </c>
      <c r="G3318" s="205" t="s">
        <v>287</v>
      </c>
      <c r="H3318" s="207" t="s">
        <v>298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691</v>
      </c>
      <c r="C3319" s="209" t="s">
        <v>692</v>
      </c>
      <c r="D3319" s="72" t="str">
        <f t="shared" si="103"/>
        <v>mai/2018</v>
      </c>
      <c r="E3319" s="206">
        <v>43231</v>
      </c>
      <c r="F3319" s="205" t="s">
        <v>210</v>
      </c>
      <c r="G3319" s="205" t="s">
        <v>287</v>
      </c>
      <c r="H3319" s="207" t="s">
        <v>298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691</v>
      </c>
      <c r="C3320" s="209" t="s">
        <v>692</v>
      </c>
      <c r="D3320" s="72" t="str">
        <f t="shared" si="103"/>
        <v>mai/2018</v>
      </c>
      <c r="E3320" s="206">
        <v>43231</v>
      </c>
      <c r="F3320" s="205" t="s">
        <v>210</v>
      </c>
      <c r="G3320" s="205" t="s">
        <v>287</v>
      </c>
      <c r="H3320" s="207" t="s">
        <v>1040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691</v>
      </c>
      <c r="C3321" s="209" t="s">
        <v>692</v>
      </c>
      <c r="D3321" s="72" t="str">
        <f t="shared" si="103"/>
        <v>mai/2018</v>
      </c>
      <c r="E3321" s="206">
        <v>43231</v>
      </c>
      <c r="F3321" s="205" t="s">
        <v>203</v>
      </c>
      <c r="G3321" s="205" t="s">
        <v>287</v>
      </c>
      <c r="H3321" s="207" t="s">
        <v>204</v>
      </c>
      <c r="I3321" s="207" t="s">
        <v>292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691</v>
      </c>
      <c r="C3322" s="209" t="s">
        <v>692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287</v>
      </c>
      <c r="H3322" s="207" t="s">
        <v>1006</v>
      </c>
      <c r="I3322" s="207" t="s">
        <v>252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691</v>
      </c>
      <c r="C3323" s="209" t="s">
        <v>692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287</v>
      </c>
      <c r="H3323" s="207" t="s">
        <v>1118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691</v>
      </c>
      <c r="C3324" s="209" t="s">
        <v>692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317</v>
      </c>
      <c r="H3324" s="207" t="s">
        <v>355</v>
      </c>
      <c r="I3324" s="207" t="s">
        <v>240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691</v>
      </c>
      <c r="C3325" s="209" t="s">
        <v>692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287</v>
      </c>
      <c r="H3325" s="207" t="s">
        <v>346</v>
      </c>
      <c r="I3325" s="207" t="s">
        <v>241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691</v>
      </c>
      <c r="C3326" s="209" t="s">
        <v>692</v>
      </c>
      <c r="D3326" s="72" t="str">
        <f t="shared" si="103"/>
        <v>mai/2018</v>
      </c>
      <c r="E3326" s="206">
        <v>43234</v>
      </c>
      <c r="F3326" s="205" t="s">
        <v>314</v>
      </c>
      <c r="G3326" s="205" t="s">
        <v>287</v>
      </c>
      <c r="H3326" s="207" t="s">
        <v>439</v>
      </c>
      <c r="I3326" s="207" t="s">
        <v>268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691</v>
      </c>
      <c r="C3327" s="209" t="s">
        <v>692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287</v>
      </c>
      <c r="H3327" s="207" t="s">
        <v>1126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691</v>
      </c>
      <c r="C3328" s="209" t="s">
        <v>692</v>
      </c>
      <c r="D3328" s="72" t="str">
        <f t="shared" si="103"/>
        <v>mai/2018</v>
      </c>
      <c r="E3328" s="206">
        <v>43234</v>
      </c>
      <c r="F3328" s="205" t="s">
        <v>314</v>
      </c>
      <c r="G3328" s="205" t="s">
        <v>287</v>
      </c>
      <c r="H3328" s="207" t="s">
        <v>440</v>
      </c>
      <c r="I3328" s="207" t="s">
        <v>268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691</v>
      </c>
      <c r="C3329" s="209" t="s">
        <v>692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287</v>
      </c>
      <c r="H3329" s="207" t="s">
        <v>996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691</v>
      </c>
      <c r="C3330" s="209" t="s">
        <v>692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287</v>
      </c>
      <c r="H3330" s="207" t="s">
        <v>143</v>
      </c>
      <c r="I3330" s="207" t="s">
        <v>247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691</v>
      </c>
      <c r="C3331" s="209" t="s">
        <v>692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287</v>
      </c>
      <c r="H3331" s="207" t="s">
        <v>1001</v>
      </c>
      <c r="I3331" s="207" t="s">
        <v>242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691</v>
      </c>
      <c r="C3332" s="209" t="s">
        <v>692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287</v>
      </c>
      <c r="H3332" s="207" t="s">
        <v>1001</v>
      </c>
      <c r="I3332" s="207" t="s">
        <v>242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691</v>
      </c>
      <c r="C3333" s="209" t="s">
        <v>692</v>
      </c>
      <c r="D3333" s="72" t="str">
        <f t="shared" si="105"/>
        <v>mai/2018</v>
      </c>
      <c r="E3333" s="206">
        <v>43234</v>
      </c>
      <c r="F3333" s="205" t="s">
        <v>210</v>
      </c>
      <c r="G3333" s="205" t="s">
        <v>287</v>
      </c>
      <c r="H3333" s="207" t="s">
        <v>298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691</v>
      </c>
      <c r="C3334" s="209" t="s">
        <v>692</v>
      </c>
      <c r="D3334" s="72" t="str">
        <f t="shared" si="105"/>
        <v>mai/2018</v>
      </c>
      <c r="E3334" s="206">
        <v>43234</v>
      </c>
      <c r="F3334" s="205" t="s">
        <v>210</v>
      </c>
      <c r="G3334" s="205" t="s">
        <v>287</v>
      </c>
      <c r="H3334" s="207" t="s">
        <v>298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691</v>
      </c>
      <c r="C3335" s="209" t="s">
        <v>692</v>
      </c>
      <c r="D3335" s="72" t="str">
        <f t="shared" si="105"/>
        <v>mai/2018</v>
      </c>
      <c r="E3335" s="206">
        <v>43234</v>
      </c>
      <c r="F3335" s="205" t="s">
        <v>210</v>
      </c>
      <c r="G3335" s="205" t="s">
        <v>287</v>
      </c>
      <c r="H3335" s="207" t="s">
        <v>1040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691</v>
      </c>
      <c r="C3336" s="209" t="s">
        <v>692</v>
      </c>
      <c r="D3336" s="72" t="str">
        <f t="shared" si="105"/>
        <v>mai/2018</v>
      </c>
      <c r="E3336" s="206">
        <v>43234</v>
      </c>
      <c r="F3336" s="205" t="s">
        <v>210</v>
      </c>
      <c r="G3336" s="205" t="s">
        <v>287</v>
      </c>
      <c r="H3336" s="207" t="s">
        <v>1040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691</v>
      </c>
      <c r="C3337" s="209" t="s">
        <v>692</v>
      </c>
      <c r="D3337" s="72" t="str">
        <f t="shared" si="105"/>
        <v>mai/2018</v>
      </c>
      <c r="E3337" s="206">
        <v>43234</v>
      </c>
      <c r="F3337" s="205" t="s">
        <v>203</v>
      </c>
      <c r="G3337" s="205" t="s">
        <v>287</v>
      </c>
      <c r="H3337" s="207" t="s">
        <v>204</v>
      </c>
      <c r="I3337" s="207" t="s">
        <v>292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691</v>
      </c>
      <c r="C3338" s="209" t="s">
        <v>692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287</v>
      </c>
      <c r="H3338" s="207" t="s">
        <v>1015</v>
      </c>
      <c r="I3338" s="207" t="s">
        <v>260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691</v>
      </c>
      <c r="C3339" s="209" t="s">
        <v>692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293</v>
      </c>
      <c r="H3339" s="207" t="s">
        <v>291</v>
      </c>
      <c r="I3339" s="207" t="s">
        <v>240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691</v>
      </c>
      <c r="C3340" s="209" t="s">
        <v>692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287</v>
      </c>
      <c r="H3340" s="207" t="s">
        <v>1294</v>
      </c>
      <c r="I3340" s="207" t="s">
        <v>252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691</v>
      </c>
      <c r="C3341" s="209" t="s">
        <v>692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293</v>
      </c>
      <c r="H3341" s="207" t="s">
        <v>291</v>
      </c>
      <c r="I3341" s="207" t="s">
        <v>240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693</v>
      </c>
      <c r="C3342" s="209" t="s">
        <v>692</v>
      </c>
      <c r="D3342" s="72" t="str">
        <f t="shared" si="105"/>
        <v>mai/2018</v>
      </c>
      <c r="E3342" s="206">
        <v>43235</v>
      </c>
      <c r="F3342" s="205" t="s">
        <v>210</v>
      </c>
      <c r="G3342" s="205" t="s">
        <v>287</v>
      </c>
      <c r="H3342" s="207" t="s">
        <v>321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691</v>
      </c>
      <c r="C3343" s="209" t="s">
        <v>692</v>
      </c>
      <c r="D3343" s="72" t="str">
        <f t="shared" si="105"/>
        <v>mai/2018</v>
      </c>
      <c r="E3343" s="206">
        <v>43235</v>
      </c>
      <c r="F3343" s="205" t="s">
        <v>210</v>
      </c>
      <c r="G3343" s="205" t="s">
        <v>287</v>
      </c>
      <c r="H3343" s="207" t="s">
        <v>321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691</v>
      </c>
      <c r="C3344" s="209" t="s">
        <v>692</v>
      </c>
      <c r="D3344" s="72" t="str">
        <f t="shared" si="105"/>
        <v>mai/2018</v>
      </c>
      <c r="E3344" s="206">
        <v>43235</v>
      </c>
      <c r="F3344" s="205" t="s">
        <v>210</v>
      </c>
      <c r="G3344" s="205" t="s">
        <v>287</v>
      </c>
      <c r="H3344" s="207" t="s">
        <v>298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691</v>
      </c>
      <c r="C3345" s="209" t="s">
        <v>692</v>
      </c>
      <c r="D3345" s="72" t="str">
        <f t="shared" si="105"/>
        <v>mai/2018</v>
      </c>
      <c r="E3345" s="206">
        <v>43235</v>
      </c>
      <c r="F3345" s="205" t="s">
        <v>203</v>
      </c>
      <c r="G3345" s="205" t="s">
        <v>287</v>
      </c>
      <c r="H3345" s="207" t="s">
        <v>204</v>
      </c>
      <c r="I3345" s="207" t="s">
        <v>292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693</v>
      </c>
      <c r="C3346" s="209" t="s">
        <v>692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287</v>
      </c>
      <c r="H3346" s="207" t="s">
        <v>140</v>
      </c>
      <c r="I3346" s="207" t="s">
        <v>227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693</v>
      </c>
      <c r="C3347" s="209" t="s">
        <v>692</v>
      </c>
      <c r="D3347" s="72" t="str">
        <f t="shared" si="105"/>
        <v>mai/2018</v>
      </c>
      <c r="E3347" s="206">
        <v>43236</v>
      </c>
      <c r="F3347" s="205" t="s">
        <v>201</v>
      </c>
      <c r="G3347" s="205" t="s">
        <v>287</v>
      </c>
      <c r="H3347" s="207" t="s">
        <v>299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691</v>
      </c>
      <c r="C3348" s="209" t="s">
        <v>692</v>
      </c>
      <c r="D3348" s="72" t="str">
        <f t="shared" si="105"/>
        <v>mai/2018</v>
      </c>
      <c r="E3348" s="206">
        <v>43236</v>
      </c>
      <c r="F3348" s="205" t="s">
        <v>213</v>
      </c>
      <c r="G3348" s="205" t="s">
        <v>287</v>
      </c>
      <c r="H3348" s="207" t="s">
        <v>213</v>
      </c>
      <c r="I3348" s="207" t="s">
        <v>202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691</v>
      </c>
      <c r="C3349" s="209" t="s">
        <v>692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287</v>
      </c>
      <c r="H3349" s="207" t="s">
        <v>1059</v>
      </c>
      <c r="I3349" s="207" t="s">
        <v>261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691</v>
      </c>
      <c r="C3350" s="209" t="s">
        <v>692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287</v>
      </c>
      <c r="H3350" s="207" t="s">
        <v>308</v>
      </c>
      <c r="I3350" s="207" t="s">
        <v>240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691</v>
      </c>
      <c r="C3351" s="209" t="s">
        <v>692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287</v>
      </c>
      <c r="H3351" s="207" t="s">
        <v>1112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691</v>
      </c>
      <c r="C3352" s="209" t="s">
        <v>692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287</v>
      </c>
      <c r="H3352" s="207" t="s">
        <v>346</v>
      </c>
      <c r="I3352" s="207" t="s">
        <v>241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691</v>
      </c>
      <c r="C3353" s="209" t="s">
        <v>692</v>
      </c>
      <c r="D3353" s="72" t="str">
        <f t="shared" si="105"/>
        <v>mai/2018</v>
      </c>
      <c r="E3353" s="206">
        <v>43236</v>
      </c>
      <c r="F3353" s="205" t="s">
        <v>314</v>
      </c>
      <c r="G3353" s="205" t="s">
        <v>287</v>
      </c>
      <c r="H3353" s="207" t="s">
        <v>382</v>
      </c>
      <c r="I3353" s="207" t="s">
        <v>268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691</v>
      </c>
      <c r="C3354" s="209" t="s">
        <v>692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287</v>
      </c>
      <c r="H3354" s="207" t="s">
        <v>346</v>
      </c>
      <c r="I3354" s="207" t="s">
        <v>241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691</v>
      </c>
      <c r="C3355" s="209" t="s">
        <v>692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287</v>
      </c>
      <c r="H3355" s="207" t="s">
        <v>178</v>
      </c>
      <c r="I3355" s="207" t="s">
        <v>242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691</v>
      </c>
      <c r="C3356" s="209" t="s">
        <v>692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287</v>
      </c>
      <c r="H3356" s="207" t="s">
        <v>355</v>
      </c>
      <c r="I3356" s="207" t="s">
        <v>240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691</v>
      </c>
      <c r="C3357" s="209" t="s">
        <v>692</v>
      </c>
      <c r="D3357" s="72" t="str">
        <f t="shared" si="105"/>
        <v>mai/2018</v>
      </c>
      <c r="E3357" s="206">
        <v>43236</v>
      </c>
      <c r="F3357" s="205" t="s">
        <v>210</v>
      </c>
      <c r="G3357" s="205" t="s">
        <v>287</v>
      </c>
      <c r="H3357" s="207" t="s">
        <v>298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691</v>
      </c>
      <c r="C3358" s="209" t="s">
        <v>692</v>
      </c>
      <c r="D3358" s="72" t="str">
        <f t="shared" si="105"/>
        <v>mai/2018</v>
      </c>
      <c r="E3358" s="206">
        <v>43236</v>
      </c>
      <c r="F3358" s="205" t="s">
        <v>210</v>
      </c>
      <c r="G3358" s="205" t="s">
        <v>287</v>
      </c>
      <c r="H3358" s="207" t="s">
        <v>1040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691</v>
      </c>
      <c r="C3359" s="209" t="s">
        <v>692</v>
      </c>
      <c r="D3359" s="72" t="str">
        <f t="shared" si="105"/>
        <v>mai/2018</v>
      </c>
      <c r="E3359" s="206">
        <v>43236</v>
      </c>
      <c r="F3359" s="205" t="s">
        <v>210</v>
      </c>
      <c r="G3359" s="205" t="s">
        <v>287</v>
      </c>
      <c r="H3359" s="207" t="s">
        <v>1040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691</v>
      </c>
      <c r="C3360" s="209" t="s">
        <v>692</v>
      </c>
      <c r="D3360" s="72" t="str">
        <f t="shared" si="105"/>
        <v>mai/2018</v>
      </c>
      <c r="E3360" s="206">
        <v>43236</v>
      </c>
      <c r="F3360" s="205" t="s">
        <v>201</v>
      </c>
      <c r="G3360" s="205" t="s">
        <v>287</v>
      </c>
      <c r="H3360" s="207" t="s">
        <v>299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691</v>
      </c>
      <c r="C3361" s="209" t="s">
        <v>692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287</v>
      </c>
      <c r="H3361" s="207" t="s">
        <v>342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691</v>
      </c>
      <c r="C3362" s="209" t="s">
        <v>692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287</v>
      </c>
      <c r="H3362" s="207" t="s">
        <v>342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691</v>
      </c>
      <c r="C3363" s="209" t="s">
        <v>692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287</v>
      </c>
      <c r="H3363" s="207" t="s">
        <v>334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691</v>
      </c>
      <c r="C3364" s="209" t="s">
        <v>692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287</v>
      </c>
      <c r="H3364" s="207" t="s">
        <v>1014</v>
      </c>
      <c r="I3364" s="207" t="s">
        <v>244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691</v>
      </c>
      <c r="C3365" s="209" t="s">
        <v>692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287</v>
      </c>
      <c r="H3365" s="207" t="s">
        <v>1253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691</v>
      </c>
      <c r="C3366" s="209" t="s">
        <v>692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287</v>
      </c>
      <c r="H3366" s="207" t="s">
        <v>405</v>
      </c>
      <c r="I3366" s="207" t="s">
        <v>253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691</v>
      </c>
      <c r="C3367" s="209" t="s">
        <v>692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287</v>
      </c>
      <c r="H3367" s="207" t="s">
        <v>743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691</v>
      </c>
      <c r="C3368" s="209" t="s">
        <v>692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287</v>
      </c>
      <c r="H3368" s="207" t="s">
        <v>874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691</v>
      </c>
      <c r="C3369" s="209" t="s">
        <v>692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287</v>
      </c>
      <c r="H3369" s="207" t="s">
        <v>797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691</v>
      </c>
      <c r="C3370" s="209" t="s">
        <v>692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287</v>
      </c>
      <c r="H3370" s="207" t="s">
        <v>992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691</v>
      </c>
      <c r="C3371" s="209" t="s">
        <v>692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287</v>
      </c>
      <c r="H3371" s="207" t="s">
        <v>795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691</v>
      </c>
      <c r="C3372" s="209" t="s">
        <v>692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287</v>
      </c>
      <c r="H3372" s="207" t="s">
        <v>799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691</v>
      </c>
      <c r="C3373" s="209" t="s">
        <v>692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287</v>
      </c>
      <c r="H3373" s="207" t="s">
        <v>801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691</v>
      </c>
      <c r="C3374" s="209" t="s">
        <v>692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287</v>
      </c>
      <c r="H3374" s="207" t="s">
        <v>895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691</v>
      </c>
      <c r="C3375" s="209" t="s">
        <v>692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287</v>
      </c>
      <c r="H3375" s="207" t="s">
        <v>1053</v>
      </c>
      <c r="I3375" s="207" t="s">
        <v>251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691</v>
      </c>
      <c r="C3376" s="209" t="s">
        <v>692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287</v>
      </c>
      <c r="H3376" s="207" t="s">
        <v>836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691</v>
      </c>
      <c r="C3377" s="209" t="s">
        <v>692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287</v>
      </c>
      <c r="H3377" s="207" t="s">
        <v>945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691</v>
      </c>
      <c r="C3378" s="209" t="s">
        <v>692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287</v>
      </c>
      <c r="H3378" s="207" t="s">
        <v>901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691</v>
      </c>
      <c r="C3379" s="209" t="s">
        <v>692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287</v>
      </c>
      <c r="H3379" s="207" t="s">
        <v>1126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691</v>
      </c>
      <c r="C3380" s="209" t="s">
        <v>692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287</v>
      </c>
      <c r="H3380" s="207" t="s">
        <v>1014</v>
      </c>
      <c r="I3380" s="207" t="s">
        <v>244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691</v>
      </c>
      <c r="C3381" s="209" t="s">
        <v>692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287</v>
      </c>
      <c r="H3381" s="207" t="s">
        <v>1001</v>
      </c>
      <c r="I3381" s="207" t="s">
        <v>242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691</v>
      </c>
      <c r="C3382" s="209" t="s">
        <v>692</v>
      </c>
      <c r="D3382" s="72" t="str">
        <f t="shared" si="105"/>
        <v>mai/2018</v>
      </c>
      <c r="E3382" s="206">
        <v>43237</v>
      </c>
      <c r="F3382" s="205" t="s">
        <v>1295</v>
      </c>
      <c r="G3382" s="205" t="s">
        <v>287</v>
      </c>
      <c r="H3382" s="207" t="s">
        <v>743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691</v>
      </c>
      <c r="C3383" s="209" t="s">
        <v>692</v>
      </c>
      <c r="D3383" s="72" t="str">
        <f t="shared" si="105"/>
        <v>mai/2018</v>
      </c>
      <c r="E3383" s="206">
        <v>43237</v>
      </c>
      <c r="F3383" s="205" t="s">
        <v>1295</v>
      </c>
      <c r="G3383" s="205" t="s">
        <v>287</v>
      </c>
      <c r="H3383" s="207" t="s">
        <v>797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691</v>
      </c>
      <c r="C3384" s="209" t="s">
        <v>692</v>
      </c>
      <c r="D3384" s="72" t="str">
        <f t="shared" si="105"/>
        <v>mai/2018</v>
      </c>
      <c r="E3384" s="206">
        <v>43237</v>
      </c>
      <c r="F3384" s="205" t="s">
        <v>1295</v>
      </c>
      <c r="G3384" s="205" t="s">
        <v>287</v>
      </c>
      <c r="H3384" s="207" t="s">
        <v>874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691</v>
      </c>
      <c r="C3385" s="209" t="s">
        <v>692</v>
      </c>
      <c r="D3385" s="72" t="str">
        <f t="shared" si="105"/>
        <v>mai/2018</v>
      </c>
      <c r="E3385" s="206">
        <v>43237</v>
      </c>
      <c r="F3385" s="205" t="s">
        <v>1295</v>
      </c>
      <c r="G3385" s="205" t="s">
        <v>287</v>
      </c>
      <c r="H3385" s="207" t="s">
        <v>929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691</v>
      </c>
      <c r="C3386" s="209" t="s">
        <v>692</v>
      </c>
      <c r="D3386" s="72" t="str">
        <f t="shared" si="105"/>
        <v>mai/2018</v>
      </c>
      <c r="E3386" s="206">
        <v>43237</v>
      </c>
      <c r="F3386" s="205" t="s">
        <v>1295</v>
      </c>
      <c r="G3386" s="205" t="s">
        <v>287</v>
      </c>
      <c r="H3386" s="207" t="s">
        <v>992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691</v>
      </c>
      <c r="C3387" s="209" t="s">
        <v>692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287</v>
      </c>
      <c r="H3387" s="207" t="s">
        <v>178</v>
      </c>
      <c r="I3387" s="207" t="s">
        <v>240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691</v>
      </c>
      <c r="C3388" s="209" t="s">
        <v>692</v>
      </c>
      <c r="D3388" s="72" t="str">
        <f t="shared" si="105"/>
        <v>mai/2018</v>
      </c>
      <c r="E3388" s="206">
        <v>43237</v>
      </c>
      <c r="F3388" s="205" t="s">
        <v>1295</v>
      </c>
      <c r="G3388" s="205" t="s">
        <v>287</v>
      </c>
      <c r="H3388" s="207" t="s">
        <v>795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691</v>
      </c>
      <c r="C3389" s="209" t="s">
        <v>692</v>
      </c>
      <c r="D3389" s="72" t="str">
        <f t="shared" si="105"/>
        <v>mai/2018</v>
      </c>
      <c r="E3389" s="206">
        <v>43237</v>
      </c>
      <c r="F3389" s="205" t="s">
        <v>1295</v>
      </c>
      <c r="G3389" s="205" t="s">
        <v>287</v>
      </c>
      <c r="H3389" s="207" t="s">
        <v>799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691</v>
      </c>
      <c r="C3390" s="209" t="s">
        <v>692</v>
      </c>
      <c r="D3390" s="72" t="str">
        <f t="shared" si="105"/>
        <v>mai/2018</v>
      </c>
      <c r="E3390" s="206">
        <v>43237</v>
      </c>
      <c r="F3390" s="205" t="s">
        <v>1295</v>
      </c>
      <c r="G3390" s="205" t="s">
        <v>287</v>
      </c>
      <c r="H3390" s="207" t="s">
        <v>801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691</v>
      </c>
      <c r="C3391" s="209" t="s">
        <v>692</v>
      </c>
      <c r="D3391" s="72" t="str">
        <f t="shared" si="105"/>
        <v>mai/2018</v>
      </c>
      <c r="E3391" s="206">
        <v>43237</v>
      </c>
      <c r="F3391" s="205" t="s">
        <v>1295</v>
      </c>
      <c r="G3391" s="205" t="s">
        <v>287</v>
      </c>
      <c r="H3391" s="207" t="s">
        <v>836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691</v>
      </c>
      <c r="C3392" s="209" t="s">
        <v>692</v>
      </c>
      <c r="D3392" s="72" t="str">
        <f t="shared" si="105"/>
        <v>mai/2018</v>
      </c>
      <c r="E3392" s="206">
        <v>43237</v>
      </c>
      <c r="F3392" s="205" t="s">
        <v>1295</v>
      </c>
      <c r="G3392" s="205" t="s">
        <v>287</v>
      </c>
      <c r="H3392" s="207" t="s">
        <v>895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691</v>
      </c>
      <c r="C3393" s="209" t="s">
        <v>692</v>
      </c>
      <c r="D3393" s="72" t="str">
        <f t="shared" si="105"/>
        <v>mai/2018</v>
      </c>
      <c r="E3393" s="206">
        <v>43237</v>
      </c>
      <c r="F3393" s="205" t="s">
        <v>364</v>
      </c>
      <c r="G3393" s="205" t="s">
        <v>287</v>
      </c>
      <c r="H3393" s="207" t="s">
        <v>945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691</v>
      </c>
      <c r="C3394" s="209" t="s">
        <v>692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287</v>
      </c>
      <c r="H3394" s="207" t="s">
        <v>290</v>
      </c>
      <c r="I3394" s="207" t="s">
        <v>241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691</v>
      </c>
      <c r="C3395" s="209" t="s">
        <v>692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287</v>
      </c>
      <c r="H3395" s="207" t="s">
        <v>1205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691</v>
      </c>
      <c r="C3396" s="209" t="s">
        <v>692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287</v>
      </c>
      <c r="H3396" s="207" t="s">
        <v>1245</v>
      </c>
      <c r="I3396" s="207" t="s">
        <v>242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691</v>
      </c>
      <c r="C3397" s="209" t="s">
        <v>692</v>
      </c>
      <c r="D3397" s="72" t="str">
        <f t="shared" si="107"/>
        <v>mai/2018</v>
      </c>
      <c r="E3397" s="206">
        <v>43237</v>
      </c>
      <c r="F3397" s="205" t="s">
        <v>210</v>
      </c>
      <c r="G3397" s="205" t="s">
        <v>287</v>
      </c>
      <c r="H3397" s="207" t="s">
        <v>298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691</v>
      </c>
      <c r="C3398" s="209" t="s">
        <v>692</v>
      </c>
      <c r="D3398" s="72" t="str">
        <f t="shared" si="107"/>
        <v>mai/2018</v>
      </c>
      <c r="E3398" s="206">
        <v>43237</v>
      </c>
      <c r="F3398" s="205" t="s">
        <v>210</v>
      </c>
      <c r="G3398" s="205" t="s">
        <v>287</v>
      </c>
      <c r="H3398" s="207" t="s">
        <v>298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691</v>
      </c>
      <c r="C3399" s="209" t="s">
        <v>692</v>
      </c>
      <c r="D3399" s="72" t="str">
        <f t="shared" si="107"/>
        <v>mai/2018</v>
      </c>
      <c r="E3399" s="206">
        <v>43237</v>
      </c>
      <c r="F3399" s="205" t="s">
        <v>210</v>
      </c>
      <c r="G3399" s="205" t="s">
        <v>287</v>
      </c>
      <c r="H3399" s="207" t="s">
        <v>298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691</v>
      </c>
      <c r="C3400" s="209" t="s">
        <v>692</v>
      </c>
      <c r="D3400" s="72" t="str">
        <f t="shared" si="107"/>
        <v>mai/2018</v>
      </c>
      <c r="E3400" s="206">
        <v>43237</v>
      </c>
      <c r="F3400" s="205" t="s">
        <v>210</v>
      </c>
      <c r="G3400" s="205" t="s">
        <v>287</v>
      </c>
      <c r="H3400" s="207" t="s">
        <v>298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691</v>
      </c>
      <c r="C3401" s="209" t="s">
        <v>692</v>
      </c>
      <c r="D3401" s="72" t="str">
        <f t="shared" si="107"/>
        <v>mai/2018</v>
      </c>
      <c r="E3401" s="206">
        <v>43237</v>
      </c>
      <c r="F3401" s="205" t="s">
        <v>210</v>
      </c>
      <c r="G3401" s="205" t="s">
        <v>287</v>
      </c>
      <c r="H3401" s="207" t="s">
        <v>298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691</v>
      </c>
      <c r="C3402" s="209" t="s">
        <v>692</v>
      </c>
      <c r="D3402" s="72" t="str">
        <f t="shared" si="107"/>
        <v>mai/2018</v>
      </c>
      <c r="E3402" s="206">
        <v>43237</v>
      </c>
      <c r="F3402" s="205" t="s">
        <v>210</v>
      </c>
      <c r="G3402" s="205" t="s">
        <v>287</v>
      </c>
      <c r="H3402" s="207" t="s">
        <v>298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691</v>
      </c>
      <c r="C3403" s="209" t="s">
        <v>692</v>
      </c>
      <c r="D3403" s="72" t="str">
        <f t="shared" si="107"/>
        <v>mai/2018</v>
      </c>
      <c r="E3403" s="206">
        <v>43237</v>
      </c>
      <c r="F3403" s="205" t="s">
        <v>210</v>
      </c>
      <c r="G3403" s="205" t="s">
        <v>287</v>
      </c>
      <c r="H3403" s="207" t="s">
        <v>298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691</v>
      </c>
      <c r="C3404" s="209" t="s">
        <v>692</v>
      </c>
      <c r="D3404" s="72" t="str">
        <f t="shared" si="107"/>
        <v>mai/2018</v>
      </c>
      <c r="E3404" s="206">
        <v>43237</v>
      </c>
      <c r="F3404" s="205" t="s">
        <v>210</v>
      </c>
      <c r="G3404" s="205" t="s">
        <v>287</v>
      </c>
      <c r="H3404" s="207" t="s">
        <v>298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691</v>
      </c>
      <c r="C3405" s="209" t="s">
        <v>692</v>
      </c>
      <c r="D3405" s="72" t="str">
        <f t="shared" si="107"/>
        <v>mai/2018</v>
      </c>
      <c r="E3405" s="206">
        <v>43237</v>
      </c>
      <c r="F3405" s="205" t="s">
        <v>210</v>
      </c>
      <c r="G3405" s="205" t="s">
        <v>287</v>
      </c>
      <c r="H3405" s="207" t="s">
        <v>1040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691</v>
      </c>
      <c r="C3406" s="209" t="s">
        <v>692</v>
      </c>
      <c r="D3406" s="72" t="str">
        <f t="shared" si="107"/>
        <v>mai/2018</v>
      </c>
      <c r="E3406" s="206">
        <v>43237</v>
      </c>
      <c r="F3406" s="205" t="s">
        <v>210</v>
      </c>
      <c r="G3406" s="205" t="s">
        <v>287</v>
      </c>
      <c r="H3406" s="207" t="s">
        <v>1040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691</v>
      </c>
      <c r="C3407" s="209" t="s">
        <v>692</v>
      </c>
      <c r="D3407" s="72" t="str">
        <f t="shared" si="107"/>
        <v>mai/2018</v>
      </c>
      <c r="E3407" s="206">
        <v>43237</v>
      </c>
      <c r="F3407" s="205" t="s">
        <v>210</v>
      </c>
      <c r="G3407" s="205" t="s">
        <v>287</v>
      </c>
      <c r="H3407" s="207" t="s">
        <v>1040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691</v>
      </c>
      <c r="C3408" s="209" t="s">
        <v>692</v>
      </c>
      <c r="D3408" s="72" t="str">
        <f t="shared" si="107"/>
        <v>mai/2018</v>
      </c>
      <c r="E3408" s="206">
        <v>43237</v>
      </c>
      <c r="F3408" s="205" t="s">
        <v>210</v>
      </c>
      <c r="G3408" s="205" t="s">
        <v>287</v>
      </c>
      <c r="H3408" s="207" t="s">
        <v>1040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691</v>
      </c>
      <c r="C3409" s="209" t="s">
        <v>692</v>
      </c>
      <c r="D3409" s="72" t="str">
        <f t="shared" si="107"/>
        <v>mai/2018</v>
      </c>
      <c r="E3409" s="206">
        <v>43237</v>
      </c>
      <c r="F3409" s="205" t="s">
        <v>210</v>
      </c>
      <c r="G3409" s="205" t="s">
        <v>287</v>
      </c>
      <c r="H3409" s="207" t="s">
        <v>1040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691</v>
      </c>
      <c r="C3410" s="209" t="s">
        <v>692</v>
      </c>
      <c r="D3410" s="72" t="str">
        <f t="shared" si="107"/>
        <v>mai/2018</v>
      </c>
      <c r="E3410" s="206">
        <v>43237</v>
      </c>
      <c r="F3410" s="205" t="s">
        <v>210</v>
      </c>
      <c r="G3410" s="205" t="s">
        <v>287</v>
      </c>
      <c r="H3410" s="207" t="s">
        <v>1040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691</v>
      </c>
      <c r="C3411" s="209" t="s">
        <v>692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287</v>
      </c>
      <c r="H3411" s="207" t="s">
        <v>342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691</v>
      </c>
      <c r="C3412" s="209" t="s">
        <v>692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287</v>
      </c>
      <c r="H3412" s="207" t="s">
        <v>342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691</v>
      </c>
      <c r="C3413" s="209" t="s">
        <v>692</v>
      </c>
      <c r="D3413" s="72" t="str">
        <f t="shared" si="107"/>
        <v>mai/2018</v>
      </c>
      <c r="E3413" s="206">
        <v>43237</v>
      </c>
      <c r="F3413" s="205" t="s">
        <v>203</v>
      </c>
      <c r="G3413" s="205" t="s">
        <v>287</v>
      </c>
      <c r="H3413" s="207" t="s">
        <v>204</v>
      </c>
      <c r="I3413" s="207" t="s">
        <v>292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693</v>
      </c>
      <c r="C3414" s="209" t="s">
        <v>692</v>
      </c>
      <c r="D3414" s="72" t="str">
        <f t="shared" si="107"/>
        <v>mai/2018</v>
      </c>
      <c r="E3414" s="206">
        <v>43238</v>
      </c>
      <c r="F3414" s="205" t="s">
        <v>213</v>
      </c>
      <c r="G3414" s="205" t="s">
        <v>287</v>
      </c>
      <c r="H3414" s="207" t="s">
        <v>213</v>
      </c>
      <c r="I3414" s="207" t="s">
        <v>202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691</v>
      </c>
      <c r="C3415" s="209" t="s">
        <v>692</v>
      </c>
      <c r="D3415" s="72" t="str">
        <f t="shared" si="107"/>
        <v>mai/2018</v>
      </c>
      <c r="E3415" s="206">
        <v>43238</v>
      </c>
      <c r="F3415" s="205" t="s">
        <v>445</v>
      </c>
      <c r="G3415" s="205" t="s">
        <v>287</v>
      </c>
      <c r="H3415" s="209" t="s">
        <v>446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691</v>
      </c>
      <c r="C3416" s="209" t="s">
        <v>692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287</v>
      </c>
      <c r="H3416" s="207" t="s">
        <v>319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691</v>
      </c>
      <c r="C3417" s="209" t="s">
        <v>692</v>
      </c>
      <c r="D3417" s="72" t="str">
        <f t="shared" si="107"/>
        <v>mai/2018</v>
      </c>
      <c r="E3417" s="206">
        <v>43238</v>
      </c>
      <c r="F3417" s="205" t="s">
        <v>1132</v>
      </c>
      <c r="G3417" s="205" t="s">
        <v>287</v>
      </c>
      <c r="H3417" s="207" t="s">
        <v>1068</v>
      </c>
      <c r="I3417" s="207" t="s">
        <v>235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691</v>
      </c>
      <c r="C3418" s="209" t="s">
        <v>692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287</v>
      </c>
      <c r="H3418" s="207" t="s">
        <v>342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691</v>
      </c>
      <c r="C3419" s="209" t="s">
        <v>692</v>
      </c>
      <c r="D3419" s="72" t="str">
        <f t="shared" si="107"/>
        <v>mai/2018</v>
      </c>
      <c r="E3419" s="206">
        <v>43238</v>
      </c>
      <c r="F3419" s="205" t="s">
        <v>201</v>
      </c>
      <c r="G3419" s="205" t="s">
        <v>287</v>
      </c>
      <c r="H3419" s="207" t="s">
        <v>294</v>
      </c>
      <c r="I3419" s="207" t="s">
        <v>229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691</v>
      </c>
      <c r="C3420" s="209" t="s">
        <v>692</v>
      </c>
      <c r="D3420" s="72" t="str">
        <f t="shared" si="107"/>
        <v>mai/2018</v>
      </c>
      <c r="E3420" s="206">
        <v>43238</v>
      </c>
      <c r="F3420" s="205" t="s">
        <v>1296</v>
      </c>
      <c r="G3420" s="205" t="s">
        <v>287</v>
      </c>
      <c r="H3420" s="207" t="s">
        <v>1296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691</v>
      </c>
      <c r="C3421" s="209" t="s">
        <v>692</v>
      </c>
      <c r="D3421" s="72" t="str">
        <f t="shared" si="107"/>
        <v>mai/2018</v>
      </c>
      <c r="E3421" s="206">
        <v>43238</v>
      </c>
      <c r="F3421" s="205" t="s">
        <v>1297</v>
      </c>
      <c r="G3421" s="205" t="s">
        <v>287</v>
      </c>
      <c r="H3421" s="207" t="s">
        <v>1017</v>
      </c>
      <c r="I3421" s="207" t="s">
        <v>235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691</v>
      </c>
      <c r="C3422" s="209" t="s">
        <v>692</v>
      </c>
      <c r="D3422" s="72" t="str">
        <f t="shared" si="107"/>
        <v>mai/2018</v>
      </c>
      <c r="E3422" s="206">
        <v>43238</v>
      </c>
      <c r="F3422" s="205" t="s">
        <v>490</v>
      </c>
      <c r="G3422" s="205" t="s">
        <v>287</v>
      </c>
      <c r="H3422" s="207" t="s">
        <v>1013</v>
      </c>
      <c r="I3422" s="207" t="s">
        <v>235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691</v>
      </c>
      <c r="C3423" s="209" t="s">
        <v>692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287</v>
      </c>
      <c r="H3423" s="207" t="s">
        <v>1005</v>
      </c>
      <c r="I3423" s="207" t="s">
        <v>242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691</v>
      </c>
      <c r="C3424" s="209" t="s">
        <v>692</v>
      </c>
      <c r="D3424" s="72" t="str">
        <f t="shared" si="107"/>
        <v>mai/2018</v>
      </c>
      <c r="E3424" s="206">
        <v>43238</v>
      </c>
      <c r="F3424" s="205" t="s">
        <v>1298</v>
      </c>
      <c r="G3424" s="205" t="s">
        <v>287</v>
      </c>
      <c r="H3424" s="207" t="s">
        <v>1030</v>
      </c>
      <c r="I3424" s="207" t="s">
        <v>235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691</v>
      </c>
      <c r="C3425" s="209" t="s">
        <v>692</v>
      </c>
      <c r="D3425" s="72" t="str">
        <f t="shared" si="107"/>
        <v>mai/2018</v>
      </c>
      <c r="E3425" s="206">
        <v>43238</v>
      </c>
      <c r="F3425" s="205" t="s">
        <v>1299</v>
      </c>
      <c r="G3425" s="205" t="s">
        <v>287</v>
      </c>
      <c r="H3425" s="207" t="s">
        <v>328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691</v>
      </c>
      <c r="C3426" s="209" t="s">
        <v>692</v>
      </c>
      <c r="D3426" s="72" t="str">
        <f t="shared" si="107"/>
        <v>mai/2018</v>
      </c>
      <c r="E3426" s="206">
        <v>43238</v>
      </c>
      <c r="F3426" s="205" t="s">
        <v>1300</v>
      </c>
      <c r="G3426" s="205" t="s">
        <v>287</v>
      </c>
      <c r="H3426" s="207" t="s">
        <v>328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691</v>
      </c>
      <c r="C3427" s="209" t="s">
        <v>692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287</v>
      </c>
      <c r="H3427" s="207" t="s">
        <v>1068</v>
      </c>
      <c r="I3427" s="207" t="s">
        <v>235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691</v>
      </c>
      <c r="C3428" s="209" t="s">
        <v>692</v>
      </c>
      <c r="D3428" s="72" t="str">
        <f t="shared" si="107"/>
        <v>mai/2018</v>
      </c>
      <c r="E3428" s="206">
        <v>43238</v>
      </c>
      <c r="F3428" s="205" t="s">
        <v>337</v>
      </c>
      <c r="G3428" s="205" t="s">
        <v>287</v>
      </c>
      <c r="H3428" s="207" t="s">
        <v>1030</v>
      </c>
      <c r="I3428" s="207" t="s">
        <v>235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691</v>
      </c>
      <c r="C3429" s="209" t="s">
        <v>692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287</v>
      </c>
      <c r="H3429" s="207" t="s">
        <v>1017</v>
      </c>
      <c r="I3429" s="207" t="s">
        <v>235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691</v>
      </c>
      <c r="C3430" s="209" t="s">
        <v>692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287</v>
      </c>
      <c r="H3430" s="207" t="s">
        <v>1013</v>
      </c>
      <c r="I3430" s="207" t="s">
        <v>235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691</v>
      </c>
      <c r="C3431" s="209" t="s">
        <v>692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287</v>
      </c>
      <c r="H3431" s="207" t="s">
        <v>1008</v>
      </c>
      <c r="I3431" s="207" t="s">
        <v>240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691</v>
      </c>
      <c r="C3432" s="209" t="s">
        <v>692</v>
      </c>
      <c r="D3432" s="72" t="str">
        <f t="shared" si="107"/>
        <v>mai/2018</v>
      </c>
      <c r="E3432" s="206">
        <v>43238</v>
      </c>
      <c r="F3432" s="205" t="s">
        <v>1301</v>
      </c>
      <c r="G3432" s="205" t="s">
        <v>287</v>
      </c>
      <c r="H3432" s="207" t="s">
        <v>1287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691</v>
      </c>
      <c r="C3433" s="209" t="s">
        <v>692</v>
      </c>
      <c r="D3433" s="72" t="str">
        <f t="shared" si="107"/>
        <v>mai/2018</v>
      </c>
      <c r="E3433" s="206">
        <v>43238</v>
      </c>
      <c r="F3433" s="205" t="s">
        <v>1302</v>
      </c>
      <c r="G3433" s="205" t="s">
        <v>287</v>
      </c>
      <c r="H3433" s="207" t="s">
        <v>1013</v>
      </c>
      <c r="I3433" s="207" t="s">
        <v>235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691</v>
      </c>
      <c r="C3434" s="209" t="s">
        <v>692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287</v>
      </c>
      <c r="H3434" s="207" t="s">
        <v>306</v>
      </c>
      <c r="I3434" s="207" t="s">
        <v>240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691</v>
      </c>
      <c r="C3435" s="209" t="s">
        <v>692</v>
      </c>
      <c r="D3435" s="72" t="str">
        <f t="shared" si="107"/>
        <v>mai/2018</v>
      </c>
      <c r="E3435" s="206">
        <v>43238</v>
      </c>
      <c r="F3435" s="205" t="s">
        <v>1303</v>
      </c>
      <c r="G3435" s="205" t="s">
        <v>287</v>
      </c>
      <c r="H3435" s="207" t="s">
        <v>1071</v>
      </c>
      <c r="I3435" s="234" t="s">
        <v>235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691</v>
      </c>
      <c r="C3436" s="209" t="s">
        <v>692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287</v>
      </c>
      <c r="H3436" s="207" t="s">
        <v>877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691</v>
      </c>
      <c r="C3437" s="209" t="s">
        <v>692</v>
      </c>
      <c r="D3437" s="72" t="str">
        <f t="shared" si="107"/>
        <v>mai/2018</v>
      </c>
      <c r="E3437" s="206">
        <v>43238</v>
      </c>
      <c r="F3437" s="205" t="s">
        <v>662</v>
      </c>
      <c r="G3437" s="205" t="s">
        <v>287</v>
      </c>
      <c r="H3437" s="207" t="s">
        <v>1017</v>
      </c>
      <c r="I3437" s="207" t="s">
        <v>235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691</v>
      </c>
      <c r="C3438" s="209" t="s">
        <v>692</v>
      </c>
      <c r="D3438" s="72" t="str">
        <f t="shared" si="107"/>
        <v>mai/2018</v>
      </c>
      <c r="E3438" s="206">
        <v>43238</v>
      </c>
      <c r="F3438" s="205" t="s">
        <v>1304</v>
      </c>
      <c r="G3438" s="205" t="s">
        <v>287</v>
      </c>
      <c r="H3438" s="207" t="s">
        <v>328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691</v>
      </c>
      <c r="C3439" s="209" t="s">
        <v>692</v>
      </c>
      <c r="D3439" s="72" t="str">
        <f t="shared" si="107"/>
        <v>mai/2018</v>
      </c>
      <c r="E3439" s="206">
        <v>43238</v>
      </c>
      <c r="F3439" s="205" t="s">
        <v>1305</v>
      </c>
      <c r="G3439" s="205" t="s">
        <v>287</v>
      </c>
      <c r="H3439" s="207" t="s">
        <v>1015</v>
      </c>
      <c r="I3439" s="207" t="s">
        <v>260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691</v>
      </c>
      <c r="C3440" s="209" t="s">
        <v>692</v>
      </c>
      <c r="D3440" s="72" t="str">
        <f t="shared" si="107"/>
        <v>mai/2018</v>
      </c>
      <c r="E3440" s="206">
        <v>43238</v>
      </c>
      <c r="F3440" s="205" t="s">
        <v>1306</v>
      </c>
      <c r="G3440" s="205" t="s">
        <v>287</v>
      </c>
      <c r="H3440" s="207" t="s">
        <v>328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691</v>
      </c>
      <c r="C3441" s="209" t="s">
        <v>692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287</v>
      </c>
      <c r="H3441" s="207" t="s">
        <v>929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691</v>
      </c>
      <c r="C3442" s="209" t="s">
        <v>692</v>
      </c>
      <c r="D3442" s="72" t="str">
        <f t="shared" si="107"/>
        <v>mai/2018</v>
      </c>
      <c r="E3442" s="206">
        <v>43238</v>
      </c>
      <c r="F3442" s="205" t="s">
        <v>1307</v>
      </c>
      <c r="G3442" s="205" t="s">
        <v>287</v>
      </c>
      <c r="H3442" s="207" t="s">
        <v>1059</v>
      </c>
      <c r="I3442" s="207" t="s">
        <v>235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691</v>
      </c>
      <c r="C3443" s="209" t="s">
        <v>692</v>
      </c>
      <c r="D3443" s="72" t="str">
        <f t="shared" si="107"/>
        <v>mai/2018</v>
      </c>
      <c r="E3443" s="206">
        <v>43238</v>
      </c>
      <c r="F3443" s="205" t="s">
        <v>1308</v>
      </c>
      <c r="G3443" s="205" t="s">
        <v>287</v>
      </c>
      <c r="H3443" s="207" t="s">
        <v>1011</v>
      </c>
      <c r="I3443" s="207" t="s">
        <v>235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691</v>
      </c>
      <c r="C3444" s="209" t="s">
        <v>692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287</v>
      </c>
      <c r="H3444" s="207" t="s">
        <v>1030</v>
      </c>
      <c r="I3444" s="207" t="s">
        <v>235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691</v>
      </c>
      <c r="C3445" s="209" t="s">
        <v>692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287</v>
      </c>
      <c r="H3445" s="207" t="s">
        <v>1023</v>
      </c>
      <c r="I3445" s="207" t="s">
        <v>253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691</v>
      </c>
      <c r="C3446" s="209" t="s">
        <v>692</v>
      </c>
      <c r="D3446" s="72" t="str">
        <f t="shared" si="107"/>
        <v>mai/2018</v>
      </c>
      <c r="E3446" s="206">
        <v>43238</v>
      </c>
      <c r="F3446" s="205" t="s">
        <v>1309</v>
      </c>
      <c r="G3446" s="205" t="s">
        <v>287</v>
      </c>
      <c r="H3446" s="207" t="s">
        <v>1029</v>
      </c>
      <c r="I3446" s="207" t="s">
        <v>235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691</v>
      </c>
      <c r="C3447" s="209" t="s">
        <v>692</v>
      </c>
      <c r="D3447" s="72" t="str">
        <f t="shared" si="107"/>
        <v>mai/2018</v>
      </c>
      <c r="E3447" s="206">
        <v>43238</v>
      </c>
      <c r="F3447" s="205" t="s">
        <v>1310</v>
      </c>
      <c r="G3447" s="205" t="s">
        <v>287</v>
      </c>
      <c r="H3447" s="207" t="s">
        <v>1029</v>
      </c>
      <c r="I3447" s="207" t="s">
        <v>235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691</v>
      </c>
      <c r="C3448" s="209" t="s">
        <v>692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287</v>
      </c>
      <c r="H3448" s="207" t="s">
        <v>328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691</v>
      </c>
      <c r="C3449" s="209" t="s">
        <v>692</v>
      </c>
      <c r="D3449" s="72" t="str">
        <f t="shared" si="107"/>
        <v>mai/2018</v>
      </c>
      <c r="E3449" s="206">
        <v>43238</v>
      </c>
      <c r="F3449" s="205" t="s">
        <v>1311</v>
      </c>
      <c r="G3449" s="205" t="s">
        <v>287</v>
      </c>
      <c r="H3449" s="207" t="s">
        <v>540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691</v>
      </c>
      <c r="C3450" s="209" t="s">
        <v>692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287</v>
      </c>
      <c r="H3450" s="207" t="s">
        <v>1071</v>
      </c>
      <c r="I3450" s="207" t="s">
        <v>235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691</v>
      </c>
      <c r="C3451" s="209" t="s">
        <v>692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287</v>
      </c>
      <c r="H3451" s="207" t="s">
        <v>1015</v>
      </c>
      <c r="I3451" s="207" t="s">
        <v>260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691</v>
      </c>
      <c r="C3452" s="209" t="s">
        <v>692</v>
      </c>
      <c r="D3452" s="72" t="str">
        <f t="shared" si="107"/>
        <v>mai/2018</v>
      </c>
      <c r="E3452" s="206">
        <v>43238</v>
      </c>
      <c r="F3452" s="205" t="s">
        <v>1312</v>
      </c>
      <c r="G3452" s="205" t="s">
        <v>287</v>
      </c>
      <c r="H3452" s="207" t="s">
        <v>1029</v>
      </c>
      <c r="I3452" s="207" t="s">
        <v>235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691</v>
      </c>
      <c r="C3453" s="209" t="s">
        <v>692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287</v>
      </c>
      <c r="H3453" s="207" t="s">
        <v>1059</v>
      </c>
      <c r="I3453" s="207" t="s">
        <v>261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691</v>
      </c>
      <c r="C3454" s="209" t="s">
        <v>692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287</v>
      </c>
      <c r="H3454" s="207" t="s">
        <v>328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691</v>
      </c>
      <c r="C3455" s="209" t="s">
        <v>692</v>
      </c>
      <c r="D3455" s="72" t="str">
        <f t="shared" si="107"/>
        <v>mai/2018</v>
      </c>
      <c r="E3455" s="206">
        <v>43238</v>
      </c>
      <c r="F3455" s="205" t="s">
        <v>1313</v>
      </c>
      <c r="G3455" s="205" t="s">
        <v>287</v>
      </c>
      <c r="H3455" s="207" t="s">
        <v>1012</v>
      </c>
      <c r="I3455" s="207" t="s">
        <v>235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691</v>
      </c>
      <c r="C3456" s="209" t="s">
        <v>692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287</v>
      </c>
      <c r="H3456" s="207" t="s">
        <v>328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691</v>
      </c>
      <c r="C3457" s="209" t="s">
        <v>692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287</v>
      </c>
      <c r="H3457" s="207" t="s">
        <v>1011</v>
      </c>
      <c r="I3457" s="207" t="s">
        <v>235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691</v>
      </c>
      <c r="C3458" s="209" t="s">
        <v>692</v>
      </c>
      <c r="D3458" s="72" t="str">
        <f t="shared" si="107"/>
        <v>mai/2018</v>
      </c>
      <c r="E3458" s="206">
        <v>43238</v>
      </c>
      <c r="F3458" s="205" t="s">
        <v>1314</v>
      </c>
      <c r="G3458" s="205" t="s">
        <v>287</v>
      </c>
      <c r="H3458" s="207" t="s">
        <v>334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691</v>
      </c>
      <c r="C3459" s="209" t="s">
        <v>692</v>
      </c>
      <c r="D3459" s="72" t="str">
        <f t="shared" si="107"/>
        <v>mai/2018</v>
      </c>
      <c r="E3459" s="206">
        <v>43238</v>
      </c>
      <c r="F3459" s="205" t="s">
        <v>1295</v>
      </c>
      <c r="G3459" s="205" t="s">
        <v>287</v>
      </c>
      <c r="H3459" s="207" t="s">
        <v>877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691</v>
      </c>
      <c r="C3460" s="209" t="s">
        <v>692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287</v>
      </c>
      <c r="H3460" s="207" t="s">
        <v>388</v>
      </c>
      <c r="I3460" s="207" t="s">
        <v>240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691</v>
      </c>
      <c r="C3461" s="209" t="s">
        <v>692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287</v>
      </c>
      <c r="H3461" s="207" t="s">
        <v>1287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691</v>
      </c>
      <c r="C3462" s="209" t="s">
        <v>692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287</v>
      </c>
      <c r="H3462" s="207" t="s">
        <v>309</v>
      </c>
      <c r="I3462" s="207" t="s">
        <v>253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691</v>
      </c>
      <c r="C3463" s="209" t="s">
        <v>692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287</v>
      </c>
      <c r="H3463" s="207" t="s">
        <v>328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691</v>
      </c>
      <c r="C3464" s="209" t="s">
        <v>692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287</v>
      </c>
      <c r="H3464" s="207" t="s">
        <v>1315</v>
      </c>
      <c r="I3464" s="207" t="s">
        <v>253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691</v>
      </c>
      <c r="C3465" s="209" t="s">
        <v>692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287</v>
      </c>
      <c r="H3465" s="207" t="s">
        <v>1029</v>
      </c>
      <c r="I3465" s="207" t="s">
        <v>235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691</v>
      </c>
      <c r="C3466" s="209" t="s">
        <v>692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287</v>
      </c>
      <c r="H3466" s="207" t="s">
        <v>1029</v>
      </c>
      <c r="I3466" s="207" t="s">
        <v>235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691</v>
      </c>
      <c r="C3467" s="209" t="s">
        <v>692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287</v>
      </c>
      <c r="H3467" s="207" t="s">
        <v>1012</v>
      </c>
      <c r="I3467" s="207" t="s">
        <v>235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691</v>
      </c>
      <c r="C3468" s="209" t="s">
        <v>692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287</v>
      </c>
      <c r="H3468" s="207" t="s">
        <v>334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691</v>
      </c>
      <c r="C3469" s="209" t="s">
        <v>692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287</v>
      </c>
      <c r="H3469" s="207" t="s">
        <v>540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691</v>
      </c>
      <c r="C3470" s="209" t="s">
        <v>692</v>
      </c>
      <c r="D3470" s="72" t="str">
        <f t="shared" si="109"/>
        <v>mai/2018</v>
      </c>
      <c r="E3470" s="206">
        <v>43238</v>
      </c>
      <c r="F3470" s="205" t="s">
        <v>1316</v>
      </c>
      <c r="G3470" s="205" t="s">
        <v>287</v>
      </c>
      <c r="H3470" s="207" t="s">
        <v>1027</v>
      </c>
      <c r="I3470" s="207" t="s">
        <v>235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691</v>
      </c>
      <c r="C3471" s="209" t="s">
        <v>692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287</v>
      </c>
      <c r="H3471" s="207" t="s">
        <v>328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691</v>
      </c>
      <c r="C3472" s="209" t="s">
        <v>692</v>
      </c>
      <c r="D3472" s="72" t="str">
        <f t="shared" si="109"/>
        <v>mai/2018</v>
      </c>
      <c r="E3472" s="206">
        <v>43238</v>
      </c>
      <c r="F3472" s="205" t="s">
        <v>1317</v>
      </c>
      <c r="G3472" s="205" t="s">
        <v>287</v>
      </c>
      <c r="H3472" s="207" t="s">
        <v>1180</v>
      </c>
      <c r="I3472" s="207" t="s">
        <v>235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691</v>
      </c>
      <c r="C3473" s="209" t="s">
        <v>692</v>
      </c>
      <c r="D3473" s="72" t="str">
        <f t="shared" si="109"/>
        <v>mai/2018</v>
      </c>
      <c r="E3473" s="206">
        <v>43238</v>
      </c>
      <c r="F3473" s="205" t="s">
        <v>1318</v>
      </c>
      <c r="G3473" s="205" t="s">
        <v>287</v>
      </c>
      <c r="H3473" s="207" t="s">
        <v>1014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691</v>
      </c>
      <c r="C3474" s="209" t="s">
        <v>692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287</v>
      </c>
      <c r="H3474" s="207" t="s">
        <v>1319</v>
      </c>
      <c r="I3474" s="207" t="s">
        <v>269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691</v>
      </c>
      <c r="C3475" s="209" t="s">
        <v>692</v>
      </c>
      <c r="D3475" s="72" t="str">
        <f t="shared" si="109"/>
        <v>mai/2018</v>
      </c>
      <c r="E3475" s="206">
        <v>43238</v>
      </c>
      <c r="F3475" s="205" t="s">
        <v>210</v>
      </c>
      <c r="G3475" s="205" t="s">
        <v>287</v>
      </c>
      <c r="H3475" s="207" t="s">
        <v>298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691</v>
      </c>
      <c r="C3476" s="209" t="s">
        <v>692</v>
      </c>
      <c r="D3476" s="72" t="str">
        <f t="shared" si="109"/>
        <v>mai/2018</v>
      </c>
      <c r="E3476" s="206">
        <v>43238</v>
      </c>
      <c r="F3476" s="205" t="s">
        <v>210</v>
      </c>
      <c r="G3476" s="205" t="s">
        <v>287</v>
      </c>
      <c r="H3476" s="207" t="s">
        <v>298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691</v>
      </c>
      <c r="C3477" s="209" t="s">
        <v>692</v>
      </c>
      <c r="D3477" s="72" t="str">
        <f t="shared" si="109"/>
        <v>mai/2018</v>
      </c>
      <c r="E3477" s="206">
        <v>43238</v>
      </c>
      <c r="F3477" s="205" t="s">
        <v>210</v>
      </c>
      <c r="G3477" s="205" t="s">
        <v>287</v>
      </c>
      <c r="H3477" s="207" t="s">
        <v>298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691</v>
      </c>
      <c r="C3478" s="209" t="s">
        <v>692</v>
      </c>
      <c r="D3478" s="72" t="str">
        <f t="shared" si="109"/>
        <v>mai/2018</v>
      </c>
      <c r="E3478" s="206">
        <v>43238</v>
      </c>
      <c r="F3478" s="205" t="s">
        <v>210</v>
      </c>
      <c r="G3478" s="205" t="s">
        <v>287</v>
      </c>
      <c r="H3478" s="207" t="s">
        <v>298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691</v>
      </c>
      <c r="C3479" s="209" t="s">
        <v>692</v>
      </c>
      <c r="D3479" s="72" t="str">
        <f t="shared" si="109"/>
        <v>mai/2018</v>
      </c>
      <c r="E3479" s="206">
        <v>43238</v>
      </c>
      <c r="F3479" s="205" t="s">
        <v>210</v>
      </c>
      <c r="G3479" s="205" t="s">
        <v>287</v>
      </c>
      <c r="H3479" s="207" t="s">
        <v>298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691</v>
      </c>
      <c r="C3480" s="209" t="s">
        <v>692</v>
      </c>
      <c r="D3480" s="72" t="str">
        <f t="shared" si="109"/>
        <v>mai/2018</v>
      </c>
      <c r="E3480" s="206">
        <v>43238</v>
      </c>
      <c r="F3480" s="205" t="s">
        <v>210</v>
      </c>
      <c r="G3480" s="205" t="s">
        <v>287</v>
      </c>
      <c r="H3480" s="207" t="s">
        <v>1040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691</v>
      </c>
      <c r="C3481" s="209" t="s">
        <v>692</v>
      </c>
      <c r="D3481" s="72" t="str">
        <f t="shared" si="109"/>
        <v>mai/2018</v>
      </c>
      <c r="E3481" s="206">
        <v>43238</v>
      </c>
      <c r="F3481" s="205" t="s">
        <v>210</v>
      </c>
      <c r="G3481" s="205" t="s">
        <v>287</v>
      </c>
      <c r="H3481" s="207" t="s">
        <v>1040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691</v>
      </c>
      <c r="C3482" s="209" t="s">
        <v>692</v>
      </c>
      <c r="D3482" s="72" t="str">
        <f t="shared" si="109"/>
        <v>mai/2018</v>
      </c>
      <c r="E3482" s="206">
        <v>43238</v>
      </c>
      <c r="F3482" s="205" t="s">
        <v>203</v>
      </c>
      <c r="G3482" s="205" t="s">
        <v>287</v>
      </c>
      <c r="H3482" s="207" t="s">
        <v>204</v>
      </c>
      <c r="I3482" s="207" t="s">
        <v>292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693</v>
      </c>
      <c r="C3483" s="209" t="s">
        <v>692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287</v>
      </c>
      <c r="H3483" s="207" t="s">
        <v>140</v>
      </c>
      <c r="I3483" s="207" t="s">
        <v>227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693</v>
      </c>
      <c r="C3484" s="209" t="s">
        <v>692</v>
      </c>
      <c r="D3484" s="72" t="str">
        <f t="shared" si="109"/>
        <v>mai/2018</v>
      </c>
      <c r="E3484" s="206">
        <v>43241</v>
      </c>
      <c r="F3484" s="205" t="s">
        <v>213</v>
      </c>
      <c r="G3484" s="205" t="s">
        <v>287</v>
      </c>
      <c r="H3484" s="207" t="s">
        <v>213</v>
      </c>
      <c r="I3484" s="207" t="s">
        <v>202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693</v>
      </c>
      <c r="C3485" s="209" t="s">
        <v>692</v>
      </c>
      <c r="D3485" s="72" t="str">
        <f t="shared" si="109"/>
        <v>mai/2018</v>
      </c>
      <c r="E3485" s="206">
        <v>43241</v>
      </c>
      <c r="F3485" s="205" t="s">
        <v>201</v>
      </c>
      <c r="G3485" s="205" t="s">
        <v>287</v>
      </c>
      <c r="H3485" s="207" t="s">
        <v>299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691</v>
      </c>
      <c r="C3486" s="209" t="s">
        <v>692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287</v>
      </c>
      <c r="H3486" s="207" t="s">
        <v>1017</v>
      </c>
      <c r="I3486" s="207" t="s">
        <v>235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691</v>
      </c>
      <c r="C3487" s="209" t="s">
        <v>692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287</v>
      </c>
      <c r="H3487" s="207" t="s">
        <v>1030</v>
      </c>
      <c r="I3487" s="207" t="s">
        <v>235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691</v>
      </c>
      <c r="C3488" s="209" t="s">
        <v>692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287</v>
      </c>
      <c r="H3488" s="207" t="s">
        <v>1071</v>
      </c>
      <c r="I3488" s="207" t="s">
        <v>235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691</v>
      </c>
      <c r="C3489" s="209" t="s">
        <v>692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287</v>
      </c>
      <c r="H3489" s="207" t="s">
        <v>1011</v>
      </c>
      <c r="I3489" s="207" t="s">
        <v>235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691</v>
      </c>
      <c r="C3490" s="209" t="s">
        <v>692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287</v>
      </c>
      <c r="H3490" s="207" t="s">
        <v>208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691</v>
      </c>
      <c r="C3491" s="209" t="s">
        <v>692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287</v>
      </c>
      <c r="H3491" s="207" t="s">
        <v>1320</v>
      </c>
      <c r="I3491" s="234" t="s">
        <v>235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691</v>
      </c>
      <c r="C3492" s="209" t="s">
        <v>692</v>
      </c>
      <c r="D3492" s="72" t="str">
        <f t="shared" si="109"/>
        <v>mai/2018</v>
      </c>
      <c r="E3492" s="206">
        <v>43241</v>
      </c>
      <c r="F3492" s="205" t="s">
        <v>1321</v>
      </c>
      <c r="G3492" s="205" t="s">
        <v>287</v>
      </c>
      <c r="H3492" s="207" t="s">
        <v>1322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691</v>
      </c>
      <c r="C3493" s="209" t="s">
        <v>692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287</v>
      </c>
      <c r="H3493" s="207" t="s">
        <v>1323</v>
      </c>
      <c r="I3493" s="207" t="s">
        <v>250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691</v>
      </c>
      <c r="C3494" s="209" t="s">
        <v>692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287</v>
      </c>
      <c r="H3494" s="207" t="s">
        <v>217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691</v>
      </c>
      <c r="C3495" s="209" t="s">
        <v>692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287</v>
      </c>
      <c r="H3495" s="207" t="s">
        <v>306</v>
      </c>
      <c r="I3495" s="207" t="s">
        <v>241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691</v>
      </c>
      <c r="C3496" s="209" t="s">
        <v>692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287</v>
      </c>
      <c r="H3496" s="207" t="s">
        <v>436</v>
      </c>
      <c r="I3496" s="207" t="s">
        <v>241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691</v>
      </c>
      <c r="C3497" s="209" t="s">
        <v>692</v>
      </c>
      <c r="D3497" s="72" t="str">
        <f t="shared" si="109"/>
        <v>mai/2018</v>
      </c>
      <c r="E3497" s="206">
        <v>43241</v>
      </c>
      <c r="F3497" s="205" t="s">
        <v>314</v>
      </c>
      <c r="G3497" s="205" t="s">
        <v>287</v>
      </c>
      <c r="H3497" s="207" t="s">
        <v>1256</v>
      </c>
      <c r="I3497" s="207" t="s">
        <v>268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691</v>
      </c>
      <c r="C3498" s="209" t="s">
        <v>692</v>
      </c>
      <c r="D3498" s="72" t="str">
        <f t="shared" si="109"/>
        <v>mai/2018</v>
      </c>
      <c r="E3498" s="206">
        <v>43241</v>
      </c>
      <c r="F3498" s="205" t="s">
        <v>314</v>
      </c>
      <c r="G3498" s="205" t="s">
        <v>287</v>
      </c>
      <c r="H3498" s="207" t="s">
        <v>1324</v>
      </c>
      <c r="I3498" s="207" t="s">
        <v>268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691</v>
      </c>
      <c r="C3499" s="209" t="s">
        <v>692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287</v>
      </c>
      <c r="H3499" s="207" t="s">
        <v>363</v>
      </c>
      <c r="I3499" s="207" t="s">
        <v>240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691</v>
      </c>
      <c r="C3500" s="209" t="s">
        <v>692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287</v>
      </c>
      <c r="H3500" s="207" t="s">
        <v>1126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691</v>
      </c>
      <c r="C3501" s="209" t="s">
        <v>692</v>
      </c>
      <c r="D3501" s="72" t="str">
        <f t="shared" si="109"/>
        <v>mai/2018</v>
      </c>
      <c r="E3501" s="206">
        <v>43241</v>
      </c>
      <c r="F3501" s="205" t="s">
        <v>314</v>
      </c>
      <c r="G3501" s="205" t="s">
        <v>287</v>
      </c>
      <c r="H3501" s="207" t="s">
        <v>993</v>
      </c>
      <c r="I3501" s="207" t="s">
        <v>268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691</v>
      </c>
      <c r="C3502" s="209" t="s">
        <v>692</v>
      </c>
      <c r="D3502" s="72" t="str">
        <f t="shared" si="109"/>
        <v>mai/2018</v>
      </c>
      <c r="E3502" s="206">
        <v>43241</v>
      </c>
      <c r="F3502" s="205" t="s">
        <v>314</v>
      </c>
      <c r="G3502" s="205" t="s">
        <v>287</v>
      </c>
      <c r="H3502" s="207" t="s">
        <v>993</v>
      </c>
      <c r="I3502" s="207" t="s">
        <v>268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691</v>
      </c>
      <c r="C3503" s="209" t="s">
        <v>692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287</v>
      </c>
      <c r="H3503" s="207" t="s">
        <v>1325</v>
      </c>
      <c r="I3503" s="207" t="s">
        <v>253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691</v>
      </c>
      <c r="C3504" s="209" t="s">
        <v>692</v>
      </c>
      <c r="D3504" s="72" t="str">
        <f t="shared" si="109"/>
        <v>mai/2018</v>
      </c>
      <c r="E3504" s="206">
        <v>43241</v>
      </c>
      <c r="F3504" s="205" t="s">
        <v>314</v>
      </c>
      <c r="G3504" s="205" t="s">
        <v>287</v>
      </c>
      <c r="H3504" s="207" t="s">
        <v>993</v>
      </c>
      <c r="I3504" s="234" t="s">
        <v>268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691</v>
      </c>
      <c r="C3505" s="209" t="s">
        <v>692</v>
      </c>
      <c r="D3505" s="72" t="str">
        <f t="shared" si="109"/>
        <v>mai/2018</v>
      </c>
      <c r="E3505" s="206">
        <v>43241</v>
      </c>
      <c r="F3505" s="205" t="s">
        <v>314</v>
      </c>
      <c r="G3505" s="205" t="s">
        <v>287</v>
      </c>
      <c r="H3505" s="207" t="s">
        <v>1256</v>
      </c>
      <c r="I3505" s="207" t="s">
        <v>268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691</v>
      </c>
      <c r="C3506" s="209" t="s">
        <v>692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287</v>
      </c>
      <c r="H3506" s="207" t="s">
        <v>671</v>
      </c>
      <c r="I3506" s="207" t="s">
        <v>242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691</v>
      </c>
      <c r="C3507" s="209" t="s">
        <v>692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287</v>
      </c>
      <c r="H3507" s="207" t="s">
        <v>1326</v>
      </c>
      <c r="I3507" s="207" t="s">
        <v>241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691</v>
      </c>
      <c r="C3508" s="209" t="s">
        <v>692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287</v>
      </c>
      <c r="H3508" s="207" t="s">
        <v>1000</v>
      </c>
      <c r="I3508" s="207" t="s">
        <v>247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691</v>
      </c>
      <c r="C3509" s="209" t="s">
        <v>692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287</v>
      </c>
      <c r="H3509" s="207" t="s">
        <v>671</v>
      </c>
      <c r="I3509" s="207" t="s">
        <v>242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691</v>
      </c>
      <c r="C3510" s="209" t="s">
        <v>692</v>
      </c>
      <c r="D3510" s="72" t="str">
        <f t="shared" si="109"/>
        <v>mai/2018</v>
      </c>
      <c r="E3510" s="206">
        <v>43241</v>
      </c>
      <c r="F3510" s="205" t="s">
        <v>210</v>
      </c>
      <c r="G3510" s="205" t="s">
        <v>287</v>
      </c>
      <c r="H3510" s="207" t="s">
        <v>298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691</v>
      </c>
      <c r="C3511" s="209" t="s">
        <v>692</v>
      </c>
      <c r="D3511" s="72" t="str">
        <f t="shared" si="109"/>
        <v>mai/2018</v>
      </c>
      <c r="E3511" s="206">
        <v>43241</v>
      </c>
      <c r="F3511" s="205" t="s">
        <v>210</v>
      </c>
      <c r="G3511" s="205" t="s">
        <v>287</v>
      </c>
      <c r="H3511" s="207" t="s">
        <v>298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691</v>
      </c>
      <c r="C3512" s="209" t="s">
        <v>692</v>
      </c>
      <c r="D3512" s="72" t="str">
        <f t="shared" si="109"/>
        <v>mai/2018</v>
      </c>
      <c r="E3512" s="206">
        <v>43241</v>
      </c>
      <c r="F3512" s="205" t="s">
        <v>210</v>
      </c>
      <c r="G3512" s="205" t="s">
        <v>287</v>
      </c>
      <c r="H3512" s="207" t="s">
        <v>298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691</v>
      </c>
      <c r="C3513" s="209" t="s">
        <v>692</v>
      </c>
      <c r="D3513" s="72" t="str">
        <f t="shared" si="109"/>
        <v>mai/2018</v>
      </c>
      <c r="E3513" s="206">
        <v>43241</v>
      </c>
      <c r="F3513" s="205" t="s">
        <v>210</v>
      </c>
      <c r="G3513" s="205" t="s">
        <v>287</v>
      </c>
      <c r="H3513" s="207" t="s">
        <v>298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691</v>
      </c>
      <c r="C3514" s="209" t="s">
        <v>692</v>
      </c>
      <c r="D3514" s="72" t="str">
        <f t="shared" si="109"/>
        <v>mai/2018</v>
      </c>
      <c r="E3514" s="206">
        <v>43241</v>
      </c>
      <c r="F3514" s="205" t="s">
        <v>210</v>
      </c>
      <c r="G3514" s="205" t="s">
        <v>287</v>
      </c>
      <c r="H3514" s="207" t="s">
        <v>298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691</v>
      </c>
      <c r="C3515" s="209" t="s">
        <v>692</v>
      </c>
      <c r="D3515" s="72" t="str">
        <f t="shared" si="109"/>
        <v>mai/2018</v>
      </c>
      <c r="E3515" s="206">
        <v>43241</v>
      </c>
      <c r="F3515" s="205" t="s">
        <v>210</v>
      </c>
      <c r="G3515" s="205" t="s">
        <v>287</v>
      </c>
      <c r="H3515" s="207" t="s">
        <v>298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691</v>
      </c>
      <c r="C3516" s="209" t="s">
        <v>692</v>
      </c>
      <c r="D3516" s="72" t="str">
        <f t="shared" si="109"/>
        <v>mai/2018</v>
      </c>
      <c r="E3516" s="206">
        <v>43241</v>
      </c>
      <c r="F3516" s="205" t="s">
        <v>210</v>
      </c>
      <c r="G3516" s="205" t="s">
        <v>287</v>
      </c>
      <c r="H3516" s="207" t="s">
        <v>298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691</v>
      </c>
      <c r="C3517" s="209" t="s">
        <v>692</v>
      </c>
      <c r="D3517" s="72" t="str">
        <f t="shared" si="109"/>
        <v>mai/2018</v>
      </c>
      <c r="E3517" s="206">
        <v>43241</v>
      </c>
      <c r="F3517" s="205" t="s">
        <v>210</v>
      </c>
      <c r="G3517" s="205" t="s">
        <v>287</v>
      </c>
      <c r="H3517" s="207" t="s">
        <v>298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691</v>
      </c>
      <c r="C3518" s="209" t="s">
        <v>692</v>
      </c>
      <c r="D3518" s="72" t="str">
        <f t="shared" si="109"/>
        <v>mai/2018</v>
      </c>
      <c r="E3518" s="206">
        <v>43241</v>
      </c>
      <c r="F3518" s="205" t="s">
        <v>210</v>
      </c>
      <c r="G3518" s="205" t="s">
        <v>287</v>
      </c>
      <c r="H3518" s="207" t="s">
        <v>298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691</v>
      </c>
      <c r="C3519" s="209" t="s">
        <v>692</v>
      </c>
      <c r="D3519" s="72" t="str">
        <f t="shared" si="109"/>
        <v>mai/2018</v>
      </c>
      <c r="E3519" s="206">
        <v>43241</v>
      </c>
      <c r="F3519" s="205" t="s">
        <v>210</v>
      </c>
      <c r="G3519" s="205" t="s">
        <v>287</v>
      </c>
      <c r="H3519" s="207" t="s">
        <v>298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691</v>
      </c>
      <c r="C3520" s="209" t="s">
        <v>692</v>
      </c>
      <c r="D3520" s="72" t="str">
        <f t="shared" si="109"/>
        <v>mai/2018</v>
      </c>
      <c r="E3520" s="206">
        <v>43241</v>
      </c>
      <c r="F3520" s="205" t="s">
        <v>210</v>
      </c>
      <c r="G3520" s="205" t="s">
        <v>287</v>
      </c>
      <c r="H3520" s="207" t="s">
        <v>298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691</v>
      </c>
      <c r="C3521" s="209" t="s">
        <v>692</v>
      </c>
      <c r="D3521" s="72" t="str">
        <f t="shared" si="109"/>
        <v>mai/2018</v>
      </c>
      <c r="E3521" s="206">
        <v>43241</v>
      </c>
      <c r="F3521" s="205" t="s">
        <v>210</v>
      </c>
      <c r="G3521" s="205" t="s">
        <v>287</v>
      </c>
      <c r="H3521" s="207" t="s">
        <v>298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691</v>
      </c>
      <c r="C3522" s="209" t="s">
        <v>692</v>
      </c>
      <c r="D3522" s="72" t="str">
        <f t="shared" si="109"/>
        <v>mai/2018</v>
      </c>
      <c r="E3522" s="206">
        <v>43241</v>
      </c>
      <c r="F3522" s="205" t="s">
        <v>210</v>
      </c>
      <c r="G3522" s="205" t="s">
        <v>287</v>
      </c>
      <c r="H3522" s="207" t="s">
        <v>298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691</v>
      </c>
      <c r="C3523" s="209" t="s">
        <v>692</v>
      </c>
      <c r="D3523" s="72" t="str">
        <f t="shared" si="109"/>
        <v>mai/2018</v>
      </c>
      <c r="E3523" s="206">
        <v>43241</v>
      </c>
      <c r="F3523" s="205" t="s">
        <v>210</v>
      </c>
      <c r="G3523" s="205" t="s">
        <v>287</v>
      </c>
      <c r="H3523" s="207" t="s">
        <v>1040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691</v>
      </c>
      <c r="C3524" s="209" t="s">
        <v>692</v>
      </c>
      <c r="D3524" s="72" t="str">
        <f t="shared" ref="D3524:D3587" si="111">TEXT(E3524,"mmm/aaaa")</f>
        <v>mai/2018</v>
      </c>
      <c r="E3524" s="206">
        <v>43241</v>
      </c>
      <c r="F3524" s="205" t="s">
        <v>203</v>
      </c>
      <c r="G3524" s="205" t="s">
        <v>287</v>
      </c>
      <c r="H3524" s="207" t="s">
        <v>204</v>
      </c>
      <c r="I3524" s="207" t="s">
        <v>292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691</v>
      </c>
      <c r="C3525" s="209" t="s">
        <v>692</v>
      </c>
      <c r="D3525" s="72" t="str">
        <f t="shared" si="111"/>
        <v>mai/2018</v>
      </c>
      <c r="E3525" s="206">
        <v>43241</v>
      </c>
      <c r="F3525" s="205" t="s">
        <v>201</v>
      </c>
      <c r="G3525" s="205" t="s">
        <v>287</v>
      </c>
      <c r="H3525" s="207" t="s">
        <v>299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693</v>
      </c>
      <c r="C3526" s="209" t="s">
        <v>692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287</v>
      </c>
      <c r="H3526" s="207" t="s">
        <v>140</v>
      </c>
      <c r="I3526" s="207" t="s">
        <v>227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693</v>
      </c>
      <c r="C3527" s="209" t="s">
        <v>692</v>
      </c>
      <c r="D3527" s="72" t="str">
        <f t="shared" si="111"/>
        <v>mai/2018</v>
      </c>
      <c r="E3527" s="206">
        <v>43242</v>
      </c>
      <c r="F3527" s="205" t="s">
        <v>201</v>
      </c>
      <c r="G3527" s="205" t="s">
        <v>287</v>
      </c>
      <c r="H3527" s="207" t="s">
        <v>299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691</v>
      </c>
      <c r="C3528" s="209" t="s">
        <v>692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287</v>
      </c>
      <c r="H3528" s="207" t="s">
        <v>1013</v>
      </c>
      <c r="I3528" s="207" t="s">
        <v>235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691</v>
      </c>
      <c r="C3529" s="209" t="s">
        <v>692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287</v>
      </c>
      <c r="H3529" s="207" t="s">
        <v>1046</v>
      </c>
      <c r="I3529" s="207" t="s">
        <v>242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691</v>
      </c>
      <c r="C3530" s="209" t="s">
        <v>692</v>
      </c>
      <c r="D3530" s="72" t="str">
        <f t="shared" si="111"/>
        <v>mai/2018</v>
      </c>
      <c r="E3530" s="206">
        <v>43242</v>
      </c>
      <c r="F3530" s="205" t="s">
        <v>314</v>
      </c>
      <c r="G3530" s="205" t="s">
        <v>287</v>
      </c>
      <c r="H3530" s="207" t="s">
        <v>1327</v>
      </c>
      <c r="I3530" s="207" t="s">
        <v>268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691</v>
      </c>
      <c r="C3531" s="209" t="s">
        <v>692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287</v>
      </c>
      <c r="H3531" s="207" t="s">
        <v>178</v>
      </c>
      <c r="I3531" s="207" t="s">
        <v>241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691</v>
      </c>
      <c r="C3532" s="209" t="s">
        <v>692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287</v>
      </c>
      <c r="H3532" s="207" t="s">
        <v>901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691</v>
      </c>
      <c r="C3533" s="209" t="s">
        <v>692</v>
      </c>
      <c r="D3533" s="72" t="str">
        <f t="shared" si="111"/>
        <v>mai/2018</v>
      </c>
      <c r="E3533" s="206">
        <v>43242</v>
      </c>
      <c r="F3533" s="205" t="s">
        <v>314</v>
      </c>
      <c r="G3533" s="205" t="s">
        <v>287</v>
      </c>
      <c r="H3533" s="207" t="s">
        <v>1328</v>
      </c>
      <c r="I3533" s="207" t="s">
        <v>268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691</v>
      </c>
      <c r="C3534" s="209" t="s">
        <v>692</v>
      </c>
      <c r="D3534" s="72" t="str">
        <f t="shared" si="111"/>
        <v>mai/2018</v>
      </c>
      <c r="E3534" s="206">
        <v>43242</v>
      </c>
      <c r="F3534" s="205" t="s">
        <v>314</v>
      </c>
      <c r="G3534" s="205" t="s">
        <v>287</v>
      </c>
      <c r="H3534" s="207" t="s">
        <v>1121</v>
      </c>
      <c r="I3534" s="207" t="s">
        <v>268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691</v>
      </c>
      <c r="C3535" s="209" t="s">
        <v>692</v>
      </c>
      <c r="D3535" s="72" t="str">
        <f t="shared" si="111"/>
        <v>mai/2018</v>
      </c>
      <c r="E3535" s="206">
        <v>43242</v>
      </c>
      <c r="F3535" s="205" t="s">
        <v>314</v>
      </c>
      <c r="G3535" s="205" t="s">
        <v>287</v>
      </c>
      <c r="H3535" s="207" t="s">
        <v>450</v>
      </c>
      <c r="I3535" s="207" t="s">
        <v>268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691</v>
      </c>
      <c r="C3536" s="209" t="s">
        <v>692</v>
      </c>
      <c r="D3536" s="72" t="str">
        <f t="shared" si="111"/>
        <v>mai/2018</v>
      </c>
      <c r="E3536" s="206">
        <v>43242</v>
      </c>
      <c r="F3536" s="205" t="s">
        <v>210</v>
      </c>
      <c r="G3536" s="205" t="s">
        <v>287</v>
      </c>
      <c r="H3536" s="207" t="s">
        <v>298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691</v>
      </c>
      <c r="C3537" s="209" t="s">
        <v>692</v>
      </c>
      <c r="D3537" s="72" t="str">
        <f t="shared" si="111"/>
        <v>mai/2018</v>
      </c>
      <c r="E3537" s="206">
        <v>43242</v>
      </c>
      <c r="F3537" s="205" t="s">
        <v>210</v>
      </c>
      <c r="G3537" s="205" t="s">
        <v>287</v>
      </c>
      <c r="H3537" s="207" t="s">
        <v>298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691</v>
      </c>
      <c r="C3538" s="209" t="s">
        <v>692</v>
      </c>
      <c r="D3538" s="72" t="str">
        <f t="shared" si="111"/>
        <v>mai/2018</v>
      </c>
      <c r="E3538" s="206">
        <v>43242</v>
      </c>
      <c r="F3538" s="205" t="s">
        <v>210</v>
      </c>
      <c r="G3538" s="205" t="s">
        <v>287</v>
      </c>
      <c r="H3538" s="207" t="s">
        <v>298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691</v>
      </c>
      <c r="C3539" s="209" t="s">
        <v>692</v>
      </c>
      <c r="D3539" s="72" t="str">
        <f t="shared" si="111"/>
        <v>mai/2018</v>
      </c>
      <c r="E3539" s="206">
        <v>43242</v>
      </c>
      <c r="F3539" s="205" t="s">
        <v>210</v>
      </c>
      <c r="G3539" s="205" t="s">
        <v>287</v>
      </c>
      <c r="H3539" s="207" t="s">
        <v>298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691</v>
      </c>
      <c r="C3540" s="209" t="s">
        <v>692</v>
      </c>
      <c r="D3540" s="72" t="str">
        <f t="shared" si="111"/>
        <v>mai/2018</v>
      </c>
      <c r="E3540" s="206">
        <v>43242</v>
      </c>
      <c r="F3540" s="205" t="s">
        <v>314</v>
      </c>
      <c r="G3540" s="205" t="s">
        <v>287</v>
      </c>
      <c r="H3540" s="207" t="s">
        <v>439</v>
      </c>
      <c r="I3540" s="207" t="s">
        <v>268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691</v>
      </c>
      <c r="C3541" s="209" t="s">
        <v>692</v>
      </c>
      <c r="D3541" s="72" t="str">
        <f t="shared" si="111"/>
        <v>mai/2018</v>
      </c>
      <c r="E3541" s="206">
        <v>43242</v>
      </c>
      <c r="F3541" s="205" t="s">
        <v>210</v>
      </c>
      <c r="G3541" s="205" t="s">
        <v>287</v>
      </c>
      <c r="H3541" s="207" t="s">
        <v>1040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691</v>
      </c>
      <c r="C3542" s="209" t="s">
        <v>692</v>
      </c>
      <c r="D3542" s="72" t="str">
        <f t="shared" si="111"/>
        <v>mai/2018</v>
      </c>
      <c r="E3542" s="206">
        <v>43242</v>
      </c>
      <c r="F3542" s="205" t="s">
        <v>210</v>
      </c>
      <c r="G3542" s="205" t="s">
        <v>287</v>
      </c>
      <c r="H3542" s="207" t="s">
        <v>1040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691</v>
      </c>
      <c r="C3543" s="209" t="s">
        <v>692</v>
      </c>
      <c r="D3543" s="72" t="str">
        <f t="shared" si="111"/>
        <v>mai/2018</v>
      </c>
      <c r="E3543" s="206">
        <v>43242</v>
      </c>
      <c r="F3543" s="205" t="s">
        <v>210</v>
      </c>
      <c r="G3543" s="205" t="s">
        <v>287</v>
      </c>
      <c r="H3543" s="207" t="s">
        <v>1040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693</v>
      </c>
      <c r="C3544" s="209" t="s">
        <v>692</v>
      </c>
      <c r="D3544" s="72" t="str">
        <f t="shared" si="111"/>
        <v>mai/2018</v>
      </c>
      <c r="E3544" s="206">
        <v>43242</v>
      </c>
      <c r="F3544" s="205" t="s">
        <v>203</v>
      </c>
      <c r="G3544" s="205" t="s">
        <v>287</v>
      </c>
      <c r="H3544" s="207" t="s">
        <v>204</v>
      </c>
      <c r="I3544" s="207" t="s">
        <v>292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691</v>
      </c>
      <c r="C3545" s="209" t="s">
        <v>692</v>
      </c>
      <c r="D3545" s="72" t="str">
        <f t="shared" si="111"/>
        <v>mai/2018</v>
      </c>
      <c r="E3545" s="206">
        <v>43242</v>
      </c>
      <c r="F3545" s="205" t="s">
        <v>201</v>
      </c>
      <c r="G3545" s="205" t="s">
        <v>287</v>
      </c>
      <c r="H3545" s="207" t="s">
        <v>299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693</v>
      </c>
      <c r="C3546" s="209" t="s">
        <v>692</v>
      </c>
      <c r="D3546" s="72" t="str">
        <f t="shared" si="111"/>
        <v>mai/2018</v>
      </c>
      <c r="E3546" s="206">
        <v>43243</v>
      </c>
      <c r="F3546" s="205" t="s">
        <v>201</v>
      </c>
      <c r="G3546" s="205" t="s">
        <v>287</v>
      </c>
      <c r="H3546" s="207" t="s">
        <v>299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691</v>
      </c>
      <c r="C3547" s="209" t="s">
        <v>692</v>
      </c>
      <c r="D3547" s="72" t="str">
        <f t="shared" si="111"/>
        <v>mai/2018</v>
      </c>
      <c r="E3547" s="206">
        <v>43243</v>
      </c>
      <c r="F3547" s="205" t="s">
        <v>314</v>
      </c>
      <c r="G3547" s="205" t="s">
        <v>287</v>
      </c>
      <c r="H3547" s="207" t="s">
        <v>430</v>
      </c>
      <c r="I3547" s="207" t="s">
        <v>268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691</v>
      </c>
      <c r="C3548" s="209" t="s">
        <v>692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287</v>
      </c>
      <c r="H3548" s="207" t="s">
        <v>540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691</v>
      </c>
      <c r="C3549" s="209" t="s">
        <v>692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287</v>
      </c>
      <c r="H3549" s="207" t="s">
        <v>901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691</v>
      </c>
      <c r="C3550" s="209" t="s">
        <v>692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287</v>
      </c>
      <c r="H3550" s="207" t="s">
        <v>355</v>
      </c>
      <c r="I3550" s="207" t="s">
        <v>240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691</v>
      </c>
      <c r="C3551" s="209" t="s">
        <v>692</v>
      </c>
      <c r="D3551" s="72" t="str">
        <f t="shared" si="111"/>
        <v>mai/2018</v>
      </c>
      <c r="E3551" s="206">
        <v>43243</v>
      </c>
      <c r="F3551" s="205" t="s">
        <v>314</v>
      </c>
      <c r="G3551" s="205" t="s">
        <v>287</v>
      </c>
      <c r="H3551" s="207" t="s">
        <v>431</v>
      </c>
      <c r="I3551" s="207" t="s">
        <v>268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691</v>
      </c>
      <c r="C3552" s="209" t="s">
        <v>692</v>
      </c>
      <c r="D3552" s="72" t="str">
        <f t="shared" si="111"/>
        <v>mai/2018</v>
      </c>
      <c r="E3552" s="206">
        <v>43243</v>
      </c>
      <c r="F3552" s="205" t="s">
        <v>314</v>
      </c>
      <c r="G3552" s="205" t="s">
        <v>287</v>
      </c>
      <c r="H3552" s="207" t="s">
        <v>214</v>
      </c>
      <c r="I3552" s="207" t="s">
        <v>268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691</v>
      </c>
      <c r="C3553" s="209" t="s">
        <v>692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287</v>
      </c>
      <c r="H3553" s="207" t="s">
        <v>405</v>
      </c>
      <c r="I3553" s="207" t="s">
        <v>253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691</v>
      </c>
      <c r="C3554" s="209" t="s">
        <v>692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287</v>
      </c>
      <c r="H3554" s="207" t="s">
        <v>1117</v>
      </c>
      <c r="I3554" s="207" t="s">
        <v>276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691</v>
      </c>
      <c r="C3555" s="209" t="s">
        <v>692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287</v>
      </c>
      <c r="H3555" s="207" t="s">
        <v>178</v>
      </c>
      <c r="I3555" s="207" t="s">
        <v>240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691</v>
      </c>
      <c r="C3556" s="209" t="s">
        <v>692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287</v>
      </c>
      <c r="H3556" s="207" t="s">
        <v>306</v>
      </c>
      <c r="I3556" s="207" t="s">
        <v>240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691</v>
      </c>
      <c r="C3557" s="209" t="s">
        <v>692</v>
      </c>
      <c r="D3557" s="72" t="str">
        <f t="shared" si="111"/>
        <v>mai/2018</v>
      </c>
      <c r="E3557" s="206">
        <v>43243</v>
      </c>
      <c r="F3557" s="205" t="s">
        <v>314</v>
      </c>
      <c r="G3557" s="205" t="s">
        <v>287</v>
      </c>
      <c r="H3557" s="207" t="s">
        <v>704</v>
      </c>
      <c r="I3557" s="207" t="s">
        <v>268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691</v>
      </c>
      <c r="C3558" s="209" t="s">
        <v>692</v>
      </c>
      <c r="D3558" s="72" t="str">
        <f t="shared" si="111"/>
        <v>mai/2018</v>
      </c>
      <c r="E3558" s="206">
        <v>43243</v>
      </c>
      <c r="F3558" s="205" t="s">
        <v>210</v>
      </c>
      <c r="G3558" s="205" t="s">
        <v>287</v>
      </c>
      <c r="H3558" s="207" t="s">
        <v>298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691</v>
      </c>
      <c r="C3559" s="209" t="s">
        <v>692</v>
      </c>
      <c r="D3559" s="72" t="str">
        <f t="shared" si="111"/>
        <v>mai/2018</v>
      </c>
      <c r="E3559" s="206">
        <v>43243</v>
      </c>
      <c r="F3559" s="205" t="s">
        <v>210</v>
      </c>
      <c r="G3559" s="205" t="s">
        <v>287</v>
      </c>
      <c r="H3559" s="207" t="s">
        <v>298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691</v>
      </c>
      <c r="C3560" s="209" t="s">
        <v>692</v>
      </c>
      <c r="D3560" s="72" t="str">
        <f t="shared" si="111"/>
        <v>mai/2018</v>
      </c>
      <c r="E3560" s="206">
        <v>43243</v>
      </c>
      <c r="F3560" s="205" t="s">
        <v>210</v>
      </c>
      <c r="G3560" s="205" t="s">
        <v>287</v>
      </c>
      <c r="H3560" s="207" t="s">
        <v>298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691</v>
      </c>
      <c r="C3561" s="209" t="s">
        <v>692</v>
      </c>
      <c r="D3561" s="72" t="str">
        <f t="shared" si="111"/>
        <v>mai/2018</v>
      </c>
      <c r="E3561" s="206">
        <v>43243</v>
      </c>
      <c r="F3561" s="205" t="s">
        <v>210</v>
      </c>
      <c r="G3561" s="205" t="s">
        <v>287</v>
      </c>
      <c r="H3561" s="207" t="s">
        <v>298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691</v>
      </c>
      <c r="C3562" s="209" t="s">
        <v>692</v>
      </c>
      <c r="D3562" s="72" t="str">
        <f t="shared" si="111"/>
        <v>mai/2018</v>
      </c>
      <c r="E3562" s="206">
        <v>43243</v>
      </c>
      <c r="F3562" s="205" t="s">
        <v>314</v>
      </c>
      <c r="G3562" s="205" t="s">
        <v>287</v>
      </c>
      <c r="H3562" s="207" t="s">
        <v>382</v>
      </c>
      <c r="I3562" s="207" t="s">
        <v>268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691</v>
      </c>
      <c r="C3563" s="209" t="s">
        <v>692</v>
      </c>
      <c r="D3563" s="72" t="str">
        <f t="shared" si="111"/>
        <v>mai/2018</v>
      </c>
      <c r="E3563" s="206">
        <v>43243</v>
      </c>
      <c r="F3563" s="205" t="s">
        <v>210</v>
      </c>
      <c r="G3563" s="205" t="s">
        <v>287</v>
      </c>
      <c r="H3563" s="207" t="s">
        <v>1040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691</v>
      </c>
      <c r="C3564" s="209" t="s">
        <v>692</v>
      </c>
      <c r="D3564" s="72" t="str">
        <f t="shared" si="111"/>
        <v>mai/2018</v>
      </c>
      <c r="E3564" s="206">
        <v>43243</v>
      </c>
      <c r="F3564" s="205" t="s">
        <v>210</v>
      </c>
      <c r="G3564" s="205" t="s">
        <v>287</v>
      </c>
      <c r="H3564" s="207" t="s">
        <v>1040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691</v>
      </c>
      <c r="C3565" s="209" t="s">
        <v>692</v>
      </c>
      <c r="D3565" s="72" t="str">
        <f t="shared" si="111"/>
        <v>mai/2018</v>
      </c>
      <c r="E3565" s="206">
        <v>43243</v>
      </c>
      <c r="F3565" s="205" t="s">
        <v>210</v>
      </c>
      <c r="G3565" s="205" t="s">
        <v>287</v>
      </c>
      <c r="H3565" s="207" t="s">
        <v>1040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693</v>
      </c>
      <c r="C3566" s="209" t="s">
        <v>692</v>
      </c>
      <c r="D3566" s="72" t="str">
        <f t="shared" si="111"/>
        <v>mai/2018</v>
      </c>
      <c r="E3566" s="206">
        <v>43243</v>
      </c>
      <c r="F3566" s="205" t="s">
        <v>203</v>
      </c>
      <c r="G3566" s="205" t="s">
        <v>287</v>
      </c>
      <c r="H3566" s="207" t="s">
        <v>204</v>
      </c>
      <c r="I3566" s="207" t="s">
        <v>292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691</v>
      </c>
      <c r="C3567" s="209" t="s">
        <v>692</v>
      </c>
      <c r="D3567" s="72" t="str">
        <f t="shared" si="111"/>
        <v>mai/2018</v>
      </c>
      <c r="E3567" s="206">
        <v>43243</v>
      </c>
      <c r="F3567" s="205" t="s">
        <v>201</v>
      </c>
      <c r="G3567" s="205" t="s">
        <v>287</v>
      </c>
      <c r="H3567" s="207" t="s">
        <v>299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693</v>
      </c>
      <c r="C3568" s="209" t="s">
        <v>692</v>
      </c>
      <c r="D3568" s="72" t="str">
        <f t="shared" si="111"/>
        <v>mai/2018</v>
      </c>
      <c r="E3568" s="206">
        <v>43244</v>
      </c>
      <c r="F3568" s="205" t="s">
        <v>201</v>
      </c>
      <c r="G3568" s="205" t="s">
        <v>287</v>
      </c>
      <c r="H3568" s="207" t="s">
        <v>299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691</v>
      </c>
      <c r="C3569" s="209" t="s">
        <v>692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287</v>
      </c>
      <c r="H3569" s="207" t="s">
        <v>901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691</v>
      </c>
      <c r="C3570" s="209" t="s">
        <v>692</v>
      </c>
      <c r="D3570" s="72" t="str">
        <f t="shared" si="111"/>
        <v>mai/2018</v>
      </c>
      <c r="E3570" s="206">
        <v>43244</v>
      </c>
      <c r="F3570" s="205" t="s">
        <v>314</v>
      </c>
      <c r="G3570" s="205" t="s">
        <v>287</v>
      </c>
      <c r="H3570" s="207" t="s">
        <v>387</v>
      </c>
      <c r="I3570" s="207" t="s">
        <v>268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691</v>
      </c>
      <c r="C3571" s="209" t="s">
        <v>692</v>
      </c>
      <c r="D3571" s="72" t="str">
        <f t="shared" si="111"/>
        <v>mai/2018</v>
      </c>
      <c r="E3571" s="206">
        <v>43244</v>
      </c>
      <c r="F3571" s="205" t="s">
        <v>314</v>
      </c>
      <c r="G3571" s="205" t="s">
        <v>287</v>
      </c>
      <c r="H3571" s="207" t="s">
        <v>1268</v>
      </c>
      <c r="I3571" s="207" t="s">
        <v>268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691</v>
      </c>
      <c r="C3572" s="209" t="s">
        <v>692</v>
      </c>
      <c r="D3572" s="72" t="str">
        <f t="shared" si="111"/>
        <v>mai/2018</v>
      </c>
      <c r="E3572" s="206">
        <v>43244</v>
      </c>
      <c r="F3572" s="205" t="s">
        <v>210</v>
      </c>
      <c r="G3572" s="205" t="s">
        <v>287</v>
      </c>
      <c r="H3572" s="207" t="s">
        <v>298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691</v>
      </c>
      <c r="C3573" s="209" t="s">
        <v>692</v>
      </c>
      <c r="D3573" s="72" t="str">
        <f t="shared" si="111"/>
        <v>mai/2018</v>
      </c>
      <c r="E3573" s="206">
        <v>43244</v>
      </c>
      <c r="F3573" s="205" t="s">
        <v>210</v>
      </c>
      <c r="G3573" s="205" t="s">
        <v>287</v>
      </c>
      <c r="H3573" s="207" t="s">
        <v>298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691</v>
      </c>
      <c r="C3574" s="209" t="s">
        <v>692</v>
      </c>
      <c r="D3574" s="72" t="str">
        <f t="shared" si="111"/>
        <v>mai/2018</v>
      </c>
      <c r="E3574" s="206">
        <v>43244</v>
      </c>
      <c r="F3574" s="205" t="s">
        <v>210</v>
      </c>
      <c r="G3574" s="205" t="s">
        <v>287</v>
      </c>
      <c r="H3574" s="207" t="s">
        <v>1040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693</v>
      </c>
      <c r="C3575" s="209" t="s">
        <v>692</v>
      </c>
      <c r="D3575" s="72" t="str">
        <f t="shared" si="111"/>
        <v>mai/2018</v>
      </c>
      <c r="E3575" s="206">
        <v>43244</v>
      </c>
      <c r="F3575" s="205" t="s">
        <v>203</v>
      </c>
      <c r="G3575" s="205" t="s">
        <v>287</v>
      </c>
      <c r="H3575" s="207" t="s">
        <v>204</v>
      </c>
      <c r="I3575" s="207" t="s">
        <v>292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691</v>
      </c>
      <c r="C3576" s="209" t="s">
        <v>692</v>
      </c>
      <c r="D3576" s="72" t="str">
        <f t="shared" si="111"/>
        <v>mai/2018</v>
      </c>
      <c r="E3576" s="206">
        <v>43244</v>
      </c>
      <c r="F3576" s="205" t="s">
        <v>201</v>
      </c>
      <c r="G3576" s="205" t="s">
        <v>287</v>
      </c>
      <c r="H3576" s="207" t="s">
        <v>299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691</v>
      </c>
      <c r="C3577" s="209" t="s">
        <v>692</v>
      </c>
      <c r="D3577" s="72" t="str">
        <f t="shared" si="111"/>
        <v>mai/2018</v>
      </c>
      <c r="E3577" s="206">
        <v>43245</v>
      </c>
      <c r="F3577" s="205" t="s">
        <v>213</v>
      </c>
      <c r="G3577" s="205" t="s">
        <v>287</v>
      </c>
      <c r="H3577" s="207" t="s">
        <v>213</v>
      </c>
      <c r="I3577" s="207" t="s">
        <v>202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691</v>
      </c>
      <c r="C3578" s="209" t="s">
        <v>692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287</v>
      </c>
      <c r="H3578" s="207" t="s">
        <v>1068</v>
      </c>
      <c r="I3578" s="207" t="s">
        <v>235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691</v>
      </c>
      <c r="C3579" s="209" t="s">
        <v>692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287</v>
      </c>
      <c r="H3579" s="207" t="s">
        <v>1012</v>
      </c>
      <c r="I3579" s="207" t="s">
        <v>235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691</v>
      </c>
      <c r="C3580" s="209" t="s">
        <v>692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287</v>
      </c>
      <c r="H3580" s="207" t="s">
        <v>345</v>
      </c>
      <c r="I3580" s="207" t="s">
        <v>241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691</v>
      </c>
      <c r="C3581" s="209" t="s">
        <v>692</v>
      </c>
      <c r="D3581" s="72" t="str">
        <f t="shared" si="111"/>
        <v>mai/2018</v>
      </c>
      <c r="E3581" s="206">
        <v>43245</v>
      </c>
      <c r="F3581" s="205" t="s">
        <v>201</v>
      </c>
      <c r="G3581" s="205" t="s">
        <v>287</v>
      </c>
      <c r="H3581" s="207" t="s">
        <v>294</v>
      </c>
      <c r="I3581" s="207" t="s">
        <v>229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691</v>
      </c>
      <c r="C3582" s="209" t="s">
        <v>692</v>
      </c>
      <c r="D3582" s="72" t="str">
        <f t="shared" si="111"/>
        <v>mai/2018</v>
      </c>
      <c r="E3582" s="206">
        <v>43245</v>
      </c>
      <c r="F3582" s="205" t="s">
        <v>453</v>
      </c>
      <c r="G3582" s="205" t="s">
        <v>287</v>
      </c>
      <c r="H3582" s="207" t="s">
        <v>421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691</v>
      </c>
      <c r="C3583" s="209" t="s">
        <v>692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317</v>
      </c>
      <c r="H3583" s="207" t="s">
        <v>1323</v>
      </c>
      <c r="I3583" s="207" t="s">
        <v>250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691</v>
      </c>
      <c r="C3584" s="209" t="s">
        <v>692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287</v>
      </c>
      <c r="H3584" s="207" t="s">
        <v>1117</v>
      </c>
      <c r="I3584" s="207" t="s">
        <v>276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691</v>
      </c>
      <c r="C3585" s="209" t="s">
        <v>692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287</v>
      </c>
      <c r="H3585" s="207" t="s">
        <v>901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691</v>
      </c>
      <c r="C3586" s="209" t="s">
        <v>692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287</v>
      </c>
      <c r="H3586" s="207" t="s">
        <v>1126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691</v>
      </c>
      <c r="C3587" s="209" t="s">
        <v>692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287</v>
      </c>
      <c r="H3587" s="207" t="s">
        <v>1014</v>
      </c>
      <c r="I3587" s="207" t="s">
        <v>244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691</v>
      </c>
      <c r="C3588" s="209" t="s">
        <v>692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287</v>
      </c>
      <c r="H3588" s="207" t="s">
        <v>306</v>
      </c>
      <c r="I3588" s="207" t="s">
        <v>240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691</v>
      </c>
      <c r="C3589" s="209" t="s">
        <v>692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293</v>
      </c>
      <c r="H3589" s="207" t="s">
        <v>291</v>
      </c>
      <c r="I3589" s="207" t="s">
        <v>241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691</v>
      </c>
      <c r="C3590" s="209" t="s">
        <v>692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287</v>
      </c>
      <c r="H3590" s="207" t="s">
        <v>291</v>
      </c>
      <c r="I3590" s="207" t="s">
        <v>240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691</v>
      </c>
      <c r="C3591" s="209" t="s">
        <v>692</v>
      </c>
      <c r="D3591" s="72" t="str">
        <f t="shared" si="113"/>
        <v>mai/2018</v>
      </c>
      <c r="E3591" s="206">
        <v>43245</v>
      </c>
      <c r="F3591" s="205" t="s">
        <v>210</v>
      </c>
      <c r="G3591" s="205" t="s">
        <v>287</v>
      </c>
      <c r="H3591" s="207" t="s">
        <v>298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691</v>
      </c>
      <c r="C3592" s="209" t="s">
        <v>692</v>
      </c>
      <c r="D3592" s="72" t="str">
        <f t="shared" si="113"/>
        <v>mai/2018</v>
      </c>
      <c r="E3592" s="206">
        <v>43245</v>
      </c>
      <c r="F3592" s="205" t="s">
        <v>210</v>
      </c>
      <c r="G3592" s="205" t="s">
        <v>287</v>
      </c>
      <c r="H3592" s="207" t="s">
        <v>298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691</v>
      </c>
      <c r="C3593" s="209" t="s">
        <v>692</v>
      </c>
      <c r="D3593" s="72" t="str">
        <f t="shared" si="113"/>
        <v>mai/2018</v>
      </c>
      <c r="E3593" s="206">
        <v>43245</v>
      </c>
      <c r="F3593" s="205" t="s">
        <v>210</v>
      </c>
      <c r="G3593" s="205" t="s">
        <v>287</v>
      </c>
      <c r="H3593" s="207" t="s">
        <v>1040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691</v>
      </c>
      <c r="C3594" s="209" t="s">
        <v>692</v>
      </c>
      <c r="D3594" s="72" t="str">
        <f t="shared" si="113"/>
        <v>mai/2018</v>
      </c>
      <c r="E3594" s="206">
        <v>43245</v>
      </c>
      <c r="F3594" s="205" t="s">
        <v>210</v>
      </c>
      <c r="G3594" s="205" t="s">
        <v>287</v>
      </c>
      <c r="H3594" s="207" t="s">
        <v>1040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691</v>
      </c>
      <c r="C3595" s="209" t="s">
        <v>692</v>
      </c>
      <c r="D3595" s="72" t="str">
        <f t="shared" si="113"/>
        <v>mai/2018</v>
      </c>
      <c r="E3595" s="206">
        <v>43245</v>
      </c>
      <c r="F3595" s="205" t="s">
        <v>203</v>
      </c>
      <c r="G3595" s="205" t="s">
        <v>287</v>
      </c>
      <c r="H3595" s="207" t="s">
        <v>204</v>
      </c>
      <c r="I3595" s="207" t="s">
        <v>292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691</v>
      </c>
      <c r="C3596" s="209" t="s">
        <v>692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287</v>
      </c>
      <c r="H3596" s="207" t="s">
        <v>1287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691</v>
      </c>
      <c r="C3597" s="209" t="s">
        <v>692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287</v>
      </c>
      <c r="H3597" s="207" t="s">
        <v>1014</v>
      </c>
      <c r="I3597" s="207" t="s">
        <v>244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691</v>
      </c>
      <c r="C3598" s="209" t="s">
        <v>692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287</v>
      </c>
      <c r="H3598" s="207" t="s">
        <v>1039</v>
      </c>
      <c r="I3598" s="207" t="s">
        <v>245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691</v>
      </c>
      <c r="C3599" s="209" t="s">
        <v>692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287</v>
      </c>
      <c r="H3599" s="207" t="s">
        <v>308</v>
      </c>
      <c r="I3599" s="207" t="s">
        <v>241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691</v>
      </c>
      <c r="C3600" s="209" t="s">
        <v>692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287</v>
      </c>
      <c r="H3600" s="207" t="s">
        <v>355</v>
      </c>
      <c r="I3600" s="207" t="s">
        <v>240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691</v>
      </c>
      <c r="C3601" s="209" t="s">
        <v>692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287</v>
      </c>
      <c r="H3601" s="207" t="s">
        <v>388</v>
      </c>
      <c r="I3601" s="207" t="s">
        <v>240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691</v>
      </c>
      <c r="C3602" s="209" t="s">
        <v>692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287</v>
      </c>
      <c r="H3602" s="207" t="s">
        <v>1008</v>
      </c>
      <c r="I3602" s="207" t="s">
        <v>241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691</v>
      </c>
      <c r="C3603" s="209" t="s">
        <v>692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317</v>
      </c>
      <c r="H3603" s="207" t="s">
        <v>291</v>
      </c>
      <c r="I3603" s="207" t="s">
        <v>240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691</v>
      </c>
      <c r="C3604" s="209" t="s">
        <v>692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287</v>
      </c>
      <c r="H3604" s="207" t="s">
        <v>306</v>
      </c>
      <c r="I3604" s="207" t="s">
        <v>240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691</v>
      </c>
      <c r="C3605" s="209" t="s">
        <v>692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287</v>
      </c>
      <c r="H3605" s="207" t="s">
        <v>1294</v>
      </c>
      <c r="I3605" s="207" t="s">
        <v>241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691</v>
      </c>
      <c r="C3606" s="209" t="s">
        <v>692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287</v>
      </c>
      <c r="H3606" s="207" t="s">
        <v>1039</v>
      </c>
      <c r="I3606" s="207" t="s">
        <v>245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691</v>
      </c>
      <c r="C3607" s="209" t="s">
        <v>692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287</v>
      </c>
      <c r="H3607" s="207" t="s">
        <v>1039</v>
      </c>
      <c r="I3607" s="207" t="s">
        <v>245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691</v>
      </c>
      <c r="C3608" s="209" t="s">
        <v>692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287</v>
      </c>
      <c r="H3608" s="207" t="s">
        <v>1039</v>
      </c>
      <c r="I3608" s="207" t="s">
        <v>245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691</v>
      </c>
      <c r="C3609" s="209" t="s">
        <v>692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287</v>
      </c>
      <c r="H3609" s="207" t="s">
        <v>1039</v>
      </c>
      <c r="I3609" s="207" t="s">
        <v>245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691</v>
      </c>
      <c r="C3610" s="209" t="s">
        <v>692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287</v>
      </c>
      <c r="H3610" s="207" t="s">
        <v>1039</v>
      </c>
      <c r="I3610" s="207" t="s">
        <v>245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691</v>
      </c>
      <c r="C3611" s="209" t="s">
        <v>692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287</v>
      </c>
      <c r="H3611" s="207" t="s">
        <v>1039</v>
      </c>
      <c r="I3611" s="207" t="s">
        <v>245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691</v>
      </c>
      <c r="C3612" s="209" t="s">
        <v>692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287</v>
      </c>
      <c r="H3612" s="207" t="s">
        <v>178</v>
      </c>
      <c r="I3612" s="207" t="s">
        <v>241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691</v>
      </c>
      <c r="C3613" s="209" t="s">
        <v>692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287</v>
      </c>
      <c r="H3613" s="207" t="s">
        <v>1126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691</v>
      </c>
      <c r="C3614" s="209" t="s">
        <v>692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287</v>
      </c>
      <c r="H3614" s="207" t="s">
        <v>1039</v>
      </c>
      <c r="I3614" s="207" t="s">
        <v>245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691</v>
      </c>
      <c r="C3615" s="209" t="s">
        <v>692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287</v>
      </c>
      <c r="H3615" s="207" t="s">
        <v>1039</v>
      </c>
      <c r="I3615" s="207" t="s">
        <v>245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691</v>
      </c>
      <c r="C3616" s="209" t="s">
        <v>692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287</v>
      </c>
      <c r="H3616" s="207" t="s">
        <v>1039</v>
      </c>
      <c r="I3616" s="207" t="s">
        <v>245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691</v>
      </c>
      <c r="C3617" s="209" t="s">
        <v>692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287</v>
      </c>
      <c r="H3617" s="207" t="s">
        <v>1039</v>
      </c>
      <c r="I3617" s="207" t="s">
        <v>245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691</v>
      </c>
      <c r="C3618" s="209" t="s">
        <v>692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287</v>
      </c>
      <c r="H3618" s="207" t="s">
        <v>1039</v>
      </c>
      <c r="I3618" s="207" t="s">
        <v>245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691</v>
      </c>
      <c r="C3619" s="209" t="s">
        <v>692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287</v>
      </c>
      <c r="H3619" s="207" t="s">
        <v>1039</v>
      </c>
      <c r="I3619" s="207" t="s">
        <v>245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691</v>
      </c>
      <c r="C3620" s="209" t="s">
        <v>692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287</v>
      </c>
      <c r="H3620" s="207" t="s">
        <v>1039</v>
      </c>
      <c r="I3620" s="207" t="s">
        <v>245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691</v>
      </c>
      <c r="C3621" s="209" t="s">
        <v>692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287</v>
      </c>
      <c r="H3621" s="207" t="s">
        <v>178</v>
      </c>
      <c r="I3621" s="207" t="s">
        <v>240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691</v>
      </c>
      <c r="C3622" s="209" t="s">
        <v>692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287</v>
      </c>
      <c r="H3622" s="207" t="s">
        <v>1008</v>
      </c>
      <c r="I3622" s="207" t="s">
        <v>241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691</v>
      </c>
      <c r="C3623" s="209" t="s">
        <v>692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287</v>
      </c>
      <c r="H3623" s="207" t="s">
        <v>1039</v>
      </c>
      <c r="I3623" s="207" t="s">
        <v>245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691</v>
      </c>
      <c r="C3624" s="209" t="s">
        <v>692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287</v>
      </c>
      <c r="H3624" s="207" t="s">
        <v>1039</v>
      </c>
      <c r="I3624" s="207" t="s">
        <v>245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691</v>
      </c>
      <c r="C3625" s="209" t="s">
        <v>692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287</v>
      </c>
      <c r="H3625" s="207" t="s">
        <v>309</v>
      </c>
      <c r="I3625" s="207" t="s">
        <v>248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691</v>
      </c>
      <c r="C3626" s="209" t="s">
        <v>692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287</v>
      </c>
      <c r="H3626" s="207" t="s">
        <v>1031</v>
      </c>
      <c r="I3626" s="207" t="s">
        <v>242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691</v>
      </c>
      <c r="C3627" s="209" t="s">
        <v>692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287</v>
      </c>
      <c r="H3627" s="207" t="s">
        <v>1039</v>
      </c>
      <c r="I3627" s="207" t="s">
        <v>245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691</v>
      </c>
      <c r="C3628" s="209" t="s">
        <v>692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287</v>
      </c>
      <c r="H3628" s="207" t="s">
        <v>1039</v>
      </c>
      <c r="I3628" s="207" t="s">
        <v>245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691</v>
      </c>
      <c r="C3629" s="209" t="s">
        <v>692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287</v>
      </c>
      <c r="H3629" s="207" t="s">
        <v>1039</v>
      </c>
      <c r="I3629" s="207" t="s">
        <v>245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691</v>
      </c>
      <c r="C3630" s="209" t="s">
        <v>692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287</v>
      </c>
      <c r="H3630" s="207" t="s">
        <v>1039</v>
      </c>
      <c r="I3630" s="207" t="s">
        <v>245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691</v>
      </c>
      <c r="C3631" s="209" t="s">
        <v>692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287</v>
      </c>
      <c r="H3631" s="207" t="s">
        <v>1039</v>
      </c>
      <c r="I3631" s="207" t="s">
        <v>245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691</v>
      </c>
      <c r="C3632" s="209" t="s">
        <v>692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287</v>
      </c>
      <c r="H3632" s="207" t="s">
        <v>1039</v>
      </c>
      <c r="I3632" s="207" t="s">
        <v>245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691</v>
      </c>
      <c r="C3633" s="209" t="s">
        <v>692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287</v>
      </c>
      <c r="H3633" s="207" t="s">
        <v>1329</v>
      </c>
      <c r="I3633" s="207" t="s">
        <v>253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691</v>
      </c>
      <c r="C3634" s="209" t="s">
        <v>692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287</v>
      </c>
      <c r="H3634" s="207" t="s">
        <v>1039</v>
      </c>
      <c r="I3634" s="207" t="s">
        <v>245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691</v>
      </c>
      <c r="C3635" s="209" t="s">
        <v>692</v>
      </c>
      <c r="D3635" s="72" t="str">
        <f t="shared" si="113"/>
        <v>mai/2018</v>
      </c>
      <c r="E3635" s="206">
        <v>43248</v>
      </c>
      <c r="F3635" s="205" t="s">
        <v>210</v>
      </c>
      <c r="G3635" s="205" t="s">
        <v>287</v>
      </c>
      <c r="H3635" s="207" t="s">
        <v>298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691</v>
      </c>
      <c r="C3636" s="209" t="s">
        <v>692</v>
      </c>
      <c r="D3636" s="72" t="str">
        <f t="shared" si="113"/>
        <v>mai/2018</v>
      </c>
      <c r="E3636" s="206">
        <v>43248</v>
      </c>
      <c r="F3636" s="205" t="s">
        <v>210</v>
      </c>
      <c r="G3636" s="205" t="s">
        <v>287</v>
      </c>
      <c r="H3636" s="207" t="s">
        <v>1040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691</v>
      </c>
      <c r="C3637" s="209" t="s">
        <v>692</v>
      </c>
      <c r="D3637" s="72" t="str">
        <f t="shared" si="113"/>
        <v>mai/2018</v>
      </c>
      <c r="E3637" s="206">
        <v>43248</v>
      </c>
      <c r="F3637" s="205" t="s">
        <v>210</v>
      </c>
      <c r="G3637" s="205" t="s">
        <v>287</v>
      </c>
      <c r="H3637" s="207" t="s">
        <v>1040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691</v>
      </c>
      <c r="C3638" s="209" t="s">
        <v>692</v>
      </c>
      <c r="D3638" s="72" t="str">
        <f t="shared" si="113"/>
        <v>mai/2018</v>
      </c>
      <c r="E3638" s="206">
        <v>43248</v>
      </c>
      <c r="F3638" s="205" t="s">
        <v>203</v>
      </c>
      <c r="G3638" s="205" t="s">
        <v>287</v>
      </c>
      <c r="H3638" s="207" t="s">
        <v>204</v>
      </c>
      <c r="I3638" s="207" t="s">
        <v>292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691</v>
      </c>
      <c r="C3639" s="209" t="s">
        <v>692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287</v>
      </c>
      <c r="H3639" s="207" t="s">
        <v>901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691</v>
      </c>
      <c r="C3640" s="209" t="s">
        <v>692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287</v>
      </c>
      <c r="H3640" s="207" t="s">
        <v>1115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691</v>
      </c>
      <c r="C3641" s="209" t="s">
        <v>692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287</v>
      </c>
      <c r="H3641" s="207" t="s">
        <v>1175</v>
      </c>
      <c r="I3641" s="207" t="s">
        <v>241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691</v>
      </c>
      <c r="C3642" s="209" t="s">
        <v>692</v>
      </c>
      <c r="D3642" s="72" t="str">
        <f t="shared" si="113"/>
        <v>mai/2018</v>
      </c>
      <c r="E3642" s="206">
        <v>43249</v>
      </c>
      <c r="F3642" s="205" t="s">
        <v>210</v>
      </c>
      <c r="G3642" s="205" t="s">
        <v>287</v>
      </c>
      <c r="H3642" s="207" t="s">
        <v>298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691</v>
      </c>
      <c r="C3643" s="209" t="s">
        <v>692</v>
      </c>
      <c r="D3643" s="72" t="str">
        <f t="shared" si="113"/>
        <v>mai/2018</v>
      </c>
      <c r="E3643" s="206">
        <v>43249</v>
      </c>
      <c r="F3643" s="205" t="s">
        <v>210</v>
      </c>
      <c r="G3643" s="205" t="s">
        <v>287</v>
      </c>
      <c r="H3643" s="207" t="s">
        <v>298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691</v>
      </c>
      <c r="C3644" s="209" t="s">
        <v>692</v>
      </c>
      <c r="D3644" s="72" t="str">
        <f t="shared" si="113"/>
        <v>mai/2018</v>
      </c>
      <c r="E3644" s="206">
        <v>43249</v>
      </c>
      <c r="F3644" s="205" t="s">
        <v>210</v>
      </c>
      <c r="G3644" s="205" t="s">
        <v>287</v>
      </c>
      <c r="H3644" s="207" t="s">
        <v>1040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691</v>
      </c>
      <c r="C3645" s="209" t="s">
        <v>692</v>
      </c>
      <c r="D3645" s="72" t="str">
        <f t="shared" si="113"/>
        <v>mai/2018</v>
      </c>
      <c r="E3645" s="206">
        <v>43249</v>
      </c>
      <c r="F3645" s="205" t="s">
        <v>203</v>
      </c>
      <c r="G3645" s="205" t="s">
        <v>287</v>
      </c>
      <c r="H3645" s="207" t="s">
        <v>204</v>
      </c>
      <c r="I3645" s="207" t="s">
        <v>292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691</v>
      </c>
      <c r="C3646" s="209" t="s">
        <v>692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287</v>
      </c>
      <c r="H3646" s="207" t="s">
        <v>342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691</v>
      </c>
      <c r="C3647" s="209" t="s">
        <v>692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287</v>
      </c>
      <c r="H3647" s="207" t="s">
        <v>1005</v>
      </c>
      <c r="I3647" s="207" t="s">
        <v>242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691</v>
      </c>
      <c r="C3648" s="209" t="s">
        <v>692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287</v>
      </c>
      <c r="H3648" s="207" t="s">
        <v>346</v>
      </c>
      <c r="I3648" s="207" t="s">
        <v>240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691</v>
      </c>
      <c r="C3649" s="209" t="s">
        <v>692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287</v>
      </c>
      <c r="H3649" s="207" t="s">
        <v>355</v>
      </c>
      <c r="I3649" s="207" t="s">
        <v>240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691</v>
      </c>
      <c r="C3650" s="209" t="s">
        <v>692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287</v>
      </c>
      <c r="H3650" s="207" t="s">
        <v>178</v>
      </c>
      <c r="I3650" s="207" t="s">
        <v>241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691</v>
      </c>
      <c r="C3651" s="209" t="s">
        <v>692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287</v>
      </c>
      <c r="H3651" s="207" t="s">
        <v>1023</v>
      </c>
      <c r="I3651" s="207" t="s">
        <v>253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691</v>
      </c>
      <c r="C3652" s="209" t="s">
        <v>692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287</v>
      </c>
      <c r="H3652" s="207" t="s">
        <v>184</v>
      </c>
      <c r="I3652" s="207" t="s">
        <v>241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691</v>
      </c>
      <c r="C3653" s="209" t="s">
        <v>692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287</v>
      </c>
      <c r="H3653" s="207" t="s">
        <v>308</v>
      </c>
      <c r="I3653" s="207" t="s">
        <v>240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691</v>
      </c>
      <c r="C3654" s="209" t="s">
        <v>692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287</v>
      </c>
      <c r="H3654" s="207" t="s">
        <v>178</v>
      </c>
      <c r="I3654" s="207" t="s">
        <v>240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691</v>
      </c>
      <c r="C3655" s="209" t="s">
        <v>692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287</v>
      </c>
      <c r="H3655" s="207" t="s">
        <v>901</v>
      </c>
      <c r="I3655" s="207" t="s">
        <v>241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691</v>
      </c>
      <c r="C3656" s="209" t="s">
        <v>692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287</v>
      </c>
      <c r="H3656" s="207" t="s">
        <v>184</v>
      </c>
      <c r="I3656" s="207" t="s">
        <v>248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691</v>
      </c>
      <c r="C3657" s="209" t="s">
        <v>692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287</v>
      </c>
      <c r="H3657" s="207" t="s">
        <v>901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691</v>
      </c>
      <c r="C3658" s="209" t="s">
        <v>692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287</v>
      </c>
      <c r="H3658" s="207" t="s">
        <v>355</v>
      </c>
      <c r="I3658" s="207" t="s">
        <v>240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691</v>
      </c>
      <c r="C3659" s="209" t="s">
        <v>692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287</v>
      </c>
      <c r="H3659" s="207" t="s">
        <v>901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691</v>
      </c>
      <c r="C3660" s="209" t="s">
        <v>692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287</v>
      </c>
      <c r="H3660" s="207" t="s">
        <v>1001</v>
      </c>
      <c r="I3660" s="207" t="s">
        <v>240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691</v>
      </c>
      <c r="C3661" s="209" t="s">
        <v>692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287</v>
      </c>
      <c r="H3661" s="207" t="s">
        <v>291</v>
      </c>
      <c r="I3661" s="207" t="s">
        <v>241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691</v>
      </c>
      <c r="C3662" s="209" t="s">
        <v>692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287</v>
      </c>
      <c r="H3662" s="207" t="s">
        <v>178</v>
      </c>
      <c r="I3662" s="207" t="s">
        <v>240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691</v>
      </c>
      <c r="C3663" s="209" t="s">
        <v>692</v>
      </c>
      <c r="D3663" s="72" t="str">
        <f t="shared" si="115"/>
        <v>mai/2018</v>
      </c>
      <c r="E3663" s="206">
        <v>43250</v>
      </c>
      <c r="F3663" s="205" t="s">
        <v>210</v>
      </c>
      <c r="G3663" s="205" t="s">
        <v>287</v>
      </c>
      <c r="H3663" s="207" t="s">
        <v>298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691</v>
      </c>
      <c r="C3664" s="209" t="s">
        <v>692</v>
      </c>
      <c r="D3664" s="72" t="str">
        <f t="shared" si="115"/>
        <v>mai/2018</v>
      </c>
      <c r="E3664" s="206">
        <v>43250</v>
      </c>
      <c r="F3664" s="205" t="s">
        <v>210</v>
      </c>
      <c r="G3664" s="205" t="s">
        <v>287</v>
      </c>
      <c r="H3664" s="207" t="s">
        <v>298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691</v>
      </c>
      <c r="C3665" s="209" t="s">
        <v>692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287</v>
      </c>
      <c r="H3665" s="207" t="s">
        <v>989</v>
      </c>
      <c r="I3665" s="207" t="s">
        <v>268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691</v>
      </c>
      <c r="C3666" s="209" t="s">
        <v>692</v>
      </c>
      <c r="D3666" s="72" t="str">
        <f t="shared" si="115"/>
        <v>mai/2018</v>
      </c>
      <c r="E3666" s="206">
        <v>43250</v>
      </c>
      <c r="F3666" s="205" t="s">
        <v>210</v>
      </c>
      <c r="G3666" s="205" t="s">
        <v>287</v>
      </c>
      <c r="H3666" s="207" t="s">
        <v>1040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691</v>
      </c>
      <c r="C3667" s="209" t="s">
        <v>692</v>
      </c>
      <c r="D3667" s="72" t="str">
        <f t="shared" si="115"/>
        <v>mai/2018</v>
      </c>
      <c r="E3667" s="206">
        <v>43250</v>
      </c>
      <c r="F3667" s="205" t="s">
        <v>210</v>
      </c>
      <c r="G3667" s="205" t="s">
        <v>287</v>
      </c>
      <c r="H3667" s="207" t="s">
        <v>1040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691</v>
      </c>
      <c r="C3668" s="209" t="s">
        <v>692</v>
      </c>
      <c r="D3668" s="72" t="str">
        <f t="shared" si="115"/>
        <v>mai/2018</v>
      </c>
      <c r="E3668" s="206">
        <v>43250</v>
      </c>
      <c r="F3668" s="205" t="s">
        <v>210</v>
      </c>
      <c r="G3668" s="205" t="s">
        <v>287</v>
      </c>
      <c r="H3668" s="207" t="s">
        <v>1040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691</v>
      </c>
      <c r="C3669" s="209" t="s">
        <v>692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287</v>
      </c>
      <c r="H3669" s="207" t="s">
        <v>455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691</v>
      </c>
      <c r="C3670" s="209" t="s">
        <v>692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287</v>
      </c>
      <c r="H3670" s="207" t="s">
        <v>355</v>
      </c>
      <c r="I3670" s="207" t="s">
        <v>240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691</v>
      </c>
      <c r="C3671" s="209" t="s">
        <v>692</v>
      </c>
      <c r="D3671" s="72" t="str">
        <f t="shared" si="115"/>
        <v>mai/2018</v>
      </c>
      <c r="E3671" s="206">
        <v>43250</v>
      </c>
      <c r="F3671" s="205" t="s">
        <v>203</v>
      </c>
      <c r="G3671" s="205" t="s">
        <v>287</v>
      </c>
      <c r="H3671" s="207" t="s">
        <v>204</v>
      </c>
      <c r="I3671" s="207" t="s">
        <v>292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693</v>
      </c>
      <c r="C3672" s="209" t="s">
        <v>692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287</v>
      </c>
      <c r="H3672" s="207" t="s">
        <v>456</v>
      </c>
      <c r="I3672" s="207" t="s">
        <v>230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691</v>
      </c>
      <c r="C3673" s="209" t="s">
        <v>692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287</v>
      </c>
      <c r="H3673" s="207" t="s">
        <v>456</v>
      </c>
      <c r="I3673" s="207" t="s">
        <v>230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691</v>
      </c>
      <c r="C3674" s="209" t="s">
        <v>692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656</v>
      </c>
      <c r="H3674" s="207" t="s">
        <v>1254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691</v>
      </c>
      <c r="C3675" s="209" t="s">
        <v>692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287</v>
      </c>
      <c r="H3675" s="207" t="s">
        <v>1330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691</v>
      </c>
      <c r="C3676" s="209" t="s">
        <v>692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287</v>
      </c>
      <c r="H3676" s="207" t="s">
        <v>1126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691</v>
      </c>
      <c r="C3677" s="209" t="s">
        <v>692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287</v>
      </c>
      <c r="H3677" s="207" t="s">
        <v>1028</v>
      </c>
      <c r="I3677" s="207" t="s">
        <v>241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691</v>
      </c>
      <c r="C3678" s="209" t="s">
        <v>692</v>
      </c>
      <c r="D3678" s="72" t="str">
        <f t="shared" si="115"/>
        <v>jun/2018</v>
      </c>
      <c r="E3678" s="206">
        <v>43255</v>
      </c>
      <c r="F3678" s="205" t="s">
        <v>201</v>
      </c>
      <c r="G3678" s="205" t="s">
        <v>287</v>
      </c>
      <c r="H3678" s="207" t="s">
        <v>294</v>
      </c>
      <c r="I3678" s="207" t="s">
        <v>229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691</v>
      </c>
      <c r="C3679" s="209" t="s">
        <v>692</v>
      </c>
      <c r="D3679" s="72" t="str">
        <f t="shared" si="115"/>
        <v>jun/2018</v>
      </c>
      <c r="E3679" s="206">
        <v>43255</v>
      </c>
      <c r="F3679" s="205" t="s">
        <v>201</v>
      </c>
      <c r="G3679" s="205" t="s">
        <v>287</v>
      </c>
      <c r="H3679" s="207" t="s">
        <v>294</v>
      </c>
      <c r="I3679" s="207" t="s">
        <v>229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691</v>
      </c>
      <c r="C3680" s="209" t="s">
        <v>692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287</v>
      </c>
      <c r="H3680" s="207" t="s">
        <v>388</v>
      </c>
      <c r="I3680" s="207" t="s">
        <v>240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691</v>
      </c>
      <c r="C3681" s="209" t="s">
        <v>692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287</v>
      </c>
      <c r="H3681" s="207" t="s">
        <v>388</v>
      </c>
      <c r="I3681" s="207" t="s">
        <v>240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691</v>
      </c>
      <c r="C3682" s="209" t="s">
        <v>692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287</v>
      </c>
      <c r="H3682" s="207" t="s">
        <v>1031</v>
      </c>
      <c r="I3682" s="207" t="s">
        <v>245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691</v>
      </c>
      <c r="C3683" s="209" t="s">
        <v>692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287</v>
      </c>
      <c r="H3683" s="207" t="s">
        <v>901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691</v>
      </c>
      <c r="C3684" s="209" t="s">
        <v>692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287</v>
      </c>
      <c r="H3684" s="207" t="s">
        <v>901</v>
      </c>
      <c r="I3684" s="207" t="s">
        <v>253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691</v>
      </c>
      <c r="C3685" s="209" t="s">
        <v>692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287</v>
      </c>
      <c r="H3685" s="207" t="s">
        <v>306</v>
      </c>
      <c r="I3685" s="207" t="s">
        <v>241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691</v>
      </c>
      <c r="C3686" s="209" t="s">
        <v>692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287</v>
      </c>
      <c r="H3686" s="207" t="s">
        <v>323</v>
      </c>
      <c r="I3686" s="207" t="s">
        <v>241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691</v>
      </c>
      <c r="C3687" s="209" t="s">
        <v>692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287</v>
      </c>
      <c r="H3687" s="207" t="s">
        <v>1066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691</v>
      </c>
      <c r="C3688" s="209" t="s">
        <v>692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303</v>
      </c>
      <c r="H3688" s="229" t="s">
        <v>1331</v>
      </c>
      <c r="I3688" s="207" t="s">
        <v>241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691</v>
      </c>
      <c r="C3689" s="209" t="s">
        <v>692</v>
      </c>
      <c r="D3689" s="72" t="str">
        <f t="shared" si="115"/>
        <v>jun/2018</v>
      </c>
      <c r="E3689" s="206">
        <v>43255</v>
      </c>
      <c r="F3689" s="205" t="s">
        <v>457</v>
      </c>
      <c r="G3689" s="205" t="s">
        <v>287</v>
      </c>
      <c r="H3689" s="207" t="s">
        <v>1179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691</v>
      </c>
      <c r="C3690" s="209" t="s">
        <v>692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287</v>
      </c>
      <c r="H3690" s="207" t="s">
        <v>355</v>
      </c>
      <c r="I3690" s="207" t="s">
        <v>240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691</v>
      </c>
      <c r="C3691" s="209" t="s">
        <v>692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287</v>
      </c>
      <c r="H3691" s="207" t="s">
        <v>355</v>
      </c>
      <c r="I3691" s="207" t="s">
        <v>240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691</v>
      </c>
      <c r="C3692" s="209" t="s">
        <v>692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287</v>
      </c>
      <c r="H3692" s="207" t="s">
        <v>355</v>
      </c>
      <c r="I3692" s="207" t="s">
        <v>241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691</v>
      </c>
      <c r="C3693" s="209" t="s">
        <v>692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287</v>
      </c>
      <c r="H3693" s="207" t="s">
        <v>1205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691</v>
      </c>
      <c r="C3694" s="209" t="s">
        <v>692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287</v>
      </c>
      <c r="H3694" s="207" t="s">
        <v>405</v>
      </c>
      <c r="I3694" s="207" t="s">
        <v>252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691</v>
      </c>
      <c r="C3695" s="209" t="s">
        <v>692</v>
      </c>
      <c r="D3695" s="72" t="str">
        <f t="shared" si="115"/>
        <v>jun/2018</v>
      </c>
      <c r="E3695" s="206">
        <v>43255</v>
      </c>
      <c r="F3695" s="205" t="s">
        <v>203</v>
      </c>
      <c r="G3695" s="205" t="s">
        <v>287</v>
      </c>
      <c r="H3695" s="207" t="s">
        <v>204</v>
      </c>
      <c r="I3695" s="207" t="s">
        <v>292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691</v>
      </c>
      <c r="C3696" s="209" t="s">
        <v>692</v>
      </c>
      <c r="D3696" s="72" t="str">
        <f t="shared" si="115"/>
        <v>jun/2018</v>
      </c>
      <c r="E3696" s="206">
        <v>43256</v>
      </c>
      <c r="F3696" s="205" t="s">
        <v>457</v>
      </c>
      <c r="G3696" s="205" t="s">
        <v>287</v>
      </c>
      <c r="H3696" s="207" t="s">
        <v>755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691</v>
      </c>
      <c r="C3697" s="209" t="s">
        <v>692</v>
      </c>
      <c r="D3697" s="72" t="str">
        <f t="shared" si="115"/>
        <v>jun/2018</v>
      </c>
      <c r="E3697" s="206">
        <v>43256</v>
      </c>
      <c r="F3697" s="205" t="s">
        <v>457</v>
      </c>
      <c r="G3697" s="205" t="s">
        <v>287</v>
      </c>
      <c r="H3697" s="207" t="s">
        <v>1267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691</v>
      </c>
      <c r="C3698" s="209" t="s">
        <v>692</v>
      </c>
      <c r="D3698" s="72" t="str">
        <f t="shared" si="115"/>
        <v>jun/2018</v>
      </c>
      <c r="E3698" s="206">
        <v>43256</v>
      </c>
      <c r="F3698" s="205" t="s">
        <v>457</v>
      </c>
      <c r="G3698" s="205" t="s">
        <v>287</v>
      </c>
      <c r="H3698" s="207" t="s">
        <v>740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691</v>
      </c>
      <c r="C3699" s="209" t="s">
        <v>692</v>
      </c>
      <c r="D3699" s="72" t="str">
        <f t="shared" si="115"/>
        <v>jun/2018</v>
      </c>
      <c r="E3699" s="206">
        <v>43256</v>
      </c>
      <c r="F3699" s="205" t="s">
        <v>457</v>
      </c>
      <c r="G3699" s="205" t="s">
        <v>287</v>
      </c>
      <c r="H3699" s="207" t="s">
        <v>1266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691</v>
      </c>
      <c r="C3700" s="209" t="s">
        <v>692</v>
      </c>
      <c r="D3700" s="72" t="str">
        <f t="shared" si="115"/>
        <v>jun/2018</v>
      </c>
      <c r="E3700" s="206">
        <v>43256</v>
      </c>
      <c r="F3700" s="205" t="s">
        <v>457</v>
      </c>
      <c r="G3700" s="205" t="s">
        <v>287</v>
      </c>
      <c r="H3700" s="207" t="s">
        <v>726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691</v>
      </c>
      <c r="C3701" s="209" t="s">
        <v>692</v>
      </c>
      <c r="D3701" s="72" t="str">
        <f t="shared" si="115"/>
        <v>jun/2018</v>
      </c>
      <c r="E3701" s="206">
        <v>43256</v>
      </c>
      <c r="F3701" s="205" t="s">
        <v>457</v>
      </c>
      <c r="G3701" s="205" t="s">
        <v>287</v>
      </c>
      <c r="H3701" s="207" t="s">
        <v>1332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691</v>
      </c>
      <c r="C3702" s="209" t="s">
        <v>692</v>
      </c>
      <c r="D3702" s="72" t="str">
        <f t="shared" si="115"/>
        <v>jun/2018</v>
      </c>
      <c r="E3702" s="206">
        <v>43256</v>
      </c>
      <c r="F3702" s="205" t="s">
        <v>457</v>
      </c>
      <c r="G3702" s="205" t="s">
        <v>287</v>
      </c>
      <c r="H3702" s="207" t="s">
        <v>716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691</v>
      </c>
      <c r="C3703" s="209" t="s">
        <v>692</v>
      </c>
      <c r="D3703" s="72" t="str">
        <f t="shared" si="115"/>
        <v>jun/2018</v>
      </c>
      <c r="E3703" s="206">
        <v>43256</v>
      </c>
      <c r="F3703" s="205" t="s">
        <v>457</v>
      </c>
      <c r="G3703" s="205" t="s">
        <v>287</v>
      </c>
      <c r="H3703" s="207" t="s">
        <v>838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691</v>
      </c>
      <c r="C3704" s="209" t="s">
        <v>692</v>
      </c>
      <c r="D3704" s="72" t="str">
        <f t="shared" si="115"/>
        <v>jun/2018</v>
      </c>
      <c r="E3704" s="206">
        <v>43256</v>
      </c>
      <c r="F3704" s="205" t="s">
        <v>457</v>
      </c>
      <c r="G3704" s="205" t="s">
        <v>287</v>
      </c>
      <c r="H3704" s="207" t="s">
        <v>905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691</v>
      </c>
      <c r="C3705" s="209" t="s">
        <v>692</v>
      </c>
      <c r="D3705" s="72" t="str">
        <f t="shared" si="115"/>
        <v>jun/2018</v>
      </c>
      <c r="E3705" s="206">
        <v>43256</v>
      </c>
      <c r="F3705" s="205" t="s">
        <v>457</v>
      </c>
      <c r="G3705" s="205" t="s">
        <v>287</v>
      </c>
      <c r="H3705" s="207" t="s">
        <v>1183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691</v>
      </c>
      <c r="C3706" s="209" t="s">
        <v>692</v>
      </c>
      <c r="D3706" s="72" t="str">
        <f t="shared" si="115"/>
        <v>jun/2018</v>
      </c>
      <c r="E3706" s="206">
        <v>43256</v>
      </c>
      <c r="F3706" s="205" t="s">
        <v>457</v>
      </c>
      <c r="G3706" s="205" t="s">
        <v>287</v>
      </c>
      <c r="H3706" s="207" t="s">
        <v>908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691</v>
      </c>
      <c r="C3707" s="209" t="s">
        <v>692</v>
      </c>
      <c r="D3707" s="72" t="str">
        <f t="shared" si="115"/>
        <v>jun/2018</v>
      </c>
      <c r="E3707" s="206">
        <v>43256</v>
      </c>
      <c r="F3707" s="205" t="s">
        <v>457</v>
      </c>
      <c r="G3707" s="205" t="s">
        <v>287</v>
      </c>
      <c r="H3707" s="207" t="s">
        <v>910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691</v>
      </c>
      <c r="C3708" s="209" t="s">
        <v>692</v>
      </c>
      <c r="D3708" s="72" t="str">
        <f t="shared" si="115"/>
        <v>jun/2018</v>
      </c>
      <c r="E3708" s="206">
        <v>43256</v>
      </c>
      <c r="F3708" s="205" t="s">
        <v>457</v>
      </c>
      <c r="G3708" s="205" t="s">
        <v>287</v>
      </c>
      <c r="H3708" s="207" t="s">
        <v>1054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691</v>
      </c>
      <c r="C3709" s="209" t="s">
        <v>692</v>
      </c>
      <c r="D3709" s="72" t="str">
        <f t="shared" si="115"/>
        <v>jun/2018</v>
      </c>
      <c r="E3709" s="206">
        <v>43256</v>
      </c>
      <c r="F3709" s="205" t="s">
        <v>457</v>
      </c>
      <c r="G3709" s="205" t="s">
        <v>287</v>
      </c>
      <c r="H3709" s="207" t="s">
        <v>759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691</v>
      </c>
      <c r="C3710" s="209" t="s">
        <v>692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287</v>
      </c>
      <c r="H3710" s="207" t="s">
        <v>178</v>
      </c>
      <c r="I3710" s="207" t="s">
        <v>241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691</v>
      </c>
      <c r="C3711" s="209" t="s">
        <v>692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287</v>
      </c>
      <c r="H3711" s="207" t="s">
        <v>389</v>
      </c>
      <c r="I3711" s="207" t="s">
        <v>245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691</v>
      </c>
      <c r="C3712" s="209" t="s">
        <v>692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287</v>
      </c>
      <c r="H3712" s="207" t="s">
        <v>389</v>
      </c>
      <c r="I3712" s="207" t="s">
        <v>245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691</v>
      </c>
      <c r="C3713" s="209" t="s">
        <v>692</v>
      </c>
      <c r="D3713" s="72" t="str">
        <f t="shared" si="115"/>
        <v>jun/2018</v>
      </c>
      <c r="E3713" s="206">
        <v>43256</v>
      </c>
      <c r="F3713" s="205" t="s">
        <v>457</v>
      </c>
      <c r="G3713" s="205" t="s">
        <v>287</v>
      </c>
      <c r="H3713" s="207" t="s">
        <v>1184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691</v>
      </c>
      <c r="C3714" s="209" t="s">
        <v>692</v>
      </c>
      <c r="D3714" s="72" t="str">
        <f t="shared" si="115"/>
        <v>jun/2018</v>
      </c>
      <c r="E3714" s="206">
        <v>43256</v>
      </c>
      <c r="F3714" s="205" t="s">
        <v>457</v>
      </c>
      <c r="G3714" s="205" t="s">
        <v>287</v>
      </c>
      <c r="H3714" s="207" t="s">
        <v>763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691</v>
      </c>
      <c r="C3715" s="209" t="s">
        <v>692</v>
      </c>
      <c r="D3715" s="72" t="str">
        <f t="shared" si="115"/>
        <v>jun/2018</v>
      </c>
      <c r="E3715" s="206">
        <v>43256</v>
      </c>
      <c r="F3715" s="205" t="s">
        <v>457</v>
      </c>
      <c r="G3715" s="205" t="s">
        <v>287</v>
      </c>
      <c r="H3715" s="207" t="s">
        <v>1277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691</v>
      </c>
      <c r="C3716" s="209" t="s">
        <v>692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287</v>
      </c>
      <c r="H3716" s="207" t="s">
        <v>1325</v>
      </c>
      <c r="I3716" s="207" t="s">
        <v>241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691</v>
      </c>
      <c r="C3717" s="209" t="s">
        <v>692</v>
      </c>
      <c r="D3717" s="72" t="str">
        <f t="shared" si="117"/>
        <v>jun/2018</v>
      </c>
      <c r="E3717" s="206">
        <v>43256</v>
      </c>
      <c r="F3717" s="205" t="s">
        <v>457</v>
      </c>
      <c r="G3717" s="205" t="s">
        <v>287</v>
      </c>
      <c r="H3717" s="207" t="s">
        <v>1055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691</v>
      </c>
      <c r="C3718" s="209" t="s">
        <v>692</v>
      </c>
      <c r="D3718" s="72" t="str">
        <f t="shared" si="117"/>
        <v>jun/2018</v>
      </c>
      <c r="E3718" s="218">
        <v>43256</v>
      </c>
      <c r="F3718" s="205" t="s">
        <v>457</v>
      </c>
      <c r="G3718" s="213" t="s">
        <v>287</v>
      </c>
      <c r="H3718" s="221" t="s">
        <v>830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691</v>
      </c>
      <c r="C3719" s="209" t="s">
        <v>692</v>
      </c>
      <c r="D3719" s="72" t="str">
        <f t="shared" si="117"/>
        <v>jun/2018</v>
      </c>
      <c r="E3719" s="206">
        <v>43256</v>
      </c>
      <c r="F3719" s="205" t="s">
        <v>457</v>
      </c>
      <c r="G3719" s="205" t="s">
        <v>287</v>
      </c>
      <c r="H3719" s="207" t="s">
        <v>845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691</v>
      </c>
      <c r="C3720" s="209" t="s">
        <v>692</v>
      </c>
      <c r="D3720" s="72" t="str">
        <f t="shared" si="117"/>
        <v>jun/2018</v>
      </c>
      <c r="E3720" s="206">
        <v>43256</v>
      </c>
      <c r="F3720" s="205" t="s">
        <v>457</v>
      </c>
      <c r="G3720" s="205" t="s">
        <v>287</v>
      </c>
      <c r="H3720" s="207" t="s">
        <v>925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691</v>
      </c>
      <c r="C3721" s="209" t="s">
        <v>692</v>
      </c>
      <c r="D3721" s="72" t="str">
        <f t="shared" si="117"/>
        <v>jun/2018</v>
      </c>
      <c r="E3721" s="206">
        <v>43256</v>
      </c>
      <c r="F3721" s="205" t="s">
        <v>457</v>
      </c>
      <c r="G3721" s="205" t="s">
        <v>287</v>
      </c>
      <c r="H3721" s="207" t="s">
        <v>812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691</v>
      </c>
      <c r="C3722" s="209" t="s">
        <v>692</v>
      </c>
      <c r="D3722" s="72" t="str">
        <f t="shared" si="117"/>
        <v>jun/2018</v>
      </c>
      <c r="E3722" s="206">
        <v>43256</v>
      </c>
      <c r="F3722" s="205" t="s">
        <v>457</v>
      </c>
      <c r="G3722" s="205" t="s">
        <v>287</v>
      </c>
      <c r="H3722" s="207" t="s">
        <v>883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691</v>
      </c>
      <c r="C3723" s="209" t="s">
        <v>692</v>
      </c>
      <c r="D3723" s="72" t="str">
        <f t="shared" si="117"/>
        <v>jun/2018</v>
      </c>
      <c r="E3723" s="206">
        <v>43256</v>
      </c>
      <c r="F3723" s="205" t="s">
        <v>457</v>
      </c>
      <c r="G3723" s="205" t="s">
        <v>287</v>
      </c>
      <c r="H3723" s="207" t="s">
        <v>1271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691</v>
      </c>
      <c r="C3724" s="209" t="s">
        <v>692</v>
      </c>
      <c r="D3724" s="72" t="str">
        <f t="shared" si="117"/>
        <v>jun/2018</v>
      </c>
      <c r="E3724" s="206">
        <v>43256</v>
      </c>
      <c r="F3724" s="205" t="s">
        <v>457</v>
      </c>
      <c r="G3724" s="205" t="s">
        <v>287</v>
      </c>
      <c r="H3724" s="207" t="s">
        <v>1261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691</v>
      </c>
      <c r="C3725" s="209" t="s">
        <v>692</v>
      </c>
      <c r="D3725" s="72" t="str">
        <f t="shared" si="117"/>
        <v>jun/2018</v>
      </c>
      <c r="E3725" s="206">
        <v>43256</v>
      </c>
      <c r="F3725" s="205" t="s">
        <v>457</v>
      </c>
      <c r="G3725" s="205" t="s">
        <v>287</v>
      </c>
      <c r="H3725" s="207" t="s">
        <v>930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691</v>
      </c>
      <c r="C3726" s="209" t="s">
        <v>692</v>
      </c>
      <c r="D3726" s="72" t="str">
        <f t="shared" si="117"/>
        <v>jun/2018</v>
      </c>
      <c r="E3726" s="206">
        <v>43256</v>
      </c>
      <c r="F3726" s="205" t="s">
        <v>457</v>
      </c>
      <c r="G3726" s="205" t="s">
        <v>287</v>
      </c>
      <c r="H3726" s="207" t="s">
        <v>458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691</v>
      </c>
      <c r="C3727" s="209" t="s">
        <v>692</v>
      </c>
      <c r="D3727" s="72" t="str">
        <f t="shared" si="117"/>
        <v>jun/2018</v>
      </c>
      <c r="E3727" s="206">
        <v>43256</v>
      </c>
      <c r="F3727" s="205" t="s">
        <v>457</v>
      </c>
      <c r="G3727" s="205" t="s">
        <v>287</v>
      </c>
      <c r="H3727" s="207" t="s">
        <v>1270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691</v>
      </c>
      <c r="C3728" s="209" t="s">
        <v>692</v>
      </c>
      <c r="D3728" s="72" t="str">
        <f t="shared" si="117"/>
        <v>jun/2018</v>
      </c>
      <c r="E3728" s="206">
        <v>43256</v>
      </c>
      <c r="F3728" s="205" t="s">
        <v>457</v>
      </c>
      <c r="G3728" s="205" t="s">
        <v>287</v>
      </c>
      <c r="H3728" s="207" t="s">
        <v>752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691</v>
      </c>
      <c r="C3729" s="209" t="s">
        <v>692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287</v>
      </c>
      <c r="H3729" s="207" t="s">
        <v>459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691</v>
      </c>
      <c r="C3730" s="209" t="s">
        <v>692</v>
      </c>
      <c r="D3730" s="72" t="str">
        <f t="shared" si="117"/>
        <v>jun/2018</v>
      </c>
      <c r="E3730" s="206">
        <v>43256</v>
      </c>
      <c r="F3730" s="205" t="s">
        <v>457</v>
      </c>
      <c r="G3730" s="205" t="s">
        <v>287</v>
      </c>
      <c r="H3730" s="207" t="s">
        <v>1268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691</v>
      </c>
      <c r="C3731" s="209" t="s">
        <v>692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287</v>
      </c>
      <c r="H3731" s="207" t="s">
        <v>306</v>
      </c>
      <c r="I3731" s="207" t="s">
        <v>241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691</v>
      </c>
      <c r="C3732" s="209" t="s">
        <v>692</v>
      </c>
      <c r="D3732" s="72" t="str">
        <f t="shared" si="117"/>
        <v>jun/2018</v>
      </c>
      <c r="E3732" s="206">
        <v>43256</v>
      </c>
      <c r="F3732" s="205" t="s">
        <v>457</v>
      </c>
      <c r="G3732" s="205" t="s">
        <v>287</v>
      </c>
      <c r="H3732" s="207" t="s">
        <v>936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691</v>
      </c>
      <c r="C3733" s="209" t="s">
        <v>692</v>
      </c>
      <c r="D3733" s="72" t="str">
        <f t="shared" si="117"/>
        <v>jun/2018</v>
      </c>
      <c r="E3733" s="206">
        <v>43256</v>
      </c>
      <c r="F3733" s="205" t="s">
        <v>457</v>
      </c>
      <c r="G3733" s="205" t="s">
        <v>287</v>
      </c>
      <c r="H3733" s="207" t="s">
        <v>938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691</v>
      </c>
      <c r="C3734" s="209" t="s">
        <v>692</v>
      </c>
      <c r="D3734" s="72" t="str">
        <f t="shared" si="117"/>
        <v>jun/2018</v>
      </c>
      <c r="E3734" s="206">
        <v>43256</v>
      </c>
      <c r="F3734" s="205" t="s">
        <v>457</v>
      </c>
      <c r="G3734" s="205" t="s">
        <v>287</v>
      </c>
      <c r="H3734" s="207" t="s">
        <v>1258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691</v>
      </c>
      <c r="C3735" s="209" t="s">
        <v>692</v>
      </c>
      <c r="D3735" s="72" t="str">
        <f t="shared" si="117"/>
        <v>jun/2018</v>
      </c>
      <c r="E3735" s="206">
        <v>43256</v>
      </c>
      <c r="F3735" s="205" t="s">
        <v>457</v>
      </c>
      <c r="G3735" s="205" t="s">
        <v>287</v>
      </c>
      <c r="H3735" s="207" t="s">
        <v>1258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691</v>
      </c>
      <c r="C3736" s="209" t="s">
        <v>692</v>
      </c>
      <c r="D3736" s="72" t="str">
        <f t="shared" si="117"/>
        <v>jun/2018</v>
      </c>
      <c r="E3736" s="206">
        <v>43256</v>
      </c>
      <c r="F3736" s="205" t="s">
        <v>457</v>
      </c>
      <c r="G3736" s="205" t="s">
        <v>287</v>
      </c>
      <c r="H3736" s="207" t="s">
        <v>941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691</v>
      </c>
      <c r="C3737" s="209" t="s">
        <v>692</v>
      </c>
      <c r="D3737" s="72" t="str">
        <f t="shared" si="117"/>
        <v>jun/2018</v>
      </c>
      <c r="E3737" s="206">
        <v>43256</v>
      </c>
      <c r="F3737" s="205" t="s">
        <v>457</v>
      </c>
      <c r="G3737" s="205" t="s">
        <v>287</v>
      </c>
      <c r="H3737" s="207" t="s">
        <v>946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691</v>
      </c>
      <c r="C3738" s="209" t="s">
        <v>692</v>
      </c>
      <c r="D3738" s="72" t="str">
        <f t="shared" si="117"/>
        <v>jun/2018</v>
      </c>
      <c r="E3738" s="206">
        <v>43256</v>
      </c>
      <c r="F3738" s="205" t="s">
        <v>457</v>
      </c>
      <c r="G3738" s="205" t="s">
        <v>287</v>
      </c>
      <c r="H3738" s="207" t="s">
        <v>1272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691</v>
      </c>
      <c r="C3739" s="209" t="s">
        <v>692</v>
      </c>
      <c r="D3739" s="72" t="str">
        <f t="shared" si="117"/>
        <v>jun/2018</v>
      </c>
      <c r="E3739" s="206">
        <v>43256</v>
      </c>
      <c r="F3739" s="205" t="s">
        <v>457</v>
      </c>
      <c r="G3739" s="205" t="s">
        <v>287</v>
      </c>
      <c r="H3739" s="207" t="s">
        <v>994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691</v>
      </c>
      <c r="C3740" s="209" t="s">
        <v>692</v>
      </c>
      <c r="D3740" s="72" t="str">
        <f t="shared" si="117"/>
        <v>jun/2018</v>
      </c>
      <c r="E3740" s="206">
        <v>43256</v>
      </c>
      <c r="F3740" s="205" t="s">
        <v>457</v>
      </c>
      <c r="G3740" s="205" t="s">
        <v>287</v>
      </c>
      <c r="H3740" s="207" t="s">
        <v>947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691</v>
      </c>
      <c r="C3741" s="209" t="s">
        <v>692</v>
      </c>
      <c r="D3741" s="72" t="str">
        <f t="shared" si="117"/>
        <v>jun/2018</v>
      </c>
      <c r="E3741" s="206">
        <v>43256</v>
      </c>
      <c r="F3741" s="205" t="s">
        <v>457</v>
      </c>
      <c r="G3741" s="205" t="s">
        <v>287</v>
      </c>
      <c r="H3741" s="207" t="s">
        <v>948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691</v>
      </c>
      <c r="C3742" s="209" t="s">
        <v>692</v>
      </c>
      <c r="D3742" s="72" t="str">
        <f t="shared" si="117"/>
        <v>jun/2018</v>
      </c>
      <c r="E3742" s="206">
        <v>43256</v>
      </c>
      <c r="F3742" s="205" t="s">
        <v>457</v>
      </c>
      <c r="G3742" s="205" t="s">
        <v>287</v>
      </c>
      <c r="H3742" s="207" t="s">
        <v>771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691</v>
      </c>
      <c r="C3743" s="209" t="s">
        <v>692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287</v>
      </c>
      <c r="H3743" s="207" t="s">
        <v>657</v>
      </c>
      <c r="I3743" s="207" t="s">
        <v>241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691</v>
      </c>
      <c r="C3744" s="209" t="s">
        <v>692</v>
      </c>
      <c r="D3744" s="72" t="str">
        <f t="shared" si="117"/>
        <v>jun/2018</v>
      </c>
      <c r="E3744" s="206">
        <v>43256</v>
      </c>
      <c r="F3744" s="205" t="s">
        <v>457</v>
      </c>
      <c r="G3744" s="205" t="s">
        <v>287</v>
      </c>
      <c r="H3744" s="207" t="s">
        <v>813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691</v>
      </c>
      <c r="C3745" s="209" t="s">
        <v>692</v>
      </c>
      <c r="D3745" s="72" t="str">
        <f t="shared" si="117"/>
        <v>jun/2018</v>
      </c>
      <c r="E3745" s="206">
        <v>43256</v>
      </c>
      <c r="F3745" s="205" t="s">
        <v>457</v>
      </c>
      <c r="G3745" s="205" t="s">
        <v>287</v>
      </c>
      <c r="H3745" s="207" t="s">
        <v>1260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691</v>
      </c>
      <c r="C3746" s="209" t="s">
        <v>692</v>
      </c>
      <c r="D3746" s="72" t="str">
        <f t="shared" si="117"/>
        <v>jun/2018</v>
      </c>
      <c r="E3746" s="206">
        <v>43256</v>
      </c>
      <c r="F3746" s="205" t="s">
        <v>457</v>
      </c>
      <c r="G3746" s="205" t="s">
        <v>287</v>
      </c>
      <c r="H3746" s="207" t="s">
        <v>1264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691</v>
      </c>
      <c r="C3747" s="209" t="s">
        <v>692</v>
      </c>
      <c r="D3747" s="72" t="str">
        <f t="shared" si="117"/>
        <v>jun/2018</v>
      </c>
      <c r="E3747" s="206">
        <v>43256</v>
      </c>
      <c r="F3747" s="205" t="s">
        <v>457</v>
      </c>
      <c r="G3747" s="205" t="s">
        <v>287</v>
      </c>
      <c r="H3747" s="207" t="s">
        <v>1262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691</v>
      </c>
      <c r="C3748" s="209" t="s">
        <v>692</v>
      </c>
      <c r="D3748" s="72" t="str">
        <f t="shared" si="117"/>
        <v>jun/2018</v>
      </c>
      <c r="E3748" s="206">
        <v>43256</v>
      </c>
      <c r="F3748" s="205" t="s">
        <v>457</v>
      </c>
      <c r="G3748" s="205" t="s">
        <v>287</v>
      </c>
      <c r="H3748" s="207" t="s">
        <v>1273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691</v>
      </c>
      <c r="C3749" s="209" t="s">
        <v>692</v>
      </c>
      <c r="D3749" s="72" t="str">
        <f t="shared" si="117"/>
        <v>jun/2018</v>
      </c>
      <c r="E3749" s="206">
        <v>43256</v>
      </c>
      <c r="F3749" s="205" t="s">
        <v>457</v>
      </c>
      <c r="G3749" s="205" t="s">
        <v>287</v>
      </c>
      <c r="H3749" s="207" t="s">
        <v>959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691</v>
      </c>
      <c r="C3750" s="209" t="s">
        <v>692</v>
      </c>
      <c r="D3750" s="72" t="str">
        <f t="shared" si="117"/>
        <v>jun/2018</v>
      </c>
      <c r="E3750" s="206">
        <v>43256</v>
      </c>
      <c r="F3750" s="205" t="s">
        <v>457</v>
      </c>
      <c r="G3750" s="205" t="s">
        <v>287</v>
      </c>
      <c r="H3750" s="207" t="s">
        <v>1274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691</v>
      </c>
      <c r="C3751" s="209" t="s">
        <v>692</v>
      </c>
      <c r="D3751" s="72" t="str">
        <f t="shared" si="117"/>
        <v>jun/2018</v>
      </c>
      <c r="E3751" s="206">
        <v>43256</v>
      </c>
      <c r="F3751" s="205" t="s">
        <v>457</v>
      </c>
      <c r="G3751" s="205" t="s">
        <v>287</v>
      </c>
      <c r="H3751" s="207" t="s">
        <v>1265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691</v>
      </c>
      <c r="C3752" s="209" t="s">
        <v>692</v>
      </c>
      <c r="D3752" s="72" t="str">
        <f t="shared" si="117"/>
        <v>jun/2018</v>
      </c>
      <c r="E3752" s="206">
        <v>43256</v>
      </c>
      <c r="F3752" s="205" t="s">
        <v>457</v>
      </c>
      <c r="G3752" s="205" t="s">
        <v>287</v>
      </c>
      <c r="H3752" s="207" t="s">
        <v>963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691</v>
      </c>
      <c r="C3753" s="209" t="s">
        <v>692</v>
      </c>
      <c r="D3753" s="72" t="str">
        <f t="shared" si="117"/>
        <v>jun/2018</v>
      </c>
      <c r="E3753" s="206">
        <v>43256</v>
      </c>
      <c r="F3753" s="205" t="s">
        <v>457</v>
      </c>
      <c r="G3753" s="205" t="s">
        <v>287</v>
      </c>
      <c r="H3753" s="207" t="s">
        <v>858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691</v>
      </c>
      <c r="C3754" s="209" t="s">
        <v>692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287</v>
      </c>
      <c r="H3754" s="207" t="s">
        <v>355</v>
      </c>
      <c r="I3754" s="207" t="s">
        <v>240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691</v>
      </c>
      <c r="C3755" s="209" t="s">
        <v>692</v>
      </c>
      <c r="D3755" s="72" t="str">
        <f t="shared" si="117"/>
        <v>jun/2018</v>
      </c>
      <c r="E3755" s="206">
        <v>43256</v>
      </c>
      <c r="F3755" s="205" t="s">
        <v>457</v>
      </c>
      <c r="G3755" s="205" t="s">
        <v>287</v>
      </c>
      <c r="H3755" s="207" t="s">
        <v>1269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691</v>
      </c>
      <c r="C3756" s="209" t="s">
        <v>692</v>
      </c>
      <c r="D3756" s="72" t="str">
        <f t="shared" si="117"/>
        <v>jun/2018</v>
      </c>
      <c r="E3756" s="206">
        <v>43256</v>
      </c>
      <c r="F3756" s="205" t="s">
        <v>457</v>
      </c>
      <c r="G3756" s="205" t="s">
        <v>287</v>
      </c>
      <c r="H3756" s="207" t="s">
        <v>1058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691</v>
      </c>
      <c r="C3757" s="209" t="s">
        <v>692</v>
      </c>
      <c r="D3757" s="72" t="str">
        <f t="shared" si="117"/>
        <v>jun/2018</v>
      </c>
      <c r="E3757" s="206">
        <v>43256</v>
      </c>
      <c r="F3757" s="205" t="s">
        <v>457</v>
      </c>
      <c r="G3757" s="205" t="s">
        <v>287</v>
      </c>
      <c r="H3757" s="207" t="s">
        <v>859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691</v>
      </c>
      <c r="C3758" s="209" t="s">
        <v>692</v>
      </c>
      <c r="D3758" s="72" t="str">
        <f t="shared" si="117"/>
        <v>jun/2018</v>
      </c>
      <c r="E3758" s="206">
        <v>43256</v>
      </c>
      <c r="F3758" s="205" t="s">
        <v>457</v>
      </c>
      <c r="G3758" s="205" t="s">
        <v>287</v>
      </c>
      <c r="H3758" s="207" t="s">
        <v>1060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691</v>
      </c>
      <c r="C3759" s="209" t="s">
        <v>692</v>
      </c>
      <c r="D3759" s="72" t="str">
        <f t="shared" si="117"/>
        <v>jun/2018</v>
      </c>
      <c r="E3759" s="206">
        <v>43256</v>
      </c>
      <c r="F3759" s="205" t="s">
        <v>457</v>
      </c>
      <c r="G3759" s="205" t="s">
        <v>287</v>
      </c>
      <c r="H3759" s="207" t="s">
        <v>1259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691</v>
      </c>
      <c r="C3760" s="209" t="s">
        <v>692</v>
      </c>
      <c r="D3760" s="72" t="str">
        <f t="shared" si="117"/>
        <v>jun/2018</v>
      </c>
      <c r="E3760" s="206">
        <v>43256</v>
      </c>
      <c r="F3760" s="205" t="s">
        <v>203</v>
      </c>
      <c r="G3760" s="205" t="s">
        <v>287</v>
      </c>
      <c r="H3760" s="207" t="s">
        <v>204</v>
      </c>
      <c r="I3760" s="207" t="s">
        <v>292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691</v>
      </c>
      <c r="C3761" s="209" t="s">
        <v>692</v>
      </c>
      <c r="D3761" s="72" t="str">
        <f t="shared" si="117"/>
        <v>jun/2018</v>
      </c>
      <c r="E3761" s="206">
        <v>43256</v>
      </c>
      <c r="F3761" s="205" t="s">
        <v>457</v>
      </c>
      <c r="G3761" s="205" t="s">
        <v>287</v>
      </c>
      <c r="H3761" s="207" t="s">
        <v>1275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691</v>
      </c>
      <c r="C3762" s="209" t="s">
        <v>692</v>
      </c>
      <c r="D3762" s="72" t="str">
        <f t="shared" si="117"/>
        <v>jun/2018</v>
      </c>
      <c r="E3762" s="206">
        <v>43256</v>
      </c>
      <c r="F3762" s="205" t="s">
        <v>457</v>
      </c>
      <c r="G3762" s="205" t="s">
        <v>287</v>
      </c>
      <c r="H3762" s="207" t="s">
        <v>991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691</v>
      </c>
      <c r="C3763" s="209" t="s">
        <v>692</v>
      </c>
      <c r="D3763" s="72" t="str">
        <f t="shared" si="117"/>
        <v>jun/2018</v>
      </c>
      <c r="E3763" s="206">
        <v>43256</v>
      </c>
      <c r="F3763" s="205" t="s">
        <v>457</v>
      </c>
      <c r="G3763" s="205" t="s">
        <v>287</v>
      </c>
      <c r="H3763" s="207" t="s">
        <v>982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691</v>
      </c>
      <c r="C3764" s="209" t="s">
        <v>692</v>
      </c>
      <c r="D3764" s="72" t="str">
        <f t="shared" si="117"/>
        <v>jun/2018</v>
      </c>
      <c r="E3764" s="206">
        <v>43256</v>
      </c>
      <c r="F3764" s="205" t="s">
        <v>457</v>
      </c>
      <c r="G3764" s="205" t="s">
        <v>287</v>
      </c>
      <c r="H3764" s="207" t="s">
        <v>1276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691</v>
      </c>
      <c r="C3765" s="209" t="s">
        <v>692</v>
      </c>
      <c r="D3765" s="72" t="str">
        <f t="shared" si="117"/>
        <v>jun/2018</v>
      </c>
      <c r="E3765" s="206">
        <v>43256</v>
      </c>
      <c r="F3765" s="205" t="s">
        <v>457</v>
      </c>
      <c r="G3765" s="205" t="s">
        <v>287</v>
      </c>
      <c r="H3765" s="207" t="s">
        <v>862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691</v>
      </c>
      <c r="C3766" s="209" t="s">
        <v>692</v>
      </c>
      <c r="D3766" s="72" t="str">
        <f t="shared" si="117"/>
        <v>jun/2018</v>
      </c>
      <c r="E3766" s="206">
        <v>43256</v>
      </c>
      <c r="F3766" s="205" t="s">
        <v>210</v>
      </c>
      <c r="G3766" s="205" t="s">
        <v>287</v>
      </c>
      <c r="H3766" s="207" t="s">
        <v>298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691</v>
      </c>
      <c r="C3767" s="209" t="s">
        <v>692</v>
      </c>
      <c r="D3767" s="72" t="str">
        <f t="shared" si="117"/>
        <v>jun/2018</v>
      </c>
      <c r="E3767" s="206">
        <v>43256</v>
      </c>
      <c r="F3767" s="205" t="s">
        <v>210</v>
      </c>
      <c r="G3767" s="205" t="s">
        <v>287</v>
      </c>
      <c r="H3767" s="207" t="s">
        <v>298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691</v>
      </c>
      <c r="C3768" s="209" t="s">
        <v>692</v>
      </c>
      <c r="D3768" s="72" t="str">
        <f t="shared" si="117"/>
        <v>jun/2018</v>
      </c>
      <c r="E3768" s="206">
        <v>43256</v>
      </c>
      <c r="F3768" s="205" t="s">
        <v>457</v>
      </c>
      <c r="G3768" s="205" t="s">
        <v>287</v>
      </c>
      <c r="H3768" s="207" t="s">
        <v>1256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691</v>
      </c>
      <c r="C3769" s="209" t="s">
        <v>692</v>
      </c>
      <c r="D3769" s="72" t="str">
        <f t="shared" si="117"/>
        <v>jun/2018</v>
      </c>
      <c r="E3769" s="206">
        <v>43256</v>
      </c>
      <c r="F3769" s="205" t="s">
        <v>210</v>
      </c>
      <c r="G3769" s="205" t="s">
        <v>287</v>
      </c>
      <c r="H3769" s="207" t="s">
        <v>1040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691</v>
      </c>
      <c r="C3770" s="209" t="s">
        <v>692</v>
      </c>
      <c r="D3770" s="72" t="str">
        <f t="shared" si="117"/>
        <v>jun/2018</v>
      </c>
      <c r="E3770" s="206">
        <v>43256</v>
      </c>
      <c r="F3770" s="205" t="s">
        <v>210</v>
      </c>
      <c r="G3770" s="205" t="s">
        <v>287</v>
      </c>
      <c r="H3770" s="207" t="s">
        <v>1040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691</v>
      </c>
      <c r="C3771" s="209" t="s">
        <v>692</v>
      </c>
      <c r="D3771" s="72" t="str">
        <f t="shared" si="117"/>
        <v>jun/2018</v>
      </c>
      <c r="E3771" s="206">
        <v>43256</v>
      </c>
      <c r="F3771" s="205" t="s">
        <v>210</v>
      </c>
      <c r="G3771" s="205" t="s">
        <v>287</v>
      </c>
      <c r="H3771" s="207" t="s">
        <v>1040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691</v>
      </c>
      <c r="C3772" s="209" t="s">
        <v>692</v>
      </c>
      <c r="D3772" s="72" t="str">
        <f t="shared" si="117"/>
        <v>jun/2018</v>
      </c>
      <c r="E3772" s="206">
        <v>43256</v>
      </c>
      <c r="F3772" s="205" t="s">
        <v>210</v>
      </c>
      <c r="G3772" s="205" t="s">
        <v>287</v>
      </c>
      <c r="H3772" s="207" t="s">
        <v>1040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691</v>
      </c>
      <c r="C3773" s="209" t="s">
        <v>692</v>
      </c>
      <c r="D3773" s="72" t="str">
        <f t="shared" si="117"/>
        <v>jun/2018</v>
      </c>
      <c r="E3773" s="206">
        <v>43256</v>
      </c>
      <c r="F3773" s="205" t="s">
        <v>210</v>
      </c>
      <c r="G3773" s="205" t="s">
        <v>287</v>
      </c>
      <c r="H3773" s="207" t="s">
        <v>1040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691</v>
      </c>
      <c r="C3774" s="209" t="s">
        <v>692</v>
      </c>
      <c r="D3774" s="72" t="str">
        <f t="shared" si="117"/>
        <v>jun/2018</v>
      </c>
      <c r="E3774" s="206">
        <v>43256</v>
      </c>
      <c r="F3774" s="205" t="s">
        <v>210</v>
      </c>
      <c r="G3774" s="205" t="s">
        <v>287</v>
      </c>
      <c r="H3774" s="207" t="s">
        <v>1040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691</v>
      </c>
      <c r="C3775" s="209" t="s">
        <v>692</v>
      </c>
      <c r="D3775" s="72" t="str">
        <f t="shared" si="117"/>
        <v>jun/2018</v>
      </c>
      <c r="E3775" s="206">
        <v>43256</v>
      </c>
      <c r="F3775" s="205" t="s">
        <v>210</v>
      </c>
      <c r="G3775" s="205" t="s">
        <v>287</v>
      </c>
      <c r="H3775" s="207" t="s">
        <v>1040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691</v>
      </c>
      <c r="C3776" s="209" t="s">
        <v>692</v>
      </c>
      <c r="D3776" s="72" t="str">
        <f t="shared" si="117"/>
        <v>jun/2018</v>
      </c>
      <c r="E3776" s="206">
        <v>43256</v>
      </c>
      <c r="F3776" s="205" t="s">
        <v>457</v>
      </c>
      <c r="G3776" s="205" t="s">
        <v>287</v>
      </c>
      <c r="H3776" s="207" t="s">
        <v>1333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691</v>
      </c>
      <c r="C3777" s="209" t="s">
        <v>692</v>
      </c>
      <c r="D3777" s="72" t="str">
        <f t="shared" si="117"/>
        <v>jun/2018</v>
      </c>
      <c r="E3777" s="206">
        <v>43256</v>
      </c>
      <c r="F3777" s="205" t="s">
        <v>457</v>
      </c>
      <c r="G3777" s="205" t="s">
        <v>287</v>
      </c>
      <c r="H3777" s="207" t="s">
        <v>986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691</v>
      </c>
      <c r="C3778" s="209" t="s">
        <v>692</v>
      </c>
      <c r="D3778" s="72" t="str">
        <f t="shared" si="117"/>
        <v>jun/2018</v>
      </c>
      <c r="E3778" s="206">
        <v>43256</v>
      </c>
      <c r="F3778" s="205" t="s">
        <v>457</v>
      </c>
      <c r="G3778" s="205" t="s">
        <v>287</v>
      </c>
      <c r="H3778" s="207" t="s">
        <v>1201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691</v>
      </c>
      <c r="C3779" s="209" t="s">
        <v>692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287</v>
      </c>
      <c r="H3779" s="207" t="s">
        <v>308</v>
      </c>
      <c r="I3779" s="207" t="s">
        <v>242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693</v>
      </c>
      <c r="C3780" s="209" t="s">
        <v>692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287</v>
      </c>
      <c r="H3780" s="207" t="s">
        <v>140</v>
      </c>
      <c r="I3780" s="207" t="s">
        <v>227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691</v>
      </c>
      <c r="C3781" s="209" t="s">
        <v>692</v>
      </c>
      <c r="D3781" s="72" t="str">
        <f t="shared" si="119"/>
        <v>jun/2018</v>
      </c>
      <c r="E3781" s="206">
        <v>43257</v>
      </c>
      <c r="F3781" s="205" t="s">
        <v>314</v>
      </c>
      <c r="G3781" s="205" t="s">
        <v>287</v>
      </c>
      <c r="H3781" s="207" t="s">
        <v>1131</v>
      </c>
      <c r="I3781" s="207" t="s">
        <v>268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691</v>
      </c>
      <c r="C3782" s="209" t="s">
        <v>692</v>
      </c>
      <c r="D3782" s="72" t="str">
        <f t="shared" si="119"/>
        <v>jun/2018</v>
      </c>
      <c r="E3782" s="206">
        <v>43257</v>
      </c>
      <c r="F3782" s="205" t="s">
        <v>460</v>
      </c>
      <c r="G3782" s="205" t="s">
        <v>287</v>
      </c>
      <c r="H3782" s="207" t="s">
        <v>1334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691</v>
      </c>
      <c r="C3783" s="209" t="s">
        <v>692</v>
      </c>
      <c r="D3783" s="72" t="str">
        <f t="shared" si="119"/>
        <v>jun/2018</v>
      </c>
      <c r="E3783" s="206">
        <v>43257</v>
      </c>
      <c r="F3783" s="205" t="s">
        <v>460</v>
      </c>
      <c r="G3783" s="205" t="s">
        <v>287</v>
      </c>
      <c r="H3783" s="207" t="s">
        <v>1335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691</v>
      </c>
      <c r="C3784" s="209" t="s">
        <v>692</v>
      </c>
      <c r="D3784" s="72" t="str">
        <f t="shared" si="119"/>
        <v>jun/2018</v>
      </c>
      <c r="E3784" s="206">
        <v>43257</v>
      </c>
      <c r="F3784" s="205" t="s">
        <v>460</v>
      </c>
      <c r="G3784" s="205" t="s">
        <v>287</v>
      </c>
      <c r="H3784" s="207" t="s">
        <v>1188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691</v>
      </c>
      <c r="C3785" s="209" t="s">
        <v>692</v>
      </c>
      <c r="D3785" s="72" t="str">
        <f t="shared" si="119"/>
        <v>jun/2018</v>
      </c>
      <c r="E3785" s="206">
        <v>43257</v>
      </c>
      <c r="F3785" s="205" t="s">
        <v>457</v>
      </c>
      <c r="G3785" s="205" t="s">
        <v>287</v>
      </c>
      <c r="H3785" s="207" t="s">
        <v>1258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691</v>
      </c>
      <c r="C3786" s="209" t="s">
        <v>692</v>
      </c>
      <c r="D3786" s="72" t="str">
        <f t="shared" si="119"/>
        <v>jun/2018</v>
      </c>
      <c r="E3786" s="206">
        <v>43257</v>
      </c>
      <c r="F3786" s="205" t="s">
        <v>460</v>
      </c>
      <c r="G3786" s="205" t="s">
        <v>287</v>
      </c>
      <c r="H3786" s="207" t="s">
        <v>1336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691</v>
      </c>
      <c r="C3787" s="209" t="s">
        <v>692</v>
      </c>
      <c r="D3787" s="72" t="str">
        <f t="shared" si="119"/>
        <v>jun/2018</v>
      </c>
      <c r="E3787" s="206">
        <v>43257</v>
      </c>
      <c r="F3787" s="205" t="s">
        <v>460</v>
      </c>
      <c r="G3787" s="205" t="s">
        <v>287</v>
      </c>
      <c r="H3787" s="207" t="s">
        <v>1189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691</v>
      </c>
      <c r="C3788" s="209" t="s">
        <v>692</v>
      </c>
      <c r="D3788" s="72" t="str">
        <f t="shared" si="119"/>
        <v>jun/2018</v>
      </c>
      <c r="E3788" s="206">
        <v>43257</v>
      </c>
      <c r="F3788" s="205" t="s">
        <v>460</v>
      </c>
      <c r="G3788" s="205" t="s">
        <v>287</v>
      </c>
      <c r="H3788" s="207" t="s">
        <v>1190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691</v>
      </c>
      <c r="C3789" s="209" t="s">
        <v>692</v>
      </c>
      <c r="D3789" s="72" t="str">
        <f t="shared" si="119"/>
        <v>jun/2018</v>
      </c>
      <c r="E3789" s="206">
        <v>43257</v>
      </c>
      <c r="F3789" s="205" t="s">
        <v>460</v>
      </c>
      <c r="G3789" s="205" t="s">
        <v>287</v>
      </c>
      <c r="H3789" s="207" t="s">
        <v>1337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691</v>
      </c>
      <c r="C3790" s="209" t="s">
        <v>692</v>
      </c>
      <c r="D3790" s="72" t="str">
        <f t="shared" si="119"/>
        <v>jun/2018</v>
      </c>
      <c r="E3790" s="206">
        <v>43257</v>
      </c>
      <c r="F3790" s="205" t="s">
        <v>460</v>
      </c>
      <c r="G3790" s="205" t="s">
        <v>287</v>
      </c>
      <c r="H3790" s="207" t="s">
        <v>1338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691</v>
      </c>
      <c r="C3791" s="209" t="s">
        <v>692</v>
      </c>
      <c r="D3791" s="72" t="str">
        <f t="shared" si="119"/>
        <v>jun/2018</v>
      </c>
      <c r="E3791" s="206">
        <v>43257</v>
      </c>
      <c r="F3791" s="205" t="s">
        <v>460</v>
      </c>
      <c r="G3791" s="205" t="s">
        <v>287</v>
      </c>
      <c r="H3791" s="207" t="s">
        <v>1257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691</v>
      </c>
      <c r="C3792" s="209" t="s">
        <v>692</v>
      </c>
      <c r="D3792" s="72" t="str">
        <f t="shared" si="119"/>
        <v>jun/2018</v>
      </c>
      <c r="E3792" s="206">
        <v>43257</v>
      </c>
      <c r="F3792" s="205" t="s">
        <v>460</v>
      </c>
      <c r="G3792" s="205" t="s">
        <v>287</v>
      </c>
      <c r="H3792" s="207" t="s">
        <v>1339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691</v>
      </c>
      <c r="C3793" s="209" t="s">
        <v>692</v>
      </c>
      <c r="D3793" s="72" t="str">
        <f t="shared" si="119"/>
        <v>jun/2018</v>
      </c>
      <c r="E3793" s="206">
        <v>43257</v>
      </c>
      <c r="F3793" s="205" t="s">
        <v>460</v>
      </c>
      <c r="G3793" s="205" t="s">
        <v>287</v>
      </c>
      <c r="H3793" s="207" t="s">
        <v>1194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691</v>
      </c>
      <c r="C3794" s="209" t="s">
        <v>692</v>
      </c>
      <c r="D3794" s="72" t="str">
        <f t="shared" si="119"/>
        <v>jun/2018</v>
      </c>
      <c r="E3794" s="206">
        <v>43257</v>
      </c>
      <c r="F3794" s="205" t="s">
        <v>203</v>
      </c>
      <c r="G3794" s="205" t="s">
        <v>287</v>
      </c>
      <c r="H3794" s="207" t="s">
        <v>204</v>
      </c>
      <c r="I3794" s="207" t="s">
        <v>292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691</v>
      </c>
      <c r="C3795" s="209" t="s">
        <v>692</v>
      </c>
      <c r="D3795" s="72" t="str">
        <f t="shared" si="119"/>
        <v>jun/2018</v>
      </c>
      <c r="E3795" s="206">
        <v>43257</v>
      </c>
      <c r="F3795" s="205" t="s">
        <v>457</v>
      </c>
      <c r="G3795" s="205" t="s">
        <v>287</v>
      </c>
      <c r="H3795" s="207" t="s">
        <v>1340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691</v>
      </c>
      <c r="C3796" s="209" t="s">
        <v>692</v>
      </c>
      <c r="D3796" s="72" t="str">
        <f t="shared" si="119"/>
        <v>jun/2018</v>
      </c>
      <c r="E3796" s="206">
        <v>43257</v>
      </c>
      <c r="F3796" s="205" t="s">
        <v>460</v>
      </c>
      <c r="G3796" s="205" t="s">
        <v>287</v>
      </c>
      <c r="H3796" s="207" t="s">
        <v>1341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691</v>
      </c>
      <c r="C3797" s="209" t="s">
        <v>692</v>
      </c>
      <c r="D3797" s="72" t="str">
        <f t="shared" si="119"/>
        <v>jun/2018</v>
      </c>
      <c r="E3797" s="206">
        <v>43257</v>
      </c>
      <c r="F3797" s="205" t="s">
        <v>210</v>
      </c>
      <c r="G3797" s="205" t="s">
        <v>287</v>
      </c>
      <c r="H3797" s="207" t="s">
        <v>298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691</v>
      </c>
      <c r="C3798" s="209" t="s">
        <v>692</v>
      </c>
      <c r="D3798" s="72" t="str">
        <f t="shared" si="119"/>
        <v>jun/2018</v>
      </c>
      <c r="E3798" s="206">
        <v>43257</v>
      </c>
      <c r="F3798" s="205" t="s">
        <v>210</v>
      </c>
      <c r="G3798" s="205" t="s">
        <v>287</v>
      </c>
      <c r="H3798" s="207" t="s">
        <v>298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691</v>
      </c>
      <c r="C3799" s="209" t="s">
        <v>692</v>
      </c>
      <c r="D3799" s="72" t="str">
        <f t="shared" si="119"/>
        <v>jun/2018</v>
      </c>
      <c r="E3799" s="206">
        <v>43257</v>
      </c>
      <c r="F3799" s="205" t="s">
        <v>210</v>
      </c>
      <c r="G3799" s="205" t="s">
        <v>287</v>
      </c>
      <c r="H3799" s="207" t="s">
        <v>298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691</v>
      </c>
      <c r="C3800" s="209" t="s">
        <v>692</v>
      </c>
      <c r="D3800" s="72" t="str">
        <f t="shared" si="119"/>
        <v>jun/2018</v>
      </c>
      <c r="E3800" s="206">
        <v>43257</v>
      </c>
      <c r="F3800" s="205" t="s">
        <v>210</v>
      </c>
      <c r="G3800" s="205" t="s">
        <v>287</v>
      </c>
      <c r="H3800" s="207" t="s">
        <v>298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691</v>
      </c>
      <c r="C3801" s="209" t="s">
        <v>692</v>
      </c>
      <c r="D3801" s="72" t="str">
        <f t="shared" si="119"/>
        <v>jun/2018</v>
      </c>
      <c r="E3801" s="206">
        <v>43257</v>
      </c>
      <c r="F3801" s="205" t="s">
        <v>210</v>
      </c>
      <c r="G3801" s="205" t="s">
        <v>287</v>
      </c>
      <c r="H3801" s="207" t="s">
        <v>298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691</v>
      </c>
      <c r="C3802" s="209" t="s">
        <v>692</v>
      </c>
      <c r="D3802" s="72" t="str">
        <f t="shared" si="119"/>
        <v>jun/2018</v>
      </c>
      <c r="E3802" s="206">
        <v>43257</v>
      </c>
      <c r="F3802" s="205" t="s">
        <v>210</v>
      </c>
      <c r="G3802" s="205" t="s">
        <v>287</v>
      </c>
      <c r="H3802" s="207" t="s">
        <v>298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691</v>
      </c>
      <c r="C3803" s="209" t="s">
        <v>692</v>
      </c>
      <c r="D3803" s="72" t="str">
        <f t="shared" si="119"/>
        <v>jun/2018</v>
      </c>
      <c r="E3803" s="206">
        <v>43257</v>
      </c>
      <c r="F3803" s="205" t="s">
        <v>210</v>
      </c>
      <c r="G3803" s="205" t="s">
        <v>287</v>
      </c>
      <c r="H3803" s="207" t="s">
        <v>298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691</v>
      </c>
      <c r="C3804" s="209" t="s">
        <v>692</v>
      </c>
      <c r="D3804" s="72" t="str">
        <f t="shared" si="119"/>
        <v>jun/2018</v>
      </c>
      <c r="E3804" s="206">
        <v>43257</v>
      </c>
      <c r="F3804" s="205" t="s">
        <v>210</v>
      </c>
      <c r="G3804" s="205" t="s">
        <v>287</v>
      </c>
      <c r="H3804" s="207" t="s">
        <v>298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691</v>
      </c>
      <c r="C3805" s="209" t="s">
        <v>692</v>
      </c>
      <c r="D3805" s="72" t="str">
        <f t="shared" si="119"/>
        <v>jun/2018</v>
      </c>
      <c r="E3805" s="206">
        <v>43257</v>
      </c>
      <c r="F3805" s="205" t="s">
        <v>210</v>
      </c>
      <c r="G3805" s="205" t="s">
        <v>287</v>
      </c>
      <c r="H3805" s="207" t="s">
        <v>298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691</v>
      </c>
      <c r="C3806" s="209" t="s">
        <v>692</v>
      </c>
      <c r="D3806" s="72" t="str">
        <f t="shared" si="119"/>
        <v>jun/2018</v>
      </c>
      <c r="E3806" s="206">
        <v>43257</v>
      </c>
      <c r="F3806" s="205" t="s">
        <v>460</v>
      </c>
      <c r="G3806" s="205" t="s">
        <v>287</v>
      </c>
      <c r="H3806" s="207" t="s">
        <v>1199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691</v>
      </c>
      <c r="C3807" s="209" t="s">
        <v>692</v>
      </c>
      <c r="D3807" s="72" t="str">
        <f t="shared" si="119"/>
        <v>jun/2018</v>
      </c>
      <c r="E3807" s="206">
        <v>43257</v>
      </c>
      <c r="F3807" s="205" t="s">
        <v>210</v>
      </c>
      <c r="G3807" s="205" t="s">
        <v>287</v>
      </c>
      <c r="H3807" s="207" t="s">
        <v>1040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691</v>
      </c>
      <c r="C3808" s="209" t="s">
        <v>692</v>
      </c>
      <c r="D3808" s="72" t="str">
        <f t="shared" si="119"/>
        <v>jun/2018</v>
      </c>
      <c r="E3808" s="206">
        <v>43257</v>
      </c>
      <c r="F3808" s="205" t="s">
        <v>210</v>
      </c>
      <c r="G3808" s="205" t="s">
        <v>287</v>
      </c>
      <c r="H3808" s="207" t="s">
        <v>1040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691</v>
      </c>
      <c r="C3809" s="209" t="s">
        <v>692</v>
      </c>
      <c r="D3809" s="72" t="str">
        <f t="shared" si="119"/>
        <v>jun/2018</v>
      </c>
      <c r="E3809" s="206">
        <v>43257</v>
      </c>
      <c r="F3809" s="205" t="s">
        <v>210</v>
      </c>
      <c r="G3809" s="205" t="s">
        <v>287</v>
      </c>
      <c r="H3809" s="207" t="s">
        <v>1040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691</v>
      </c>
      <c r="C3810" s="209" t="s">
        <v>692</v>
      </c>
      <c r="D3810" s="72" t="str">
        <f t="shared" si="119"/>
        <v>jun/2018</v>
      </c>
      <c r="E3810" s="206">
        <v>43257</v>
      </c>
      <c r="F3810" s="205" t="s">
        <v>210</v>
      </c>
      <c r="G3810" s="205" t="s">
        <v>287</v>
      </c>
      <c r="H3810" s="207" t="s">
        <v>1040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691</v>
      </c>
      <c r="C3811" s="209" t="s">
        <v>692</v>
      </c>
      <c r="D3811" s="72" t="str">
        <f t="shared" si="119"/>
        <v>jun/2018</v>
      </c>
      <c r="E3811" s="206">
        <v>43257</v>
      </c>
      <c r="F3811" s="205" t="s">
        <v>210</v>
      </c>
      <c r="G3811" s="205" t="s">
        <v>287</v>
      </c>
      <c r="H3811" s="207" t="s">
        <v>1040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691</v>
      </c>
      <c r="C3812" s="209" t="s">
        <v>692</v>
      </c>
      <c r="D3812" s="72" t="str">
        <f t="shared" si="119"/>
        <v>jun/2018</v>
      </c>
      <c r="E3812" s="206">
        <v>43257</v>
      </c>
      <c r="F3812" s="205" t="s">
        <v>210</v>
      </c>
      <c r="G3812" s="205" t="s">
        <v>287</v>
      </c>
      <c r="H3812" s="207" t="s">
        <v>1040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693</v>
      </c>
      <c r="C3813" s="209" t="s">
        <v>692</v>
      </c>
      <c r="D3813" s="72" t="str">
        <f t="shared" si="119"/>
        <v>jun/2018</v>
      </c>
      <c r="E3813" s="206">
        <v>43258</v>
      </c>
      <c r="F3813" s="205" t="s">
        <v>213</v>
      </c>
      <c r="G3813" s="205" t="s">
        <v>287</v>
      </c>
      <c r="H3813" s="207" t="s">
        <v>213</v>
      </c>
      <c r="I3813" s="207" t="s">
        <v>202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691</v>
      </c>
      <c r="C3814" s="209" t="s">
        <v>692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287</v>
      </c>
      <c r="H3814" s="207" t="s">
        <v>1003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691</v>
      </c>
      <c r="C3815" s="209" t="s">
        <v>692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287</v>
      </c>
      <c r="H3815" s="207" t="s">
        <v>178</v>
      </c>
      <c r="I3815" s="207" t="s">
        <v>242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691</v>
      </c>
      <c r="C3816" s="209" t="s">
        <v>692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287</v>
      </c>
      <c r="H3816" s="207" t="s">
        <v>178</v>
      </c>
      <c r="I3816" s="207" t="s">
        <v>240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691</v>
      </c>
      <c r="C3817" s="209" t="s">
        <v>692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287</v>
      </c>
      <c r="H3817" s="207" t="s">
        <v>389</v>
      </c>
      <c r="I3817" s="207" t="s">
        <v>241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691</v>
      </c>
      <c r="C3818" s="209" t="s">
        <v>692</v>
      </c>
      <c r="D3818" s="72" t="str">
        <f t="shared" si="119"/>
        <v>jun/2018</v>
      </c>
      <c r="E3818" s="206">
        <v>43258</v>
      </c>
      <c r="F3818" s="205" t="s">
        <v>210</v>
      </c>
      <c r="G3818" s="205" t="s">
        <v>287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691</v>
      </c>
      <c r="C3819" s="209" t="s">
        <v>692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287</v>
      </c>
      <c r="H3819" s="207" t="s">
        <v>346</v>
      </c>
      <c r="I3819" s="207" t="s">
        <v>241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691</v>
      </c>
      <c r="C3820" s="209" t="s">
        <v>692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287</v>
      </c>
      <c r="H3820" s="207" t="s">
        <v>346</v>
      </c>
      <c r="I3820" s="207" t="s">
        <v>241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691</v>
      </c>
      <c r="C3821" s="209" t="s">
        <v>692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287</v>
      </c>
      <c r="H3821" s="207" t="s">
        <v>346</v>
      </c>
      <c r="I3821" s="207" t="s">
        <v>240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691</v>
      </c>
      <c r="C3822" s="209" t="s">
        <v>692</v>
      </c>
      <c r="D3822" s="72" t="str">
        <f t="shared" si="119"/>
        <v>jun/2018</v>
      </c>
      <c r="E3822" s="206">
        <v>43258</v>
      </c>
      <c r="F3822" s="205" t="s">
        <v>462</v>
      </c>
      <c r="G3822" s="205" t="s">
        <v>287</v>
      </c>
      <c r="H3822" s="207" t="s">
        <v>462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691</v>
      </c>
      <c r="C3823" s="209" t="s">
        <v>692</v>
      </c>
      <c r="D3823" s="72" t="str">
        <f t="shared" si="119"/>
        <v>jun/2018</v>
      </c>
      <c r="E3823" s="206">
        <v>43258</v>
      </c>
      <c r="F3823" s="205" t="s">
        <v>462</v>
      </c>
      <c r="G3823" s="205" t="s">
        <v>287</v>
      </c>
      <c r="H3823" s="207" t="s">
        <v>462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691</v>
      </c>
      <c r="C3824" s="209" t="s">
        <v>692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287</v>
      </c>
      <c r="H3824" s="207" t="s">
        <v>328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691</v>
      </c>
      <c r="C3825" s="209" t="s">
        <v>692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287</v>
      </c>
      <c r="H3825" s="207" t="s">
        <v>328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691</v>
      </c>
      <c r="C3826" s="209" t="s">
        <v>692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287</v>
      </c>
      <c r="H3826" s="207" t="s">
        <v>328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691</v>
      </c>
      <c r="C3827" s="209" t="s">
        <v>692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287</v>
      </c>
      <c r="H3827" s="207" t="s">
        <v>1008</v>
      </c>
      <c r="I3827" s="207" t="s">
        <v>240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691</v>
      </c>
      <c r="C3828" s="209" t="s">
        <v>692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287</v>
      </c>
      <c r="H3828" s="207" t="s">
        <v>901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691</v>
      </c>
      <c r="C3829" s="209" t="s">
        <v>692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287</v>
      </c>
      <c r="H3829" s="207" t="s">
        <v>1014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691</v>
      </c>
      <c r="C3830" s="209" t="s">
        <v>692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287</v>
      </c>
      <c r="H3830" s="207" t="s">
        <v>1014</v>
      </c>
      <c r="I3830" s="207" t="s">
        <v>265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691</v>
      </c>
      <c r="C3831" s="209" t="s">
        <v>692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287</v>
      </c>
      <c r="H3831" s="207" t="s">
        <v>1014</v>
      </c>
      <c r="I3831" s="207" t="s">
        <v>265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691</v>
      </c>
      <c r="C3832" s="209" t="s">
        <v>692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287</v>
      </c>
      <c r="H3832" s="207" t="s">
        <v>1014</v>
      </c>
      <c r="I3832" s="207" t="s">
        <v>244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691</v>
      </c>
      <c r="C3833" s="209" t="s">
        <v>692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287</v>
      </c>
      <c r="H3833" s="207" t="s">
        <v>1342</v>
      </c>
      <c r="I3833" s="207" t="s">
        <v>242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691</v>
      </c>
      <c r="C3834" s="209" t="s">
        <v>692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287</v>
      </c>
      <c r="H3834" s="207" t="s">
        <v>355</v>
      </c>
      <c r="I3834" s="207" t="s">
        <v>240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691</v>
      </c>
      <c r="C3835" s="209" t="s">
        <v>692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287</v>
      </c>
      <c r="H3835" s="207" t="s">
        <v>1343</v>
      </c>
      <c r="I3835" s="207" t="s">
        <v>241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691</v>
      </c>
      <c r="C3836" s="209" t="s">
        <v>692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287</v>
      </c>
      <c r="H3836" s="207" t="s">
        <v>1344</v>
      </c>
      <c r="I3836" s="207" t="s">
        <v>243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691</v>
      </c>
      <c r="C3837" s="209" t="s">
        <v>692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287</v>
      </c>
      <c r="H3837" s="207" t="s">
        <v>1000</v>
      </c>
      <c r="I3837" s="207" t="s">
        <v>247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691</v>
      </c>
      <c r="C3838" s="209" t="s">
        <v>692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287</v>
      </c>
      <c r="H3838" s="207" t="s">
        <v>291</v>
      </c>
      <c r="I3838" s="207" t="s">
        <v>241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691</v>
      </c>
      <c r="C3839" s="209" t="s">
        <v>692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317</v>
      </c>
      <c r="H3839" s="207" t="s">
        <v>291</v>
      </c>
      <c r="I3839" s="207" t="s">
        <v>240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691</v>
      </c>
      <c r="C3840" s="209" t="s">
        <v>692</v>
      </c>
      <c r="D3840" s="72" t="str">
        <f t="shared" si="119"/>
        <v>jun/2018</v>
      </c>
      <c r="E3840" s="206">
        <v>43258</v>
      </c>
      <c r="F3840" s="205" t="s">
        <v>203</v>
      </c>
      <c r="G3840" s="205" t="s">
        <v>287</v>
      </c>
      <c r="H3840" s="207" t="s">
        <v>204</v>
      </c>
      <c r="I3840" s="207" t="s">
        <v>292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691</v>
      </c>
      <c r="C3841" s="209" t="s">
        <v>692</v>
      </c>
      <c r="D3841" s="72" t="str">
        <f t="shared" si="119"/>
        <v>jun/2018</v>
      </c>
      <c r="E3841" s="206">
        <v>43258</v>
      </c>
      <c r="F3841" s="205" t="s">
        <v>210</v>
      </c>
      <c r="G3841" s="205" t="s">
        <v>287</v>
      </c>
      <c r="H3841" s="207" t="s">
        <v>298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691</v>
      </c>
      <c r="C3842" s="209" t="s">
        <v>692</v>
      </c>
      <c r="D3842" s="72" t="str">
        <f t="shared" si="119"/>
        <v>jun/2018</v>
      </c>
      <c r="E3842" s="206">
        <v>43258</v>
      </c>
      <c r="F3842" s="205" t="s">
        <v>210</v>
      </c>
      <c r="G3842" s="205" t="s">
        <v>287</v>
      </c>
      <c r="H3842" s="207" t="s">
        <v>298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691</v>
      </c>
      <c r="C3843" s="209" t="s">
        <v>692</v>
      </c>
      <c r="D3843" s="72" t="str">
        <f t="shared" si="119"/>
        <v>jun/2018</v>
      </c>
      <c r="E3843" s="206">
        <v>43258</v>
      </c>
      <c r="F3843" s="205" t="s">
        <v>210</v>
      </c>
      <c r="G3843" s="205" t="s">
        <v>287</v>
      </c>
      <c r="H3843" s="207" t="s">
        <v>298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691</v>
      </c>
      <c r="C3844" s="209" t="s">
        <v>692</v>
      </c>
      <c r="D3844" s="72" t="str">
        <f t="shared" ref="D3844:D3907" si="121">TEXT(E3844,"mmm/aaaa")</f>
        <v>jun/2018</v>
      </c>
      <c r="E3844" s="206">
        <v>43258</v>
      </c>
      <c r="F3844" s="205" t="s">
        <v>210</v>
      </c>
      <c r="G3844" s="205" t="s">
        <v>287</v>
      </c>
      <c r="H3844" s="207" t="s">
        <v>298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691</v>
      </c>
      <c r="C3845" s="209" t="s">
        <v>692</v>
      </c>
      <c r="D3845" s="72" t="str">
        <f t="shared" si="121"/>
        <v>jun/2018</v>
      </c>
      <c r="E3845" s="206">
        <v>43258</v>
      </c>
      <c r="F3845" s="205" t="s">
        <v>210</v>
      </c>
      <c r="G3845" s="205" t="s">
        <v>287</v>
      </c>
      <c r="H3845" s="207" t="s">
        <v>298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691</v>
      </c>
      <c r="C3846" s="209" t="s">
        <v>692</v>
      </c>
      <c r="D3846" s="72" t="str">
        <f t="shared" si="121"/>
        <v>jun/2018</v>
      </c>
      <c r="E3846" s="206">
        <v>43258</v>
      </c>
      <c r="F3846" s="205" t="s">
        <v>210</v>
      </c>
      <c r="G3846" s="205" t="s">
        <v>287</v>
      </c>
      <c r="H3846" s="207" t="s">
        <v>298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691</v>
      </c>
      <c r="C3847" s="209" t="s">
        <v>692</v>
      </c>
      <c r="D3847" s="72" t="str">
        <f t="shared" si="121"/>
        <v>jun/2018</v>
      </c>
      <c r="E3847" s="206">
        <v>43258</v>
      </c>
      <c r="F3847" s="205" t="s">
        <v>210</v>
      </c>
      <c r="G3847" s="205" t="s">
        <v>287</v>
      </c>
      <c r="H3847" s="207" t="s">
        <v>1040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691</v>
      </c>
      <c r="C3848" s="209" t="s">
        <v>692</v>
      </c>
      <c r="D3848" s="72" t="str">
        <f t="shared" si="121"/>
        <v>jun/2018</v>
      </c>
      <c r="E3848" s="206">
        <v>43258</v>
      </c>
      <c r="F3848" s="205" t="s">
        <v>210</v>
      </c>
      <c r="G3848" s="205" t="s">
        <v>287</v>
      </c>
      <c r="H3848" s="207" t="s">
        <v>1040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691</v>
      </c>
      <c r="C3849" s="209" t="s">
        <v>692</v>
      </c>
      <c r="D3849" s="72" t="str">
        <f t="shared" si="121"/>
        <v>jun/2018</v>
      </c>
      <c r="E3849" s="206">
        <v>43258</v>
      </c>
      <c r="F3849" s="205" t="s">
        <v>210</v>
      </c>
      <c r="G3849" s="205" t="s">
        <v>287</v>
      </c>
      <c r="H3849" s="207" t="s">
        <v>1040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691</v>
      </c>
      <c r="C3850" s="209" t="s">
        <v>692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287</v>
      </c>
      <c r="H3850" s="207" t="s">
        <v>1053</v>
      </c>
      <c r="I3850" s="207" t="s">
        <v>251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691</v>
      </c>
      <c r="C3851" s="209" t="s">
        <v>692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287</v>
      </c>
      <c r="H3851" s="207" t="s">
        <v>1345</v>
      </c>
      <c r="I3851" s="207" t="s">
        <v>252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691</v>
      </c>
      <c r="C3852" s="209" t="s">
        <v>692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287</v>
      </c>
      <c r="H3852" s="207" t="s">
        <v>178</v>
      </c>
      <c r="I3852" s="207" t="s">
        <v>241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691</v>
      </c>
      <c r="C3853" s="209" t="s">
        <v>692</v>
      </c>
      <c r="D3853" s="72" t="str">
        <f t="shared" si="121"/>
        <v>jun/2018</v>
      </c>
      <c r="E3853" s="206">
        <v>43259</v>
      </c>
      <c r="F3853" s="205" t="s">
        <v>314</v>
      </c>
      <c r="G3853" s="205" t="s">
        <v>287</v>
      </c>
      <c r="H3853" s="207" t="s">
        <v>1346</v>
      </c>
      <c r="I3853" s="207" t="s">
        <v>268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691</v>
      </c>
      <c r="C3854" s="209" t="s">
        <v>692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287</v>
      </c>
      <c r="H3854" s="207" t="s">
        <v>901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691</v>
      </c>
      <c r="C3855" s="209" t="s">
        <v>692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287</v>
      </c>
      <c r="H3855" s="207" t="s">
        <v>306</v>
      </c>
      <c r="I3855" s="207" t="s">
        <v>240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691</v>
      </c>
      <c r="C3856" s="209" t="s">
        <v>692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287</v>
      </c>
      <c r="H3856" s="207" t="s">
        <v>1014</v>
      </c>
      <c r="I3856" s="207" t="s">
        <v>244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691</v>
      </c>
      <c r="C3857" s="209" t="s">
        <v>692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287</v>
      </c>
      <c r="H3857" s="207" t="s">
        <v>999</v>
      </c>
      <c r="I3857" s="207" t="s">
        <v>253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691</v>
      </c>
      <c r="C3858" s="209" t="s">
        <v>692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287</v>
      </c>
      <c r="H3858" s="207" t="s">
        <v>168</v>
      </c>
      <c r="I3858" s="207" t="s">
        <v>252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691</v>
      </c>
      <c r="C3859" s="209" t="s">
        <v>692</v>
      </c>
      <c r="D3859" s="72" t="str">
        <f t="shared" si="121"/>
        <v>jun/2018</v>
      </c>
      <c r="E3859" s="206">
        <v>43259</v>
      </c>
      <c r="F3859" s="205" t="s">
        <v>314</v>
      </c>
      <c r="G3859" s="205" t="s">
        <v>287</v>
      </c>
      <c r="H3859" s="207" t="s">
        <v>1121</v>
      </c>
      <c r="I3859" s="207" t="s">
        <v>268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691</v>
      </c>
      <c r="C3860" s="209" t="s">
        <v>692</v>
      </c>
      <c r="D3860" s="72" t="str">
        <f t="shared" si="121"/>
        <v>jun/2018</v>
      </c>
      <c r="E3860" s="206">
        <v>43259</v>
      </c>
      <c r="F3860" s="205" t="s">
        <v>314</v>
      </c>
      <c r="G3860" s="205" t="s">
        <v>287</v>
      </c>
      <c r="H3860" s="207" t="s">
        <v>450</v>
      </c>
      <c r="I3860" s="207" t="s">
        <v>268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691</v>
      </c>
      <c r="C3861" s="209" t="s">
        <v>692</v>
      </c>
      <c r="D3861" s="72" t="str">
        <f t="shared" si="121"/>
        <v>jun/2018</v>
      </c>
      <c r="E3861" s="206">
        <v>43259</v>
      </c>
      <c r="F3861" s="205" t="s">
        <v>314</v>
      </c>
      <c r="G3861" s="205" t="s">
        <v>287</v>
      </c>
      <c r="H3861" s="207" t="s">
        <v>382</v>
      </c>
      <c r="I3861" s="207" t="s">
        <v>268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691</v>
      </c>
      <c r="C3862" s="209" t="s">
        <v>692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287</v>
      </c>
      <c r="H3862" s="207" t="s">
        <v>291</v>
      </c>
      <c r="I3862" s="207" t="s">
        <v>241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691</v>
      </c>
      <c r="C3863" s="209" t="s">
        <v>692</v>
      </c>
      <c r="D3863" s="72" t="str">
        <f t="shared" si="121"/>
        <v>jun/2018</v>
      </c>
      <c r="E3863" s="206">
        <v>43259</v>
      </c>
      <c r="F3863" s="205" t="s">
        <v>203</v>
      </c>
      <c r="G3863" s="205" t="s">
        <v>287</v>
      </c>
      <c r="H3863" s="207" t="s">
        <v>204</v>
      </c>
      <c r="I3863" s="207" t="s">
        <v>292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691</v>
      </c>
      <c r="C3864" s="209" t="s">
        <v>692</v>
      </c>
      <c r="D3864" s="72" t="str">
        <f t="shared" si="121"/>
        <v>jun/2018</v>
      </c>
      <c r="E3864" s="206">
        <v>43259</v>
      </c>
      <c r="F3864" s="205" t="s">
        <v>210</v>
      </c>
      <c r="G3864" s="205" t="s">
        <v>287</v>
      </c>
      <c r="H3864" s="207" t="s">
        <v>298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691</v>
      </c>
      <c r="C3865" s="209" t="s">
        <v>692</v>
      </c>
      <c r="D3865" s="72" t="str">
        <f t="shared" si="121"/>
        <v>jun/2018</v>
      </c>
      <c r="E3865" s="206">
        <v>43259</v>
      </c>
      <c r="F3865" s="205" t="s">
        <v>210</v>
      </c>
      <c r="G3865" s="205" t="s">
        <v>287</v>
      </c>
      <c r="H3865" s="207" t="s">
        <v>298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691</v>
      </c>
      <c r="C3866" s="209" t="s">
        <v>692</v>
      </c>
      <c r="D3866" s="72" t="str">
        <f t="shared" si="121"/>
        <v>jun/2018</v>
      </c>
      <c r="E3866" s="206">
        <v>43259</v>
      </c>
      <c r="F3866" s="205" t="s">
        <v>210</v>
      </c>
      <c r="G3866" s="205" t="s">
        <v>287</v>
      </c>
      <c r="H3866" s="207" t="s">
        <v>298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691</v>
      </c>
      <c r="C3867" s="209" t="s">
        <v>692</v>
      </c>
      <c r="D3867" s="72" t="str">
        <f t="shared" si="121"/>
        <v>jun/2018</v>
      </c>
      <c r="E3867" s="206">
        <v>43259</v>
      </c>
      <c r="F3867" s="205" t="s">
        <v>210</v>
      </c>
      <c r="G3867" s="205" t="s">
        <v>287</v>
      </c>
      <c r="H3867" s="207" t="s">
        <v>1040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691</v>
      </c>
      <c r="C3868" s="209" t="s">
        <v>692</v>
      </c>
      <c r="D3868" s="72" t="str">
        <f t="shared" si="121"/>
        <v>jun/2018</v>
      </c>
      <c r="E3868" s="206">
        <v>43259</v>
      </c>
      <c r="F3868" s="205" t="s">
        <v>210</v>
      </c>
      <c r="G3868" s="205" t="s">
        <v>287</v>
      </c>
      <c r="H3868" s="207" t="s">
        <v>1040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691</v>
      </c>
      <c r="C3869" s="209" t="s">
        <v>692</v>
      </c>
      <c r="D3869" s="72" t="str">
        <f t="shared" si="121"/>
        <v>jun/2018</v>
      </c>
      <c r="E3869" s="206">
        <v>43259</v>
      </c>
      <c r="F3869" s="205" t="s">
        <v>210</v>
      </c>
      <c r="G3869" s="205" t="s">
        <v>287</v>
      </c>
      <c r="H3869" s="207" t="s">
        <v>1040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691</v>
      </c>
      <c r="C3870" s="209" t="s">
        <v>692</v>
      </c>
      <c r="D3870" s="72" t="str">
        <f t="shared" si="121"/>
        <v>jun/2018</v>
      </c>
      <c r="E3870" s="206">
        <v>43259</v>
      </c>
      <c r="F3870" s="205" t="s">
        <v>210</v>
      </c>
      <c r="G3870" s="205" t="s">
        <v>287</v>
      </c>
      <c r="H3870" s="207" t="s">
        <v>1040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691</v>
      </c>
      <c r="C3871" s="209" t="s">
        <v>692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287</v>
      </c>
      <c r="H3871" s="207" t="s">
        <v>1006</v>
      </c>
      <c r="I3871" s="207" t="s">
        <v>241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691</v>
      </c>
      <c r="C3872" s="209" t="s">
        <v>692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287</v>
      </c>
      <c r="H3872" s="207" t="s">
        <v>1006</v>
      </c>
      <c r="I3872" s="207" t="s">
        <v>252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691</v>
      </c>
      <c r="C3873" s="209" t="s">
        <v>692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287</v>
      </c>
      <c r="H3873" s="207" t="s">
        <v>316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691</v>
      </c>
      <c r="C3874" s="209" t="s">
        <v>692</v>
      </c>
      <c r="D3874" s="72" t="str">
        <f t="shared" si="121"/>
        <v>jun/2018</v>
      </c>
      <c r="E3874" s="206">
        <v>43262</v>
      </c>
      <c r="F3874" s="205" t="s">
        <v>1347</v>
      </c>
      <c r="G3874" s="205" t="s">
        <v>287</v>
      </c>
      <c r="H3874" s="207" t="s">
        <v>1287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691</v>
      </c>
      <c r="C3875" s="209" t="s">
        <v>692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287</v>
      </c>
      <c r="H3875" s="207" t="s">
        <v>178</v>
      </c>
      <c r="I3875" s="207" t="s">
        <v>241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691</v>
      </c>
      <c r="C3876" s="209" t="s">
        <v>692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287</v>
      </c>
      <c r="H3876" s="207" t="s">
        <v>178</v>
      </c>
      <c r="I3876" s="207" t="s">
        <v>241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691</v>
      </c>
      <c r="C3877" s="209" t="s">
        <v>692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287</v>
      </c>
      <c r="H3877" s="207" t="s">
        <v>570</v>
      </c>
      <c r="I3877" s="207" t="s">
        <v>241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691</v>
      </c>
      <c r="C3878" s="209" t="s">
        <v>692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287</v>
      </c>
      <c r="H3878" s="207" t="s">
        <v>389</v>
      </c>
      <c r="I3878" s="207" t="s">
        <v>241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691</v>
      </c>
      <c r="C3879" s="209" t="s">
        <v>692</v>
      </c>
      <c r="D3879" s="72" t="str">
        <f t="shared" si="121"/>
        <v>jun/2018</v>
      </c>
      <c r="E3879" s="206">
        <v>43262</v>
      </c>
      <c r="F3879" s="205" t="s">
        <v>1348</v>
      </c>
      <c r="G3879" s="205" t="s">
        <v>287</v>
      </c>
      <c r="H3879" s="207" t="s">
        <v>1030</v>
      </c>
      <c r="I3879" s="207" t="s">
        <v>235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691</v>
      </c>
      <c r="C3880" s="209" t="s">
        <v>692</v>
      </c>
      <c r="D3880" s="72" t="str">
        <f t="shared" si="121"/>
        <v>jun/2018</v>
      </c>
      <c r="E3880" s="206">
        <v>43262</v>
      </c>
      <c r="F3880" s="205" t="s">
        <v>1349</v>
      </c>
      <c r="G3880" s="205" t="s">
        <v>287</v>
      </c>
      <c r="H3880" s="207" t="s">
        <v>1011</v>
      </c>
      <c r="I3880" s="207" t="s">
        <v>235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693</v>
      </c>
      <c r="C3881" s="209" t="s">
        <v>692</v>
      </c>
      <c r="D3881" s="72" t="str">
        <f t="shared" si="121"/>
        <v>jun/2018</v>
      </c>
      <c r="E3881" s="206">
        <v>43262</v>
      </c>
      <c r="F3881" s="205" t="s">
        <v>210</v>
      </c>
      <c r="G3881" s="205" t="s">
        <v>287</v>
      </c>
      <c r="H3881" s="207" t="s">
        <v>321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691</v>
      </c>
      <c r="C3882" s="209" t="s">
        <v>692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287</v>
      </c>
      <c r="H3882" s="207" t="s">
        <v>1110</v>
      </c>
      <c r="I3882" s="207" t="s">
        <v>271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691</v>
      </c>
      <c r="C3883" s="209" t="s">
        <v>692</v>
      </c>
      <c r="D3883" s="72" t="str">
        <f t="shared" si="121"/>
        <v>jun/2018</v>
      </c>
      <c r="E3883" s="206">
        <v>43262</v>
      </c>
      <c r="F3883" s="205" t="s">
        <v>210</v>
      </c>
      <c r="G3883" s="205" t="s">
        <v>287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691</v>
      </c>
      <c r="C3884" s="209" t="s">
        <v>692</v>
      </c>
      <c r="D3884" s="72" t="str">
        <f t="shared" si="121"/>
        <v>jun/2018</v>
      </c>
      <c r="E3884" s="206">
        <v>43262</v>
      </c>
      <c r="F3884" s="205" t="s">
        <v>1350</v>
      </c>
      <c r="G3884" s="205" t="s">
        <v>287</v>
      </c>
      <c r="H3884" s="207" t="s">
        <v>1012</v>
      </c>
      <c r="I3884" s="207" t="s">
        <v>235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691</v>
      </c>
      <c r="C3885" s="209" t="s">
        <v>692</v>
      </c>
      <c r="D3885" s="72" t="str">
        <f t="shared" si="121"/>
        <v>jun/2018</v>
      </c>
      <c r="E3885" s="206">
        <v>43262</v>
      </c>
      <c r="F3885" s="205" t="s">
        <v>1351</v>
      </c>
      <c r="G3885" s="205" t="s">
        <v>287</v>
      </c>
      <c r="H3885" s="207" t="s">
        <v>328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691</v>
      </c>
      <c r="C3886" s="209" t="s">
        <v>692</v>
      </c>
      <c r="D3886" s="72" t="str">
        <f t="shared" si="121"/>
        <v>jun/2018</v>
      </c>
      <c r="E3886" s="206">
        <v>43262</v>
      </c>
      <c r="F3886" s="205" t="s">
        <v>1352</v>
      </c>
      <c r="G3886" s="205" t="s">
        <v>287</v>
      </c>
      <c r="H3886" s="207" t="s">
        <v>328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691</v>
      </c>
      <c r="C3887" s="209" t="s">
        <v>692</v>
      </c>
      <c r="D3887" s="72" t="str">
        <f t="shared" si="121"/>
        <v>jun/2018</v>
      </c>
      <c r="E3887" s="206">
        <v>43262</v>
      </c>
      <c r="F3887" s="205" t="s">
        <v>1353</v>
      </c>
      <c r="G3887" s="205" t="s">
        <v>287</v>
      </c>
      <c r="H3887" s="207" t="s">
        <v>1354</v>
      </c>
      <c r="I3887" s="207" t="s">
        <v>235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691</v>
      </c>
      <c r="C3888" s="209" t="s">
        <v>692</v>
      </c>
      <c r="D3888" s="72" t="str">
        <f t="shared" si="121"/>
        <v>jun/2018</v>
      </c>
      <c r="E3888" s="206">
        <v>43262</v>
      </c>
      <c r="F3888" s="205" t="s">
        <v>1355</v>
      </c>
      <c r="G3888" s="205" t="s">
        <v>287</v>
      </c>
      <c r="H3888" s="207" t="s">
        <v>1013</v>
      </c>
      <c r="I3888" s="207" t="s">
        <v>235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691</v>
      </c>
      <c r="C3889" s="209" t="s">
        <v>692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287</v>
      </c>
      <c r="H3889" s="207" t="s">
        <v>306</v>
      </c>
      <c r="I3889" s="207" t="s">
        <v>240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691</v>
      </c>
      <c r="C3890" s="209" t="s">
        <v>692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287</v>
      </c>
      <c r="H3890" s="207" t="s">
        <v>306</v>
      </c>
      <c r="I3890" s="207" t="s">
        <v>240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691</v>
      </c>
      <c r="C3891" s="209" t="s">
        <v>692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287</v>
      </c>
      <c r="H3891" s="207" t="s">
        <v>355</v>
      </c>
      <c r="I3891" s="207" t="s">
        <v>240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691</v>
      </c>
      <c r="C3892" s="209" t="s">
        <v>692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287</v>
      </c>
      <c r="H3892" s="207" t="s">
        <v>355</v>
      </c>
      <c r="I3892" s="207" t="s">
        <v>252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691</v>
      </c>
      <c r="C3893" s="209" t="s">
        <v>692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287</v>
      </c>
      <c r="H3893" s="207" t="s">
        <v>405</v>
      </c>
      <c r="I3893" s="207" t="s">
        <v>252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691</v>
      </c>
      <c r="C3894" s="209" t="s">
        <v>692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287</v>
      </c>
      <c r="H3894" s="207" t="s">
        <v>1251</v>
      </c>
      <c r="I3894" s="207" t="s">
        <v>241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691</v>
      </c>
      <c r="C3895" s="209" t="s">
        <v>692</v>
      </c>
      <c r="D3895" s="72" t="str">
        <f t="shared" si="121"/>
        <v>jun/2018</v>
      </c>
      <c r="E3895" s="206">
        <v>43262</v>
      </c>
      <c r="F3895" s="205" t="s">
        <v>1356</v>
      </c>
      <c r="G3895" s="205" t="s">
        <v>287</v>
      </c>
      <c r="H3895" s="207" t="s">
        <v>1015</v>
      </c>
      <c r="I3895" s="207" t="s">
        <v>260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691</v>
      </c>
      <c r="C3896" s="209" t="s">
        <v>692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313</v>
      </c>
      <c r="H3896" s="207" t="s">
        <v>291</v>
      </c>
      <c r="I3896" s="207" t="s">
        <v>240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693</v>
      </c>
      <c r="C3897" s="209" t="s">
        <v>692</v>
      </c>
      <c r="D3897" s="72" t="str">
        <f t="shared" si="121"/>
        <v>jun/2018</v>
      </c>
      <c r="E3897" s="206">
        <v>43262</v>
      </c>
      <c r="F3897" s="205" t="s">
        <v>203</v>
      </c>
      <c r="G3897" s="205" t="s">
        <v>287</v>
      </c>
      <c r="H3897" s="207" t="s">
        <v>204</v>
      </c>
      <c r="I3897" s="207" t="s">
        <v>292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691</v>
      </c>
      <c r="C3898" s="209" t="s">
        <v>692</v>
      </c>
      <c r="D3898" s="72" t="str">
        <f t="shared" si="121"/>
        <v>jun/2018</v>
      </c>
      <c r="E3898" s="206">
        <v>43262</v>
      </c>
      <c r="F3898" s="205" t="s">
        <v>203</v>
      </c>
      <c r="G3898" s="205" t="s">
        <v>287</v>
      </c>
      <c r="H3898" s="207" t="s">
        <v>204</v>
      </c>
      <c r="I3898" s="207" t="s">
        <v>292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691</v>
      </c>
      <c r="C3899" s="209" t="s">
        <v>692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287</v>
      </c>
      <c r="H3899" s="207" t="s">
        <v>309</v>
      </c>
      <c r="I3899" s="207" t="s">
        <v>245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691</v>
      </c>
      <c r="C3900" s="209" t="s">
        <v>692</v>
      </c>
      <c r="D3900" s="72" t="str">
        <f t="shared" si="121"/>
        <v>jun/2018</v>
      </c>
      <c r="E3900" s="206">
        <v>43262</v>
      </c>
      <c r="F3900" s="205" t="s">
        <v>1357</v>
      </c>
      <c r="G3900" s="205" t="s">
        <v>287</v>
      </c>
      <c r="H3900" s="207" t="s">
        <v>540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691</v>
      </c>
      <c r="C3901" s="209" t="s">
        <v>692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287</v>
      </c>
      <c r="H3901" s="207" t="s">
        <v>1007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691</v>
      </c>
      <c r="C3902" s="209" t="s">
        <v>692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287</v>
      </c>
      <c r="H3902" s="207" t="s">
        <v>1358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691</v>
      </c>
      <c r="C3903" s="209" t="s">
        <v>692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287</v>
      </c>
      <c r="H3903" s="207" t="s">
        <v>208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691</v>
      </c>
      <c r="C3904" s="209" t="s">
        <v>692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287</v>
      </c>
      <c r="H3904" s="207" t="s">
        <v>1287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691</v>
      </c>
      <c r="C3905" s="209" t="s">
        <v>692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287</v>
      </c>
      <c r="H3905" s="207" t="s">
        <v>1008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691</v>
      </c>
      <c r="C3906" s="209" t="s">
        <v>692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287</v>
      </c>
      <c r="H3906" s="207" t="s">
        <v>993</v>
      </c>
      <c r="I3906" s="207" t="s">
        <v>251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691</v>
      </c>
      <c r="C3907" s="209" t="s">
        <v>692</v>
      </c>
      <c r="D3907" s="72" t="str">
        <f t="shared" si="121"/>
        <v>jun/2018</v>
      </c>
      <c r="E3907" s="206">
        <v>43263</v>
      </c>
      <c r="F3907" s="205" t="s">
        <v>314</v>
      </c>
      <c r="G3907" s="205" t="s">
        <v>287</v>
      </c>
      <c r="H3907" s="207" t="s">
        <v>1260</v>
      </c>
      <c r="I3907" s="207" t="s">
        <v>268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691</v>
      </c>
      <c r="C3908" s="209" t="s">
        <v>692</v>
      </c>
      <c r="D3908" s="72" t="str">
        <f t="shared" ref="D3908:D3971" si="123">TEXT(E3908,"mmm/aaaa")</f>
        <v>jun/2018</v>
      </c>
      <c r="E3908" s="206">
        <v>43263</v>
      </c>
      <c r="F3908" s="205" t="s">
        <v>314</v>
      </c>
      <c r="G3908" s="205" t="s">
        <v>287</v>
      </c>
      <c r="H3908" s="207" t="s">
        <v>439</v>
      </c>
      <c r="I3908" s="207" t="s">
        <v>268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691</v>
      </c>
      <c r="C3909" s="209" t="s">
        <v>692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293</v>
      </c>
      <c r="H3909" s="207" t="s">
        <v>355</v>
      </c>
      <c r="I3909" s="207" t="s">
        <v>240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691</v>
      </c>
      <c r="C3910" s="209" t="s">
        <v>692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287</v>
      </c>
      <c r="H3910" s="207" t="s">
        <v>1059</v>
      </c>
      <c r="I3910" s="207" t="s">
        <v>261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691</v>
      </c>
      <c r="C3911" s="209" t="s">
        <v>692</v>
      </c>
      <c r="D3911" s="72" t="str">
        <f t="shared" si="123"/>
        <v>jun/2018</v>
      </c>
      <c r="E3911" s="206">
        <v>43263</v>
      </c>
      <c r="F3911" s="205" t="s">
        <v>314</v>
      </c>
      <c r="G3911" s="205" t="s">
        <v>287</v>
      </c>
      <c r="H3911" s="207" t="s">
        <v>1359</v>
      </c>
      <c r="I3911" s="207" t="s">
        <v>268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691</v>
      </c>
      <c r="C3912" s="209" t="s">
        <v>692</v>
      </c>
      <c r="D3912" s="72" t="str">
        <f t="shared" si="123"/>
        <v>jun/2018</v>
      </c>
      <c r="E3912" s="206">
        <v>43263</v>
      </c>
      <c r="F3912" s="205" t="s">
        <v>314</v>
      </c>
      <c r="G3912" s="205" t="s">
        <v>287</v>
      </c>
      <c r="H3912" s="207" t="s">
        <v>704</v>
      </c>
      <c r="I3912" s="207" t="s">
        <v>268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691</v>
      </c>
      <c r="C3913" s="209" t="s">
        <v>692</v>
      </c>
      <c r="D3913" s="72" t="str">
        <f t="shared" si="123"/>
        <v>jun/2018</v>
      </c>
      <c r="E3913" s="206">
        <v>43263</v>
      </c>
      <c r="F3913" s="205" t="s">
        <v>203</v>
      </c>
      <c r="G3913" s="205" t="s">
        <v>287</v>
      </c>
      <c r="H3913" s="207" t="s">
        <v>204</v>
      </c>
      <c r="I3913" s="207" t="s">
        <v>292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691</v>
      </c>
      <c r="C3914" s="209" t="s">
        <v>692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287</v>
      </c>
      <c r="H3914" s="207" t="s">
        <v>1039</v>
      </c>
      <c r="I3914" s="207" t="s">
        <v>245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691</v>
      </c>
      <c r="C3915" s="209" t="s">
        <v>692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287</v>
      </c>
      <c r="H3915" s="207" t="s">
        <v>1039</v>
      </c>
      <c r="I3915" s="207" t="s">
        <v>245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691</v>
      </c>
      <c r="C3916" s="209" t="s">
        <v>692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287</v>
      </c>
      <c r="H3916" s="207" t="s">
        <v>1039</v>
      </c>
      <c r="I3916" s="207" t="s">
        <v>245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691</v>
      </c>
      <c r="C3917" s="209" t="s">
        <v>692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287</v>
      </c>
      <c r="H3917" s="207" t="s">
        <v>1039</v>
      </c>
      <c r="I3917" s="207" t="s">
        <v>245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691</v>
      </c>
      <c r="C3918" s="209" t="s">
        <v>692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287</v>
      </c>
      <c r="H3918" s="207" t="s">
        <v>1039</v>
      </c>
      <c r="I3918" s="207" t="s">
        <v>245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691</v>
      </c>
      <c r="C3919" s="209" t="s">
        <v>692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287</v>
      </c>
      <c r="H3919" s="207" t="s">
        <v>1039</v>
      </c>
      <c r="I3919" s="207" t="s">
        <v>245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691</v>
      </c>
      <c r="C3920" s="209" t="s">
        <v>692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287</v>
      </c>
      <c r="H3920" s="207" t="s">
        <v>1039</v>
      </c>
      <c r="I3920" s="207" t="s">
        <v>245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691</v>
      </c>
      <c r="C3921" s="209" t="s">
        <v>692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287</v>
      </c>
      <c r="H3921" s="207" t="s">
        <v>1039</v>
      </c>
      <c r="I3921" s="207" t="s">
        <v>245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691</v>
      </c>
      <c r="C3922" s="209" t="s">
        <v>692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287</v>
      </c>
      <c r="H3922" s="207" t="s">
        <v>1039</v>
      </c>
      <c r="I3922" s="207" t="s">
        <v>245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691</v>
      </c>
      <c r="C3923" s="209" t="s">
        <v>692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287</v>
      </c>
      <c r="H3923" s="207" t="s">
        <v>1039</v>
      </c>
      <c r="I3923" s="207" t="s">
        <v>245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691</v>
      </c>
      <c r="C3924" s="209" t="s">
        <v>692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287</v>
      </c>
      <c r="H3924" s="207" t="s">
        <v>1039</v>
      </c>
      <c r="I3924" s="207" t="s">
        <v>245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691</v>
      </c>
      <c r="C3925" s="209" t="s">
        <v>692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287</v>
      </c>
      <c r="H3925" s="207" t="s">
        <v>1039</v>
      </c>
      <c r="I3925" s="207" t="s">
        <v>245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691</v>
      </c>
      <c r="C3926" s="209" t="s">
        <v>692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287</v>
      </c>
      <c r="H3926" s="207" t="s">
        <v>1039</v>
      </c>
      <c r="I3926" s="207" t="s">
        <v>245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691</v>
      </c>
      <c r="C3927" s="209" t="s">
        <v>692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287</v>
      </c>
      <c r="H3927" s="207" t="s">
        <v>1039</v>
      </c>
      <c r="I3927" s="207" t="s">
        <v>245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691</v>
      </c>
      <c r="C3928" s="209" t="s">
        <v>692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287</v>
      </c>
      <c r="H3928" s="207" t="s">
        <v>1039</v>
      </c>
      <c r="I3928" s="207" t="s">
        <v>245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691</v>
      </c>
      <c r="C3929" s="209" t="s">
        <v>692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287</v>
      </c>
      <c r="H3929" s="207" t="s">
        <v>1039</v>
      </c>
      <c r="I3929" s="207" t="s">
        <v>245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691</v>
      </c>
      <c r="C3930" s="209" t="s">
        <v>692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287</v>
      </c>
      <c r="H3930" s="207" t="s">
        <v>1039</v>
      </c>
      <c r="I3930" s="207" t="s">
        <v>245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691</v>
      </c>
      <c r="C3931" s="209" t="s">
        <v>692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287</v>
      </c>
      <c r="H3931" s="207" t="s">
        <v>1039</v>
      </c>
      <c r="I3931" s="207" t="s">
        <v>245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691</v>
      </c>
      <c r="C3932" s="209" t="s">
        <v>692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287</v>
      </c>
      <c r="H3932" s="207" t="s">
        <v>1039</v>
      </c>
      <c r="I3932" s="207" t="s">
        <v>245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691</v>
      </c>
      <c r="C3933" s="209" t="s">
        <v>692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287</v>
      </c>
      <c r="H3933" s="207" t="s">
        <v>1039</v>
      </c>
      <c r="I3933" s="207" t="s">
        <v>245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691</v>
      </c>
      <c r="C3934" s="209" t="s">
        <v>692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287</v>
      </c>
      <c r="H3934" s="207" t="s">
        <v>342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691</v>
      </c>
      <c r="C3935" s="209" t="s">
        <v>692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287</v>
      </c>
      <c r="H3935" s="207" t="s">
        <v>342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691</v>
      </c>
      <c r="C3936" s="209" t="s">
        <v>692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287</v>
      </c>
      <c r="H3936" s="207" t="s">
        <v>342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691</v>
      </c>
      <c r="C3937" s="209" t="s">
        <v>692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287</v>
      </c>
      <c r="H3937" s="207" t="s">
        <v>342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691</v>
      </c>
      <c r="C3938" s="209" t="s">
        <v>692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287</v>
      </c>
      <c r="H3938" s="207" t="s">
        <v>342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691</v>
      </c>
      <c r="C3939" s="209" t="s">
        <v>692</v>
      </c>
      <c r="D3939" s="72" t="str">
        <f t="shared" si="123"/>
        <v>jun/2018</v>
      </c>
      <c r="E3939" s="206">
        <v>43263</v>
      </c>
      <c r="F3939" s="205" t="s">
        <v>210</v>
      </c>
      <c r="G3939" s="205" t="s">
        <v>287</v>
      </c>
      <c r="H3939" s="207" t="s">
        <v>298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691</v>
      </c>
      <c r="C3940" s="209" t="s">
        <v>692</v>
      </c>
      <c r="D3940" s="72" t="str">
        <f t="shared" si="123"/>
        <v>jun/2018</v>
      </c>
      <c r="E3940" s="206">
        <v>43263</v>
      </c>
      <c r="F3940" s="205" t="s">
        <v>210</v>
      </c>
      <c r="G3940" s="205" t="s">
        <v>287</v>
      </c>
      <c r="H3940" s="207" t="s">
        <v>298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691</v>
      </c>
      <c r="C3941" s="209" t="s">
        <v>692</v>
      </c>
      <c r="D3941" s="72" t="str">
        <f t="shared" si="123"/>
        <v>jun/2018</v>
      </c>
      <c r="E3941" s="206">
        <v>43263</v>
      </c>
      <c r="F3941" s="205" t="s">
        <v>210</v>
      </c>
      <c r="G3941" s="205" t="s">
        <v>287</v>
      </c>
      <c r="H3941" s="207" t="s">
        <v>298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691</v>
      </c>
      <c r="C3942" s="209" t="s">
        <v>692</v>
      </c>
      <c r="D3942" s="72" t="str">
        <f t="shared" si="123"/>
        <v>jun/2018</v>
      </c>
      <c r="E3942" s="206">
        <v>43263</v>
      </c>
      <c r="F3942" s="205" t="s">
        <v>210</v>
      </c>
      <c r="G3942" s="205" t="s">
        <v>287</v>
      </c>
      <c r="H3942" s="207" t="s">
        <v>298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691</v>
      </c>
      <c r="C3943" s="209" t="s">
        <v>692</v>
      </c>
      <c r="D3943" s="72" t="str">
        <f t="shared" si="123"/>
        <v>jun/2018</v>
      </c>
      <c r="E3943" s="206">
        <v>43263</v>
      </c>
      <c r="F3943" s="205" t="s">
        <v>210</v>
      </c>
      <c r="G3943" s="205" t="s">
        <v>287</v>
      </c>
      <c r="H3943" s="207" t="s">
        <v>298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691</v>
      </c>
      <c r="C3944" s="209" t="s">
        <v>692</v>
      </c>
      <c r="D3944" s="72" t="str">
        <f t="shared" si="123"/>
        <v>jun/2018</v>
      </c>
      <c r="E3944" s="206">
        <v>43263</v>
      </c>
      <c r="F3944" s="205" t="s">
        <v>210</v>
      </c>
      <c r="G3944" s="205" t="s">
        <v>287</v>
      </c>
      <c r="H3944" s="207" t="s">
        <v>298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691</v>
      </c>
      <c r="C3945" s="209" t="s">
        <v>692</v>
      </c>
      <c r="D3945" s="72" t="str">
        <f t="shared" si="123"/>
        <v>jun/2018</v>
      </c>
      <c r="E3945" s="206">
        <v>43263</v>
      </c>
      <c r="F3945" s="205" t="s">
        <v>210</v>
      </c>
      <c r="G3945" s="205" t="s">
        <v>287</v>
      </c>
      <c r="H3945" s="207" t="s">
        <v>298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691</v>
      </c>
      <c r="C3946" s="209" t="s">
        <v>692</v>
      </c>
      <c r="D3946" s="72" t="str">
        <f t="shared" si="123"/>
        <v>jun/2018</v>
      </c>
      <c r="E3946" s="206">
        <v>43263</v>
      </c>
      <c r="F3946" s="205" t="s">
        <v>210</v>
      </c>
      <c r="G3946" s="205" t="s">
        <v>287</v>
      </c>
      <c r="H3946" s="207" t="s">
        <v>298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691</v>
      </c>
      <c r="C3947" s="209" t="s">
        <v>692</v>
      </c>
      <c r="D3947" s="72" t="str">
        <f t="shared" si="123"/>
        <v>jun/2018</v>
      </c>
      <c r="E3947" s="206">
        <v>43263</v>
      </c>
      <c r="F3947" s="205" t="s">
        <v>210</v>
      </c>
      <c r="G3947" s="205" t="s">
        <v>287</v>
      </c>
      <c r="H3947" s="207" t="s">
        <v>298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691</v>
      </c>
      <c r="C3948" s="209" t="s">
        <v>692</v>
      </c>
      <c r="D3948" s="72" t="str">
        <f t="shared" si="123"/>
        <v>jun/2018</v>
      </c>
      <c r="E3948" s="206">
        <v>43263</v>
      </c>
      <c r="F3948" s="205" t="s">
        <v>210</v>
      </c>
      <c r="G3948" s="205" t="s">
        <v>287</v>
      </c>
      <c r="H3948" s="207" t="s">
        <v>298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691</v>
      </c>
      <c r="C3949" s="209" t="s">
        <v>692</v>
      </c>
      <c r="D3949" s="72" t="str">
        <f t="shared" si="123"/>
        <v>jun/2018</v>
      </c>
      <c r="E3949" s="206">
        <v>43263</v>
      </c>
      <c r="F3949" s="205" t="s">
        <v>210</v>
      </c>
      <c r="G3949" s="205" t="s">
        <v>287</v>
      </c>
      <c r="H3949" s="207" t="s">
        <v>298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691</v>
      </c>
      <c r="C3950" s="209" t="s">
        <v>692</v>
      </c>
      <c r="D3950" s="72" t="str">
        <f t="shared" si="123"/>
        <v>jun/2018</v>
      </c>
      <c r="E3950" s="206">
        <v>43263</v>
      </c>
      <c r="F3950" s="205" t="s">
        <v>210</v>
      </c>
      <c r="G3950" s="205" t="s">
        <v>287</v>
      </c>
      <c r="H3950" s="207" t="s">
        <v>298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691</v>
      </c>
      <c r="C3951" s="209" t="s">
        <v>692</v>
      </c>
      <c r="D3951" s="72" t="str">
        <f t="shared" si="123"/>
        <v>jun/2018</v>
      </c>
      <c r="E3951" s="206">
        <v>43263</v>
      </c>
      <c r="F3951" s="205" t="s">
        <v>210</v>
      </c>
      <c r="G3951" s="205" t="s">
        <v>287</v>
      </c>
      <c r="H3951" s="207" t="s">
        <v>1040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691</v>
      </c>
      <c r="C3952" s="209" t="s">
        <v>692</v>
      </c>
      <c r="D3952" s="72" t="str">
        <f t="shared" si="123"/>
        <v>jun/2018</v>
      </c>
      <c r="E3952" s="206">
        <v>43263</v>
      </c>
      <c r="F3952" s="205" t="s">
        <v>210</v>
      </c>
      <c r="G3952" s="205" t="s">
        <v>287</v>
      </c>
      <c r="H3952" s="207" t="s">
        <v>1040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691</v>
      </c>
      <c r="C3953" s="209" t="s">
        <v>692</v>
      </c>
      <c r="D3953" s="72" t="str">
        <f t="shared" si="123"/>
        <v>jun/2018</v>
      </c>
      <c r="E3953" s="206">
        <v>43263</v>
      </c>
      <c r="F3953" s="205" t="s">
        <v>210</v>
      </c>
      <c r="G3953" s="205" t="s">
        <v>287</v>
      </c>
      <c r="H3953" s="207" t="s">
        <v>1040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693</v>
      </c>
      <c r="C3954" s="209" t="s">
        <v>692</v>
      </c>
      <c r="D3954" s="72" t="str">
        <f t="shared" si="123"/>
        <v>jun/2018</v>
      </c>
      <c r="E3954" s="206">
        <v>43264</v>
      </c>
      <c r="F3954" s="205" t="s">
        <v>213</v>
      </c>
      <c r="G3954" s="205" t="s">
        <v>287</v>
      </c>
      <c r="H3954" s="207" t="s">
        <v>213</v>
      </c>
      <c r="I3954" s="207" t="s">
        <v>202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693</v>
      </c>
      <c r="C3955" s="209" t="s">
        <v>692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287</v>
      </c>
      <c r="H3955" s="207" t="s">
        <v>140</v>
      </c>
      <c r="I3955" s="207" t="s">
        <v>227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693</v>
      </c>
      <c r="C3956" s="209" t="s">
        <v>692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287</v>
      </c>
      <c r="H3956" s="207" t="s">
        <v>140</v>
      </c>
      <c r="I3956" s="207" t="s">
        <v>227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691</v>
      </c>
      <c r="C3957" s="209" t="s">
        <v>692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287</v>
      </c>
      <c r="H3957" s="207" t="s">
        <v>1293</v>
      </c>
      <c r="I3957" s="207" t="s">
        <v>241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691</v>
      </c>
      <c r="C3958" s="209" t="s">
        <v>692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287</v>
      </c>
      <c r="H3958" s="207" t="s">
        <v>178</v>
      </c>
      <c r="I3958" s="207" t="s">
        <v>241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691</v>
      </c>
      <c r="C3959" s="209" t="s">
        <v>692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287</v>
      </c>
      <c r="H3959" s="207" t="s">
        <v>178</v>
      </c>
      <c r="I3959" s="207" t="s">
        <v>240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691</v>
      </c>
      <c r="C3960" s="209" t="s">
        <v>692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287</v>
      </c>
      <c r="H3960" s="207" t="s">
        <v>178</v>
      </c>
      <c r="I3960" s="207" t="s">
        <v>241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691</v>
      </c>
      <c r="C3961" s="209" t="s">
        <v>692</v>
      </c>
      <c r="D3961" s="72" t="str">
        <f t="shared" si="123"/>
        <v>jun/2018</v>
      </c>
      <c r="E3961" s="218">
        <v>43264</v>
      </c>
      <c r="F3961" s="205" t="s">
        <v>457</v>
      </c>
      <c r="G3961" s="213" t="s">
        <v>287</v>
      </c>
      <c r="H3961" s="207" t="s">
        <v>1263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691</v>
      </c>
      <c r="C3962" s="209" t="s">
        <v>692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287</v>
      </c>
      <c r="H3962" s="207" t="s">
        <v>346</v>
      </c>
      <c r="I3962" s="207" t="s">
        <v>241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691</v>
      </c>
      <c r="C3963" s="209" t="s">
        <v>692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287</v>
      </c>
      <c r="H3963" s="207" t="s">
        <v>346</v>
      </c>
      <c r="I3963" s="207" t="s">
        <v>241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691</v>
      </c>
      <c r="C3964" s="209" t="s">
        <v>692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287</v>
      </c>
      <c r="H3964" s="207" t="s">
        <v>995</v>
      </c>
      <c r="I3964" s="207" t="s">
        <v>253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691</v>
      </c>
      <c r="C3965" s="209" t="s">
        <v>692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287</v>
      </c>
      <c r="H3965" s="207" t="s">
        <v>345</v>
      </c>
      <c r="I3965" s="207" t="s">
        <v>241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691</v>
      </c>
      <c r="C3966" s="209" t="s">
        <v>692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287</v>
      </c>
      <c r="H3966" s="207" t="s">
        <v>306</v>
      </c>
      <c r="I3966" s="207" t="s">
        <v>240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691</v>
      </c>
      <c r="C3967" s="209" t="s">
        <v>692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287</v>
      </c>
      <c r="H3967" s="207" t="s">
        <v>306</v>
      </c>
      <c r="I3967" s="207" t="s">
        <v>240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691</v>
      </c>
      <c r="C3968" s="209" t="s">
        <v>692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287</v>
      </c>
      <c r="H3968" s="207" t="s">
        <v>306</v>
      </c>
      <c r="I3968" s="207" t="s">
        <v>241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691</v>
      </c>
      <c r="C3969" s="209" t="s">
        <v>692</v>
      </c>
      <c r="D3969" s="72" t="str">
        <f t="shared" si="123"/>
        <v>jun/2018</v>
      </c>
      <c r="E3969" s="206">
        <v>43264</v>
      </c>
      <c r="F3969" s="205" t="s">
        <v>314</v>
      </c>
      <c r="G3969" s="205" t="s">
        <v>287</v>
      </c>
      <c r="H3969" s="207" t="s">
        <v>1360</v>
      </c>
      <c r="I3969" s="207" t="s">
        <v>268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691</v>
      </c>
      <c r="C3970" s="209" t="s">
        <v>692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287</v>
      </c>
      <c r="H3970" s="207" t="s">
        <v>1361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691</v>
      </c>
      <c r="C3971" s="209" t="s">
        <v>692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287</v>
      </c>
      <c r="H3971" s="207" t="s">
        <v>1361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691</v>
      </c>
      <c r="C3972" s="209" t="s">
        <v>692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287</v>
      </c>
      <c r="H3972" s="207" t="s">
        <v>1361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691</v>
      </c>
      <c r="C3973" s="209" t="s">
        <v>692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287</v>
      </c>
      <c r="H3973" s="207" t="s">
        <v>1361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691</v>
      </c>
      <c r="C3974" s="209" t="s">
        <v>692</v>
      </c>
      <c r="D3974" s="72" t="str">
        <f t="shared" si="125"/>
        <v>jun/2018</v>
      </c>
      <c r="E3974" s="206">
        <v>43264</v>
      </c>
      <c r="F3974" s="205" t="s">
        <v>314</v>
      </c>
      <c r="G3974" s="205" t="s">
        <v>287</v>
      </c>
      <c r="H3974" s="207" t="s">
        <v>1362</v>
      </c>
      <c r="I3974" s="207" t="s">
        <v>268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691</v>
      </c>
      <c r="C3975" s="209" t="s">
        <v>692</v>
      </c>
      <c r="D3975" s="72" t="str">
        <f t="shared" si="125"/>
        <v>jun/2018</v>
      </c>
      <c r="E3975" s="206">
        <v>43264</v>
      </c>
      <c r="F3975" s="205" t="s">
        <v>203</v>
      </c>
      <c r="G3975" s="205" t="s">
        <v>287</v>
      </c>
      <c r="H3975" s="207" t="s">
        <v>204</v>
      </c>
      <c r="I3975" s="207" t="s">
        <v>292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691</v>
      </c>
      <c r="C3976" s="209" t="s">
        <v>692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287</v>
      </c>
      <c r="H3976" s="207" t="s">
        <v>1118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691</v>
      </c>
      <c r="C3977" s="209" t="s">
        <v>692</v>
      </c>
      <c r="D3977" s="72" t="str">
        <f t="shared" si="125"/>
        <v>jun/2018</v>
      </c>
      <c r="E3977" s="206">
        <v>43264</v>
      </c>
      <c r="F3977" s="205" t="s">
        <v>210</v>
      </c>
      <c r="G3977" s="205" t="s">
        <v>287</v>
      </c>
      <c r="H3977" s="207" t="s">
        <v>298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691</v>
      </c>
      <c r="C3978" s="209" t="s">
        <v>692</v>
      </c>
      <c r="D3978" s="72" t="str">
        <f t="shared" si="125"/>
        <v>jun/2018</v>
      </c>
      <c r="E3978" s="206">
        <v>43264</v>
      </c>
      <c r="F3978" s="205" t="s">
        <v>210</v>
      </c>
      <c r="G3978" s="205" t="s">
        <v>287</v>
      </c>
      <c r="H3978" s="207" t="s">
        <v>298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691</v>
      </c>
      <c r="C3979" s="209" t="s">
        <v>692</v>
      </c>
      <c r="D3979" s="72" t="str">
        <f t="shared" si="125"/>
        <v>jun/2018</v>
      </c>
      <c r="E3979" s="206">
        <v>43264</v>
      </c>
      <c r="F3979" s="205" t="s">
        <v>210</v>
      </c>
      <c r="G3979" s="205" t="s">
        <v>287</v>
      </c>
      <c r="H3979" s="207" t="s">
        <v>298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691</v>
      </c>
      <c r="C3980" s="209" t="s">
        <v>692</v>
      </c>
      <c r="D3980" s="72" t="str">
        <f t="shared" si="125"/>
        <v>jun/2018</v>
      </c>
      <c r="E3980" s="206">
        <v>43264</v>
      </c>
      <c r="F3980" s="205" t="s">
        <v>210</v>
      </c>
      <c r="G3980" s="205" t="s">
        <v>287</v>
      </c>
      <c r="H3980" s="207" t="s">
        <v>298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691</v>
      </c>
      <c r="C3981" s="209" t="s">
        <v>692</v>
      </c>
      <c r="D3981" s="72" t="str">
        <f t="shared" si="125"/>
        <v>jun/2018</v>
      </c>
      <c r="E3981" s="206">
        <v>43264</v>
      </c>
      <c r="F3981" s="205" t="s">
        <v>210</v>
      </c>
      <c r="G3981" s="205" t="s">
        <v>287</v>
      </c>
      <c r="H3981" s="207" t="s">
        <v>298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691</v>
      </c>
      <c r="C3982" s="209" t="s">
        <v>692</v>
      </c>
      <c r="D3982" s="72" t="str">
        <f t="shared" si="125"/>
        <v>jun/2018</v>
      </c>
      <c r="E3982" s="206">
        <v>43264</v>
      </c>
      <c r="F3982" s="205" t="s">
        <v>210</v>
      </c>
      <c r="G3982" s="205" t="s">
        <v>287</v>
      </c>
      <c r="H3982" s="207" t="s">
        <v>298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691</v>
      </c>
      <c r="C3983" s="209" t="s">
        <v>692</v>
      </c>
      <c r="D3983" s="72" t="str">
        <f t="shared" si="125"/>
        <v>jun/2018</v>
      </c>
      <c r="E3983" s="206">
        <v>43264</v>
      </c>
      <c r="F3983" s="205" t="s">
        <v>210</v>
      </c>
      <c r="G3983" s="205" t="s">
        <v>287</v>
      </c>
      <c r="H3983" s="207" t="s">
        <v>298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691</v>
      </c>
      <c r="C3984" s="209" t="s">
        <v>692</v>
      </c>
      <c r="D3984" s="72" t="str">
        <f t="shared" si="125"/>
        <v>jun/2018</v>
      </c>
      <c r="E3984" s="206">
        <v>43264</v>
      </c>
      <c r="F3984" s="205" t="s">
        <v>210</v>
      </c>
      <c r="G3984" s="205" t="s">
        <v>287</v>
      </c>
      <c r="H3984" s="207" t="s">
        <v>1040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691</v>
      </c>
      <c r="C3985" s="209" t="s">
        <v>692</v>
      </c>
      <c r="D3985" s="72" t="str">
        <f t="shared" si="125"/>
        <v>jun/2018</v>
      </c>
      <c r="E3985" s="206">
        <v>43264</v>
      </c>
      <c r="F3985" s="205" t="s">
        <v>210</v>
      </c>
      <c r="G3985" s="205" t="s">
        <v>287</v>
      </c>
      <c r="H3985" s="207" t="s">
        <v>1040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691</v>
      </c>
      <c r="C3986" s="209" t="s">
        <v>692</v>
      </c>
      <c r="D3986" s="72" t="str">
        <f t="shared" si="125"/>
        <v>jun/2018</v>
      </c>
      <c r="E3986" s="206">
        <v>43264</v>
      </c>
      <c r="F3986" s="205" t="s">
        <v>210</v>
      </c>
      <c r="G3986" s="205" t="s">
        <v>287</v>
      </c>
      <c r="H3986" s="207" t="s">
        <v>1040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691</v>
      </c>
      <c r="C3987" s="209" t="s">
        <v>692</v>
      </c>
      <c r="D3987" s="72" t="str">
        <f t="shared" si="125"/>
        <v>jun/2018</v>
      </c>
      <c r="E3987" s="206">
        <v>43265</v>
      </c>
      <c r="F3987" s="205" t="s">
        <v>213</v>
      </c>
      <c r="G3987" s="205" t="s">
        <v>287</v>
      </c>
      <c r="H3987" s="207" t="s">
        <v>213</v>
      </c>
      <c r="I3987" s="207" t="s">
        <v>202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691</v>
      </c>
      <c r="C3988" s="209" t="s">
        <v>692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287</v>
      </c>
      <c r="H3988" s="207" t="s">
        <v>1202</v>
      </c>
      <c r="I3988" s="207" t="s">
        <v>241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691</v>
      </c>
      <c r="C3989" s="209" t="s">
        <v>692</v>
      </c>
      <c r="D3989" s="72" t="str">
        <f t="shared" si="125"/>
        <v>jun/2018</v>
      </c>
      <c r="E3989" s="206">
        <v>43265</v>
      </c>
      <c r="F3989" s="205" t="s">
        <v>1123</v>
      </c>
      <c r="G3989" s="205" t="s">
        <v>287</v>
      </c>
      <c r="H3989" s="207" t="s">
        <v>1363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691</v>
      </c>
      <c r="C3990" s="209" t="s">
        <v>692</v>
      </c>
      <c r="D3990" s="72" t="str">
        <f t="shared" si="125"/>
        <v>jun/2018</v>
      </c>
      <c r="E3990" s="206">
        <v>43265</v>
      </c>
      <c r="F3990" s="205" t="s">
        <v>1123</v>
      </c>
      <c r="G3990" s="205" t="s">
        <v>287</v>
      </c>
      <c r="H3990" s="207" t="s">
        <v>1363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691</v>
      </c>
      <c r="C3991" s="209" t="s">
        <v>692</v>
      </c>
      <c r="D3991" s="72" t="str">
        <f t="shared" si="125"/>
        <v>jun/2018</v>
      </c>
      <c r="E3991" s="206">
        <v>43265</v>
      </c>
      <c r="F3991" s="205" t="s">
        <v>1123</v>
      </c>
      <c r="G3991" s="205" t="s">
        <v>287</v>
      </c>
      <c r="H3991" s="207" t="s">
        <v>1363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691</v>
      </c>
      <c r="C3992" s="209" t="s">
        <v>692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287</v>
      </c>
      <c r="H3992" s="207" t="s">
        <v>1364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691</v>
      </c>
      <c r="C3993" s="209" t="s">
        <v>692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313</v>
      </c>
      <c r="H3993" s="207" t="s">
        <v>703</v>
      </c>
      <c r="I3993" s="221" t="s">
        <v>273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691</v>
      </c>
      <c r="C3994" s="209" t="s">
        <v>692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287</v>
      </c>
      <c r="H3994" s="207" t="s">
        <v>388</v>
      </c>
      <c r="I3994" s="207" t="s">
        <v>240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691</v>
      </c>
      <c r="C3995" s="209" t="s">
        <v>692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287</v>
      </c>
      <c r="H3995" s="207" t="s">
        <v>388</v>
      </c>
      <c r="I3995" s="207" t="s">
        <v>240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691</v>
      </c>
      <c r="C3996" s="209" t="s">
        <v>692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287</v>
      </c>
      <c r="H3996" s="207" t="s">
        <v>901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691</v>
      </c>
      <c r="C3997" s="209" t="s">
        <v>692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287</v>
      </c>
      <c r="H3997" s="207" t="s">
        <v>901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691</v>
      </c>
      <c r="C3998" s="209" t="s">
        <v>692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287</v>
      </c>
      <c r="H3998" s="207" t="s">
        <v>1365</v>
      </c>
      <c r="I3998" s="207" t="s">
        <v>241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691</v>
      </c>
      <c r="C3999" s="209" t="s">
        <v>692</v>
      </c>
      <c r="D3999" s="72" t="str">
        <f t="shared" si="125"/>
        <v>jun/2018</v>
      </c>
      <c r="E3999" s="206">
        <v>43265</v>
      </c>
      <c r="F3999" s="205" t="s">
        <v>314</v>
      </c>
      <c r="G3999" s="205" t="s">
        <v>287</v>
      </c>
      <c r="H3999" s="207" t="s">
        <v>129</v>
      </c>
      <c r="I3999" s="207" t="s">
        <v>268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691</v>
      </c>
      <c r="C4000" s="209" t="s">
        <v>692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287</v>
      </c>
      <c r="H4000" s="207" t="s">
        <v>996</v>
      </c>
      <c r="I4000" s="207" t="s">
        <v>245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691</v>
      </c>
      <c r="C4001" s="209" t="s">
        <v>692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287</v>
      </c>
      <c r="H4001" s="207" t="s">
        <v>1173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691</v>
      </c>
      <c r="C4002" s="209" t="s">
        <v>692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287</v>
      </c>
      <c r="H4002" s="207" t="s">
        <v>1015</v>
      </c>
      <c r="I4002" s="207" t="s">
        <v>260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691</v>
      </c>
      <c r="C4003" s="209" t="s">
        <v>692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287</v>
      </c>
      <c r="H4003" s="207" t="s">
        <v>1125</v>
      </c>
      <c r="I4003" s="207" t="s">
        <v>253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693</v>
      </c>
      <c r="C4004" s="209" t="s">
        <v>692</v>
      </c>
      <c r="D4004" s="72" t="str">
        <f t="shared" si="125"/>
        <v>jun/2018</v>
      </c>
      <c r="E4004" s="206">
        <v>43265</v>
      </c>
      <c r="F4004" s="205" t="s">
        <v>203</v>
      </c>
      <c r="G4004" s="205" t="s">
        <v>287</v>
      </c>
      <c r="H4004" s="207" t="s">
        <v>204</v>
      </c>
      <c r="I4004" s="207" t="s">
        <v>292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691</v>
      </c>
      <c r="C4005" s="209" t="s">
        <v>692</v>
      </c>
      <c r="D4005" s="72" t="str">
        <f t="shared" si="125"/>
        <v>jun/2018</v>
      </c>
      <c r="E4005" s="206">
        <v>43265</v>
      </c>
      <c r="F4005" s="205" t="s">
        <v>203</v>
      </c>
      <c r="G4005" s="205" t="s">
        <v>287</v>
      </c>
      <c r="H4005" s="207" t="s">
        <v>204</v>
      </c>
      <c r="I4005" s="207" t="s">
        <v>292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691</v>
      </c>
      <c r="C4006" s="209" t="s">
        <v>692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287</v>
      </c>
      <c r="H4006" s="207" t="s">
        <v>309</v>
      </c>
      <c r="I4006" s="207" t="s">
        <v>245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691</v>
      </c>
      <c r="C4007" s="209" t="s">
        <v>692</v>
      </c>
      <c r="D4007" s="72" t="str">
        <f t="shared" si="125"/>
        <v>jun/2018</v>
      </c>
      <c r="E4007" s="206">
        <v>43265</v>
      </c>
      <c r="F4007" s="205" t="s">
        <v>210</v>
      </c>
      <c r="G4007" s="205" t="s">
        <v>287</v>
      </c>
      <c r="H4007" s="207" t="s">
        <v>298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691</v>
      </c>
      <c r="C4008" s="209" t="s">
        <v>692</v>
      </c>
      <c r="D4008" s="72" t="str">
        <f t="shared" si="125"/>
        <v>jun/2018</v>
      </c>
      <c r="E4008" s="206">
        <v>43265</v>
      </c>
      <c r="F4008" s="205" t="s">
        <v>210</v>
      </c>
      <c r="G4008" s="205" t="s">
        <v>287</v>
      </c>
      <c r="H4008" s="207" t="s">
        <v>298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691</v>
      </c>
      <c r="C4009" s="209" t="s">
        <v>692</v>
      </c>
      <c r="D4009" s="72" t="str">
        <f t="shared" si="125"/>
        <v>jun/2018</v>
      </c>
      <c r="E4009" s="206">
        <v>43265</v>
      </c>
      <c r="F4009" s="205" t="s">
        <v>210</v>
      </c>
      <c r="G4009" s="205" t="s">
        <v>287</v>
      </c>
      <c r="H4009" s="207" t="s">
        <v>298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691</v>
      </c>
      <c r="C4010" s="209" t="s">
        <v>692</v>
      </c>
      <c r="D4010" s="72" t="str">
        <f t="shared" si="125"/>
        <v>jun/2018</v>
      </c>
      <c r="E4010" s="206">
        <v>43265</v>
      </c>
      <c r="F4010" s="205" t="s">
        <v>210</v>
      </c>
      <c r="G4010" s="205" t="s">
        <v>287</v>
      </c>
      <c r="H4010" s="207" t="s">
        <v>298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691</v>
      </c>
      <c r="C4011" s="209" t="s">
        <v>692</v>
      </c>
      <c r="D4011" s="72" t="str">
        <f t="shared" si="125"/>
        <v>jun/2018</v>
      </c>
      <c r="E4011" s="206">
        <v>43265</v>
      </c>
      <c r="F4011" s="205" t="s">
        <v>210</v>
      </c>
      <c r="G4011" s="205" t="s">
        <v>287</v>
      </c>
      <c r="H4011" s="207" t="s">
        <v>298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691</v>
      </c>
      <c r="C4012" s="209" t="s">
        <v>692</v>
      </c>
      <c r="D4012" s="72" t="str">
        <f t="shared" si="125"/>
        <v>jun/2018</v>
      </c>
      <c r="E4012" s="206">
        <v>43265</v>
      </c>
      <c r="F4012" s="205" t="s">
        <v>210</v>
      </c>
      <c r="G4012" s="205" t="s">
        <v>287</v>
      </c>
      <c r="H4012" s="207" t="s">
        <v>298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691</v>
      </c>
      <c r="C4013" s="209" t="s">
        <v>692</v>
      </c>
      <c r="D4013" s="72" t="str">
        <f t="shared" si="125"/>
        <v>jun/2018</v>
      </c>
      <c r="E4013" s="206">
        <v>43265</v>
      </c>
      <c r="F4013" s="205" t="s">
        <v>210</v>
      </c>
      <c r="G4013" s="205" t="s">
        <v>287</v>
      </c>
      <c r="H4013" s="207" t="s">
        <v>298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691</v>
      </c>
      <c r="C4014" s="209" t="s">
        <v>692</v>
      </c>
      <c r="D4014" s="72" t="str">
        <f t="shared" si="125"/>
        <v>jun/2018</v>
      </c>
      <c r="E4014" s="206">
        <v>43265</v>
      </c>
      <c r="F4014" s="205" t="s">
        <v>210</v>
      </c>
      <c r="G4014" s="205" t="s">
        <v>287</v>
      </c>
      <c r="H4014" s="207" t="s">
        <v>1040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691</v>
      </c>
      <c r="C4015" s="209" t="s">
        <v>692</v>
      </c>
      <c r="D4015" s="72" t="str">
        <f t="shared" si="125"/>
        <v>jun/2018</v>
      </c>
      <c r="E4015" s="206">
        <v>43265</v>
      </c>
      <c r="F4015" s="205" t="s">
        <v>210</v>
      </c>
      <c r="G4015" s="205" t="s">
        <v>287</v>
      </c>
      <c r="H4015" s="207" t="s">
        <v>1040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693</v>
      </c>
      <c r="C4016" s="209" t="s">
        <v>692</v>
      </c>
      <c r="D4016" s="72" t="str">
        <f t="shared" si="125"/>
        <v>jun/2018</v>
      </c>
      <c r="E4016" s="206">
        <v>43265</v>
      </c>
      <c r="F4016" s="205" t="s">
        <v>201</v>
      </c>
      <c r="G4016" s="205" t="s">
        <v>287</v>
      </c>
      <c r="H4016" s="207" t="s">
        <v>299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691</v>
      </c>
      <c r="C4017" s="209" t="s">
        <v>692</v>
      </c>
      <c r="D4017" s="72" t="str">
        <f t="shared" si="125"/>
        <v>jun/2018</v>
      </c>
      <c r="E4017" s="206">
        <v>43265</v>
      </c>
      <c r="F4017" s="205" t="s">
        <v>201</v>
      </c>
      <c r="G4017" s="205" t="s">
        <v>287</v>
      </c>
      <c r="H4017" s="207" t="s">
        <v>299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691</v>
      </c>
      <c r="C4018" s="209" t="s">
        <v>692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287</v>
      </c>
      <c r="H4018" s="207" t="s">
        <v>308</v>
      </c>
      <c r="I4018" s="207" t="s">
        <v>241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691</v>
      </c>
      <c r="C4019" s="209" t="s">
        <v>692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287</v>
      </c>
      <c r="H4019" s="207" t="s">
        <v>308</v>
      </c>
      <c r="I4019" s="207" t="s">
        <v>240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691</v>
      </c>
      <c r="C4020" s="209" t="s">
        <v>692</v>
      </c>
      <c r="D4020" s="72" t="str">
        <f t="shared" si="125"/>
        <v>jun/2018</v>
      </c>
      <c r="E4020" s="206">
        <v>43266</v>
      </c>
      <c r="F4020" s="205" t="s">
        <v>314</v>
      </c>
      <c r="G4020" s="205" t="s">
        <v>287</v>
      </c>
      <c r="H4020" s="207" t="s">
        <v>382</v>
      </c>
      <c r="I4020" s="207" t="s">
        <v>268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691</v>
      </c>
      <c r="C4021" s="209" t="s">
        <v>692</v>
      </c>
      <c r="D4021" s="72" t="str">
        <f t="shared" si="125"/>
        <v>jun/2018</v>
      </c>
      <c r="E4021" s="206">
        <v>43266</v>
      </c>
      <c r="F4021" s="205" t="s">
        <v>210</v>
      </c>
      <c r="G4021" s="205" t="s">
        <v>287</v>
      </c>
      <c r="H4021" s="207" t="s">
        <v>321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691</v>
      </c>
      <c r="C4022" s="209" t="s">
        <v>692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287</v>
      </c>
      <c r="H4022" s="207" t="s">
        <v>180</v>
      </c>
      <c r="I4022" s="207" t="s">
        <v>242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691</v>
      </c>
      <c r="C4023" s="209" t="s">
        <v>692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287</v>
      </c>
      <c r="H4023" s="207" t="s">
        <v>388</v>
      </c>
      <c r="I4023" s="207" t="s">
        <v>241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691</v>
      </c>
      <c r="C4024" s="209" t="s">
        <v>692</v>
      </c>
      <c r="D4024" s="72" t="str">
        <f t="shared" si="125"/>
        <v>jun/2018</v>
      </c>
      <c r="E4024" s="218">
        <v>43266</v>
      </c>
      <c r="F4024" s="205" t="s">
        <v>210</v>
      </c>
      <c r="G4024" s="213" t="s">
        <v>287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691</v>
      </c>
      <c r="C4025" s="209" t="s">
        <v>692</v>
      </c>
      <c r="D4025" s="72" t="str">
        <f t="shared" si="125"/>
        <v>jun/2018</v>
      </c>
      <c r="E4025" s="206">
        <v>43266</v>
      </c>
      <c r="F4025" s="205" t="s">
        <v>1295</v>
      </c>
      <c r="G4025" s="205" t="s">
        <v>287</v>
      </c>
      <c r="H4025" s="207" t="s">
        <v>846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691</v>
      </c>
      <c r="C4026" s="209" t="s">
        <v>692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287</v>
      </c>
      <c r="H4026" s="207" t="s">
        <v>846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691</v>
      </c>
      <c r="C4027" s="209" t="s">
        <v>692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287</v>
      </c>
      <c r="H4027" s="207" t="s">
        <v>1354</v>
      </c>
      <c r="I4027" s="207" t="s">
        <v>235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691</v>
      </c>
      <c r="C4028" s="209" t="s">
        <v>692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287</v>
      </c>
      <c r="H4028" s="207" t="s">
        <v>1022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691</v>
      </c>
      <c r="C4029" s="209" t="s">
        <v>692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287</v>
      </c>
      <c r="H4029" s="207" t="s">
        <v>1366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691</v>
      </c>
      <c r="C4030" s="209" t="s">
        <v>692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287</v>
      </c>
      <c r="H4030" s="207" t="s">
        <v>323</v>
      </c>
      <c r="I4030" s="207" t="s">
        <v>241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691</v>
      </c>
      <c r="C4031" s="209" t="s">
        <v>692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287</v>
      </c>
      <c r="H4031" s="207" t="s">
        <v>713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691</v>
      </c>
      <c r="C4032" s="209" t="s">
        <v>692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287</v>
      </c>
      <c r="H4032" s="207" t="s">
        <v>355</v>
      </c>
      <c r="I4032" s="207" t="s">
        <v>252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691</v>
      </c>
      <c r="C4033" s="209" t="s">
        <v>692</v>
      </c>
      <c r="D4033" s="72" t="str">
        <f t="shared" si="125"/>
        <v>jun/2018</v>
      </c>
      <c r="E4033" s="206">
        <v>43266</v>
      </c>
      <c r="F4033" s="205" t="s">
        <v>1295</v>
      </c>
      <c r="G4033" s="205" t="s">
        <v>287</v>
      </c>
      <c r="H4033" s="207" t="s">
        <v>834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691</v>
      </c>
      <c r="C4034" s="209" t="s">
        <v>692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287</v>
      </c>
      <c r="H4034" s="207" t="s">
        <v>834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691</v>
      </c>
      <c r="C4035" s="209" t="s">
        <v>692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287</v>
      </c>
      <c r="H4035" s="207" t="s">
        <v>405</v>
      </c>
      <c r="I4035" s="207" t="s">
        <v>252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691</v>
      </c>
      <c r="C4036" s="209" t="s">
        <v>692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287</v>
      </c>
      <c r="H4036" s="207" t="s">
        <v>1173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691</v>
      </c>
      <c r="C4037" s="209" t="s">
        <v>692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287</v>
      </c>
      <c r="H4037" s="207" t="s">
        <v>1208</v>
      </c>
      <c r="I4037" s="207" t="s">
        <v>241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691</v>
      </c>
      <c r="C4038" s="209" t="s">
        <v>692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287</v>
      </c>
      <c r="H4038" s="207" t="s">
        <v>334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691</v>
      </c>
      <c r="C4039" s="209" t="s">
        <v>692</v>
      </c>
      <c r="D4039" s="72" t="str">
        <f t="shared" si="127"/>
        <v>jun/2018</v>
      </c>
      <c r="E4039" s="206">
        <v>43266</v>
      </c>
      <c r="F4039" s="205" t="s">
        <v>203</v>
      </c>
      <c r="G4039" s="205" t="s">
        <v>287</v>
      </c>
      <c r="H4039" s="207" t="s">
        <v>204</v>
      </c>
      <c r="I4039" s="207" t="s">
        <v>292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691</v>
      </c>
      <c r="C4040" s="209" t="s">
        <v>692</v>
      </c>
      <c r="D4040" s="72" t="str">
        <f t="shared" si="127"/>
        <v>jun/2018</v>
      </c>
      <c r="E4040" s="206">
        <v>43266</v>
      </c>
      <c r="F4040" s="205" t="s">
        <v>210</v>
      </c>
      <c r="G4040" s="205" t="s">
        <v>287</v>
      </c>
      <c r="H4040" s="207" t="s">
        <v>298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691</v>
      </c>
      <c r="C4041" s="209" t="s">
        <v>692</v>
      </c>
      <c r="D4041" s="72" t="str">
        <f t="shared" si="127"/>
        <v>jun/2018</v>
      </c>
      <c r="E4041" s="206">
        <v>43266</v>
      </c>
      <c r="F4041" s="205" t="s">
        <v>210</v>
      </c>
      <c r="G4041" s="205" t="s">
        <v>287</v>
      </c>
      <c r="H4041" s="207" t="s">
        <v>298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691</v>
      </c>
      <c r="C4042" s="209" t="s">
        <v>692</v>
      </c>
      <c r="D4042" s="72" t="str">
        <f t="shared" si="127"/>
        <v>jun/2018</v>
      </c>
      <c r="E4042" s="206">
        <v>43266</v>
      </c>
      <c r="F4042" s="205" t="s">
        <v>210</v>
      </c>
      <c r="G4042" s="205" t="s">
        <v>287</v>
      </c>
      <c r="H4042" s="207" t="s">
        <v>298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691</v>
      </c>
      <c r="C4043" s="209" t="s">
        <v>692</v>
      </c>
      <c r="D4043" s="72" t="str">
        <f t="shared" si="127"/>
        <v>jun/2018</v>
      </c>
      <c r="E4043" s="206">
        <v>43266</v>
      </c>
      <c r="F4043" s="205" t="s">
        <v>210</v>
      </c>
      <c r="G4043" s="205" t="s">
        <v>287</v>
      </c>
      <c r="H4043" s="207" t="s">
        <v>298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691</v>
      </c>
      <c r="C4044" s="209" t="s">
        <v>692</v>
      </c>
      <c r="D4044" s="72" t="str">
        <f t="shared" si="127"/>
        <v>jun/2018</v>
      </c>
      <c r="E4044" s="206">
        <v>43266</v>
      </c>
      <c r="F4044" s="205" t="s">
        <v>314</v>
      </c>
      <c r="G4044" s="205" t="s">
        <v>287</v>
      </c>
      <c r="H4044" s="207" t="s">
        <v>1131</v>
      </c>
      <c r="I4044" s="207" t="s">
        <v>268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691</v>
      </c>
      <c r="C4045" s="209" t="s">
        <v>692</v>
      </c>
      <c r="D4045" s="72" t="str">
        <f t="shared" si="127"/>
        <v>jun/2018</v>
      </c>
      <c r="E4045" s="206">
        <v>43266</v>
      </c>
      <c r="F4045" s="205" t="s">
        <v>210</v>
      </c>
      <c r="G4045" s="205" t="s">
        <v>287</v>
      </c>
      <c r="H4045" s="207" t="s">
        <v>1040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691</v>
      </c>
      <c r="C4046" s="209" t="s">
        <v>692</v>
      </c>
      <c r="D4046" s="72" t="str">
        <f t="shared" si="127"/>
        <v>jun/2018</v>
      </c>
      <c r="E4046" s="206">
        <v>43266</v>
      </c>
      <c r="F4046" s="205" t="s">
        <v>210</v>
      </c>
      <c r="G4046" s="205" t="s">
        <v>287</v>
      </c>
      <c r="H4046" s="207" t="s">
        <v>1040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691</v>
      </c>
      <c r="C4047" s="209" t="s">
        <v>692</v>
      </c>
      <c r="D4047" s="72" t="str">
        <f t="shared" si="127"/>
        <v>jun/2018</v>
      </c>
      <c r="E4047" s="206">
        <v>43266</v>
      </c>
      <c r="F4047" s="205" t="s">
        <v>210</v>
      </c>
      <c r="G4047" s="205" t="s">
        <v>287</v>
      </c>
      <c r="H4047" s="207" t="s">
        <v>1040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693</v>
      </c>
      <c r="C4048" s="209" t="s">
        <v>692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287</v>
      </c>
      <c r="H4048" s="207" t="s">
        <v>140</v>
      </c>
      <c r="I4048" s="207" t="s">
        <v>227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693</v>
      </c>
      <c r="C4049" s="209" t="s">
        <v>692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287</v>
      </c>
      <c r="H4049" s="207" t="s">
        <v>140</v>
      </c>
      <c r="I4049" s="207" t="s">
        <v>227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691</v>
      </c>
      <c r="C4050" s="209" t="s">
        <v>692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287</v>
      </c>
      <c r="H4050" s="207" t="s">
        <v>178</v>
      </c>
      <c r="I4050" s="207" t="s">
        <v>241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691</v>
      </c>
      <c r="C4051" s="209" t="s">
        <v>692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287</v>
      </c>
      <c r="H4051" s="207" t="s">
        <v>1294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691</v>
      </c>
      <c r="C4052" s="209" t="s">
        <v>692</v>
      </c>
      <c r="D4052" s="72" t="str">
        <f t="shared" si="127"/>
        <v>jun/2018</v>
      </c>
      <c r="E4052" s="206">
        <v>43269</v>
      </c>
      <c r="F4052" s="205" t="s">
        <v>314</v>
      </c>
      <c r="G4052" s="205" t="s">
        <v>287</v>
      </c>
      <c r="H4052" s="207" t="s">
        <v>450</v>
      </c>
      <c r="I4052" s="207" t="s">
        <v>268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691</v>
      </c>
      <c r="C4053" s="209" t="s">
        <v>692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287</v>
      </c>
      <c r="H4053" s="207" t="s">
        <v>346</v>
      </c>
      <c r="I4053" s="207" t="s">
        <v>241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691</v>
      </c>
      <c r="C4054" s="209" t="s">
        <v>692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287</v>
      </c>
      <c r="H4054" s="207" t="s">
        <v>995</v>
      </c>
      <c r="I4054" s="207" t="s">
        <v>252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691</v>
      </c>
      <c r="C4055" s="209" t="s">
        <v>692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287</v>
      </c>
      <c r="H4055" s="207" t="s">
        <v>901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691</v>
      </c>
      <c r="C4056" s="209" t="s">
        <v>692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287</v>
      </c>
      <c r="H4056" s="207" t="s">
        <v>323</v>
      </c>
      <c r="I4056" s="207" t="s">
        <v>241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691</v>
      </c>
      <c r="C4057" s="209" t="s">
        <v>692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287</v>
      </c>
      <c r="H4057" s="207" t="s">
        <v>355</v>
      </c>
      <c r="I4057" s="207" t="s">
        <v>240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691</v>
      </c>
      <c r="C4058" s="209" t="s">
        <v>692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287</v>
      </c>
      <c r="H4058" s="207" t="s">
        <v>1367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691</v>
      </c>
      <c r="C4059" s="209" t="s">
        <v>692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287</v>
      </c>
      <c r="H4059" s="207" t="s">
        <v>1367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691</v>
      </c>
      <c r="C4060" s="209" t="s">
        <v>692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287</v>
      </c>
      <c r="H4060" s="207" t="s">
        <v>405</v>
      </c>
      <c r="I4060" s="207" t="s">
        <v>252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691</v>
      </c>
      <c r="C4061" s="209" t="s">
        <v>692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287</v>
      </c>
      <c r="H4061" s="207" t="s">
        <v>143</v>
      </c>
      <c r="I4061" s="207" t="s">
        <v>247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691</v>
      </c>
      <c r="C4062" s="209" t="s">
        <v>692</v>
      </c>
      <c r="D4062" s="72" t="str">
        <f t="shared" si="127"/>
        <v>jun/2018</v>
      </c>
      <c r="E4062" s="206">
        <v>43269</v>
      </c>
      <c r="F4062" s="205" t="s">
        <v>203</v>
      </c>
      <c r="G4062" s="205" t="s">
        <v>287</v>
      </c>
      <c r="H4062" s="207" t="s">
        <v>204</v>
      </c>
      <c r="I4062" s="207" t="s">
        <v>292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691</v>
      </c>
      <c r="C4063" s="209" t="s">
        <v>692</v>
      </c>
      <c r="D4063" s="72" t="str">
        <f t="shared" si="127"/>
        <v>jun/2018</v>
      </c>
      <c r="E4063" s="206">
        <v>43269</v>
      </c>
      <c r="F4063" s="205" t="s">
        <v>210</v>
      </c>
      <c r="G4063" s="205" t="s">
        <v>287</v>
      </c>
      <c r="H4063" s="207" t="s">
        <v>298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691</v>
      </c>
      <c r="C4064" s="209" t="s">
        <v>692</v>
      </c>
      <c r="D4064" s="72" t="str">
        <f t="shared" si="127"/>
        <v>jun/2018</v>
      </c>
      <c r="E4064" s="206">
        <v>43269</v>
      </c>
      <c r="F4064" s="205" t="s">
        <v>210</v>
      </c>
      <c r="G4064" s="205" t="s">
        <v>287</v>
      </c>
      <c r="H4064" s="207" t="s">
        <v>298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691</v>
      </c>
      <c r="C4065" s="209" t="s">
        <v>692</v>
      </c>
      <c r="D4065" s="72" t="str">
        <f t="shared" si="127"/>
        <v>jun/2018</v>
      </c>
      <c r="E4065" s="206">
        <v>43269</v>
      </c>
      <c r="F4065" s="205" t="s">
        <v>210</v>
      </c>
      <c r="G4065" s="205" t="s">
        <v>287</v>
      </c>
      <c r="H4065" s="207" t="s">
        <v>298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691</v>
      </c>
      <c r="C4066" s="209" t="s">
        <v>692</v>
      </c>
      <c r="D4066" s="72" t="str">
        <f t="shared" si="127"/>
        <v>jun/2018</v>
      </c>
      <c r="E4066" s="206">
        <v>43269</v>
      </c>
      <c r="F4066" s="205" t="s">
        <v>210</v>
      </c>
      <c r="G4066" s="205" t="s">
        <v>287</v>
      </c>
      <c r="H4066" s="207" t="s">
        <v>298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691</v>
      </c>
      <c r="C4067" s="209" t="s">
        <v>692</v>
      </c>
      <c r="D4067" s="72" t="str">
        <f t="shared" si="127"/>
        <v>jun/2018</v>
      </c>
      <c r="E4067" s="206">
        <v>43269</v>
      </c>
      <c r="F4067" s="205" t="s">
        <v>210</v>
      </c>
      <c r="G4067" s="205" t="s">
        <v>287</v>
      </c>
      <c r="H4067" s="207" t="s">
        <v>298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691</v>
      </c>
      <c r="C4068" s="209" t="s">
        <v>692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287</v>
      </c>
      <c r="H4068" s="207" t="s">
        <v>1323</v>
      </c>
      <c r="I4068" s="207" t="s">
        <v>250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693</v>
      </c>
      <c r="C4069" s="209" t="s">
        <v>692</v>
      </c>
      <c r="D4069" s="72" t="str">
        <f t="shared" si="127"/>
        <v>jun/2018</v>
      </c>
      <c r="E4069" s="206">
        <v>43270</v>
      </c>
      <c r="F4069" s="205" t="s">
        <v>213</v>
      </c>
      <c r="G4069" s="205" t="s">
        <v>287</v>
      </c>
      <c r="H4069" s="207" t="s">
        <v>213</v>
      </c>
      <c r="I4069" s="207" t="s">
        <v>202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691</v>
      </c>
      <c r="C4070" s="209" t="s">
        <v>692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287</v>
      </c>
      <c r="H4070" s="207" t="s">
        <v>1293</v>
      </c>
      <c r="I4070" s="207" t="s">
        <v>241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691</v>
      </c>
      <c r="C4071" s="209" t="s">
        <v>692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287</v>
      </c>
      <c r="H4071" s="207" t="s">
        <v>178</v>
      </c>
      <c r="I4071" s="207" t="s">
        <v>240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691</v>
      </c>
      <c r="C4072" s="209" t="s">
        <v>692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287</v>
      </c>
      <c r="H4072" s="207" t="s">
        <v>388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691</v>
      </c>
      <c r="C4073" s="209" t="s">
        <v>692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287</v>
      </c>
      <c r="H4073" s="207" t="s">
        <v>901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691</v>
      </c>
      <c r="C4074" s="209" t="s">
        <v>692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287</v>
      </c>
      <c r="H4074" s="207" t="s">
        <v>901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691</v>
      </c>
      <c r="C4075" s="209" t="s">
        <v>692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287</v>
      </c>
      <c r="H4075" s="207" t="s">
        <v>291</v>
      </c>
      <c r="I4075" s="207" t="s">
        <v>240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691</v>
      </c>
      <c r="C4076" s="209" t="s">
        <v>692</v>
      </c>
      <c r="D4076" s="72" t="str">
        <f t="shared" si="127"/>
        <v>jun/2018</v>
      </c>
      <c r="E4076" s="206">
        <v>43270</v>
      </c>
      <c r="F4076" s="205" t="s">
        <v>203</v>
      </c>
      <c r="G4076" s="205" t="s">
        <v>287</v>
      </c>
      <c r="H4076" s="207" t="s">
        <v>204</v>
      </c>
      <c r="I4076" s="207" t="s">
        <v>292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691</v>
      </c>
      <c r="C4077" s="209" t="s">
        <v>692</v>
      </c>
      <c r="D4077" s="72" t="str">
        <f t="shared" si="127"/>
        <v>jun/2018</v>
      </c>
      <c r="E4077" s="206">
        <v>43270</v>
      </c>
      <c r="F4077" s="205"/>
      <c r="G4077" s="205" t="s">
        <v>287</v>
      </c>
      <c r="H4077" s="207" t="s">
        <v>1131</v>
      </c>
      <c r="I4077" s="207" t="s">
        <v>268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691</v>
      </c>
      <c r="C4078" s="209" t="s">
        <v>692</v>
      </c>
      <c r="D4078" s="72" t="str">
        <f t="shared" si="127"/>
        <v>jun/2018</v>
      </c>
      <c r="E4078" s="206">
        <v>43270</v>
      </c>
      <c r="F4078" s="205" t="s">
        <v>1321</v>
      </c>
      <c r="G4078" s="205" t="s">
        <v>287</v>
      </c>
      <c r="H4078" s="207" t="s">
        <v>607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691</v>
      </c>
      <c r="C4079" s="209" t="s">
        <v>692</v>
      </c>
      <c r="D4079" s="72" t="str">
        <f t="shared" si="127"/>
        <v>jun/2018</v>
      </c>
      <c r="E4079" s="206">
        <v>43270</v>
      </c>
      <c r="F4079" s="205" t="s">
        <v>210</v>
      </c>
      <c r="G4079" s="205" t="s">
        <v>287</v>
      </c>
      <c r="H4079" s="207" t="s">
        <v>298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691</v>
      </c>
      <c r="C4080" s="209" t="s">
        <v>692</v>
      </c>
      <c r="D4080" s="72" t="str">
        <f t="shared" si="127"/>
        <v>jun/2018</v>
      </c>
      <c r="E4080" s="206">
        <v>43270</v>
      </c>
      <c r="F4080" s="205" t="s">
        <v>210</v>
      </c>
      <c r="G4080" s="205" t="s">
        <v>287</v>
      </c>
      <c r="H4080" s="207" t="s">
        <v>1040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691</v>
      </c>
      <c r="C4081" s="209" t="s">
        <v>692</v>
      </c>
      <c r="D4081" s="72" t="str">
        <f t="shared" si="127"/>
        <v>jun/2018</v>
      </c>
      <c r="E4081" s="206">
        <v>43270</v>
      </c>
      <c r="F4081" s="205" t="s">
        <v>210</v>
      </c>
      <c r="G4081" s="205" t="s">
        <v>287</v>
      </c>
      <c r="H4081" s="207" t="s">
        <v>1040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691</v>
      </c>
      <c r="C4082" s="209" t="s">
        <v>692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287</v>
      </c>
      <c r="H4082" s="207" t="s">
        <v>319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693</v>
      </c>
      <c r="C4083" s="209" t="s">
        <v>692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287</v>
      </c>
      <c r="H4083" s="207" t="s">
        <v>140</v>
      </c>
      <c r="I4083" s="207" t="s">
        <v>227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691</v>
      </c>
      <c r="C4084" s="209" t="s">
        <v>692</v>
      </c>
      <c r="D4084" s="72" t="str">
        <f t="shared" si="127"/>
        <v>jun/2018</v>
      </c>
      <c r="E4084" s="206">
        <v>43271</v>
      </c>
      <c r="F4084" s="205" t="s">
        <v>1368</v>
      </c>
      <c r="G4084" s="205" t="s">
        <v>287</v>
      </c>
      <c r="H4084" s="207" t="s">
        <v>1287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691</v>
      </c>
      <c r="C4085" s="209" t="s">
        <v>692</v>
      </c>
      <c r="D4085" s="72" t="str">
        <f t="shared" si="127"/>
        <v>jun/2018</v>
      </c>
      <c r="E4085" s="206">
        <v>43271</v>
      </c>
      <c r="F4085" s="205" t="s">
        <v>1369</v>
      </c>
      <c r="G4085" s="205" t="s">
        <v>287</v>
      </c>
      <c r="H4085" s="207" t="s">
        <v>1287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691</v>
      </c>
      <c r="C4086" s="209" t="s">
        <v>692</v>
      </c>
      <c r="D4086" s="72" t="str">
        <f t="shared" si="127"/>
        <v>jun/2018</v>
      </c>
      <c r="E4086" s="206">
        <v>43271</v>
      </c>
      <c r="F4086" s="205" t="s">
        <v>1370</v>
      </c>
      <c r="G4086" s="205" t="s">
        <v>287</v>
      </c>
      <c r="H4086" s="207" t="s">
        <v>1287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691</v>
      </c>
      <c r="C4087" s="209" t="s">
        <v>692</v>
      </c>
      <c r="D4087" s="72" t="str">
        <f t="shared" si="127"/>
        <v>jun/2018</v>
      </c>
      <c r="E4087" s="206">
        <v>43271</v>
      </c>
      <c r="F4087" s="205" t="s">
        <v>1371</v>
      </c>
      <c r="G4087" s="205" t="s">
        <v>287</v>
      </c>
      <c r="H4087" s="207" t="s">
        <v>1029</v>
      </c>
      <c r="I4087" s="207" t="s">
        <v>235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691</v>
      </c>
      <c r="C4088" s="209" t="s">
        <v>692</v>
      </c>
      <c r="D4088" s="72" t="str">
        <f t="shared" si="127"/>
        <v>jun/2018</v>
      </c>
      <c r="E4088" s="206">
        <v>43271</v>
      </c>
      <c r="F4088" s="205" t="s">
        <v>646</v>
      </c>
      <c r="G4088" s="205" t="s">
        <v>287</v>
      </c>
      <c r="H4088" s="207" t="s">
        <v>1030</v>
      </c>
      <c r="I4088" s="207" t="s">
        <v>235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691</v>
      </c>
      <c r="C4089" s="209" t="s">
        <v>692</v>
      </c>
      <c r="D4089" s="72" t="str">
        <f t="shared" si="127"/>
        <v>jun/2018</v>
      </c>
      <c r="E4089" s="206">
        <v>43271</v>
      </c>
      <c r="F4089" s="205" t="s">
        <v>1164</v>
      </c>
      <c r="G4089" s="205" t="s">
        <v>287</v>
      </c>
      <c r="H4089" s="207" t="s">
        <v>1030</v>
      </c>
      <c r="I4089" s="207" t="s">
        <v>235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691</v>
      </c>
      <c r="C4090" s="209" t="s">
        <v>692</v>
      </c>
      <c r="D4090" s="72" t="str">
        <f t="shared" si="127"/>
        <v>jun/2018</v>
      </c>
      <c r="E4090" s="206">
        <v>43271</v>
      </c>
      <c r="F4090" s="205" t="s">
        <v>645</v>
      </c>
      <c r="G4090" s="205" t="s">
        <v>287</v>
      </c>
      <c r="H4090" s="207" t="s">
        <v>1030</v>
      </c>
      <c r="I4090" s="207" t="s">
        <v>235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691</v>
      </c>
      <c r="C4091" s="209" t="s">
        <v>692</v>
      </c>
      <c r="D4091" s="72" t="str">
        <f t="shared" si="127"/>
        <v>jun/2018</v>
      </c>
      <c r="E4091" s="206">
        <v>43271</v>
      </c>
      <c r="F4091" s="205" t="s">
        <v>1372</v>
      </c>
      <c r="G4091" s="205" t="s">
        <v>287</v>
      </c>
      <c r="H4091" s="207" t="s">
        <v>1011</v>
      </c>
      <c r="I4091" s="207" t="s">
        <v>235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691</v>
      </c>
      <c r="C4092" s="209" t="s">
        <v>692</v>
      </c>
      <c r="D4092" s="72" t="str">
        <f t="shared" si="127"/>
        <v>jun/2018</v>
      </c>
      <c r="E4092" s="206">
        <v>43271</v>
      </c>
      <c r="F4092" s="205" t="s">
        <v>1373</v>
      </c>
      <c r="G4092" s="205" t="s">
        <v>287</v>
      </c>
      <c r="H4092" s="207" t="s">
        <v>1011</v>
      </c>
      <c r="I4092" s="207" t="s">
        <v>235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691</v>
      </c>
      <c r="C4093" s="209" t="s">
        <v>692</v>
      </c>
      <c r="D4093" s="72" t="str">
        <f t="shared" si="127"/>
        <v>jun/2018</v>
      </c>
      <c r="E4093" s="206">
        <v>43271</v>
      </c>
      <c r="F4093" s="205" t="s">
        <v>1374</v>
      </c>
      <c r="G4093" s="205" t="s">
        <v>287</v>
      </c>
      <c r="H4093" s="207" t="s">
        <v>1012</v>
      </c>
      <c r="I4093" s="207" t="s">
        <v>235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691</v>
      </c>
      <c r="C4094" s="209" t="s">
        <v>692</v>
      </c>
      <c r="D4094" s="72" t="str">
        <f t="shared" si="127"/>
        <v>jun/2018</v>
      </c>
      <c r="E4094" s="206">
        <v>43271</v>
      </c>
      <c r="F4094" s="205" t="s">
        <v>1375</v>
      </c>
      <c r="G4094" s="205" t="s">
        <v>287</v>
      </c>
      <c r="H4094" s="207" t="s">
        <v>1012</v>
      </c>
      <c r="I4094" s="207" t="s">
        <v>235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691</v>
      </c>
      <c r="C4095" s="209" t="s">
        <v>692</v>
      </c>
      <c r="D4095" s="72" t="str">
        <f t="shared" si="127"/>
        <v>jun/2018</v>
      </c>
      <c r="E4095" s="206">
        <v>43271</v>
      </c>
      <c r="F4095" s="205" t="s">
        <v>608</v>
      </c>
      <c r="G4095" s="205" t="s">
        <v>287</v>
      </c>
      <c r="H4095" s="207" t="s">
        <v>328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691</v>
      </c>
      <c r="C4096" s="209" t="s">
        <v>692</v>
      </c>
      <c r="D4096" s="72" t="str">
        <f t="shared" si="127"/>
        <v>jun/2018</v>
      </c>
      <c r="E4096" s="206">
        <v>43271</v>
      </c>
      <c r="F4096" s="205" t="s">
        <v>1376</v>
      </c>
      <c r="G4096" s="205" t="s">
        <v>287</v>
      </c>
      <c r="H4096" s="207" t="s">
        <v>328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691</v>
      </c>
      <c r="C4097" s="209" t="s">
        <v>692</v>
      </c>
      <c r="D4097" s="72" t="str">
        <f t="shared" si="127"/>
        <v>jun/2018</v>
      </c>
      <c r="E4097" s="206">
        <v>43271</v>
      </c>
      <c r="F4097" s="205" t="s">
        <v>442</v>
      </c>
      <c r="G4097" s="205" t="s">
        <v>287</v>
      </c>
      <c r="H4097" s="207" t="s">
        <v>328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691</v>
      </c>
      <c r="C4098" s="209" t="s">
        <v>692</v>
      </c>
      <c r="D4098" s="72" t="str">
        <f t="shared" si="127"/>
        <v>jun/2018</v>
      </c>
      <c r="E4098" s="206">
        <v>43271</v>
      </c>
      <c r="F4098" s="205" t="s">
        <v>1377</v>
      </c>
      <c r="G4098" s="205" t="s">
        <v>287</v>
      </c>
      <c r="H4098" s="207" t="s">
        <v>328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691</v>
      </c>
      <c r="C4099" s="209" t="s">
        <v>692</v>
      </c>
      <c r="D4099" s="72" t="str">
        <f t="shared" si="127"/>
        <v>jun/2018</v>
      </c>
      <c r="E4099" s="206">
        <v>43271</v>
      </c>
      <c r="F4099" s="205" t="s">
        <v>666</v>
      </c>
      <c r="G4099" s="205" t="s">
        <v>287</v>
      </c>
      <c r="H4099" s="207" t="s">
        <v>328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691</v>
      </c>
      <c r="C4100" s="209" t="s">
        <v>692</v>
      </c>
      <c r="D4100" s="72" t="str">
        <f t="shared" ref="D4100:D4163" si="129">TEXT(E4100,"mmm/aaaa")</f>
        <v>jun/2018</v>
      </c>
      <c r="E4100" s="206">
        <v>43271</v>
      </c>
      <c r="F4100" s="205" t="s">
        <v>609</v>
      </c>
      <c r="G4100" s="205" t="s">
        <v>287</v>
      </c>
      <c r="H4100" s="207" t="s">
        <v>328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691</v>
      </c>
      <c r="C4101" s="209" t="s">
        <v>692</v>
      </c>
      <c r="D4101" s="72" t="str">
        <f t="shared" si="129"/>
        <v>jun/2018</v>
      </c>
      <c r="E4101" s="206">
        <v>43271</v>
      </c>
      <c r="F4101" s="205" t="s">
        <v>1378</v>
      </c>
      <c r="G4101" s="205" t="s">
        <v>287</v>
      </c>
      <c r="H4101" s="207" t="s">
        <v>328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691</v>
      </c>
      <c r="C4102" s="209" t="s">
        <v>692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287</v>
      </c>
      <c r="H4102" s="207" t="s">
        <v>328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691</v>
      </c>
      <c r="C4103" s="209" t="s">
        <v>692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287</v>
      </c>
      <c r="H4103" s="207" t="s">
        <v>328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691</v>
      </c>
      <c r="C4104" s="209" t="s">
        <v>692</v>
      </c>
      <c r="D4104" s="72" t="str">
        <f t="shared" si="129"/>
        <v>jun/2018</v>
      </c>
      <c r="E4104" s="206">
        <v>43271</v>
      </c>
      <c r="F4104" s="205" t="s">
        <v>1379</v>
      </c>
      <c r="G4104" s="205" t="s">
        <v>287</v>
      </c>
      <c r="H4104" s="207" t="s">
        <v>1354</v>
      </c>
      <c r="I4104" s="207" t="s">
        <v>235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691</v>
      </c>
      <c r="C4105" s="209" t="s">
        <v>692</v>
      </c>
      <c r="D4105" s="72" t="str">
        <f t="shared" si="129"/>
        <v>jun/2018</v>
      </c>
      <c r="E4105" s="206">
        <v>43271</v>
      </c>
      <c r="F4105" s="205" t="s">
        <v>474</v>
      </c>
      <c r="G4105" s="205" t="s">
        <v>287</v>
      </c>
      <c r="H4105" s="207" t="s">
        <v>475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691</v>
      </c>
      <c r="C4106" s="209" t="s">
        <v>692</v>
      </c>
      <c r="D4106" s="72" t="str">
        <f t="shared" si="129"/>
        <v>jun/2018</v>
      </c>
      <c r="E4106" s="206">
        <v>43271</v>
      </c>
      <c r="F4106" s="205" t="s">
        <v>595</v>
      </c>
      <c r="G4106" s="205" t="s">
        <v>287</v>
      </c>
      <c r="H4106" s="207" t="s">
        <v>1013</v>
      </c>
      <c r="I4106" s="207" t="s">
        <v>235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691</v>
      </c>
      <c r="C4107" s="209" t="s">
        <v>692</v>
      </c>
      <c r="D4107" s="72" t="str">
        <f t="shared" si="129"/>
        <v>jun/2018</v>
      </c>
      <c r="E4107" s="206">
        <v>43271</v>
      </c>
      <c r="F4107" s="205" t="s">
        <v>674</v>
      </c>
      <c r="G4107" s="205" t="s">
        <v>287</v>
      </c>
      <c r="H4107" s="207" t="s">
        <v>1013</v>
      </c>
      <c r="I4107" s="207" t="s">
        <v>235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691</v>
      </c>
      <c r="C4108" s="209" t="s">
        <v>692</v>
      </c>
      <c r="D4108" s="72" t="str">
        <f t="shared" si="129"/>
        <v>jun/2018</v>
      </c>
      <c r="E4108" s="206">
        <v>43271</v>
      </c>
      <c r="F4108" s="205" t="s">
        <v>596</v>
      </c>
      <c r="G4108" s="205" t="s">
        <v>287</v>
      </c>
      <c r="H4108" s="207" t="s">
        <v>1013</v>
      </c>
      <c r="I4108" s="207" t="s">
        <v>235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691</v>
      </c>
      <c r="C4109" s="209" t="s">
        <v>692</v>
      </c>
      <c r="D4109" s="72" t="str">
        <f t="shared" si="129"/>
        <v>jun/2018</v>
      </c>
      <c r="E4109" s="206">
        <v>43271</v>
      </c>
      <c r="F4109" s="205" t="s">
        <v>1380</v>
      </c>
      <c r="G4109" s="205" t="s">
        <v>287</v>
      </c>
      <c r="H4109" s="207" t="s">
        <v>1014</v>
      </c>
      <c r="I4109" s="207" t="s">
        <v>265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691</v>
      </c>
      <c r="C4110" s="209" t="s">
        <v>692</v>
      </c>
      <c r="D4110" s="72" t="str">
        <f t="shared" si="129"/>
        <v>jun/2018</v>
      </c>
      <c r="E4110" s="206">
        <v>43271</v>
      </c>
      <c r="F4110" s="205" t="s">
        <v>466</v>
      </c>
      <c r="G4110" s="205" t="s">
        <v>287</v>
      </c>
      <c r="H4110" s="207" t="s">
        <v>466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691</v>
      </c>
      <c r="C4111" s="209" t="s">
        <v>692</v>
      </c>
      <c r="D4111" s="72" t="str">
        <f t="shared" si="129"/>
        <v>jun/2018</v>
      </c>
      <c r="E4111" s="206">
        <v>43271</v>
      </c>
      <c r="F4111" s="205" t="s">
        <v>472</v>
      </c>
      <c r="G4111" s="205" t="s">
        <v>287</v>
      </c>
      <c r="H4111" s="207" t="s">
        <v>472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691</v>
      </c>
      <c r="C4112" s="209" t="s">
        <v>692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287</v>
      </c>
      <c r="H4112" s="207" t="s">
        <v>1342</v>
      </c>
      <c r="I4112" s="207" t="s">
        <v>242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691</v>
      </c>
      <c r="C4113" s="209" t="s">
        <v>692</v>
      </c>
      <c r="D4113" s="72" t="str">
        <f t="shared" si="129"/>
        <v>jun/2018</v>
      </c>
      <c r="E4113" s="206">
        <v>43271</v>
      </c>
      <c r="F4113" s="205" t="s">
        <v>665</v>
      </c>
      <c r="G4113" s="205" t="s">
        <v>287</v>
      </c>
      <c r="H4113" s="207" t="s">
        <v>1068</v>
      </c>
      <c r="I4113" s="207" t="s">
        <v>235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691</v>
      </c>
      <c r="C4114" s="209" t="s">
        <v>692</v>
      </c>
      <c r="D4114" s="72" t="str">
        <f t="shared" si="129"/>
        <v>jun/2018</v>
      </c>
      <c r="E4114" s="206">
        <v>43271</v>
      </c>
      <c r="F4114" s="205" t="s">
        <v>1223</v>
      </c>
      <c r="G4114" s="205" t="s">
        <v>287</v>
      </c>
      <c r="H4114" s="207" t="s">
        <v>1068</v>
      </c>
      <c r="I4114" s="207" t="s">
        <v>235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691</v>
      </c>
      <c r="C4115" s="209" t="s">
        <v>692</v>
      </c>
      <c r="D4115" s="72" t="str">
        <f t="shared" si="129"/>
        <v>jun/2018</v>
      </c>
      <c r="E4115" s="206">
        <v>43271</v>
      </c>
      <c r="F4115" s="205" t="s">
        <v>1381</v>
      </c>
      <c r="G4115" s="205" t="s">
        <v>287</v>
      </c>
      <c r="H4115" s="207" t="s">
        <v>1071</v>
      </c>
      <c r="I4115" s="207" t="s">
        <v>235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691</v>
      </c>
      <c r="C4116" s="209" t="s">
        <v>692</v>
      </c>
      <c r="D4116" s="72" t="str">
        <f t="shared" si="129"/>
        <v>jun/2018</v>
      </c>
      <c r="E4116" s="206">
        <v>43271</v>
      </c>
      <c r="F4116" s="205" t="s">
        <v>1382</v>
      </c>
      <c r="G4116" s="205" t="s">
        <v>287</v>
      </c>
      <c r="H4116" s="207" t="s">
        <v>1071</v>
      </c>
      <c r="I4116" s="207" t="s">
        <v>235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691</v>
      </c>
      <c r="C4117" s="209" t="s">
        <v>692</v>
      </c>
      <c r="D4117" s="72" t="str">
        <f t="shared" si="129"/>
        <v>jun/2018</v>
      </c>
      <c r="E4117" s="206">
        <v>43271</v>
      </c>
      <c r="F4117" s="205" t="s">
        <v>1383</v>
      </c>
      <c r="G4117" s="205" t="s">
        <v>287</v>
      </c>
      <c r="H4117" s="207" t="s">
        <v>1071</v>
      </c>
      <c r="I4117" s="207" t="s">
        <v>235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691</v>
      </c>
      <c r="C4118" s="209" t="s">
        <v>692</v>
      </c>
      <c r="D4118" s="72" t="str">
        <f t="shared" si="129"/>
        <v>jun/2018</v>
      </c>
      <c r="E4118" s="206">
        <v>43271</v>
      </c>
      <c r="F4118" s="205" t="s">
        <v>1384</v>
      </c>
      <c r="G4118" s="205" t="s">
        <v>287</v>
      </c>
      <c r="H4118" s="207" t="s">
        <v>1059</v>
      </c>
      <c r="I4118" s="207" t="s">
        <v>261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691</v>
      </c>
      <c r="C4119" s="209" t="s">
        <v>692</v>
      </c>
      <c r="D4119" s="72" t="str">
        <f t="shared" si="129"/>
        <v>jun/2018</v>
      </c>
      <c r="E4119" s="206">
        <v>43271</v>
      </c>
      <c r="F4119" s="205" t="s">
        <v>1385</v>
      </c>
      <c r="G4119" s="205" t="s">
        <v>287</v>
      </c>
      <c r="H4119" s="207" t="s">
        <v>1059</v>
      </c>
      <c r="I4119" s="207" t="s">
        <v>261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691</v>
      </c>
      <c r="C4120" s="209" t="s">
        <v>692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287</v>
      </c>
      <c r="H4120" s="207" t="s">
        <v>168</v>
      </c>
      <c r="I4120" s="207" t="s">
        <v>252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691</v>
      </c>
      <c r="C4121" s="209" t="s">
        <v>692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287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691</v>
      </c>
      <c r="C4122" s="209" t="s">
        <v>692</v>
      </c>
      <c r="D4122" s="72" t="str">
        <f t="shared" si="129"/>
        <v>jun/2018</v>
      </c>
      <c r="E4122" s="206">
        <v>43271</v>
      </c>
      <c r="F4122" s="205" t="s">
        <v>681</v>
      </c>
      <c r="G4122" s="205" t="s">
        <v>287</v>
      </c>
      <c r="H4122" s="207" t="s">
        <v>1032</v>
      </c>
      <c r="I4122" s="207" t="s">
        <v>235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691</v>
      </c>
      <c r="C4123" s="209" t="s">
        <v>692</v>
      </c>
      <c r="D4123" s="72" t="str">
        <f t="shared" si="129"/>
        <v>jun/2018</v>
      </c>
      <c r="E4123" s="206">
        <v>43271</v>
      </c>
      <c r="F4123" s="205" t="s">
        <v>1386</v>
      </c>
      <c r="G4123" s="205" t="s">
        <v>287</v>
      </c>
      <c r="H4123" s="207" t="s">
        <v>334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691</v>
      </c>
      <c r="C4124" s="209" t="s">
        <v>692</v>
      </c>
      <c r="D4124" s="72" t="str">
        <f t="shared" si="129"/>
        <v>jun/2018</v>
      </c>
      <c r="E4124" s="206">
        <v>43271</v>
      </c>
      <c r="F4124" s="205" t="s">
        <v>1387</v>
      </c>
      <c r="G4124" s="205" t="s">
        <v>287</v>
      </c>
      <c r="H4124" s="207" t="s">
        <v>334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691</v>
      </c>
      <c r="C4125" s="209" t="s">
        <v>692</v>
      </c>
      <c r="D4125" s="72" t="str">
        <f t="shared" si="129"/>
        <v>jun/2018</v>
      </c>
      <c r="E4125" s="206">
        <v>43271</v>
      </c>
      <c r="F4125" s="205" t="s">
        <v>1388</v>
      </c>
      <c r="G4125" s="205" t="s">
        <v>287</v>
      </c>
      <c r="H4125" s="207" t="s">
        <v>1361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691</v>
      </c>
      <c r="C4126" s="209" t="s">
        <v>692</v>
      </c>
      <c r="D4126" s="72" t="str">
        <f t="shared" si="129"/>
        <v>jun/2018</v>
      </c>
      <c r="E4126" s="206">
        <v>43271</v>
      </c>
      <c r="F4126" s="205" t="s">
        <v>1389</v>
      </c>
      <c r="G4126" s="205" t="s">
        <v>287</v>
      </c>
      <c r="H4126" s="207" t="s">
        <v>1361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691</v>
      </c>
      <c r="C4127" s="209" t="s">
        <v>692</v>
      </c>
      <c r="D4127" s="72" t="str">
        <f t="shared" si="129"/>
        <v>jun/2018</v>
      </c>
      <c r="E4127" s="206">
        <v>43271</v>
      </c>
      <c r="F4127" s="205" t="s">
        <v>669</v>
      </c>
      <c r="G4127" s="205" t="s">
        <v>287</v>
      </c>
      <c r="H4127" s="207" t="s">
        <v>1015</v>
      </c>
      <c r="I4127" s="207" t="s">
        <v>260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691</v>
      </c>
      <c r="C4128" s="209" t="s">
        <v>692</v>
      </c>
      <c r="D4128" s="72" t="str">
        <f t="shared" si="129"/>
        <v>jun/2018</v>
      </c>
      <c r="E4128" s="206">
        <v>43271</v>
      </c>
      <c r="F4128" s="205" t="s">
        <v>470</v>
      </c>
      <c r="G4128" s="205" t="s">
        <v>287</v>
      </c>
      <c r="H4128" s="207" t="s">
        <v>1015</v>
      </c>
      <c r="I4128" s="207" t="s">
        <v>260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691</v>
      </c>
      <c r="C4129" s="209" t="s">
        <v>692</v>
      </c>
      <c r="D4129" s="72" t="str">
        <f t="shared" si="129"/>
        <v>jun/2018</v>
      </c>
      <c r="E4129" s="206">
        <v>43271</v>
      </c>
      <c r="F4129" s="205" t="s">
        <v>203</v>
      </c>
      <c r="G4129" s="205" t="s">
        <v>287</v>
      </c>
      <c r="H4129" s="207" t="s">
        <v>204</v>
      </c>
      <c r="I4129" s="207" t="s">
        <v>292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691</v>
      </c>
      <c r="C4130" s="209" t="s">
        <v>692</v>
      </c>
      <c r="D4130" s="72" t="str">
        <f t="shared" si="129"/>
        <v>jun/2018</v>
      </c>
      <c r="E4130" s="206">
        <v>43271</v>
      </c>
      <c r="F4130" s="205" t="s">
        <v>592</v>
      </c>
      <c r="G4130" s="205" t="s">
        <v>287</v>
      </c>
      <c r="H4130" s="207" t="s">
        <v>1017</v>
      </c>
      <c r="I4130" s="207" t="s">
        <v>235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691</v>
      </c>
      <c r="C4131" s="209" t="s">
        <v>692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287</v>
      </c>
      <c r="H4131" s="207" t="s">
        <v>1039</v>
      </c>
      <c r="I4131" s="207" t="s">
        <v>245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691</v>
      </c>
      <c r="C4132" s="209" t="s">
        <v>692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287</v>
      </c>
      <c r="H4132" s="207" t="s">
        <v>1039</v>
      </c>
      <c r="I4132" s="207" t="s">
        <v>245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691</v>
      </c>
      <c r="C4133" s="209" t="s">
        <v>692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287</v>
      </c>
      <c r="H4133" s="207" t="s">
        <v>1039</v>
      </c>
      <c r="I4133" s="207" t="s">
        <v>245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691</v>
      </c>
      <c r="C4134" s="209" t="s">
        <v>692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287</v>
      </c>
      <c r="H4134" s="207" t="s">
        <v>1039</v>
      </c>
      <c r="I4134" s="207" t="s">
        <v>245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691</v>
      </c>
      <c r="C4135" s="209" t="s">
        <v>692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287</v>
      </c>
      <c r="H4135" s="207" t="s">
        <v>1039</v>
      </c>
      <c r="I4135" s="207" t="s">
        <v>245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691</v>
      </c>
      <c r="C4136" s="209" t="s">
        <v>692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287</v>
      </c>
      <c r="H4136" s="207" t="s">
        <v>1039</v>
      </c>
      <c r="I4136" s="207" t="s">
        <v>245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691</v>
      </c>
      <c r="C4137" s="209" t="s">
        <v>692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287</v>
      </c>
      <c r="H4137" s="207" t="s">
        <v>1039</v>
      </c>
      <c r="I4137" s="207" t="s">
        <v>245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691</v>
      </c>
      <c r="C4138" s="209" t="s">
        <v>692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287</v>
      </c>
      <c r="H4138" s="207" t="s">
        <v>1039</v>
      </c>
      <c r="I4138" s="207" t="s">
        <v>245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691</v>
      </c>
      <c r="C4139" s="209" t="s">
        <v>692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287</v>
      </c>
      <c r="H4139" s="207" t="s">
        <v>1039</v>
      </c>
      <c r="I4139" s="207" t="s">
        <v>245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691</v>
      </c>
      <c r="C4140" s="209" t="s">
        <v>692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287</v>
      </c>
      <c r="H4140" s="207" t="s">
        <v>1039</v>
      </c>
      <c r="I4140" s="207" t="s">
        <v>245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691</v>
      </c>
      <c r="C4141" s="209" t="s">
        <v>692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287</v>
      </c>
      <c r="H4141" s="207" t="s">
        <v>1039</v>
      </c>
      <c r="I4141" s="207" t="s">
        <v>245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691</v>
      </c>
      <c r="C4142" s="209" t="s">
        <v>692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287</v>
      </c>
      <c r="H4142" s="207" t="s">
        <v>1039</v>
      </c>
      <c r="I4142" s="207" t="s">
        <v>245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691</v>
      </c>
      <c r="C4143" s="209" t="s">
        <v>692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287</v>
      </c>
      <c r="H4143" s="207" t="s">
        <v>1039</v>
      </c>
      <c r="I4143" s="207" t="s">
        <v>245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691</v>
      </c>
      <c r="C4144" s="209" t="s">
        <v>692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287</v>
      </c>
      <c r="H4144" s="207" t="s">
        <v>1039</v>
      </c>
      <c r="I4144" s="207" t="s">
        <v>245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691</v>
      </c>
      <c r="C4145" s="209" t="s">
        <v>692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287</v>
      </c>
      <c r="H4145" s="207" t="s">
        <v>1039</v>
      </c>
      <c r="I4145" s="207" t="s">
        <v>245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691</v>
      </c>
      <c r="C4146" s="209" t="s">
        <v>692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287</v>
      </c>
      <c r="H4146" s="207" t="s">
        <v>1039</v>
      </c>
      <c r="I4146" s="207" t="s">
        <v>245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691</v>
      </c>
      <c r="C4147" s="209" t="s">
        <v>692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287</v>
      </c>
      <c r="H4147" s="207" t="s">
        <v>1039</v>
      </c>
      <c r="I4147" s="207" t="s">
        <v>245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691</v>
      </c>
      <c r="C4148" s="209" t="s">
        <v>692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287</v>
      </c>
      <c r="H4148" s="207" t="s">
        <v>1039</v>
      </c>
      <c r="I4148" s="207" t="s">
        <v>245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691</v>
      </c>
      <c r="C4149" s="209" t="s">
        <v>692</v>
      </c>
      <c r="D4149" s="72" t="str">
        <f t="shared" si="129"/>
        <v>jun/2018</v>
      </c>
      <c r="E4149" s="206">
        <v>43271</v>
      </c>
      <c r="F4149" s="205" t="s">
        <v>210</v>
      </c>
      <c r="G4149" s="205" t="s">
        <v>287</v>
      </c>
      <c r="H4149" s="207" t="s">
        <v>298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691</v>
      </c>
      <c r="C4150" s="209" t="s">
        <v>692</v>
      </c>
      <c r="D4150" s="72" t="str">
        <f t="shared" si="129"/>
        <v>jun/2018</v>
      </c>
      <c r="E4150" s="206">
        <v>43271</v>
      </c>
      <c r="F4150" s="205" t="s">
        <v>210</v>
      </c>
      <c r="G4150" s="205" t="s">
        <v>287</v>
      </c>
      <c r="H4150" s="207" t="s">
        <v>298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691</v>
      </c>
      <c r="C4151" s="209" t="s">
        <v>692</v>
      </c>
      <c r="D4151" s="72" t="str">
        <f t="shared" si="129"/>
        <v>jun/2018</v>
      </c>
      <c r="E4151" s="206">
        <v>43271</v>
      </c>
      <c r="F4151" s="205" t="s">
        <v>210</v>
      </c>
      <c r="G4151" s="205" t="s">
        <v>287</v>
      </c>
      <c r="H4151" s="207" t="s">
        <v>298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691</v>
      </c>
      <c r="C4152" s="209" t="s">
        <v>692</v>
      </c>
      <c r="D4152" s="72" t="str">
        <f t="shared" si="129"/>
        <v>jun/2018</v>
      </c>
      <c r="E4152" s="206">
        <v>43271</v>
      </c>
      <c r="F4152" s="205" t="s">
        <v>210</v>
      </c>
      <c r="G4152" s="205" t="s">
        <v>287</v>
      </c>
      <c r="H4152" s="207" t="s">
        <v>298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691</v>
      </c>
      <c r="C4153" s="209" t="s">
        <v>692</v>
      </c>
      <c r="D4153" s="72" t="str">
        <f t="shared" si="129"/>
        <v>jun/2018</v>
      </c>
      <c r="E4153" s="206">
        <v>43271</v>
      </c>
      <c r="F4153" s="205" t="s">
        <v>210</v>
      </c>
      <c r="G4153" s="205" t="s">
        <v>287</v>
      </c>
      <c r="H4153" s="207" t="s">
        <v>298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691</v>
      </c>
      <c r="C4154" s="209" t="s">
        <v>692</v>
      </c>
      <c r="D4154" s="72" t="str">
        <f t="shared" si="129"/>
        <v>jun/2018</v>
      </c>
      <c r="E4154" s="206">
        <v>43271</v>
      </c>
      <c r="F4154" s="205" t="s">
        <v>210</v>
      </c>
      <c r="G4154" s="205" t="s">
        <v>287</v>
      </c>
      <c r="H4154" s="207" t="s">
        <v>298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691</v>
      </c>
      <c r="C4155" s="209" t="s">
        <v>692</v>
      </c>
      <c r="D4155" s="72" t="str">
        <f t="shared" si="129"/>
        <v>jun/2018</v>
      </c>
      <c r="E4155" s="206">
        <v>43271</v>
      </c>
      <c r="F4155" s="205" t="s">
        <v>1390</v>
      </c>
      <c r="G4155" s="205" t="s">
        <v>287</v>
      </c>
      <c r="H4155" s="207" t="s">
        <v>1319</v>
      </c>
      <c r="I4155" s="207" t="s">
        <v>269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691</v>
      </c>
      <c r="C4156" s="209" t="s">
        <v>692</v>
      </c>
      <c r="D4156" s="72" t="str">
        <f t="shared" si="129"/>
        <v>jun/2018</v>
      </c>
      <c r="E4156" s="206">
        <v>43271</v>
      </c>
      <c r="F4156" s="205" t="s">
        <v>1391</v>
      </c>
      <c r="G4156" s="205" t="s">
        <v>287</v>
      </c>
      <c r="H4156" s="207" t="s">
        <v>540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691</v>
      </c>
      <c r="C4157" s="209" t="s">
        <v>692</v>
      </c>
      <c r="D4157" s="72" t="str">
        <f t="shared" si="129"/>
        <v>jun/2018</v>
      </c>
      <c r="E4157" s="206">
        <v>43271</v>
      </c>
      <c r="F4157" s="205" t="s">
        <v>1392</v>
      </c>
      <c r="G4157" s="205" t="s">
        <v>287</v>
      </c>
      <c r="H4157" s="207" t="s">
        <v>540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691</v>
      </c>
      <c r="C4158" s="209" t="s">
        <v>692</v>
      </c>
      <c r="D4158" s="72" t="str">
        <f t="shared" si="129"/>
        <v>jun/2018</v>
      </c>
      <c r="E4158" s="206">
        <v>43271</v>
      </c>
      <c r="F4158" s="205" t="s">
        <v>1393</v>
      </c>
      <c r="G4158" s="205" t="s">
        <v>287</v>
      </c>
      <c r="H4158" s="207" t="s">
        <v>540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691</v>
      </c>
      <c r="C4159" s="209" t="s">
        <v>692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287</v>
      </c>
      <c r="H4159" s="207" t="s">
        <v>540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693</v>
      </c>
      <c r="C4160" s="209" t="s">
        <v>692</v>
      </c>
      <c r="D4160" s="72" t="str">
        <f t="shared" si="129"/>
        <v>jun/2018</v>
      </c>
      <c r="E4160" s="206">
        <v>43271</v>
      </c>
      <c r="F4160" s="205" t="s">
        <v>201</v>
      </c>
      <c r="G4160" s="205" t="s">
        <v>287</v>
      </c>
      <c r="H4160" s="207" t="s">
        <v>299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691</v>
      </c>
      <c r="C4161" s="209" t="s">
        <v>692</v>
      </c>
      <c r="D4161" s="72" t="str">
        <f t="shared" si="129"/>
        <v>jun/2018</v>
      </c>
      <c r="E4161" s="206">
        <v>43271</v>
      </c>
      <c r="F4161" s="205" t="s">
        <v>201</v>
      </c>
      <c r="G4161" s="205" t="s">
        <v>287</v>
      </c>
      <c r="H4161" s="207" t="s">
        <v>299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691</v>
      </c>
      <c r="C4162" s="209" t="s">
        <v>692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287</v>
      </c>
      <c r="H4162" s="207" t="s">
        <v>1006</v>
      </c>
      <c r="I4162" s="207" t="s">
        <v>252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691</v>
      </c>
      <c r="C4163" s="209" t="s">
        <v>692</v>
      </c>
      <c r="D4163" s="72" t="str">
        <f t="shared" si="129"/>
        <v>jun/2018</v>
      </c>
      <c r="E4163" s="206">
        <v>43272</v>
      </c>
      <c r="F4163" s="205" t="s">
        <v>376</v>
      </c>
      <c r="G4163" s="205" t="s">
        <v>287</v>
      </c>
      <c r="H4163" s="207" t="s">
        <v>399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691</v>
      </c>
      <c r="C4164" s="209" t="s">
        <v>692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287</v>
      </c>
      <c r="H4164" s="207" t="s">
        <v>178</v>
      </c>
      <c r="I4164" s="207" t="s">
        <v>241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691</v>
      </c>
      <c r="C4165" s="209" t="s">
        <v>692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287</v>
      </c>
      <c r="H4165" s="207" t="s">
        <v>1030</v>
      </c>
      <c r="I4165" s="207" t="s">
        <v>235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691</v>
      </c>
      <c r="C4166" s="209" t="s">
        <v>692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287</v>
      </c>
      <c r="H4166" s="207" t="s">
        <v>1011</v>
      </c>
      <c r="I4166" s="207" t="s">
        <v>235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691</v>
      </c>
      <c r="C4167" s="209" t="s">
        <v>692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287</v>
      </c>
      <c r="H4167" s="207" t="s">
        <v>1216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691</v>
      </c>
      <c r="C4168" s="209" t="s">
        <v>692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287</v>
      </c>
      <c r="H4168" s="207" t="s">
        <v>410</v>
      </c>
      <c r="I4168" s="207" t="s">
        <v>240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691</v>
      </c>
      <c r="C4169" s="209" t="s">
        <v>692</v>
      </c>
      <c r="D4169" s="72" t="str">
        <f t="shared" si="131"/>
        <v>jun/2018</v>
      </c>
      <c r="E4169" s="206">
        <v>43272</v>
      </c>
      <c r="F4169" s="205" t="s">
        <v>376</v>
      </c>
      <c r="G4169" s="205" t="s">
        <v>287</v>
      </c>
      <c r="H4169" s="207" t="s">
        <v>567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691</v>
      </c>
      <c r="C4170" s="209" t="s">
        <v>692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287</v>
      </c>
      <c r="H4170" s="207" t="s">
        <v>1012</v>
      </c>
      <c r="I4170" s="207" t="s">
        <v>235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691</v>
      </c>
      <c r="C4171" s="209" t="s">
        <v>692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287</v>
      </c>
      <c r="H4171" s="207" t="s">
        <v>328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691</v>
      </c>
      <c r="C4172" s="209" t="s">
        <v>692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287</v>
      </c>
      <c r="H4172" s="207" t="s">
        <v>1008</v>
      </c>
      <c r="I4172" s="207" t="s">
        <v>235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691</v>
      </c>
      <c r="C4173" s="209" t="s">
        <v>692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287</v>
      </c>
      <c r="H4173" s="207" t="s">
        <v>901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691</v>
      </c>
      <c r="C4174" s="209" t="s">
        <v>692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287</v>
      </c>
      <c r="H4174" s="207" t="s">
        <v>901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691</v>
      </c>
      <c r="C4175" s="209" t="s">
        <v>692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287</v>
      </c>
      <c r="H4175" s="207" t="s">
        <v>901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691</v>
      </c>
      <c r="C4176" s="209" t="s">
        <v>692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287</v>
      </c>
      <c r="H4176" s="207" t="s">
        <v>901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691</v>
      </c>
      <c r="C4177" s="209" t="s">
        <v>692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287</v>
      </c>
      <c r="H4177" s="207" t="s">
        <v>1013</v>
      </c>
      <c r="I4177" s="207" t="s">
        <v>235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691</v>
      </c>
      <c r="C4178" s="209" t="s">
        <v>692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287</v>
      </c>
      <c r="H4178" s="207" t="s">
        <v>306</v>
      </c>
      <c r="I4178" s="207" t="s">
        <v>240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691</v>
      </c>
      <c r="C4179" s="209" t="s">
        <v>692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287</v>
      </c>
      <c r="H4179" s="207" t="s">
        <v>1014</v>
      </c>
      <c r="I4179" s="207" t="s">
        <v>244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691</v>
      </c>
      <c r="C4180" s="209" t="s">
        <v>692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287</v>
      </c>
      <c r="H4180" s="207" t="s">
        <v>1014</v>
      </c>
      <c r="I4180" s="207" t="s">
        <v>244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691</v>
      </c>
      <c r="C4181" s="209" t="s">
        <v>692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287</v>
      </c>
      <c r="H4181" s="207" t="s">
        <v>1023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691</v>
      </c>
      <c r="C4182" s="209" t="s">
        <v>692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287</v>
      </c>
      <c r="H4182" s="207" t="s">
        <v>1394</v>
      </c>
      <c r="I4182" s="207" t="s">
        <v>242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691</v>
      </c>
      <c r="C4183" s="209" t="s">
        <v>692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287</v>
      </c>
      <c r="H4183" s="207" t="s">
        <v>355</v>
      </c>
      <c r="I4183" s="207" t="s">
        <v>241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691</v>
      </c>
      <c r="C4184" s="209" t="s">
        <v>692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287</v>
      </c>
      <c r="H4184" s="207" t="s">
        <v>1071</v>
      </c>
      <c r="I4184" s="207" t="s">
        <v>235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691</v>
      </c>
      <c r="C4185" s="209" t="s">
        <v>692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287</v>
      </c>
      <c r="H4185" s="207" t="s">
        <v>405</v>
      </c>
      <c r="I4185" s="207" t="s">
        <v>252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691</v>
      </c>
      <c r="C4186" s="209" t="s">
        <v>692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287</v>
      </c>
      <c r="H4186" s="207" t="s">
        <v>1208</v>
      </c>
      <c r="I4186" s="207" t="s">
        <v>241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691</v>
      </c>
      <c r="C4187" s="209" t="s">
        <v>692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287</v>
      </c>
      <c r="H4187" s="207" t="s">
        <v>1208</v>
      </c>
      <c r="I4187" s="207" t="s">
        <v>241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691</v>
      </c>
      <c r="C4188" s="209" t="s">
        <v>692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287</v>
      </c>
      <c r="H4188" s="207" t="s">
        <v>1395</v>
      </c>
      <c r="I4188" s="207" t="s">
        <v>241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691</v>
      </c>
      <c r="C4189" s="209" t="s">
        <v>692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313</v>
      </c>
      <c r="H4189" s="207" t="s">
        <v>291</v>
      </c>
      <c r="I4189" s="207" t="s">
        <v>240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693</v>
      </c>
      <c r="C4190" s="209" t="s">
        <v>692</v>
      </c>
      <c r="D4190" s="72" t="str">
        <f t="shared" si="131"/>
        <v>jun/2018</v>
      </c>
      <c r="E4190" s="206">
        <v>43272</v>
      </c>
      <c r="F4190" s="205" t="s">
        <v>203</v>
      </c>
      <c r="G4190" s="205" t="s">
        <v>287</v>
      </c>
      <c r="H4190" s="207" t="s">
        <v>204</v>
      </c>
      <c r="I4190" s="207" t="s">
        <v>292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691</v>
      </c>
      <c r="C4191" s="209" t="s">
        <v>692</v>
      </c>
      <c r="D4191" s="72" t="str">
        <f t="shared" si="131"/>
        <v>jun/2018</v>
      </c>
      <c r="E4191" s="206">
        <v>43272</v>
      </c>
      <c r="F4191" s="205" t="s">
        <v>203</v>
      </c>
      <c r="G4191" s="205" t="s">
        <v>287</v>
      </c>
      <c r="H4191" s="207" t="s">
        <v>204</v>
      </c>
      <c r="I4191" s="207" t="s">
        <v>292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691</v>
      </c>
      <c r="C4192" s="209" t="s">
        <v>692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287</v>
      </c>
      <c r="H4192" s="207" t="s">
        <v>1017</v>
      </c>
      <c r="I4192" s="207" t="s">
        <v>235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691</v>
      </c>
      <c r="C4193" s="209" t="s">
        <v>692</v>
      </c>
      <c r="D4193" s="72" t="str">
        <f t="shared" si="131"/>
        <v>jun/2018</v>
      </c>
      <c r="E4193" s="206">
        <v>43272</v>
      </c>
      <c r="F4193" s="205" t="s">
        <v>210</v>
      </c>
      <c r="G4193" s="205" t="s">
        <v>287</v>
      </c>
      <c r="H4193" s="207" t="s">
        <v>298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691</v>
      </c>
      <c r="C4194" s="209" t="s">
        <v>692</v>
      </c>
      <c r="D4194" s="72" t="str">
        <f t="shared" si="131"/>
        <v>jun/2018</v>
      </c>
      <c r="E4194" s="206">
        <v>43272</v>
      </c>
      <c r="F4194" s="205" t="s">
        <v>210</v>
      </c>
      <c r="G4194" s="205" t="s">
        <v>287</v>
      </c>
      <c r="H4194" s="207" t="s">
        <v>298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691</v>
      </c>
      <c r="C4195" s="209" t="s">
        <v>692</v>
      </c>
      <c r="D4195" s="72" t="str">
        <f t="shared" si="131"/>
        <v>jun/2018</v>
      </c>
      <c r="E4195" s="206">
        <v>43272</v>
      </c>
      <c r="F4195" s="205" t="s">
        <v>210</v>
      </c>
      <c r="G4195" s="205" t="s">
        <v>287</v>
      </c>
      <c r="H4195" s="207" t="s">
        <v>298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691</v>
      </c>
      <c r="C4196" s="209" t="s">
        <v>692</v>
      </c>
      <c r="D4196" s="72" t="str">
        <f t="shared" si="131"/>
        <v>jun/2018</v>
      </c>
      <c r="E4196" s="206">
        <v>43272</v>
      </c>
      <c r="F4196" s="205" t="s">
        <v>210</v>
      </c>
      <c r="G4196" s="205" t="s">
        <v>287</v>
      </c>
      <c r="H4196" s="207" t="s">
        <v>298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691</v>
      </c>
      <c r="C4197" s="209" t="s">
        <v>692</v>
      </c>
      <c r="D4197" s="72" t="str">
        <f t="shared" si="131"/>
        <v>jun/2018</v>
      </c>
      <c r="E4197" s="206">
        <v>43272</v>
      </c>
      <c r="F4197" s="205" t="s">
        <v>210</v>
      </c>
      <c r="G4197" s="205" t="s">
        <v>287</v>
      </c>
      <c r="H4197" s="207" t="s">
        <v>298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691</v>
      </c>
      <c r="C4198" s="209" t="s">
        <v>692</v>
      </c>
      <c r="D4198" s="72" t="str">
        <f t="shared" si="131"/>
        <v>jun/2018</v>
      </c>
      <c r="E4198" s="206">
        <v>43272</v>
      </c>
      <c r="F4198" s="205" t="s">
        <v>210</v>
      </c>
      <c r="G4198" s="205" t="s">
        <v>287</v>
      </c>
      <c r="H4198" s="207" t="s">
        <v>298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691</v>
      </c>
      <c r="C4199" s="209" t="s">
        <v>692</v>
      </c>
      <c r="D4199" s="72" t="str">
        <f t="shared" si="131"/>
        <v>jun/2018</v>
      </c>
      <c r="E4199" s="206">
        <v>43272</v>
      </c>
      <c r="F4199" s="205" t="s">
        <v>210</v>
      </c>
      <c r="G4199" s="205" t="s">
        <v>287</v>
      </c>
      <c r="H4199" s="207" t="s">
        <v>298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691</v>
      </c>
      <c r="C4200" s="209" t="s">
        <v>692</v>
      </c>
      <c r="D4200" s="72" t="str">
        <f t="shared" si="131"/>
        <v>jun/2018</v>
      </c>
      <c r="E4200" s="206">
        <v>43272</v>
      </c>
      <c r="F4200" s="205" t="s">
        <v>210</v>
      </c>
      <c r="G4200" s="205" t="s">
        <v>287</v>
      </c>
      <c r="H4200" s="207" t="s">
        <v>1040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691</v>
      </c>
      <c r="C4201" s="209" t="s">
        <v>692</v>
      </c>
      <c r="D4201" s="72" t="str">
        <f t="shared" si="131"/>
        <v>jun/2018</v>
      </c>
      <c r="E4201" s="206">
        <v>43272</v>
      </c>
      <c r="F4201" s="205" t="s">
        <v>210</v>
      </c>
      <c r="G4201" s="205" t="s">
        <v>287</v>
      </c>
      <c r="H4201" s="207" t="s">
        <v>1040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691</v>
      </c>
      <c r="C4202" s="209" t="s">
        <v>692</v>
      </c>
      <c r="D4202" s="72" t="str">
        <f t="shared" si="131"/>
        <v>jun/2018</v>
      </c>
      <c r="E4202" s="206">
        <v>43272</v>
      </c>
      <c r="F4202" s="205" t="s">
        <v>210</v>
      </c>
      <c r="G4202" s="205" t="s">
        <v>287</v>
      </c>
      <c r="H4202" s="207" t="s">
        <v>1040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691</v>
      </c>
      <c r="C4203" s="209" t="s">
        <v>692</v>
      </c>
      <c r="D4203" s="72" t="str">
        <f t="shared" si="131"/>
        <v>jun/2018</v>
      </c>
      <c r="E4203" s="206">
        <v>43272</v>
      </c>
      <c r="F4203" s="205" t="s">
        <v>210</v>
      </c>
      <c r="G4203" s="205" t="s">
        <v>287</v>
      </c>
      <c r="H4203" s="207" t="s">
        <v>1040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691</v>
      </c>
      <c r="C4204" s="209" t="s">
        <v>692</v>
      </c>
      <c r="D4204" s="72" t="str">
        <f t="shared" si="131"/>
        <v>jun/2018</v>
      </c>
      <c r="E4204" s="206">
        <v>43272</v>
      </c>
      <c r="F4204" s="205" t="s">
        <v>210</v>
      </c>
      <c r="G4204" s="205" t="s">
        <v>287</v>
      </c>
      <c r="H4204" s="207" t="s">
        <v>1040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691</v>
      </c>
      <c r="C4205" s="209" t="s">
        <v>692</v>
      </c>
      <c r="D4205" s="72" t="str">
        <f t="shared" si="131"/>
        <v>jun/2018</v>
      </c>
      <c r="E4205" s="206">
        <v>43272</v>
      </c>
      <c r="F4205" s="205" t="s">
        <v>210</v>
      </c>
      <c r="G4205" s="205" t="s">
        <v>287</v>
      </c>
      <c r="H4205" s="207" t="s">
        <v>1040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691</v>
      </c>
      <c r="C4206" s="209" t="s">
        <v>692</v>
      </c>
      <c r="D4206" s="72" t="str">
        <f t="shared" si="131"/>
        <v>jun/2018</v>
      </c>
      <c r="E4206" s="206">
        <v>43272</v>
      </c>
      <c r="F4206" s="205" t="s">
        <v>210</v>
      </c>
      <c r="G4206" s="205" t="s">
        <v>287</v>
      </c>
      <c r="H4206" s="207" t="s">
        <v>1040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691</v>
      </c>
      <c r="C4207" s="209" t="s">
        <v>692</v>
      </c>
      <c r="D4207" s="72" t="str">
        <f t="shared" si="131"/>
        <v>jun/2018</v>
      </c>
      <c r="E4207" s="206">
        <v>43272</v>
      </c>
      <c r="F4207" s="205" t="s">
        <v>210</v>
      </c>
      <c r="G4207" s="205" t="s">
        <v>287</v>
      </c>
      <c r="H4207" s="207" t="s">
        <v>1040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693</v>
      </c>
      <c r="C4208" s="209" t="s">
        <v>692</v>
      </c>
      <c r="D4208" s="72" t="str">
        <f t="shared" si="131"/>
        <v>jun/2018</v>
      </c>
      <c r="E4208" s="206">
        <v>43272</v>
      </c>
      <c r="F4208" s="205" t="s">
        <v>201</v>
      </c>
      <c r="G4208" s="205" t="s">
        <v>287</v>
      </c>
      <c r="H4208" s="207" t="s">
        <v>299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691</v>
      </c>
      <c r="C4209" s="209" t="s">
        <v>692</v>
      </c>
      <c r="D4209" s="72" t="str">
        <f t="shared" si="131"/>
        <v>jun/2018</v>
      </c>
      <c r="E4209" s="206">
        <v>43272</v>
      </c>
      <c r="F4209" s="205" t="s">
        <v>201</v>
      </c>
      <c r="G4209" s="205" t="s">
        <v>287</v>
      </c>
      <c r="H4209" s="207" t="s">
        <v>299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691</v>
      </c>
      <c r="C4210" s="209" t="s">
        <v>692</v>
      </c>
      <c r="D4210" s="72" t="str">
        <f t="shared" si="131"/>
        <v>jun/2018</v>
      </c>
      <c r="E4210" s="206">
        <v>43273</v>
      </c>
      <c r="F4210" s="205" t="s">
        <v>460</v>
      </c>
      <c r="G4210" s="205" t="s">
        <v>287</v>
      </c>
      <c r="H4210" s="207" t="s">
        <v>1396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691</v>
      </c>
      <c r="C4211" s="209" t="s">
        <v>692</v>
      </c>
      <c r="D4211" s="72" t="str">
        <f t="shared" si="131"/>
        <v>jun/2018</v>
      </c>
      <c r="E4211" s="206">
        <v>43273</v>
      </c>
      <c r="F4211" s="205" t="s">
        <v>213</v>
      </c>
      <c r="G4211" s="205" t="s">
        <v>287</v>
      </c>
      <c r="H4211" s="207" t="s">
        <v>213</v>
      </c>
      <c r="I4211" s="207" t="s">
        <v>202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691</v>
      </c>
      <c r="C4212" s="209" t="s">
        <v>692</v>
      </c>
      <c r="D4212" s="72" t="str">
        <f t="shared" si="131"/>
        <v>jun/2018</v>
      </c>
      <c r="E4212" s="206">
        <v>43273</v>
      </c>
      <c r="F4212" s="205" t="s">
        <v>460</v>
      </c>
      <c r="G4212" s="205" t="s">
        <v>287</v>
      </c>
      <c r="H4212" s="207" t="s">
        <v>1397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691</v>
      </c>
      <c r="C4213" s="209" t="s">
        <v>692</v>
      </c>
      <c r="D4213" s="72" t="str">
        <f t="shared" si="131"/>
        <v>jun/2018</v>
      </c>
      <c r="E4213" s="206">
        <v>43273</v>
      </c>
      <c r="F4213" s="205" t="s">
        <v>460</v>
      </c>
      <c r="G4213" s="205" t="s">
        <v>287</v>
      </c>
      <c r="H4213" s="207" t="s">
        <v>1334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691</v>
      </c>
      <c r="C4214" s="209" t="s">
        <v>692</v>
      </c>
      <c r="D4214" s="72" t="str">
        <f t="shared" si="131"/>
        <v>jun/2018</v>
      </c>
      <c r="E4214" s="206">
        <v>43273</v>
      </c>
      <c r="F4214" s="205" t="s">
        <v>460</v>
      </c>
      <c r="G4214" s="205" t="s">
        <v>287</v>
      </c>
      <c r="H4214" s="207" t="s">
        <v>1398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691</v>
      </c>
      <c r="C4215" s="209" t="s">
        <v>692</v>
      </c>
      <c r="D4215" s="72" t="str">
        <f t="shared" si="131"/>
        <v>jun/2018</v>
      </c>
      <c r="E4215" s="206">
        <v>43273</v>
      </c>
      <c r="F4215" s="205" t="s">
        <v>460</v>
      </c>
      <c r="G4215" s="205" t="s">
        <v>287</v>
      </c>
      <c r="H4215" s="207" t="s">
        <v>1399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691</v>
      </c>
      <c r="C4216" s="209" t="s">
        <v>692</v>
      </c>
      <c r="D4216" s="72" t="str">
        <f t="shared" si="131"/>
        <v>jun/2018</v>
      </c>
      <c r="E4216" s="206">
        <v>43273</v>
      </c>
      <c r="F4216" s="205" t="s">
        <v>460</v>
      </c>
      <c r="G4216" s="205" t="s">
        <v>287</v>
      </c>
      <c r="H4216" s="207" t="s">
        <v>1400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691</v>
      </c>
      <c r="C4217" s="209" t="s">
        <v>692</v>
      </c>
      <c r="D4217" s="72" t="str">
        <f t="shared" si="131"/>
        <v>jun/2018</v>
      </c>
      <c r="E4217" s="206">
        <v>43273</v>
      </c>
      <c r="F4217" s="205" t="s">
        <v>460</v>
      </c>
      <c r="G4217" s="205" t="s">
        <v>287</v>
      </c>
      <c r="H4217" s="207" t="s">
        <v>1336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691</v>
      </c>
      <c r="C4218" s="209" t="s">
        <v>692</v>
      </c>
      <c r="D4218" s="72" t="str">
        <f t="shared" si="131"/>
        <v>jun/2018</v>
      </c>
      <c r="E4218" s="206">
        <v>43273</v>
      </c>
      <c r="F4218" s="205" t="s">
        <v>460</v>
      </c>
      <c r="G4218" s="205" t="s">
        <v>287</v>
      </c>
      <c r="H4218" s="207" t="s">
        <v>1338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691</v>
      </c>
      <c r="C4219" s="209" t="s">
        <v>692</v>
      </c>
      <c r="D4219" s="72" t="str">
        <f t="shared" si="131"/>
        <v>jun/2018</v>
      </c>
      <c r="E4219" s="206">
        <v>43273</v>
      </c>
      <c r="F4219" s="205" t="s">
        <v>460</v>
      </c>
      <c r="G4219" s="205" t="s">
        <v>287</v>
      </c>
      <c r="H4219" s="207" t="s">
        <v>1339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693</v>
      </c>
      <c r="C4220" s="209" t="s">
        <v>692</v>
      </c>
      <c r="D4220" s="72" t="str">
        <f t="shared" si="131"/>
        <v>jun/2018</v>
      </c>
      <c r="E4220" s="206">
        <v>43273</v>
      </c>
      <c r="F4220" s="205" t="s">
        <v>203</v>
      </c>
      <c r="G4220" s="205" t="s">
        <v>287</v>
      </c>
      <c r="H4220" s="207" t="s">
        <v>204</v>
      </c>
      <c r="I4220" s="207" t="s">
        <v>292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691</v>
      </c>
      <c r="C4221" s="209" t="s">
        <v>692</v>
      </c>
      <c r="D4221" s="72" t="str">
        <f t="shared" si="131"/>
        <v>jun/2018</v>
      </c>
      <c r="E4221" s="206">
        <v>43273</v>
      </c>
      <c r="F4221" s="205" t="s">
        <v>210</v>
      </c>
      <c r="G4221" s="205" t="s">
        <v>287</v>
      </c>
      <c r="H4221" s="207" t="s">
        <v>298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691</v>
      </c>
      <c r="C4222" s="209" t="s">
        <v>692</v>
      </c>
      <c r="D4222" s="72" t="str">
        <f t="shared" si="131"/>
        <v>jun/2018</v>
      </c>
      <c r="E4222" s="206">
        <v>43273</v>
      </c>
      <c r="F4222" s="205" t="s">
        <v>210</v>
      </c>
      <c r="G4222" s="205" t="s">
        <v>287</v>
      </c>
      <c r="H4222" s="207" t="s">
        <v>298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691</v>
      </c>
      <c r="C4223" s="209" t="s">
        <v>692</v>
      </c>
      <c r="D4223" s="72" t="str">
        <f t="shared" si="131"/>
        <v>jun/2018</v>
      </c>
      <c r="E4223" s="206">
        <v>43273</v>
      </c>
      <c r="F4223" s="205" t="s">
        <v>210</v>
      </c>
      <c r="G4223" s="205" t="s">
        <v>287</v>
      </c>
      <c r="H4223" s="207" t="s">
        <v>298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691</v>
      </c>
      <c r="C4224" s="209" t="s">
        <v>692</v>
      </c>
      <c r="D4224" s="72" t="str">
        <f t="shared" si="131"/>
        <v>jun/2018</v>
      </c>
      <c r="E4224" s="206">
        <v>43273</v>
      </c>
      <c r="F4224" s="205" t="s">
        <v>210</v>
      </c>
      <c r="G4224" s="205" t="s">
        <v>287</v>
      </c>
      <c r="H4224" s="207" t="s">
        <v>298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691</v>
      </c>
      <c r="C4225" s="209" t="s">
        <v>692</v>
      </c>
      <c r="D4225" s="72" t="str">
        <f t="shared" si="131"/>
        <v>jun/2018</v>
      </c>
      <c r="E4225" s="206">
        <v>43273</v>
      </c>
      <c r="F4225" s="205" t="s">
        <v>210</v>
      </c>
      <c r="G4225" s="205" t="s">
        <v>287</v>
      </c>
      <c r="H4225" s="207" t="s">
        <v>298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691</v>
      </c>
      <c r="C4226" s="209" t="s">
        <v>692</v>
      </c>
      <c r="D4226" s="72" t="str">
        <f t="shared" si="131"/>
        <v>jun/2018</v>
      </c>
      <c r="E4226" s="206">
        <v>43273</v>
      </c>
      <c r="F4226" s="205" t="s">
        <v>210</v>
      </c>
      <c r="G4226" s="205" t="s">
        <v>287</v>
      </c>
      <c r="H4226" s="207" t="s">
        <v>298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691</v>
      </c>
      <c r="C4227" s="209" t="s">
        <v>692</v>
      </c>
      <c r="D4227" s="72" t="str">
        <f t="shared" si="131"/>
        <v>jun/2018</v>
      </c>
      <c r="E4227" s="206">
        <v>43273</v>
      </c>
      <c r="F4227" s="205" t="s">
        <v>210</v>
      </c>
      <c r="G4227" s="205" t="s">
        <v>287</v>
      </c>
      <c r="H4227" s="207" t="s">
        <v>298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691</v>
      </c>
      <c r="C4228" s="209" t="s">
        <v>692</v>
      </c>
      <c r="D4228" s="72" t="str">
        <f t="shared" ref="D4228:D4291" si="133">TEXT(E4228,"mmm/aaaa")</f>
        <v>jun/2018</v>
      </c>
      <c r="E4228" s="206">
        <v>43273</v>
      </c>
      <c r="F4228" s="205" t="s">
        <v>210</v>
      </c>
      <c r="G4228" s="205" t="s">
        <v>287</v>
      </c>
      <c r="H4228" s="207" t="s">
        <v>298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691</v>
      </c>
      <c r="C4229" s="209" t="s">
        <v>692</v>
      </c>
      <c r="D4229" s="72" t="str">
        <f t="shared" si="133"/>
        <v>jun/2018</v>
      </c>
      <c r="E4229" s="206">
        <v>43273</v>
      </c>
      <c r="F4229" s="205" t="s">
        <v>210</v>
      </c>
      <c r="G4229" s="205" t="s">
        <v>287</v>
      </c>
      <c r="H4229" s="207" t="s">
        <v>1040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693</v>
      </c>
      <c r="C4230" s="209" t="s">
        <v>692</v>
      </c>
      <c r="D4230" s="72" t="str">
        <f t="shared" si="133"/>
        <v>jun/2018</v>
      </c>
      <c r="E4230" s="206">
        <v>43273</v>
      </c>
      <c r="F4230" s="205" t="s">
        <v>201</v>
      </c>
      <c r="G4230" s="205" t="s">
        <v>287</v>
      </c>
      <c r="H4230" s="207" t="s">
        <v>299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691</v>
      </c>
      <c r="C4231" s="209" t="s">
        <v>692</v>
      </c>
      <c r="D4231" s="72" t="str">
        <f t="shared" si="133"/>
        <v>jun/2018</v>
      </c>
      <c r="E4231" s="206">
        <v>43273</v>
      </c>
      <c r="F4231" s="205" t="s">
        <v>201</v>
      </c>
      <c r="G4231" s="205" t="s">
        <v>287</v>
      </c>
      <c r="H4231" s="207" t="s">
        <v>299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691</v>
      </c>
      <c r="C4232" s="209" t="s">
        <v>692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287</v>
      </c>
      <c r="H4232" s="207" t="s">
        <v>1325</v>
      </c>
      <c r="I4232" s="207" t="s">
        <v>253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691</v>
      </c>
      <c r="C4233" s="209" t="s">
        <v>692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287</v>
      </c>
      <c r="H4233" s="207" t="s">
        <v>346</v>
      </c>
      <c r="I4233" s="207" t="s">
        <v>240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691</v>
      </c>
      <c r="C4234" s="209" t="s">
        <v>692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287</v>
      </c>
      <c r="H4234" s="207" t="s">
        <v>1401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691</v>
      </c>
      <c r="C4235" s="209" t="s">
        <v>692</v>
      </c>
      <c r="D4235" s="72" t="str">
        <f t="shared" si="133"/>
        <v>jun/2018</v>
      </c>
      <c r="E4235" s="206">
        <v>43276</v>
      </c>
      <c r="F4235" s="205" t="s">
        <v>476</v>
      </c>
      <c r="G4235" s="205" t="s">
        <v>287</v>
      </c>
      <c r="H4235" s="207" t="s">
        <v>476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691</v>
      </c>
      <c r="C4236" s="209" t="s">
        <v>692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293</v>
      </c>
      <c r="H4236" s="207" t="s">
        <v>291</v>
      </c>
      <c r="I4236" s="207" t="s">
        <v>240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693</v>
      </c>
      <c r="C4237" s="209" t="s">
        <v>692</v>
      </c>
      <c r="D4237" s="72" t="str">
        <f t="shared" si="133"/>
        <v>jun/2018</v>
      </c>
      <c r="E4237" s="206">
        <v>43276</v>
      </c>
      <c r="F4237" s="205" t="s">
        <v>203</v>
      </c>
      <c r="G4237" s="205" t="s">
        <v>287</v>
      </c>
      <c r="H4237" s="207" t="s">
        <v>204</v>
      </c>
      <c r="I4237" s="207" t="s">
        <v>292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691</v>
      </c>
      <c r="C4238" s="209" t="s">
        <v>692</v>
      </c>
      <c r="D4238" s="72" t="str">
        <f t="shared" si="133"/>
        <v>jun/2018</v>
      </c>
      <c r="E4238" s="206">
        <v>43276</v>
      </c>
      <c r="F4238" s="205" t="s">
        <v>203</v>
      </c>
      <c r="G4238" s="205" t="s">
        <v>287</v>
      </c>
      <c r="H4238" s="207" t="s">
        <v>204</v>
      </c>
      <c r="I4238" s="207" t="s">
        <v>292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691</v>
      </c>
      <c r="C4239" s="209" t="s">
        <v>692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287</v>
      </c>
      <c r="H4239" s="207" t="s">
        <v>1402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691</v>
      </c>
      <c r="C4240" s="209" t="s">
        <v>692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287</v>
      </c>
      <c r="H4240" s="207" t="s">
        <v>1402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691</v>
      </c>
      <c r="C4241" s="209" t="s">
        <v>692</v>
      </c>
      <c r="D4241" s="72" t="str">
        <f t="shared" si="133"/>
        <v>jun/2018</v>
      </c>
      <c r="E4241" s="206">
        <v>43276</v>
      </c>
      <c r="F4241" s="205" t="s">
        <v>210</v>
      </c>
      <c r="G4241" s="205" t="s">
        <v>287</v>
      </c>
      <c r="H4241" s="207" t="s">
        <v>298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691</v>
      </c>
      <c r="C4242" s="209" t="s">
        <v>692</v>
      </c>
      <c r="D4242" s="72" t="str">
        <f t="shared" si="133"/>
        <v>jun/2018</v>
      </c>
      <c r="E4242" s="206">
        <v>43276</v>
      </c>
      <c r="F4242" s="205" t="s">
        <v>210</v>
      </c>
      <c r="G4242" s="205" t="s">
        <v>287</v>
      </c>
      <c r="H4242" s="207" t="s">
        <v>298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691</v>
      </c>
      <c r="C4243" s="209" t="s">
        <v>692</v>
      </c>
      <c r="D4243" s="72" t="str">
        <f t="shared" si="133"/>
        <v>jun/2018</v>
      </c>
      <c r="E4243" s="206">
        <v>43276</v>
      </c>
      <c r="F4243" s="205" t="s">
        <v>210</v>
      </c>
      <c r="G4243" s="205" t="s">
        <v>287</v>
      </c>
      <c r="H4243" s="207" t="s">
        <v>298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691</v>
      </c>
      <c r="C4244" s="209" t="s">
        <v>692</v>
      </c>
      <c r="D4244" s="72" t="str">
        <f t="shared" si="133"/>
        <v>jun/2018</v>
      </c>
      <c r="E4244" s="206">
        <v>43276</v>
      </c>
      <c r="F4244" s="205" t="s">
        <v>210</v>
      </c>
      <c r="G4244" s="205" t="s">
        <v>287</v>
      </c>
      <c r="H4244" s="207" t="s">
        <v>298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691</v>
      </c>
      <c r="C4245" s="209" t="s">
        <v>692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313</v>
      </c>
      <c r="H4245" s="207" t="s">
        <v>1323</v>
      </c>
      <c r="I4245" s="207" t="s">
        <v>250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693</v>
      </c>
      <c r="C4246" s="209" t="s">
        <v>692</v>
      </c>
      <c r="D4246" s="72" t="str">
        <f t="shared" si="133"/>
        <v>jun/2018</v>
      </c>
      <c r="E4246" s="206">
        <v>43276</v>
      </c>
      <c r="F4246" s="205" t="s">
        <v>201</v>
      </c>
      <c r="G4246" s="205" t="s">
        <v>287</v>
      </c>
      <c r="H4246" s="207" t="s">
        <v>299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691</v>
      </c>
      <c r="C4247" s="209" t="s">
        <v>692</v>
      </c>
      <c r="D4247" s="72" t="str">
        <f t="shared" si="133"/>
        <v>jun/2018</v>
      </c>
      <c r="E4247" s="206">
        <v>43276</v>
      </c>
      <c r="F4247" s="205" t="s">
        <v>201</v>
      </c>
      <c r="G4247" s="205" t="s">
        <v>287</v>
      </c>
      <c r="H4247" s="207" t="s">
        <v>299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691</v>
      </c>
      <c r="C4248" s="209" t="s">
        <v>692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287</v>
      </c>
      <c r="H4248" s="207" t="s">
        <v>1115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691</v>
      </c>
      <c r="C4249" s="209" t="s">
        <v>692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287</v>
      </c>
      <c r="H4249" s="207" t="s">
        <v>1403</v>
      </c>
      <c r="I4249" s="207" t="s">
        <v>240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691</v>
      </c>
      <c r="C4250" s="209" t="s">
        <v>692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287</v>
      </c>
      <c r="H4250" s="207" t="s">
        <v>1404</v>
      </c>
      <c r="I4250" s="207" t="s">
        <v>241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691</v>
      </c>
      <c r="C4251" s="209" t="s">
        <v>692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287</v>
      </c>
      <c r="H4251" s="207" t="s">
        <v>1365</v>
      </c>
      <c r="I4251" s="207" t="s">
        <v>241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691</v>
      </c>
      <c r="C4252" s="209" t="s">
        <v>692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287</v>
      </c>
      <c r="H4252" s="207" t="s">
        <v>1023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691</v>
      </c>
      <c r="C4253" s="209" t="s">
        <v>692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287</v>
      </c>
      <c r="H4253" s="207" t="s">
        <v>1204</v>
      </c>
      <c r="I4253" s="207" t="s">
        <v>241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691</v>
      </c>
      <c r="C4254" s="209" t="s">
        <v>692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287</v>
      </c>
      <c r="H4254" s="207" t="s">
        <v>355</v>
      </c>
      <c r="I4254" s="207" t="s">
        <v>240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691</v>
      </c>
      <c r="C4255" s="209" t="s">
        <v>692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287</v>
      </c>
      <c r="H4255" s="207" t="s">
        <v>1046</v>
      </c>
      <c r="I4255" s="207" t="s">
        <v>242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691</v>
      </c>
      <c r="C4256" s="209" t="s">
        <v>692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287</v>
      </c>
      <c r="H4256" s="207" t="s">
        <v>291</v>
      </c>
      <c r="I4256" s="207" t="s">
        <v>241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691</v>
      </c>
      <c r="C4257" s="209" t="s">
        <v>692</v>
      </c>
      <c r="D4257" s="72" t="str">
        <f t="shared" si="133"/>
        <v>jun/2018</v>
      </c>
      <c r="E4257" s="206">
        <v>43277</v>
      </c>
      <c r="F4257" s="205" t="s">
        <v>203</v>
      </c>
      <c r="G4257" s="205" t="s">
        <v>287</v>
      </c>
      <c r="H4257" s="207" t="s">
        <v>204</v>
      </c>
      <c r="I4257" s="207" t="s">
        <v>292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691</v>
      </c>
      <c r="C4258" s="209" t="s">
        <v>692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287</v>
      </c>
      <c r="H4258" s="207" t="s">
        <v>1405</v>
      </c>
      <c r="I4258" s="207" t="s">
        <v>241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691</v>
      </c>
      <c r="C4259" s="209" t="s">
        <v>692</v>
      </c>
      <c r="D4259" s="72" t="str">
        <f t="shared" si="133"/>
        <v>jun/2018</v>
      </c>
      <c r="E4259" s="206">
        <v>43277</v>
      </c>
      <c r="F4259" s="205" t="s">
        <v>460</v>
      </c>
      <c r="G4259" s="205" t="s">
        <v>287</v>
      </c>
      <c r="H4259" s="207" t="s">
        <v>1341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691</v>
      </c>
      <c r="C4260" s="209" t="s">
        <v>692</v>
      </c>
      <c r="D4260" s="72" t="str">
        <f t="shared" si="133"/>
        <v>jun/2018</v>
      </c>
      <c r="E4260" s="206">
        <v>43277</v>
      </c>
      <c r="F4260" s="205" t="s">
        <v>210</v>
      </c>
      <c r="G4260" s="205" t="s">
        <v>287</v>
      </c>
      <c r="H4260" s="207" t="s">
        <v>298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691</v>
      </c>
      <c r="C4261" s="209" t="s">
        <v>692</v>
      </c>
      <c r="D4261" s="72" t="str">
        <f t="shared" si="133"/>
        <v>jun/2018</v>
      </c>
      <c r="E4261" s="206">
        <v>43277</v>
      </c>
      <c r="F4261" s="205" t="s">
        <v>210</v>
      </c>
      <c r="G4261" s="205" t="s">
        <v>287</v>
      </c>
      <c r="H4261" s="207" t="s">
        <v>298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691</v>
      </c>
      <c r="C4262" s="209" t="s">
        <v>692</v>
      </c>
      <c r="D4262" s="72" t="str">
        <f t="shared" si="133"/>
        <v>jun/2018</v>
      </c>
      <c r="E4262" s="206">
        <v>43277</v>
      </c>
      <c r="F4262" s="205" t="s">
        <v>210</v>
      </c>
      <c r="G4262" s="205" t="s">
        <v>287</v>
      </c>
      <c r="H4262" s="207" t="s">
        <v>298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691</v>
      </c>
      <c r="C4263" s="209" t="s">
        <v>692</v>
      </c>
      <c r="D4263" s="72" t="str">
        <f t="shared" si="133"/>
        <v>jun/2018</v>
      </c>
      <c r="E4263" s="206">
        <v>43277</v>
      </c>
      <c r="F4263" s="205" t="s">
        <v>210</v>
      </c>
      <c r="G4263" s="205" t="s">
        <v>287</v>
      </c>
      <c r="H4263" s="207" t="s">
        <v>298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691</v>
      </c>
      <c r="C4264" s="209" t="s">
        <v>692</v>
      </c>
      <c r="D4264" s="72" t="str">
        <f t="shared" si="133"/>
        <v>jun/2018</v>
      </c>
      <c r="E4264" s="206">
        <v>43277</v>
      </c>
      <c r="F4264" s="205" t="s">
        <v>210</v>
      </c>
      <c r="G4264" s="205" t="s">
        <v>287</v>
      </c>
      <c r="H4264" s="207" t="s">
        <v>298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691</v>
      </c>
      <c r="C4265" s="209" t="s">
        <v>692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287</v>
      </c>
      <c r="H4265" s="207" t="s">
        <v>901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691</v>
      </c>
      <c r="C4266" s="209" t="s">
        <v>692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287</v>
      </c>
      <c r="H4266" s="207" t="s">
        <v>901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691</v>
      </c>
      <c r="C4267" s="209" t="s">
        <v>692</v>
      </c>
      <c r="D4267" s="72" t="str">
        <f t="shared" si="133"/>
        <v>jun/2018</v>
      </c>
      <c r="E4267" s="206">
        <v>43278</v>
      </c>
      <c r="F4267" s="205" t="s">
        <v>203</v>
      </c>
      <c r="G4267" s="205" t="s">
        <v>287</v>
      </c>
      <c r="H4267" s="207" t="s">
        <v>204</v>
      </c>
      <c r="I4267" s="207" t="s">
        <v>292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691</v>
      </c>
      <c r="C4268" s="209" t="s">
        <v>692</v>
      </c>
      <c r="D4268" s="72" t="str">
        <f t="shared" si="133"/>
        <v>jun/2018</v>
      </c>
      <c r="E4268" s="206">
        <v>43278</v>
      </c>
      <c r="F4268" s="205" t="s">
        <v>210</v>
      </c>
      <c r="G4268" s="205" t="s">
        <v>287</v>
      </c>
      <c r="H4268" s="207" t="s">
        <v>1040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691</v>
      </c>
      <c r="C4269" s="209" t="s">
        <v>692</v>
      </c>
      <c r="D4269" s="72" t="str">
        <f t="shared" si="133"/>
        <v>jun/2018</v>
      </c>
      <c r="E4269" s="206">
        <v>43278</v>
      </c>
      <c r="F4269" s="205" t="s">
        <v>210</v>
      </c>
      <c r="G4269" s="205" t="s">
        <v>287</v>
      </c>
      <c r="H4269" s="207" t="s">
        <v>1040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691</v>
      </c>
      <c r="C4270" s="209" t="s">
        <v>692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287</v>
      </c>
      <c r="H4270" s="207" t="s">
        <v>363</v>
      </c>
      <c r="I4270" s="207" t="s">
        <v>240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691</v>
      </c>
      <c r="C4271" s="209" t="s">
        <v>692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287</v>
      </c>
      <c r="H4271" s="207" t="s">
        <v>178</v>
      </c>
      <c r="I4271" s="207" t="s">
        <v>240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691</v>
      </c>
      <c r="C4272" s="209" t="s">
        <v>692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287</v>
      </c>
      <c r="H4272" s="207" t="s">
        <v>345</v>
      </c>
      <c r="I4272" s="207" t="s">
        <v>271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691</v>
      </c>
      <c r="C4273" s="209" t="s">
        <v>692</v>
      </c>
      <c r="D4273" s="72" t="str">
        <f t="shared" si="133"/>
        <v>jun/2018</v>
      </c>
      <c r="E4273" s="206">
        <v>43279</v>
      </c>
      <c r="F4273" s="205" t="s">
        <v>203</v>
      </c>
      <c r="G4273" s="205" t="s">
        <v>287</v>
      </c>
      <c r="H4273" s="207" t="s">
        <v>204</v>
      </c>
      <c r="I4273" s="207" t="s">
        <v>292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691</v>
      </c>
      <c r="C4274" s="209" t="s">
        <v>692</v>
      </c>
      <c r="D4274" s="72" t="str">
        <f t="shared" si="133"/>
        <v>jun/2018</v>
      </c>
      <c r="E4274" s="206">
        <v>43279</v>
      </c>
      <c r="F4274" s="205" t="s">
        <v>314</v>
      </c>
      <c r="G4274" s="205" t="s">
        <v>287</v>
      </c>
      <c r="H4274" s="207" t="s">
        <v>1333</v>
      </c>
      <c r="I4274" s="207" t="s">
        <v>268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691</v>
      </c>
      <c r="C4275" s="209" t="s">
        <v>692</v>
      </c>
      <c r="D4275" s="72" t="str">
        <f t="shared" si="133"/>
        <v>jun/2018</v>
      </c>
      <c r="E4275" s="206">
        <v>43279</v>
      </c>
      <c r="F4275" s="205" t="s">
        <v>210</v>
      </c>
      <c r="G4275" s="205" t="s">
        <v>287</v>
      </c>
      <c r="H4275" s="207" t="s">
        <v>298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691</v>
      </c>
      <c r="C4276" s="209" t="s">
        <v>692</v>
      </c>
      <c r="D4276" s="72" t="str">
        <f t="shared" si="133"/>
        <v>jun/2018</v>
      </c>
      <c r="E4276" s="206">
        <v>43279</v>
      </c>
      <c r="F4276" s="205" t="s">
        <v>210</v>
      </c>
      <c r="G4276" s="205" t="s">
        <v>287</v>
      </c>
      <c r="H4276" s="207" t="s">
        <v>298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691</v>
      </c>
      <c r="C4277" s="209" t="s">
        <v>692</v>
      </c>
      <c r="D4277" s="72" t="str">
        <f t="shared" si="133"/>
        <v>jun/2018</v>
      </c>
      <c r="E4277" s="206">
        <v>43279</v>
      </c>
      <c r="F4277" s="205" t="s">
        <v>210</v>
      </c>
      <c r="G4277" s="205" t="s">
        <v>287</v>
      </c>
      <c r="H4277" s="207" t="s">
        <v>298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691</v>
      </c>
      <c r="C4278" s="209" t="s">
        <v>692</v>
      </c>
      <c r="D4278" s="72" t="str">
        <f t="shared" si="133"/>
        <v>jun/2018</v>
      </c>
      <c r="E4278" s="206">
        <v>43279</v>
      </c>
      <c r="F4278" s="205" t="s">
        <v>210</v>
      </c>
      <c r="G4278" s="205" t="s">
        <v>287</v>
      </c>
      <c r="H4278" s="207" t="s">
        <v>298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691</v>
      </c>
      <c r="C4279" s="209" t="s">
        <v>692</v>
      </c>
      <c r="D4279" s="72" t="str">
        <f t="shared" si="133"/>
        <v>jun/2018</v>
      </c>
      <c r="E4279" s="206">
        <v>43279</v>
      </c>
      <c r="F4279" s="205" t="s">
        <v>210</v>
      </c>
      <c r="G4279" s="205" t="s">
        <v>287</v>
      </c>
      <c r="H4279" s="207" t="s">
        <v>298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691</v>
      </c>
      <c r="C4280" s="209" t="s">
        <v>692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287</v>
      </c>
      <c r="H4280" s="207" t="s">
        <v>1079</v>
      </c>
      <c r="I4280" s="207" t="s">
        <v>245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691</v>
      </c>
      <c r="C4281" s="209" t="s">
        <v>692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287</v>
      </c>
      <c r="H4281" s="207" t="s">
        <v>1079</v>
      </c>
      <c r="I4281" s="207" t="s">
        <v>245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691</v>
      </c>
      <c r="C4282" s="209" t="s">
        <v>692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287</v>
      </c>
      <c r="H4282" s="207" t="s">
        <v>1079</v>
      </c>
      <c r="I4282" s="207" t="s">
        <v>245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691</v>
      </c>
      <c r="C4283" s="209" t="s">
        <v>692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287</v>
      </c>
      <c r="H4283" s="207" t="s">
        <v>478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691</v>
      </c>
      <c r="C4284" s="209" t="s">
        <v>692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287</v>
      </c>
      <c r="H4284" s="207" t="s">
        <v>1406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691</v>
      </c>
      <c r="C4285" s="209" t="s">
        <v>692</v>
      </c>
      <c r="D4285" s="72" t="str">
        <f t="shared" si="133"/>
        <v>jun/2018</v>
      </c>
      <c r="E4285" s="206">
        <v>43280</v>
      </c>
      <c r="F4285" s="205" t="s">
        <v>201</v>
      </c>
      <c r="G4285" s="205" t="s">
        <v>287</v>
      </c>
      <c r="H4285" s="207" t="s">
        <v>294</v>
      </c>
      <c r="I4285" s="207" t="s">
        <v>229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691</v>
      </c>
      <c r="C4286" s="209" t="s">
        <v>692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287</v>
      </c>
      <c r="H4286" s="207" t="s">
        <v>306</v>
      </c>
      <c r="I4286" s="207" t="s">
        <v>241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691</v>
      </c>
      <c r="C4287" s="209" t="s">
        <v>692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287</v>
      </c>
      <c r="H4287" s="207" t="s">
        <v>999</v>
      </c>
      <c r="I4287" s="207" t="s">
        <v>248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691</v>
      </c>
      <c r="C4288" s="209" t="s">
        <v>692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287</v>
      </c>
      <c r="H4288" s="207" t="s">
        <v>671</v>
      </c>
      <c r="I4288" s="207" t="s">
        <v>240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691</v>
      </c>
      <c r="C4289" s="209" t="s">
        <v>692</v>
      </c>
      <c r="D4289" s="72" t="str">
        <f t="shared" si="133"/>
        <v>jun/2018</v>
      </c>
      <c r="E4289" s="206">
        <v>43280</v>
      </c>
      <c r="F4289" s="205" t="s">
        <v>203</v>
      </c>
      <c r="G4289" s="205" t="s">
        <v>287</v>
      </c>
      <c r="H4289" s="207" t="s">
        <v>204</v>
      </c>
      <c r="I4289" s="207" t="s">
        <v>292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691</v>
      </c>
      <c r="C4290" s="209" t="s">
        <v>692</v>
      </c>
      <c r="D4290" s="72" t="str">
        <f t="shared" si="133"/>
        <v>jun/2018</v>
      </c>
      <c r="E4290" s="206">
        <v>43280</v>
      </c>
      <c r="F4290" s="205" t="s">
        <v>210</v>
      </c>
      <c r="G4290" s="205" t="s">
        <v>287</v>
      </c>
      <c r="H4290" s="207" t="s">
        <v>298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691</v>
      </c>
      <c r="C4291" s="209" t="s">
        <v>692</v>
      </c>
      <c r="D4291" s="72" t="str">
        <f t="shared" si="133"/>
        <v>jun/2018</v>
      </c>
      <c r="E4291" s="206">
        <v>43280</v>
      </c>
      <c r="F4291" s="205" t="s">
        <v>210</v>
      </c>
      <c r="G4291" s="205" t="s">
        <v>287</v>
      </c>
      <c r="H4291" s="207" t="s">
        <v>298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691</v>
      </c>
      <c r="C4292" s="209" t="s">
        <v>692</v>
      </c>
      <c r="D4292" s="72" t="str">
        <f t="shared" ref="D4292:D4355" si="135">TEXT(E4292,"mmm/aaaa")</f>
        <v>jun/2018</v>
      </c>
      <c r="E4292" s="206">
        <v>43280</v>
      </c>
      <c r="F4292" s="205" t="s">
        <v>210</v>
      </c>
      <c r="G4292" s="205" t="s">
        <v>287</v>
      </c>
      <c r="H4292" s="207" t="s">
        <v>1040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691</v>
      </c>
      <c r="C4293" s="209" t="s">
        <v>692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287</v>
      </c>
      <c r="H4293" s="207" t="s">
        <v>1407</v>
      </c>
      <c r="I4293" s="207" t="s">
        <v>276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691</v>
      </c>
      <c r="C4294" s="209" t="s">
        <v>692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287</v>
      </c>
      <c r="H4294" s="207" t="s">
        <v>1407</v>
      </c>
      <c r="I4294" s="207" t="s">
        <v>276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693</v>
      </c>
      <c r="C4295" s="209" t="s">
        <v>692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287</v>
      </c>
      <c r="H4295" s="207" t="s">
        <v>477</v>
      </c>
      <c r="I4295" s="207" t="s">
        <v>230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691</v>
      </c>
      <c r="C4296" s="209" t="s">
        <v>692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287</v>
      </c>
      <c r="H4296" s="207" t="s">
        <v>477</v>
      </c>
      <c r="I4296" s="207" t="s">
        <v>230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691</v>
      </c>
      <c r="C4297" s="209" t="s">
        <v>692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287</v>
      </c>
      <c r="H4297" s="207" t="s">
        <v>1053</v>
      </c>
      <c r="I4297" s="207" t="s">
        <v>251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691</v>
      </c>
      <c r="C4298" s="209" t="s">
        <v>692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287</v>
      </c>
      <c r="H4298" s="207" t="s">
        <v>1031</v>
      </c>
      <c r="I4298" s="207" t="s">
        <v>242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691</v>
      </c>
      <c r="C4299" s="209" t="s">
        <v>692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287</v>
      </c>
      <c r="H4299" s="207" t="s">
        <v>1031</v>
      </c>
      <c r="I4299" s="207" t="s">
        <v>242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691</v>
      </c>
      <c r="C4300" s="209" t="s">
        <v>692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287</v>
      </c>
      <c r="H4300" s="207" t="s">
        <v>1031</v>
      </c>
      <c r="I4300" s="207" t="s">
        <v>241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691</v>
      </c>
      <c r="C4301" s="209" t="s">
        <v>692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287</v>
      </c>
      <c r="H4301" s="207" t="s">
        <v>901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691</v>
      </c>
      <c r="C4302" s="209" t="s">
        <v>692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287</v>
      </c>
      <c r="H4302" s="207" t="s">
        <v>901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691</v>
      </c>
      <c r="C4303" s="209" t="s">
        <v>692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287</v>
      </c>
      <c r="H4303" s="207" t="s">
        <v>901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691</v>
      </c>
      <c r="C4304" s="209" t="s">
        <v>692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287</v>
      </c>
      <c r="H4304" s="207" t="s">
        <v>901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691</v>
      </c>
      <c r="C4305" s="209" t="s">
        <v>692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287</v>
      </c>
      <c r="H4305" s="207" t="s">
        <v>1014</v>
      </c>
      <c r="I4305" s="207" t="s">
        <v>244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691</v>
      </c>
      <c r="C4306" s="209" t="s">
        <v>692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287</v>
      </c>
      <c r="H4306" s="207" t="s">
        <v>1014</v>
      </c>
      <c r="I4306" s="207" t="s">
        <v>244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691</v>
      </c>
      <c r="C4307" s="209" t="s">
        <v>692</v>
      </c>
      <c r="D4307" s="72" t="str">
        <f t="shared" si="135"/>
        <v>jul/2018</v>
      </c>
      <c r="E4307" s="206">
        <v>43283</v>
      </c>
      <c r="F4307" s="205" t="s">
        <v>203</v>
      </c>
      <c r="G4307" s="205" t="s">
        <v>287</v>
      </c>
      <c r="H4307" s="207" t="s">
        <v>204</v>
      </c>
      <c r="I4307" s="207" t="s">
        <v>292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691</v>
      </c>
      <c r="C4308" s="209" t="s">
        <v>692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287</v>
      </c>
      <c r="H4308" s="207" t="s">
        <v>1408</v>
      </c>
      <c r="I4308" s="207" t="s">
        <v>253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691</v>
      </c>
      <c r="C4309" s="209" t="s">
        <v>692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287</v>
      </c>
      <c r="H4309" s="207" t="s">
        <v>178</v>
      </c>
      <c r="I4309" s="207" t="s">
        <v>241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691</v>
      </c>
      <c r="C4310" s="209" t="s">
        <v>692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287</v>
      </c>
      <c r="H4310" s="207" t="s">
        <v>178</v>
      </c>
      <c r="I4310" s="207" t="s">
        <v>241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691</v>
      </c>
      <c r="C4311" s="209" t="s">
        <v>692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287</v>
      </c>
      <c r="H4311" s="207" t="s">
        <v>479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691</v>
      </c>
      <c r="C4312" s="209" t="s">
        <v>692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289</v>
      </c>
      <c r="H4312" s="207" t="s">
        <v>1331</v>
      </c>
      <c r="I4312" s="207" t="s">
        <v>241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691</v>
      </c>
      <c r="C4313" s="209" t="s">
        <v>692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287</v>
      </c>
      <c r="H4313" s="207" t="s">
        <v>1205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691</v>
      </c>
      <c r="C4314" s="209" t="s">
        <v>692</v>
      </c>
      <c r="D4314" s="72" t="str">
        <f t="shared" si="135"/>
        <v>jul/2018</v>
      </c>
      <c r="E4314" s="206">
        <v>43284</v>
      </c>
      <c r="F4314" s="205" t="s">
        <v>203</v>
      </c>
      <c r="G4314" s="205" t="s">
        <v>287</v>
      </c>
      <c r="H4314" s="207" t="s">
        <v>204</v>
      </c>
      <c r="I4314" s="207" t="s">
        <v>292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691</v>
      </c>
      <c r="C4315" s="209" t="s">
        <v>692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427</v>
      </c>
      <c r="H4315" s="207" t="s">
        <v>1254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691</v>
      </c>
      <c r="C4316" s="209" t="s">
        <v>692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287</v>
      </c>
      <c r="H4316" s="207" t="s">
        <v>388</v>
      </c>
      <c r="I4316" s="207" t="s">
        <v>241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691</v>
      </c>
      <c r="C4317" s="209" t="s">
        <v>692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313</v>
      </c>
      <c r="H4317" s="207" t="s">
        <v>1403</v>
      </c>
      <c r="I4317" s="207" t="s">
        <v>240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691</v>
      </c>
      <c r="C4318" s="209" t="s">
        <v>692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287</v>
      </c>
      <c r="H4318" s="207" t="s">
        <v>901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691</v>
      </c>
      <c r="C4319" s="209" t="s">
        <v>692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287</v>
      </c>
      <c r="H4319" s="207" t="s">
        <v>901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691</v>
      </c>
      <c r="C4320" s="209" t="s">
        <v>692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287</v>
      </c>
      <c r="H4320" s="207" t="s">
        <v>1014</v>
      </c>
      <c r="I4320" s="207" t="s">
        <v>244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691</v>
      </c>
      <c r="C4321" s="209" t="s">
        <v>692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287</v>
      </c>
      <c r="H4321" s="207" t="s">
        <v>323</v>
      </c>
      <c r="I4321" s="207" t="s">
        <v>241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691</v>
      </c>
      <c r="C4322" s="209" t="s">
        <v>692</v>
      </c>
      <c r="D4322" s="72" t="str">
        <f t="shared" si="135"/>
        <v>jul/2018</v>
      </c>
      <c r="E4322" s="206">
        <v>43285</v>
      </c>
      <c r="F4322" s="205" t="s">
        <v>480</v>
      </c>
      <c r="G4322" s="205" t="s">
        <v>287</v>
      </c>
      <c r="H4322" s="207" t="s">
        <v>1179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691</v>
      </c>
      <c r="C4323" s="209" t="s">
        <v>692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287</v>
      </c>
      <c r="H4323" s="207" t="s">
        <v>355</v>
      </c>
      <c r="I4323" s="207" t="s">
        <v>240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691</v>
      </c>
      <c r="C4324" s="209" t="s">
        <v>692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287</v>
      </c>
      <c r="H4324" s="207" t="s">
        <v>355</v>
      </c>
      <c r="I4324" s="207" t="s">
        <v>240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691</v>
      </c>
      <c r="C4325" s="209" t="s">
        <v>692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287</v>
      </c>
      <c r="H4325" s="207" t="s">
        <v>168</v>
      </c>
      <c r="I4325" s="207" t="s">
        <v>252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691</v>
      </c>
      <c r="C4326" s="209" t="s">
        <v>692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287</v>
      </c>
      <c r="H4326" s="207" t="s">
        <v>405</v>
      </c>
      <c r="I4326" s="207" t="s">
        <v>252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691</v>
      </c>
      <c r="C4327" s="209" t="s">
        <v>692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287</v>
      </c>
      <c r="H4327" s="207" t="s">
        <v>1409</v>
      </c>
      <c r="I4327" s="207" t="s">
        <v>241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691</v>
      </c>
      <c r="C4328" s="209" t="s">
        <v>692</v>
      </c>
      <c r="D4328" s="72" t="str">
        <f t="shared" si="135"/>
        <v>jul/2018</v>
      </c>
      <c r="E4328" s="206">
        <v>43285</v>
      </c>
      <c r="F4328" s="205" t="s">
        <v>203</v>
      </c>
      <c r="G4328" s="205" t="s">
        <v>287</v>
      </c>
      <c r="H4328" s="207" t="s">
        <v>204</v>
      </c>
      <c r="I4328" s="207" t="s">
        <v>292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691</v>
      </c>
      <c r="C4329" s="209" t="s">
        <v>692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287</v>
      </c>
      <c r="H4329" s="207" t="s">
        <v>1358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691</v>
      </c>
      <c r="C4330" s="209" t="s">
        <v>692</v>
      </c>
      <c r="D4330" s="72" t="str">
        <f t="shared" si="135"/>
        <v>jul/2018</v>
      </c>
      <c r="E4330" s="206">
        <v>43286</v>
      </c>
      <c r="F4330" s="205" t="s">
        <v>314</v>
      </c>
      <c r="G4330" s="205" t="s">
        <v>287</v>
      </c>
      <c r="H4330" s="207" t="s">
        <v>1346</v>
      </c>
      <c r="I4330" s="207" t="s">
        <v>268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693</v>
      </c>
      <c r="C4331" s="209" t="s">
        <v>692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287</v>
      </c>
      <c r="H4331" s="207" t="s">
        <v>140</v>
      </c>
      <c r="I4331" s="207" t="s">
        <v>227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691</v>
      </c>
      <c r="C4332" s="209" t="s">
        <v>692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303</v>
      </c>
      <c r="H4332" s="207" t="s">
        <v>463</v>
      </c>
      <c r="I4332" s="207" t="s">
        <v>250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691</v>
      </c>
      <c r="C4333" s="209" t="s">
        <v>692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287</v>
      </c>
      <c r="H4333" s="207" t="s">
        <v>1410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691</v>
      </c>
      <c r="C4334" s="209" t="s">
        <v>692</v>
      </c>
      <c r="D4334" s="72" t="str">
        <f t="shared" si="135"/>
        <v>jul/2018</v>
      </c>
      <c r="E4334" s="206">
        <v>43286</v>
      </c>
      <c r="F4334" s="205" t="s">
        <v>314</v>
      </c>
      <c r="G4334" s="205" t="s">
        <v>287</v>
      </c>
      <c r="H4334" s="207" t="s">
        <v>993</v>
      </c>
      <c r="I4334" s="207" t="s">
        <v>268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691</v>
      </c>
      <c r="C4335" s="209" t="s">
        <v>692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287</v>
      </c>
      <c r="H4335" s="207" t="s">
        <v>355</v>
      </c>
      <c r="I4335" s="207" t="s">
        <v>240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691</v>
      </c>
      <c r="C4336" s="209" t="s">
        <v>692</v>
      </c>
      <c r="D4336" s="72" t="str">
        <f t="shared" si="135"/>
        <v>jul/2018</v>
      </c>
      <c r="E4336" s="206">
        <v>43286</v>
      </c>
      <c r="F4336" s="205" t="s">
        <v>314</v>
      </c>
      <c r="G4336" s="205" t="s">
        <v>287</v>
      </c>
      <c r="H4336" s="207" t="s">
        <v>461</v>
      </c>
      <c r="I4336" s="207" t="s">
        <v>268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691</v>
      </c>
      <c r="C4337" s="209" t="s">
        <v>692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293</v>
      </c>
      <c r="H4337" s="207" t="s">
        <v>291</v>
      </c>
      <c r="I4337" s="207" t="s">
        <v>240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691</v>
      </c>
      <c r="C4338" s="209" t="s">
        <v>692</v>
      </c>
      <c r="D4338" s="72" t="str">
        <f t="shared" si="135"/>
        <v>jul/2018</v>
      </c>
      <c r="E4338" s="206">
        <v>43286</v>
      </c>
      <c r="F4338" s="205" t="s">
        <v>203</v>
      </c>
      <c r="G4338" s="205" t="s">
        <v>287</v>
      </c>
      <c r="H4338" s="207" t="s">
        <v>204</v>
      </c>
      <c r="I4338" s="207" t="s">
        <v>292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691</v>
      </c>
      <c r="C4339" s="209" t="s">
        <v>692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287</v>
      </c>
      <c r="H4339" s="207" t="s">
        <v>1411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691</v>
      </c>
      <c r="C4340" s="209" t="s">
        <v>692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287</v>
      </c>
      <c r="H4340" s="207" t="s">
        <v>178</v>
      </c>
      <c r="I4340" s="207" t="s">
        <v>240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691</v>
      </c>
      <c r="C4341" s="209" t="s">
        <v>692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287</v>
      </c>
      <c r="H4341" s="207" t="s">
        <v>178</v>
      </c>
      <c r="I4341" s="207" t="s">
        <v>241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691</v>
      </c>
      <c r="C4342" s="209" t="s">
        <v>692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287</v>
      </c>
      <c r="H4342" s="207" t="s">
        <v>178</v>
      </c>
      <c r="I4342" s="207" t="s">
        <v>241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691</v>
      </c>
      <c r="C4343" s="209" t="s">
        <v>692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287</v>
      </c>
      <c r="H4343" s="207" t="s">
        <v>1406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691</v>
      </c>
      <c r="C4344" s="209" t="s">
        <v>692</v>
      </c>
      <c r="D4344" s="72" t="str">
        <f t="shared" si="135"/>
        <v>jul/2018</v>
      </c>
      <c r="E4344" s="206">
        <v>43287</v>
      </c>
      <c r="F4344" s="205" t="s">
        <v>201</v>
      </c>
      <c r="G4344" s="205" t="s">
        <v>287</v>
      </c>
      <c r="H4344" s="207" t="s">
        <v>294</v>
      </c>
      <c r="I4344" s="207" t="s">
        <v>229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691</v>
      </c>
      <c r="C4345" s="209" t="s">
        <v>692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287</v>
      </c>
      <c r="H4345" s="207" t="s">
        <v>388</v>
      </c>
      <c r="I4345" s="207" t="s">
        <v>240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691</v>
      </c>
      <c r="C4346" s="209" t="s">
        <v>692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287</v>
      </c>
      <c r="H4346" s="207" t="s">
        <v>388</v>
      </c>
      <c r="I4346" s="207" t="s">
        <v>241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691</v>
      </c>
      <c r="C4347" s="209" t="s">
        <v>692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287</v>
      </c>
      <c r="H4347" s="207" t="s">
        <v>346</v>
      </c>
      <c r="I4347" s="207" t="s">
        <v>240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691</v>
      </c>
      <c r="C4348" s="209" t="s">
        <v>692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287</v>
      </c>
      <c r="H4348" s="207" t="s">
        <v>346</v>
      </c>
      <c r="I4348" s="207" t="s">
        <v>241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691</v>
      </c>
      <c r="C4349" s="209" t="s">
        <v>692</v>
      </c>
      <c r="D4349" s="72" t="str">
        <f t="shared" si="135"/>
        <v>jul/2018</v>
      </c>
      <c r="E4349" s="206">
        <v>43287</v>
      </c>
      <c r="F4349" s="205" t="s">
        <v>483</v>
      </c>
      <c r="G4349" s="205" t="s">
        <v>287</v>
      </c>
      <c r="H4349" s="207" t="s">
        <v>483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691</v>
      </c>
      <c r="C4350" s="209" t="s">
        <v>692</v>
      </c>
      <c r="D4350" s="72" t="str">
        <f t="shared" si="135"/>
        <v>jul/2018</v>
      </c>
      <c r="E4350" s="206">
        <v>43287</v>
      </c>
      <c r="F4350" s="205" t="s">
        <v>483</v>
      </c>
      <c r="G4350" s="205" t="s">
        <v>287</v>
      </c>
      <c r="H4350" s="207" t="s">
        <v>483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691</v>
      </c>
      <c r="C4351" s="209" t="s">
        <v>692</v>
      </c>
      <c r="D4351" s="72" t="str">
        <f t="shared" si="135"/>
        <v>jul/2018</v>
      </c>
      <c r="E4351" s="206">
        <v>43287</v>
      </c>
      <c r="F4351" s="205" t="s">
        <v>480</v>
      </c>
      <c r="G4351" s="205" t="s">
        <v>287</v>
      </c>
      <c r="H4351" s="207" t="s">
        <v>481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691</v>
      </c>
      <c r="C4352" s="209" t="s">
        <v>692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287</v>
      </c>
      <c r="H4352" s="207" t="s">
        <v>1403</v>
      </c>
      <c r="I4352" s="207" t="s">
        <v>241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691</v>
      </c>
      <c r="C4353" s="209" t="s">
        <v>692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287</v>
      </c>
      <c r="H4353" s="207" t="s">
        <v>306</v>
      </c>
      <c r="I4353" s="207" t="s">
        <v>241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691</v>
      </c>
      <c r="C4354" s="209" t="s">
        <v>692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287</v>
      </c>
      <c r="H4354" s="207" t="s">
        <v>1066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691</v>
      </c>
      <c r="C4355" s="209" t="s">
        <v>692</v>
      </c>
      <c r="D4355" s="72" t="str">
        <f t="shared" si="135"/>
        <v>jul/2018</v>
      </c>
      <c r="E4355" s="206">
        <v>43287</v>
      </c>
      <c r="F4355" s="205" t="s">
        <v>314</v>
      </c>
      <c r="G4355" s="205" t="s">
        <v>287</v>
      </c>
      <c r="H4355" s="207" t="s">
        <v>704</v>
      </c>
      <c r="I4355" s="207" t="s">
        <v>268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691</v>
      </c>
      <c r="C4356" s="209" t="s">
        <v>692</v>
      </c>
      <c r="D4356" s="72" t="str">
        <f t="shared" ref="D4356:D4419" si="137">TEXT(E4356,"mmm/aaaa")</f>
        <v>jul/2018</v>
      </c>
      <c r="E4356" s="206">
        <v>43287</v>
      </c>
      <c r="F4356" s="205" t="s">
        <v>314</v>
      </c>
      <c r="G4356" s="205" t="s">
        <v>287</v>
      </c>
      <c r="H4356" s="207" t="s">
        <v>218</v>
      </c>
      <c r="I4356" s="207" t="s">
        <v>268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691</v>
      </c>
      <c r="C4357" s="209" t="s">
        <v>692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317</v>
      </c>
      <c r="H4357" s="207" t="s">
        <v>291</v>
      </c>
      <c r="I4357" s="207" t="s">
        <v>240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691</v>
      </c>
      <c r="C4358" s="209" t="s">
        <v>692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287</v>
      </c>
      <c r="H4358" s="207" t="s">
        <v>291</v>
      </c>
      <c r="I4358" s="207" t="s">
        <v>241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693</v>
      </c>
      <c r="C4359" s="209" t="s">
        <v>692</v>
      </c>
      <c r="D4359" s="72" t="str">
        <f t="shared" si="137"/>
        <v>jul/2018</v>
      </c>
      <c r="E4359" s="206">
        <v>43287</v>
      </c>
      <c r="F4359" s="205" t="s">
        <v>203</v>
      </c>
      <c r="G4359" s="205" t="s">
        <v>287</v>
      </c>
      <c r="H4359" s="207" t="s">
        <v>204</v>
      </c>
      <c r="I4359" s="207" t="s">
        <v>292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691</v>
      </c>
      <c r="C4360" s="209" t="s">
        <v>692</v>
      </c>
      <c r="D4360" s="72" t="str">
        <f t="shared" si="137"/>
        <v>jul/2018</v>
      </c>
      <c r="E4360" s="206">
        <v>43287</v>
      </c>
      <c r="F4360" s="205" t="s">
        <v>203</v>
      </c>
      <c r="G4360" s="205" t="s">
        <v>287</v>
      </c>
      <c r="H4360" s="207" t="s">
        <v>204</v>
      </c>
      <c r="I4360" s="207" t="s">
        <v>292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691</v>
      </c>
      <c r="C4361" s="209" t="s">
        <v>692</v>
      </c>
      <c r="D4361" s="72" t="str">
        <f t="shared" si="137"/>
        <v>jul/2018</v>
      </c>
      <c r="E4361" s="206">
        <v>43287</v>
      </c>
      <c r="F4361" s="205" t="s">
        <v>210</v>
      </c>
      <c r="G4361" s="205" t="s">
        <v>287</v>
      </c>
      <c r="H4361" s="207" t="s">
        <v>298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691</v>
      </c>
      <c r="C4362" s="209" t="s">
        <v>692</v>
      </c>
      <c r="D4362" s="72" t="str">
        <f t="shared" si="137"/>
        <v>jul/2018</v>
      </c>
      <c r="E4362" s="206">
        <v>43287</v>
      </c>
      <c r="F4362" s="205" t="s">
        <v>210</v>
      </c>
      <c r="G4362" s="205" t="s">
        <v>287</v>
      </c>
      <c r="H4362" s="207" t="s">
        <v>298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693</v>
      </c>
      <c r="C4363" s="209" t="s">
        <v>692</v>
      </c>
      <c r="D4363" s="72" t="str">
        <f t="shared" si="137"/>
        <v>jul/2018</v>
      </c>
      <c r="E4363" s="206">
        <v>43287</v>
      </c>
      <c r="F4363" s="205" t="s">
        <v>201</v>
      </c>
      <c r="G4363" s="205" t="s">
        <v>287</v>
      </c>
      <c r="H4363" s="207" t="s">
        <v>299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691</v>
      </c>
      <c r="C4364" s="209" t="s">
        <v>692</v>
      </c>
      <c r="D4364" s="72" t="str">
        <f t="shared" si="137"/>
        <v>jul/2018</v>
      </c>
      <c r="E4364" s="206">
        <v>43287</v>
      </c>
      <c r="F4364" s="205" t="s">
        <v>201</v>
      </c>
      <c r="G4364" s="205" t="s">
        <v>287</v>
      </c>
      <c r="H4364" s="207" t="s">
        <v>299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691</v>
      </c>
      <c r="C4365" s="209" t="s">
        <v>692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287</v>
      </c>
      <c r="H4365" s="207" t="s">
        <v>1294</v>
      </c>
      <c r="I4365" s="207" t="s">
        <v>240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691</v>
      </c>
      <c r="C4366" s="209" t="s">
        <v>692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287</v>
      </c>
      <c r="H4366" s="207" t="s">
        <v>1364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691</v>
      </c>
      <c r="C4367" s="209" t="s">
        <v>692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293</v>
      </c>
      <c r="H4367" s="207" t="s">
        <v>703</v>
      </c>
      <c r="I4367" s="221" t="s">
        <v>273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691</v>
      </c>
      <c r="C4368" s="209" t="s">
        <v>692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287</v>
      </c>
      <c r="H4368" s="207" t="s">
        <v>1403</v>
      </c>
      <c r="I4368" s="207" t="s">
        <v>240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691</v>
      </c>
      <c r="C4369" s="209" t="s">
        <v>692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287</v>
      </c>
      <c r="H4369" s="207" t="s">
        <v>1008</v>
      </c>
      <c r="I4369" s="207" t="s">
        <v>241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691</v>
      </c>
      <c r="C4370" s="209" t="s">
        <v>692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287</v>
      </c>
      <c r="H4370" s="207" t="s">
        <v>901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691</v>
      </c>
      <c r="C4371" s="209" t="s">
        <v>692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287</v>
      </c>
      <c r="H4371" s="207" t="s">
        <v>901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691</v>
      </c>
      <c r="C4372" s="209" t="s">
        <v>692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287</v>
      </c>
      <c r="H4372" s="207" t="s">
        <v>1186</v>
      </c>
      <c r="I4372" s="207" t="s">
        <v>249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691</v>
      </c>
      <c r="C4373" s="209" t="s">
        <v>692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287</v>
      </c>
      <c r="H4373" s="207" t="s">
        <v>306</v>
      </c>
      <c r="I4373" s="207" t="s">
        <v>240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691</v>
      </c>
      <c r="C4374" s="209" t="s">
        <v>692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287</v>
      </c>
      <c r="H4374" s="207" t="s">
        <v>306</v>
      </c>
      <c r="I4374" s="207" t="s">
        <v>241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691</v>
      </c>
      <c r="C4375" s="209" t="s">
        <v>692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287</v>
      </c>
      <c r="H4375" s="207" t="s">
        <v>355</v>
      </c>
      <c r="I4375" s="207" t="s">
        <v>241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691</v>
      </c>
      <c r="C4376" s="209" t="s">
        <v>692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287</v>
      </c>
      <c r="H4376" s="207" t="s">
        <v>355</v>
      </c>
      <c r="I4376" s="207" t="s">
        <v>240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691</v>
      </c>
      <c r="C4377" s="209" t="s">
        <v>692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287</v>
      </c>
      <c r="H4377" s="207" t="s">
        <v>1344</v>
      </c>
      <c r="I4377" s="207" t="s">
        <v>243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691</v>
      </c>
      <c r="C4378" s="209" t="s">
        <v>692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287</v>
      </c>
      <c r="H4378" s="207" t="s">
        <v>1000</v>
      </c>
      <c r="I4378" s="207" t="s">
        <v>247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691</v>
      </c>
      <c r="C4379" s="209" t="s">
        <v>692</v>
      </c>
      <c r="D4379" s="72" t="str">
        <f t="shared" si="137"/>
        <v>jul/2018</v>
      </c>
      <c r="E4379" s="206">
        <v>43290</v>
      </c>
      <c r="F4379" s="205" t="s">
        <v>203</v>
      </c>
      <c r="G4379" s="205" t="s">
        <v>287</v>
      </c>
      <c r="H4379" s="207" t="s">
        <v>204</v>
      </c>
      <c r="I4379" s="207" t="s">
        <v>292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691</v>
      </c>
      <c r="C4380" s="209" t="s">
        <v>692</v>
      </c>
      <c r="D4380" s="72" t="str">
        <f t="shared" si="137"/>
        <v>jul/2018</v>
      </c>
      <c r="E4380" s="206">
        <v>43290</v>
      </c>
      <c r="F4380" s="205" t="s">
        <v>210</v>
      </c>
      <c r="G4380" s="205" t="s">
        <v>287</v>
      </c>
      <c r="H4380" s="207" t="s">
        <v>298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691</v>
      </c>
      <c r="C4381" s="209" t="s">
        <v>692</v>
      </c>
      <c r="D4381" s="72" t="str">
        <f t="shared" si="137"/>
        <v>jul/2018</v>
      </c>
      <c r="E4381" s="206">
        <v>43290</v>
      </c>
      <c r="F4381" s="205" t="s">
        <v>210</v>
      </c>
      <c r="G4381" s="205" t="s">
        <v>287</v>
      </c>
      <c r="H4381" s="207" t="s">
        <v>298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691</v>
      </c>
      <c r="C4382" s="209" t="s">
        <v>692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287</v>
      </c>
      <c r="H4382" s="207" t="s">
        <v>178</v>
      </c>
      <c r="I4382" s="207" t="s">
        <v>240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691</v>
      </c>
      <c r="C4383" s="209" t="s">
        <v>692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287</v>
      </c>
      <c r="H4383" s="207" t="s">
        <v>1412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691</v>
      </c>
      <c r="C4384" s="209" t="s">
        <v>692</v>
      </c>
      <c r="D4384" s="72" t="str">
        <f t="shared" si="137"/>
        <v>jul/2018</v>
      </c>
      <c r="E4384" s="206">
        <v>43291</v>
      </c>
      <c r="F4384" s="205" t="s">
        <v>210</v>
      </c>
      <c r="G4384" s="205" t="s">
        <v>287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691</v>
      </c>
      <c r="C4385" s="209" t="s">
        <v>692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287</v>
      </c>
      <c r="H4385" s="207" t="s">
        <v>388</v>
      </c>
      <c r="I4385" s="207" t="s">
        <v>241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691</v>
      </c>
      <c r="C4386" s="209" t="s">
        <v>692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287</v>
      </c>
      <c r="H4386" s="207" t="s">
        <v>1031</v>
      </c>
      <c r="I4386" s="207" t="s">
        <v>242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691</v>
      </c>
      <c r="C4387" s="209" t="s">
        <v>692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293</v>
      </c>
      <c r="H4387" s="207" t="s">
        <v>1403</v>
      </c>
      <c r="I4387" s="207" t="s">
        <v>240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691</v>
      </c>
      <c r="C4388" s="209" t="s">
        <v>692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287</v>
      </c>
      <c r="H4388" s="207" t="s">
        <v>901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691</v>
      </c>
      <c r="C4389" s="209" t="s">
        <v>692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287</v>
      </c>
      <c r="H4389" s="207" t="s">
        <v>901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691</v>
      </c>
      <c r="C4390" s="209" t="s">
        <v>692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287</v>
      </c>
      <c r="H4390" s="207" t="s">
        <v>1014</v>
      </c>
      <c r="I4390" s="207" t="s">
        <v>244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691</v>
      </c>
      <c r="C4391" s="209" t="s">
        <v>692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287</v>
      </c>
      <c r="H4391" s="207" t="s">
        <v>1014</v>
      </c>
      <c r="I4391" s="207" t="s">
        <v>265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691</v>
      </c>
      <c r="C4392" s="209" t="s">
        <v>692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287</v>
      </c>
      <c r="H4392" s="207" t="s">
        <v>1014</v>
      </c>
      <c r="I4392" s="207" t="s">
        <v>265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691</v>
      </c>
      <c r="C4393" s="209" t="s">
        <v>692</v>
      </c>
      <c r="D4393" s="72" t="str">
        <f t="shared" si="137"/>
        <v>jul/2018</v>
      </c>
      <c r="E4393" s="206">
        <v>43291</v>
      </c>
      <c r="F4393" s="205" t="s">
        <v>1413</v>
      </c>
      <c r="G4393" s="205" t="s">
        <v>287</v>
      </c>
      <c r="H4393" s="223" t="s">
        <v>1068</v>
      </c>
      <c r="I4393" s="207" t="s">
        <v>235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691</v>
      </c>
      <c r="C4394" s="209" t="s">
        <v>692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287</v>
      </c>
      <c r="H4394" s="207" t="s">
        <v>357</v>
      </c>
      <c r="I4394" s="207" t="s">
        <v>241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691</v>
      </c>
      <c r="C4395" s="209" t="s">
        <v>692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317</v>
      </c>
      <c r="H4395" s="207" t="s">
        <v>291</v>
      </c>
      <c r="I4395" s="207" t="s">
        <v>241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691</v>
      </c>
      <c r="C4396" s="209" t="s">
        <v>692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313</v>
      </c>
      <c r="H4396" s="207" t="s">
        <v>291</v>
      </c>
      <c r="I4396" s="207" t="s">
        <v>241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691</v>
      </c>
      <c r="C4397" s="209" t="s">
        <v>692</v>
      </c>
      <c r="D4397" s="72" t="str">
        <f t="shared" si="137"/>
        <v>jul/2018</v>
      </c>
      <c r="E4397" s="206">
        <v>43291</v>
      </c>
      <c r="F4397" s="205" t="s">
        <v>203</v>
      </c>
      <c r="G4397" s="205" t="s">
        <v>287</v>
      </c>
      <c r="H4397" s="207" t="s">
        <v>204</v>
      </c>
      <c r="I4397" s="207" t="s">
        <v>292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691</v>
      </c>
      <c r="C4398" s="209" t="s">
        <v>692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287</v>
      </c>
      <c r="H4398" s="207" t="s">
        <v>309</v>
      </c>
      <c r="I4398" s="207" t="s">
        <v>248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691</v>
      </c>
      <c r="C4399" s="209" t="s">
        <v>692</v>
      </c>
      <c r="D4399" s="72" t="str">
        <f t="shared" si="137"/>
        <v>jul/2018</v>
      </c>
      <c r="E4399" s="206">
        <v>43291</v>
      </c>
      <c r="F4399" s="205" t="s">
        <v>386</v>
      </c>
      <c r="G4399" s="205" t="s">
        <v>287</v>
      </c>
      <c r="H4399" s="223" t="s">
        <v>1017</v>
      </c>
      <c r="I4399" s="207" t="s">
        <v>235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693</v>
      </c>
      <c r="C4400" s="209" t="s">
        <v>692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287</v>
      </c>
      <c r="H4400" s="207" t="s">
        <v>140</v>
      </c>
      <c r="I4400" s="207" t="s">
        <v>227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691</v>
      </c>
      <c r="C4401" s="209" t="s">
        <v>692</v>
      </c>
      <c r="D4401" s="72" t="str">
        <f t="shared" si="137"/>
        <v>jul/2018</v>
      </c>
      <c r="E4401" s="206">
        <v>43292</v>
      </c>
      <c r="F4401" s="205" t="s">
        <v>480</v>
      </c>
      <c r="G4401" s="205" t="s">
        <v>287</v>
      </c>
      <c r="H4401" s="207" t="s">
        <v>481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693</v>
      </c>
      <c r="C4402" s="209" t="s">
        <v>692</v>
      </c>
      <c r="D4402" s="72" t="str">
        <f t="shared" si="137"/>
        <v>jul/2018</v>
      </c>
      <c r="E4402" s="206">
        <v>43292</v>
      </c>
      <c r="F4402" s="205" t="s">
        <v>210</v>
      </c>
      <c r="G4402" s="205" t="s">
        <v>287</v>
      </c>
      <c r="H4402" s="207" t="s">
        <v>298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693</v>
      </c>
      <c r="C4403" s="209" t="s">
        <v>692</v>
      </c>
      <c r="D4403" s="72" t="str">
        <f t="shared" si="137"/>
        <v>jul/2018</v>
      </c>
      <c r="E4403" s="206">
        <v>43292</v>
      </c>
      <c r="F4403" s="205" t="s">
        <v>201</v>
      </c>
      <c r="G4403" s="205" t="s">
        <v>287</v>
      </c>
      <c r="H4403" s="207" t="s">
        <v>299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691</v>
      </c>
      <c r="C4404" s="209" t="s">
        <v>692</v>
      </c>
      <c r="D4404" s="72" t="str">
        <f t="shared" si="137"/>
        <v>jul/2018</v>
      </c>
      <c r="E4404" s="206">
        <v>43292</v>
      </c>
      <c r="F4404" s="205" t="s">
        <v>201</v>
      </c>
      <c r="G4404" s="205" t="s">
        <v>287</v>
      </c>
      <c r="H4404" s="207" t="s">
        <v>299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691</v>
      </c>
      <c r="C4405" s="209" t="s">
        <v>692</v>
      </c>
      <c r="D4405" s="72" t="str">
        <f t="shared" si="137"/>
        <v>jul/2018</v>
      </c>
      <c r="E4405" s="206">
        <v>43293</v>
      </c>
      <c r="F4405" s="205" t="s">
        <v>480</v>
      </c>
      <c r="G4405" s="205" t="s">
        <v>287</v>
      </c>
      <c r="H4405" s="207" t="s">
        <v>1414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691</v>
      </c>
      <c r="C4406" s="209" t="s">
        <v>692</v>
      </c>
      <c r="D4406" s="72" t="str">
        <f t="shared" si="137"/>
        <v>jul/2018</v>
      </c>
      <c r="E4406" s="206">
        <v>43293</v>
      </c>
      <c r="F4406" s="205" t="s">
        <v>480</v>
      </c>
      <c r="G4406" s="205" t="s">
        <v>287</v>
      </c>
      <c r="H4406" s="207" t="s">
        <v>1414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691</v>
      </c>
      <c r="C4407" s="209" t="s">
        <v>692</v>
      </c>
      <c r="D4407" s="72" t="str">
        <f t="shared" si="137"/>
        <v>jul/2018</v>
      </c>
      <c r="E4407" s="206">
        <v>43293</v>
      </c>
      <c r="F4407" s="205" t="s">
        <v>480</v>
      </c>
      <c r="G4407" s="205" t="s">
        <v>287</v>
      </c>
      <c r="H4407" s="207" t="s">
        <v>906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691</v>
      </c>
      <c r="C4408" s="209" t="s">
        <v>692</v>
      </c>
      <c r="D4408" s="72" t="str">
        <f t="shared" si="137"/>
        <v>jul/2018</v>
      </c>
      <c r="E4408" s="206">
        <v>43293</v>
      </c>
      <c r="F4408" s="205" t="s">
        <v>213</v>
      </c>
      <c r="G4408" s="205" t="s">
        <v>287</v>
      </c>
      <c r="H4408" s="207" t="s">
        <v>213</v>
      </c>
      <c r="I4408" s="207" t="s">
        <v>202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693</v>
      </c>
      <c r="C4409" s="209" t="s">
        <v>692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287</v>
      </c>
      <c r="H4409" s="207" t="s">
        <v>140</v>
      </c>
      <c r="I4409" s="207" t="s">
        <v>227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691</v>
      </c>
      <c r="C4410" s="209" t="s">
        <v>692</v>
      </c>
      <c r="D4410" s="72" t="str">
        <f t="shared" si="137"/>
        <v>jul/2018</v>
      </c>
      <c r="E4410" s="206">
        <v>43293</v>
      </c>
      <c r="F4410" s="205" t="s">
        <v>480</v>
      </c>
      <c r="G4410" s="205" t="s">
        <v>287</v>
      </c>
      <c r="H4410" s="207" t="s">
        <v>910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691</v>
      </c>
      <c r="C4411" s="209" t="s">
        <v>692</v>
      </c>
      <c r="D4411" s="72" t="str">
        <f t="shared" si="137"/>
        <v>jul/2018</v>
      </c>
      <c r="E4411" s="206">
        <v>43293</v>
      </c>
      <c r="F4411" s="205" t="s">
        <v>480</v>
      </c>
      <c r="G4411" s="205" t="s">
        <v>287</v>
      </c>
      <c r="H4411" s="207" t="s">
        <v>1277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691</v>
      </c>
      <c r="C4412" s="209" t="s">
        <v>692</v>
      </c>
      <c r="D4412" s="72" t="str">
        <f t="shared" si="137"/>
        <v>jul/2018</v>
      </c>
      <c r="E4412" s="206">
        <v>43293</v>
      </c>
      <c r="F4412" s="205" t="s">
        <v>480</v>
      </c>
      <c r="G4412" s="205" t="s">
        <v>287</v>
      </c>
      <c r="H4412" s="207" t="s">
        <v>1415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691</v>
      </c>
      <c r="C4413" s="209" t="s">
        <v>692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287</v>
      </c>
      <c r="H4413" s="207" t="s">
        <v>180</v>
      </c>
      <c r="I4413" s="207" t="s">
        <v>242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691</v>
      </c>
      <c r="C4414" s="209" t="s">
        <v>692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287</v>
      </c>
      <c r="H4414" s="207" t="s">
        <v>388</v>
      </c>
      <c r="I4414" s="207" t="s">
        <v>240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691</v>
      </c>
      <c r="C4415" s="209" t="s">
        <v>692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287</v>
      </c>
      <c r="H4415" s="207" t="s">
        <v>1416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691</v>
      </c>
      <c r="C4416" s="209" t="s">
        <v>692</v>
      </c>
      <c r="D4416" s="72" t="str">
        <f t="shared" si="137"/>
        <v>jul/2018</v>
      </c>
      <c r="E4416" s="206">
        <v>43293</v>
      </c>
      <c r="F4416" s="205" t="s">
        <v>480</v>
      </c>
      <c r="G4416" s="205" t="s">
        <v>287</v>
      </c>
      <c r="H4416" s="207" t="s">
        <v>1417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691</v>
      </c>
      <c r="C4417" s="209" t="s">
        <v>692</v>
      </c>
      <c r="D4417" s="72" t="str">
        <f t="shared" si="137"/>
        <v>jul/2018</v>
      </c>
      <c r="E4417" s="206">
        <v>43293</v>
      </c>
      <c r="F4417" s="205" t="s">
        <v>210</v>
      </c>
      <c r="G4417" s="205" t="s">
        <v>287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691</v>
      </c>
      <c r="C4418" s="209" t="s">
        <v>692</v>
      </c>
      <c r="D4418" s="72" t="str">
        <f t="shared" si="137"/>
        <v>jul/2018</v>
      </c>
      <c r="E4418" s="206">
        <v>43293</v>
      </c>
      <c r="F4418" s="205" t="s">
        <v>480</v>
      </c>
      <c r="G4418" s="205" t="s">
        <v>287</v>
      </c>
      <c r="H4418" s="207" t="s">
        <v>830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691</v>
      </c>
      <c r="C4419" s="209" t="s">
        <v>692</v>
      </c>
      <c r="D4419" s="72" t="str">
        <f t="shared" si="137"/>
        <v>jul/2018</v>
      </c>
      <c r="E4419" s="206">
        <v>43293</v>
      </c>
      <c r="F4419" s="205" t="s">
        <v>480</v>
      </c>
      <c r="G4419" s="205" t="s">
        <v>287</v>
      </c>
      <c r="H4419" s="207" t="s">
        <v>883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691</v>
      </c>
      <c r="C4420" s="209" t="s">
        <v>692</v>
      </c>
      <c r="D4420" s="72" t="str">
        <f t="shared" ref="D4420:D4483" si="139">TEXT(E4420,"mmm/aaaa")</f>
        <v>jul/2018</v>
      </c>
      <c r="E4420" s="206">
        <v>43293</v>
      </c>
      <c r="F4420" s="205" t="s">
        <v>480</v>
      </c>
      <c r="G4420" s="205" t="s">
        <v>287</v>
      </c>
      <c r="H4420" s="207" t="s">
        <v>752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691</v>
      </c>
      <c r="C4421" s="209" t="s">
        <v>692</v>
      </c>
      <c r="D4421" s="72" t="str">
        <f t="shared" si="139"/>
        <v>jul/2018</v>
      </c>
      <c r="E4421" s="206">
        <v>43293</v>
      </c>
      <c r="F4421" s="205" t="s">
        <v>480</v>
      </c>
      <c r="G4421" s="205" t="s">
        <v>287</v>
      </c>
      <c r="H4421" s="207" t="s">
        <v>1418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691</v>
      </c>
      <c r="C4422" s="209" t="s">
        <v>692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287</v>
      </c>
      <c r="H4422" s="207" t="s">
        <v>901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691</v>
      </c>
      <c r="C4423" s="209" t="s">
        <v>692</v>
      </c>
      <c r="D4423" s="72" t="str">
        <f t="shared" si="139"/>
        <v>jul/2018</v>
      </c>
      <c r="E4423" s="206">
        <v>43293</v>
      </c>
      <c r="F4423" s="205" t="s">
        <v>1419</v>
      </c>
      <c r="G4423" s="205" t="s">
        <v>287</v>
      </c>
      <c r="H4423" s="207" t="s">
        <v>1188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691</v>
      </c>
      <c r="C4424" s="209" t="s">
        <v>692</v>
      </c>
      <c r="D4424" s="72" t="str">
        <f t="shared" si="139"/>
        <v>jul/2018</v>
      </c>
      <c r="E4424" s="206">
        <v>43293</v>
      </c>
      <c r="F4424" s="205" t="s">
        <v>480</v>
      </c>
      <c r="G4424" s="205" t="s">
        <v>287</v>
      </c>
      <c r="H4424" s="207" t="s">
        <v>938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691</v>
      </c>
      <c r="C4425" s="209" t="s">
        <v>692</v>
      </c>
      <c r="D4425" s="72" t="str">
        <f t="shared" si="139"/>
        <v>jul/2018</v>
      </c>
      <c r="E4425" s="206">
        <v>43293</v>
      </c>
      <c r="F4425" s="205" t="s">
        <v>480</v>
      </c>
      <c r="G4425" s="205" t="s">
        <v>287</v>
      </c>
      <c r="H4425" s="207" t="s">
        <v>946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691</v>
      </c>
      <c r="C4426" s="209" t="s">
        <v>692</v>
      </c>
      <c r="D4426" s="72" t="str">
        <f t="shared" si="139"/>
        <v>jul/2018</v>
      </c>
      <c r="E4426" s="206">
        <v>43293</v>
      </c>
      <c r="F4426" s="205" t="s">
        <v>1419</v>
      </c>
      <c r="G4426" s="205" t="s">
        <v>287</v>
      </c>
      <c r="H4426" s="207" t="s">
        <v>1189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691</v>
      </c>
      <c r="C4427" s="209" t="s">
        <v>692</v>
      </c>
      <c r="D4427" s="72" t="str">
        <f t="shared" si="139"/>
        <v>jul/2018</v>
      </c>
      <c r="E4427" s="206">
        <v>43293</v>
      </c>
      <c r="F4427" s="205" t="s">
        <v>480</v>
      </c>
      <c r="G4427" s="205" t="s">
        <v>287</v>
      </c>
      <c r="H4427" s="207" t="s">
        <v>947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691</v>
      </c>
      <c r="C4428" s="209" t="s">
        <v>692</v>
      </c>
      <c r="D4428" s="72" t="str">
        <f t="shared" si="139"/>
        <v>jul/2018</v>
      </c>
      <c r="E4428" s="206">
        <v>43293</v>
      </c>
      <c r="F4428" s="205" t="s">
        <v>480</v>
      </c>
      <c r="G4428" s="205" t="s">
        <v>287</v>
      </c>
      <c r="H4428" s="207" t="s">
        <v>948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691</v>
      </c>
      <c r="C4429" s="209" t="s">
        <v>692</v>
      </c>
      <c r="D4429" s="72" t="str">
        <f t="shared" si="139"/>
        <v>jul/2018</v>
      </c>
      <c r="E4429" s="206">
        <v>43293</v>
      </c>
      <c r="F4429" s="205" t="s">
        <v>1419</v>
      </c>
      <c r="G4429" s="205" t="s">
        <v>287</v>
      </c>
      <c r="H4429" s="207" t="s">
        <v>1190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691</v>
      </c>
      <c r="C4430" s="209" t="s">
        <v>692</v>
      </c>
      <c r="D4430" s="72" t="str">
        <f t="shared" si="139"/>
        <v>jul/2018</v>
      </c>
      <c r="E4430" s="206">
        <v>43293</v>
      </c>
      <c r="F4430" s="205" t="s">
        <v>480</v>
      </c>
      <c r="G4430" s="205" t="s">
        <v>287</v>
      </c>
      <c r="H4430" s="207" t="s">
        <v>1420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691</v>
      </c>
      <c r="C4431" s="209" t="s">
        <v>692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287</v>
      </c>
      <c r="H4431" s="207" t="s">
        <v>1023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691</v>
      </c>
      <c r="C4432" s="209" t="s">
        <v>692</v>
      </c>
      <c r="D4432" s="72" t="str">
        <f t="shared" si="139"/>
        <v>jul/2018</v>
      </c>
      <c r="E4432" s="206">
        <v>43293</v>
      </c>
      <c r="F4432" s="205" t="s">
        <v>480</v>
      </c>
      <c r="G4432" s="205" t="s">
        <v>287</v>
      </c>
      <c r="H4432" s="207" t="s">
        <v>1273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691</v>
      </c>
      <c r="C4433" s="209" t="s">
        <v>692</v>
      </c>
      <c r="D4433" s="72" t="str">
        <f t="shared" si="139"/>
        <v>jul/2018</v>
      </c>
      <c r="E4433" s="206">
        <v>43293</v>
      </c>
      <c r="F4433" s="205" t="s">
        <v>480</v>
      </c>
      <c r="G4433" s="205" t="s">
        <v>287</v>
      </c>
      <c r="H4433" s="207" t="s">
        <v>1421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691</v>
      </c>
      <c r="C4434" s="209" t="s">
        <v>692</v>
      </c>
      <c r="D4434" s="72" t="str">
        <f t="shared" si="139"/>
        <v>jul/2018</v>
      </c>
      <c r="E4434" s="206">
        <v>43293</v>
      </c>
      <c r="F4434" s="205" t="s">
        <v>480</v>
      </c>
      <c r="G4434" s="205" t="s">
        <v>287</v>
      </c>
      <c r="H4434" s="207" t="s">
        <v>1422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691</v>
      </c>
      <c r="C4435" s="209" t="s">
        <v>692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287</v>
      </c>
      <c r="H4435" s="207" t="s">
        <v>355</v>
      </c>
      <c r="I4435" s="207" t="s">
        <v>240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691</v>
      </c>
      <c r="C4436" s="209" t="s">
        <v>692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287</v>
      </c>
      <c r="H4436" s="207" t="s">
        <v>355</v>
      </c>
      <c r="I4436" s="207" t="s">
        <v>240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691</v>
      </c>
      <c r="C4437" s="209" t="s">
        <v>692</v>
      </c>
      <c r="D4437" s="72" t="str">
        <f t="shared" si="139"/>
        <v>jul/2018</v>
      </c>
      <c r="E4437" s="206">
        <v>43293</v>
      </c>
      <c r="F4437" s="205" t="s">
        <v>1419</v>
      </c>
      <c r="G4437" s="205" t="s">
        <v>287</v>
      </c>
      <c r="H4437" s="207" t="s">
        <v>1257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691</v>
      </c>
      <c r="C4438" s="209" t="s">
        <v>692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287</v>
      </c>
      <c r="H4438" s="207" t="s">
        <v>1423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691</v>
      </c>
      <c r="C4439" s="209" t="s">
        <v>692</v>
      </c>
      <c r="D4439" s="72" t="str">
        <f t="shared" si="139"/>
        <v>jul/2018</v>
      </c>
      <c r="E4439" s="206">
        <v>43293</v>
      </c>
      <c r="F4439" s="205" t="s">
        <v>1419</v>
      </c>
      <c r="G4439" s="205" t="s">
        <v>287</v>
      </c>
      <c r="H4439" s="207" t="s">
        <v>1194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691</v>
      </c>
      <c r="C4440" s="209" t="s">
        <v>692</v>
      </c>
      <c r="D4440" s="72" t="str">
        <f t="shared" si="139"/>
        <v>jul/2018</v>
      </c>
      <c r="E4440" s="206">
        <v>43293</v>
      </c>
      <c r="F4440" s="205" t="s">
        <v>480</v>
      </c>
      <c r="G4440" s="205" t="s">
        <v>287</v>
      </c>
      <c r="H4440" s="207" t="s">
        <v>1424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691</v>
      </c>
      <c r="C4441" s="209" t="s">
        <v>692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287</v>
      </c>
      <c r="H4441" s="207" t="s">
        <v>1425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691</v>
      </c>
      <c r="C4442" s="209" t="s">
        <v>692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287</v>
      </c>
      <c r="H4442" s="207" t="s">
        <v>1326</v>
      </c>
      <c r="I4442" s="207" t="s">
        <v>241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691</v>
      </c>
      <c r="C4443" s="209" t="s">
        <v>692</v>
      </c>
      <c r="D4443" s="72" t="str">
        <f t="shared" si="139"/>
        <v>jul/2018</v>
      </c>
      <c r="E4443" s="206">
        <v>43293</v>
      </c>
      <c r="F4443" s="205" t="s">
        <v>480</v>
      </c>
      <c r="G4443" s="205" t="s">
        <v>287</v>
      </c>
      <c r="H4443" s="207" t="s">
        <v>862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691</v>
      </c>
      <c r="C4444" s="209" t="s">
        <v>692</v>
      </c>
      <c r="D4444" s="72" t="str">
        <f t="shared" si="139"/>
        <v>jul/2018</v>
      </c>
      <c r="E4444" s="206">
        <v>43293</v>
      </c>
      <c r="F4444" s="205" t="s">
        <v>210</v>
      </c>
      <c r="G4444" s="205" t="s">
        <v>287</v>
      </c>
      <c r="H4444" s="207" t="s">
        <v>298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691</v>
      </c>
      <c r="C4445" s="209" t="s">
        <v>692</v>
      </c>
      <c r="D4445" s="72" t="str">
        <f t="shared" si="139"/>
        <v>jul/2018</v>
      </c>
      <c r="E4445" s="206">
        <v>43293</v>
      </c>
      <c r="F4445" s="205" t="s">
        <v>210</v>
      </c>
      <c r="G4445" s="205" t="s">
        <v>287</v>
      </c>
      <c r="H4445" s="207" t="s">
        <v>298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691</v>
      </c>
      <c r="C4446" s="209" t="s">
        <v>692</v>
      </c>
      <c r="D4446" s="72" t="str">
        <f t="shared" si="139"/>
        <v>jul/2018</v>
      </c>
      <c r="E4446" s="206">
        <v>43293</v>
      </c>
      <c r="F4446" s="205" t="s">
        <v>210</v>
      </c>
      <c r="G4446" s="205" t="s">
        <v>287</v>
      </c>
      <c r="H4446" s="207" t="s">
        <v>298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691</v>
      </c>
      <c r="C4447" s="209" t="s">
        <v>692</v>
      </c>
      <c r="D4447" s="72" t="str">
        <f t="shared" si="139"/>
        <v>jul/2018</v>
      </c>
      <c r="E4447" s="206">
        <v>43293</v>
      </c>
      <c r="F4447" s="205" t="s">
        <v>210</v>
      </c>
      <c r="G4447" s="205" t="s">
        <v>287</v>
      </c>
      <c r="H4447" s="207" t="s">
        <v>298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691</v>
      </c>
      <c r="C4448" s="209" t="s">
        <v>692</v>
      </c>
      <c r="D4448" s="72" t="str">
        <f t="shared" si="139"/>
        <v>jul/2018</v>
      </c>
      <c r="E4448" s="206">
        <v>43293</v>
      </c>
      <c r="F4448" s="205" t="s">
        <v>480</v>
      </c>
      <c r="G4448" s="205" t="s">
        <v>287</v>
      </c>
      <c r="H4448" s="207" t="s">
        <v>1256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691</v>
      </c>
      <c r="C4449" s="209" t="s">
        <v>692</v>
      </c>
      <c r="D4449" s="72" t="str">
        <f t="shared" si="139"/>
        <v>jul/2018</v>
      </c>
      <c r="E4449" s="206">
        <v>43293</v>
      </c>
      <c r="F4449" s="205" t="s">
        <v>1419</v>
      </c>
      <c r="G4449" s="205" t="s">
        <v>287</v>
      </c>
      <c r="H4449" s="207" t="s">
        <v>1199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693</v>
      </c>
      <c r="C4450" s="209" t="s">
        <v>692</v>
      </c>
      <c r="D4450" s="72" t="str">
        <f t="shared" si="139"/>
        <v>jul/2018</v>
      </c>
      <c r="E4450" s="206">
        <v>43293</v>
      </c>
      <c r="F4450" s="205" t="s">
        <v>201</v>
      </c>
      <c r="G4450" s="205" t="s">
        <v>287</v>
      </c>
      <c r="H4450" s="207" t="s">
        <v>299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691</v>
      </c>
      <c r="C4451" s="209" t="s">
        <v>692</v>
      </c>
      <c r="D4451" s="72" t="str">
        <f t="shared" si="139"/>
        <v>jul/2018</v>
      </c>
      <c r="E4451" s="206">
        <v>43293</v>
      </c>
      <c r="F4451" s="205" t="s">
        <v>201</v>
      </c>
      <c r="G4451" s="205" t="s">
        <v>287</v>
      </c>
      <c r="H4451" s="207" t="s">
        <v>299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691</v>
      </c>
      <c r="C4452" s="209" t="s">
        <v>692</v>
      </c>
      <c r="D4452" s="72" t="str">
        <f t="shared" si="139"/>
        <v>jul/2018</v>
      </c>
      <c r="E4452" s="206">
        <v>43293</v>
      </c>
      <c r="F4452" s="205" t="s">
        <v>480</v>
      </c>
      <c r="G4452" s="205" t="s">
        <v>287</v>
      </c>
      <c r="H4452" s="207" t="s">
        <v>1333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691</v>
      </c>
      <c r="C4453" s="209" t="s">
        <v>692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287</v>
      </c>
      <c r="H4453" s="207" t="s">
        <v>308</v>
      </c>
      <c r="I4453" s="207" t="s">
        <v>240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691</v>
      </c>
      <c r="C4454" s="209" t="s">
        <v>692</v>
      </c>
      <c r="D4454" s="72" t="str">
        <f t="shared" si="139"/>
        <v>jul/2018</v>
      </c>
      <c r="E4454" s="206">
        <v>43294</v>
      </c>
      <c r="F4454" s="205" t="s">
        <v>480</v>
      </c>
      <c r="G4454" s="205" t="s">
        <v>287</v>
      </c>
      <c r="H4454" s="207" t="s">
        <v>1414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693</v>
      </c>
      <c r="C4455" s="209" t="s">
        <v>692</v>
      </c>
      <c r="D4455" s="72" t="str">
        <f t="shared" si="139"/>
        <v>jul/2018</v>
      </c>
      <c r="E4455" s="206">
        <v>43294</v>
      </c>
      <c r="F4455" s="205" t="s">
        <v>213</v>
      </c>
      <c r="G4455" s="205" t="s">
        <v>287</v>
      </c>
      <c r="H4455" s="207" t="s">
        <v>213</v>
      </c>
      <c r="I4455" s="207" t="s">
        <v>202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691</v>
      </c>
      <c r="C4456" s="209" t="s">
        <v>692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287</v>
      </c>
      <c r="H4456" s="207" t="s">
        <v>316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691</v>
      </c>
      <c r="C4457" s="209" t="s">
        <v>692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287</v>
      </c>
      <c r="H4457" s="207" t="s">
        <v>178</v>
      </c>
      <c r="I4457" s="207" t="s">
        <v>241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691</v>
      </c>
      <c r="C4458" s="209" t="s">
        <v>692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287</v>
      </c>
      <c r="H4458" s="207" t="s">
        <v>178</v>
      </c>
      <c r="I4458" s="207" t="s">
        <v>240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691</v>
      </c>
      <c r="C4459" s="209" t="s">
        <v>692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287</v>
      </c>
      <c r="H4459" s="207" t="s">
        <v>178</v>
      </c>
      <c r="I4459" s="207" t="s">
        <v>252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691</v>
      </c>
      <c r="C4460" s="209" t="s">
        <v>692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287</v>
      </c>
      <c r="H4460" s="207" t="s">
        <v>178</v>
      </c>
      <c r="I4460" s="207" t="s">
        <v>241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691</v>
      </c>
      <c r="C4461" s="209" t="s">
        <v>692</v>
      </c>
      <c r="D4461" s="72" t="str">
        <f t="shared" si="139"/>
        <v>jul/2018</v>
      </c>
      <c r="E4461" s="206">
        <v>43294</v>
      </c>
      <c r="F4461" s="205" t="s">
        <v>365</v>
      </c>
      <c r="G4461" s="205" t="s">
        <v>287</v>
      </c>
      <c r="H4461" s="223" t="s">
        <v>1030</v>
      </c>
      <c r="I4461" s="207" t="s">
        <v>235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691</v>
      </c>
      <c r="C4462" s="209" t="s">
        <v>692</v>
      </c>
      <c r="D4462" s="72" t="str">
        <f t="shared" si="139"/>
        <v>jul/2018</v>
      </c>
      <c r="E4462" s="206">
        <v>43294</v>
      </c>
      <c r="F4462" s="205" t="s">
        <v>365</v>
      </c>
      <c r="G4462" s="205" t="s">
        <v>287</v>
      </c>
      <c r="H4462" s="207" t="s">
        <v>1030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691</v>
      </c>
      <c r="C4463" s="209" t="s">
        <v>692</v>
      </c>
      <c r="D4463" s="72" t="str">
        <f t="shared" si="139"/>
        <v>jul/2018</v>
      </c>
      <c r="E4463" s="206">
        <v>43294</v>
      </c>
      <c r="F4463" s="205" t="s">
        <v>1426</v>
      </c>
      <c r="G4463" s="205" t="s">
        <v>287</v>
      </c>
      <c r="H4463" s="223" t="s">
        <v>1011</v>
      </c>
      <c r="I4463" s="207" t="s">
        <v>235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691</v>
      </c>
      <c r="C4464" s="209" t="s">
        <v>692</v>
      </c>
      <c r="D4464" s="72" t="str">
        <f t="shared" si="139"/>
        <v>jul/2018</v>
      </c>
      <c r="E4464" s="206">
        <v>43294</v>
      </c>
      <c r="F4464" s="205" t="s">
        <v>1426</v>
      </c>
      <c r="G4464" s="205" t="s">
        <v>287</v>
      </c>
      <c r="H4464" s="207" t="s">
        <v>1011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691</v>
      </c>
      <c r="C4465" s="209" t="s">
        <v>692</v>
      </c>
      <c r="D4465" s="72" t="str">
        <f t="shared" si="139"/>
        <v>jul/2018</v>
      </c>
      <c r="E4465" s="206">
        <v>43294</v>
      </c>
      <c r="F4465" s="205" t="s">
        <v>210</v>
      </c>
      <c r="G4465" s="205" t="s">
        <v>287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691</v>
      </c>
      <c r="C4466" s="209" t="s">
        <v>692</v>
      </c>
      <c r="D4466" s="72" t="str">
        <f t="shared" si="139"/>
        <v>jul/2018</v>
      </c>
      <c r="E4466" s="206">
        <v>43294</v>
      </c>
      <c r="F4466" s="205" t="s">
        <v>201</v>
      </c>
      <c r="G4466" s="205" t="s">
        <v>287</v>
      </c>
      <c r="H4466" s="207" t="s">
        <v>294</v>
      </c>
      <c r="I4466" s="207" t="s">
        <v>229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691</v>
      </c>
      <c r="C4467" s="209" t="s">
        <v>692</v>
      </c>
      <c r="D4467" s="72" t="str">
        <f t="shared" si="139"/>
        <v>jul/2018</v>
      </c>
      <c r="E4467" s="206">
        <v>43294</v>
      </c>
      <c r="F4467" s="205" t="s">
        <v>527</v>
      </c>
      <c r="G4467" s="205" t="s">
        <v>287</v>
      </c>
      <c r="H4467" s="223" t="s">
        <v>1012</v>
      </c>
      <c r="I4467" s="207" t="s">
        <v>235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691</v>
      </c>
      <c r="C4468" s="209" t="s">
        <v>692</v>
      </c>
      <c r="D4468" s="72" t="str">
        <f t="shared" si="139"/>
        <v>jul/2018</v>
      </c>
      <c r="E4468" s="206">
        <v>43294</v>
      </c>
      <c r="F4468" s="205" t="s">
        <v>527</v>
      </c>
      <c r="G4468" s="205" t="s">
        <v>287</v>
      </c>
      <c r="H4468" s="207" t="s">
        <v>1012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691</v>
      </c>
      <c r="C4469" s="209" t="s">
        <v>692</v>
      </c>
      <c r="D4469" s="72" t="str">
        <f t="shared" si="139"/>
        <v>jul/2018</v>
      </c>
      <c r="E4469" s="206">
        <v>43294</v>
      </c>
      <c r="F4469" s="205" t="s">
        <v>1427</v>
      </c>
      <c r="G4469" s="205" t="s">
        <v>287</v>
      </c>
      <c r="H4469" s="207" t="s">
        <v>328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691</v>
      </c>
      <c r="C4470" s="209" t="s">
        <v>692</v>
      </c>
      <c r="D4470" s="72" t="str">
        <f t="shared" si="139"/>
        <v>jul/2018</v>
      </c>
      <c r="E4470" s="206">
        <v>43294</v>
      </c>
      <c r="F4470" s="205" t="s">
        <v>1427</v>
      </c>
      <c r="G4470" s="205" t="s">
        <v>287</v>
      </c>
      <c r="H4470" s="207" t="s">
        <v>328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691</v>
      </c>
      <c r="C4471" s="209" t="s">
        <v>692</v>
      </c>
      <c r="D4471" s="72" t="str">
        <f t="shared" si="139"/>
        <v>jul/2018</v>
      </c>
      <c r="E4471" s="206">
        <v>43294</v>
      </c>
      <c r="F4471" s="205" t="s">
        <v>1428</v>
      </c>
      <c r="G4471" s="205" t="s">
        <v>287</v>
      </c>
      <c r="H4471" s="207" t="s">
        <v>328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691</v>
      </c>
      <c r="C4472" s="209" t="s">
        <v>692</v>
      </c>
      <c r="D4472" s="72" t="str">
        <f t="shared" si="139"/>
        <v>jul/2018</v>
      </c>
      <c r="E4472" s="206">
        <v>43294</v>
      </c>
      <c r="F4472" s="205" t="s">
        <v>1428</v>
      </c>
      <c r="G4472" s="205" t="s">
        <v>287</v>
      </c>
      <c r="H4472" s="207" t="s">
        <v>328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691</v>
      </c>
      <c r="C4473" s="209" t="s">
        <v>692</v>
      </c>
      <c r="D4473" s="72" t="str">
        <f t="shared" si="139"/>
        <v>jul/2018</v>
      </c>
      <c r="E4473" s="206">
        <v>43294</v>
      </c>
      <c r="F4473" s="205" t="s">
        <v>314</v>
      </c>
      <c r="G4473" s="205" t="s">
        <v>287</v>
      </c>
      <c r="H4473" s="207" t="s">
        <v>129</v>
      </c>
      <c r="I4473" s="207" t="s">
        <v>268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691</v>
      </c>
      <c r="C4474" s="209" t="s">
        <v>692</v>
      </c>
      <c r="D4474" s="72" t="str">
        <f t="shared" si="139"/>
        <v>jul/2018</v>
      </c>
      <c r="E4474" s="206">
        <v>43294</v>
      </c>
      <c r="F4474" s="205" t="s">
        <v>1081</v>
      </c>
      <c r="G4474" s="205" t="s">
        <v>287</v>
      </c>
      <c r="H4474" s="207" t="s">
        <v>1354</v>
      </c>
      <c r="I4474" s="207" t="s">
        <v>235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691</v>
      </c>
      <c r="C4475" s="209" t="s">
        <v>692</v>
      </c>
      <c r="D4475" s="72" t="str">
        <f t="shared" si="139"/>
        <v>jul/2018</v>
      </c>
      <c r="E4475" s="206">
        <v>43294</v>
      </c>
      <c r="F4475" s="205" t="s">
        <v>1081</v>
      </c>
      <c r="G4475" s="205" t="s">
        <v>287</v>
      </c>
      <c r="H4475" s="207" t="s">
        <v>1354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691</v>
      </c>
      <c r="C4476" s="209" t="s">
        <v>692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287</v>
      </c>
      <c r="H4476" s="207" t="s">
        <v>1403</v>
      </c>
      <c r="I4476" s="207" t="s">
        <v>240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691</v>
      </c>
      <c r="C4477" s="209" t="s">
        <v>692</v>
      </c>
      <c r="D4477" s="72" t="str">
        <f t="shared" si="139"/>
        <v>jul/2018</v>
      </c>
      <c r="E4477" s="206">
        <v>43294</v>
      </c>
      <c r="F4477" s="205" t="s">
        <v>1075</v>
      </c>
      <c r="G4477" s="205" t="s">
        <v>287</v>
      </c>
      <c r="H4477" s="223" t="s">
        <v>1013</v>
      </c>
      <c r="I4477" s="207" t="s">
        <v>235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691</v>
      </c>
      <c r="C4478" s="209" t="s">
        <v>692</v>
      </c>
      <c r="D4478" s="72" t="str">
        <f t="shared" si="139"/>
        <v>jul/2018</v>
      </c>
      <c r="E4478" s="206">
        <v>43294</v>
      </c>
      <c r="F4478" s="205" t="s">
        <v>1075</v>
      </c>
      <c r="G4478" s="205" t="s">
        <v>287</v>
      </c>
      <c r="H4478" s="207" t="s">
        <v>1013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691</v>
      </c>
      <c r="C4479" s="209" t="s">
        <v>692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287</v>
      </c>
      <c r="H4479" s="207" t="s">
        <v>304</v>
      </c>
      <c r="I4479" s="207" t="s">
        <v>276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691</v>
      </c>
      <c r="C4480" s="209" t="s">
        <v>692</v>
      </c>
      <c r="D4480" s="72" t="str">
        <f t="shared" si="139"/>
        <v>jul/2018</v>
      </c>
      <c r="E4480" s="206">
        <v>43294</v>
      </c>
      <c r="F4480" s="205" t="s">
        <v>314</v>
      </c>
      <c r="G4480" s="205" t="s">
        <v>287</v>
      </c>
      <c r="H4480" s="207" t="s">
        <v>1256</v>
      </c>
      <c r="I4480" s="207" t="s">
        <v>268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691</v>
      </c>
      <c r="C4481" s="209" t="s">
        <v>692</v>
      </c>
      <c r="D4481" s="72" t="str">
        <f t="shared" si="139"/>
        <v>jul/2018</v>
      </c>
      <c r="E4481" s="206">
        <v>43294</v>
      </c>
      <c r="F4481" s="205" t="s">
        <v>314</v>
      </c>
      <c r="G4481" s="205" t="s">
        <v>287</v>
      </c>
      <c r="H4481" s="207" t="s">
        <v>387</v>
      </c>
      <c r="I4481" s="207" t="s">
        <v>268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691</v>
      </c>
      <c r="C4482" s="209" t="s">
        <v>692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287</v>
      </c>
      <c r="H4482" s="207" t="s">
        <v>355</v>
      </c>
      <c r="I4482" s="207" t="s">
        <v>240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691</v>
      </c>
      <c r="C4483" s="209" t="s">
        <v>692</v>
      </c>
      <c r="D4483" s="72" t="str">
        <f t="shared" si="139"/>
        <v>jul/2018</v>
      </c>
      <c r="E4483" s="206">
        <v>43294</v>
      </c>
      <c r="F4483" s="205" t="s">
        <v>1429</v>
      </c>
      <c r="G4483" s="205" t="s">
        <v>287</v>
      </c>
      <c r="H4483" s="223" t="s">
        <v>1068</v>
      </c>
      <c r="I4483" s="207" t="s">
        <v>235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691</v>
      </c>
      <c r="C4484" s="209" t="s">
        <v>692</v>
      </c>
      <c r="D4484" s="72" t="str">
        <f t="shared" ref="D4484:D4547" si="141">TEXT(E4484,"mmm/aaaa")</f>
        <v>jul/2018</v>
      </c>
      <c r="E4484" s="206">
        <v>43294</v>
      </c>
      <c r="F4484" s="205" t="s">
        <v>1429</v>
      </c>
      <c r="G4484" s="205" t="s">
        <v>287</v>
      </c>
      <c r="H4484" s="207" t="s">
        <v>1068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691</v>
      </c>
      <c r="C4485" s="209" t="s">
        <v>692</v>
      </c>
      <c r="D4485" s="72" t="str">
        <f t="shared" si="141"/>
        <v>jul/2018</v>
      </c>
      <c r="E4485" s="206">
        <v>43294</v>
      </c>
      <c r="F4485" s="205" t="s">
        <v>1430</v>
      </c>
      <c r="G4485" s="205" t="s">
        <v>287</v>
      </c>
      <c r="H4485" s="223" t="s">
        <v>1068</v>
      </c>
      <c r="I4485" s="207" t="s">
        <v>235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691</v>
      </c>
      <c r="C4486" s="209" t="s">
        <v>692</v>
      </c>
      <c r="D4486" s="72" t="str">
        <f t="shared" si="141"/>
        <v>jul/2018</v>
      </c>
      <c r="E4486" s="206">
        <v>43294</v>
      </c>
      <c r="F4486" s="205" t="s">
        <v>1431</v>
      </c>
      <c r="G4486" s="205" t="s">
        <v>287</v>
      </c>
      <c r="H4486" s="223" t="s">
        <v>1068</v>
      </c>
      <c r="I4486" s="207" t="s">
        <v>235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691</v>
      </c>
      <c r="C4487" s="209" t="s">
        <v>692</v>
      </c>
      <c r="D4487" s="72" t="str">
        <f t="shared" si="141"/>
        <v>jul/2018</v>
      </c>
      <c r="E4487" s="206">
        <v>43294</v>
      </c>
      <c r="F4487" s="205" t="s">
        <v>314</v>
      </c>
      <c r="G4487" s="205" t="s">
        <v>287</v>
      </c>
      <c r="H4487" s="207" t="s">
        <v>382</v>
      </c>
      <c r="I4487" s="207" t="s">
        <v>268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691</v>
      </c>
      <c r="C4488" s="209" t="s">
        <v>692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287</v>
      </c>
      <c r="H4488" s="207" t="s">
        <v>1361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691</v>
      </c>
      <c r="C4489" s="209" t="s">
        <v>692</v>
      </c>
      <c r="D4489" s="72" t="str">
        <f t="shared" si="141"/>
        <v>jul/2018</v>
      </c>
      <c r="E4489" s="206">
        <v>43294</v>
      </c>
      <c r="F4489" s="205" t="s">
        <v>314</v>
      </c>
      <c r="G4489" s="205" t="s">
        <v>287</v>
      </c>
      <c r="H4489" s="207" t="s">
        <v>461</v>
      </c>
      <c r="I4489" s="207" t="s">
        <v>268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691</v>
      </c>
      <c r="C4490" s="209" t="s">
        <v>692</v>
      </c>
      <c r="D4490" s="72" t="str">
        <f t="shared" si="141"/>
        <v>jul/2018</v>
      </c>
      <c r="E4490" s="206">
        <v>43294</v>
      </c>
      <c r="F4490" s="205" t="s">
        <v>1432</v>
      </c>
      <c r="G4490" s="205" t="s">
        <v>287</v>
      </c>
      <c r="H4490" s="207" t="s">
        <v>1015</v>
      </c>
      <c r="I4490" s="207" t="s">
        <v>260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691</v>
      </c>
      <c r="C4491" s="209" t="s">
        <v>692</v>
      </c>
      <c r="D4491" s="72" t="str">
        <f t="shared" si="141"/>
        <v>jul/2018</v>
      </c>
      <c r="E4491" s="206">
        <v>43294</v>
      </c>
      <c r="F4491" s="205" t="s">
        <v>1432</v>
      </c>
      <c r="G4491" s="205" t="s">
        <v>287</v>
      </c>
      <c r="H4491" s="207" t="s">
        <v>1015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691</v>
      </c>
      <c r="C4492" s="209" t="s">
        <v>692</v>
      </c>
      <c r="D4492" s="72" t="str">
        <f t="shared" si="141"/>
        <v>jul/2018</v>
      </c>
      <c r="E4492" s="206">
        <v>43294</v>
      </c>
      <c r="F4492" s="205" t="s">
        <v>203</v>
      </c>
      <c r="G4492" s="205" t="s">
        <v>287</v>
      </c>
      <c r="H4492" s="207" t="s">
        <v>204</v>
      </c>
      <c r="I4492" s="207" t="s">
        <v>292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691</v>
      </c>
      <c r="C4493" s="209" t="s">
        <v>692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287</v>
      </c>
      <c r="H4493" s="207" t="s">
        <v>309</v>
      </c>
      <c r="I4493" s="207" t="s">
        <v>249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691</v>
      </c>
      <c r="C4494" s="209" t="s">
        <v>692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287</v>
      </c>
      <c r="H4494" s="207" t="s">
        <v>309</v>
      </c>
      <c r="I4494" s="207" t="s">
        <v>249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691</v>
      </c>
      <c r="C4495" s="209" t="s">
        <v>692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287</v>
      </c>
      <c r="H4495" s="207" t="s">
        <v>1005</v>
      </c>
      <c r="I4495" s="207" t="s">
        <v>242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691</v>
      </c>
      <c r="C4496" s="209" t="s">
        <v>692</v>
      </c>
      <c r="D4496" s="72" t="str">
        <f t="shared" si="141"/>
        <v>jul/2018</v>
      </c>
      <c r="E4496" s="206">
        <v>43294</v>
      </c>
      <c r="F4496" s="205" t="s">
        <v>1433</v>
      </c>
      <c r="G4496" s="205" t="s">
        <v>287</v>
      </c>
      <c r="H4496" s="223" t="s">
        <v>1017</v>
      </c>
      <c r="I4496" s="207" t="s">
        <v>235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691</v>
      </c>
      <c r="C4497" s="209" t="s">
        <v>692</v>
      </c>
      <c r="D4497" s="72" t="str">
        <f t="shared" si="141"/>
        <v>jul/2018</v>
      </c>
      <c r="E4497" s="206">
        <v>43294</v>
      </c>
      <c r="F4497" s="205" t="s">
        <v>1433</v>
      </c>
      <c r="G4497" s="205" t="s">
        <v>287</v>
      </c>
      <c r="H4497" s="207" t="s">
        <v>1017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691</v>
      </c>
      <c r="C4498" s="209" t="s">
        <v>692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287</v>
      </c>
      <c r="H4498" s="207" t="s">
        <v>1326</v>
      </c>
      <c r="I4498" s="207" t="s">
        <v>241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691</v>
      </c>
      <c r="C4499" s="209" t="s">
        <v>692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287</v>
      </c>
      <c r="H4499" s="207" t="s">
        <v>1118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691</v>
      </c>
      <c r="C4500" s="209" t="s">
        <v>692</v>
      </c>
      <c r="D4500" s="72" t="str">
        <f t="shared" si="141"/>
        <v>jul/2018</v>
      </c>
      <c r="E4500" s="206">
        <v>43294</v>
      </c>
      <c r="F4500" s="205" t="s">
        <v>210</v>
      </c>
      <c r="G4500" s="205" t="s">
        <v>287</v>
      </c>
      <c r="H4500" s="207" t="s">
        <v>298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691</v>
      </c>
      <c r="C4501" s="209" t="s">
        <v>692</v>
      </c>
      <c r="D4501" s="72" t="str">
        <f t="shared" si="141"/>
        <v>jul/2018</v>
      </c>
      <c r="E4501" s="206">
        <v>43294</v>
      </c>
      <c r="F4501" s="205" t="s">
        <v>210</v>
      </c>
      <c r="G4501" s="205" t="s">
        <v>287</v>
      </c>
      <c r="H4501" s="207" t="s">
        <v>298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691</v>
      </c>
      <c r="C4502" s="209" t="s">
        <v>692</v>
      </c>
      <c r="D4502" s="72" t="str">
        <f t="shared" si="141"/>
        <v>jul/2018</v>
      </c>
      <c r="E4502" s="206">
        <v>43294</v>
      </c>
      <c r="F4502" s="205" t="s">
        <v>210</v>
      </c>
      <c r="G4502" s="205" t="s">
        <v>287</v>
      </c>
      <c r="H4502" s="207" t="s">
        <v>298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691</v>
      </c>
      <c r="C4503" s="209" t="s">
        <v>692</v>
      </c>
      <c r="D4503" s="72" t="str">
        <f t="shared" si="141"/>
        <v>jul/2018</v>
      </c>
      <c r="E4503" s="206">
        <v>43294</v>
      </c>
      <c r="F4503" s="205" t="s">
        <v>210</v>
      </c>
      <c r="G4503" s="205" t="s">
        <v>287</v>
      </c>
      <c r="H4503" s="207" t="s">
        <v>298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691</v>
      </c>
      <c r="C4504" s="209" t="s">
        <v>692</v>
      </c>
      <c r="D4504" s="72" t="str">
        <f t="shared" si="141"/>
        <v>jul/2018</v>
      </c>
      <c r="E4504" s="206">
        <v>43294</v>
      </c>
      <c r="F4504" s="205" t="s">
        <v>210</v>
      </c>
      <c r="G4504" s="205" t="s">
        <v>287</v>
      </c>
      <c r="H4504" s="207" t="s">
        <v>298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691</v>
      </c>
      <c r="C4505" s="209" t="s">
        <v>692</v>
      </c>
      <c r="D4505" s="72" t="str">
        <f t="shared" si="141"/>
        <v>jul/2018</v>
      </c>
      <c r="E4505" s="206">
        <v>43294</v>
      </c>
      <c r="F4505" s="205" t="s">
        <v>210</v>
      </c>
      <c r="G4505" s="205" t="s">
        <v>287</v>
      </c>
      <c r="H4505" s="207" t="s">
        <v>298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691</v>
      </c>
      <c r="C4506" s="209" t="s">
        <v>692</v>
      </c>
      <c r="D4506" s="72" t="str">
        <f t="shared" si="141"/>
        <v>jul/2018</v>
      </c>
      <c r="E4506" s="206">
        <v>43294</v>
      </c>
      <c r="F4506" s="205" t="s">
        <v>1434</v>
      </c>
      <c r="G4506" s="205" t="s">
        <v>287</v>
      </c>
      <c r="H4506" s="207" t="s">
        <v>540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691</v>
      </c>
      <c r="C4507" s="209" t="s">
        <v>692</v>
      </c>
      <c r="D4507" s="72" t="str">
        <f t="shared" si="141"/>
        <v>jul/2018</v>
      </c>
      <c r="E4507" s="206">
        <v>43294</v>
      </c>
      <c r="F4507" s="205" t="s">
        <v>1434</v>
      </c>
      <c r="G4507" s="205" t="s">
        <v>287</v>
      </c>
      <c r="H4507" s="207" t="s">
        <v>540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691</v>
      </c>
      <c r="C4508" s="209" t="s">
        <v>692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287</v>
      </c>
      <c r="H4508" s="207" t="s">
        <v>308</v>
      </c>
      <c r="I4508" s="207" t="s">
        <v>241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691</v>
      </c>
      <c r="C4509" s="209" t="s">
        <v>692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287</v>
      </c>
      <c r="H4509" s="207" t="s">
        <v>1358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691</v>
      </c>
      <c r="C4510" s="209" t="s">
        <v>692</v>
      </c>
      <c r="D4510" s="72" t="str">
        <f t="shared" si="141"/>
        <v>jul/2018</v>
      </c>
      <c r="E4510" s="206">
        <v>43297</v>
      </c>
      <c r="F4510" s="205" t="s">
        <v>213</v>
      </c>
      <c r="G4510" s="205" t="s">
        <v>287</v>
      </c>
      <c r="H4510" s="207" t="s">
        <v>213</v>
      </c>
      <c r="I4510" s="207" t="s">
        <v>202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691</v>
      </c>
      <c r="C4511" s="209" t="s">
        <v>692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287</v>
      </c>
      <c r="H4511" s="207" t="s">
        <v>363</v>
      </c>
      <c r="I4511" s="207" t="s">
        <v>241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691</v>
      </c>
      <c r="C4512" s="209" t="s">
        <v>692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287</v>
      </c>
      <c r="H4512" s="207" t="s">
        <v>1293</v>
      </c>
      <c r="I4512" s="207" t="s">
        <v>241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691</v>
      </c>
      <c r="C4513" s="209" t="s">
        <v>692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287</v>
      </c>
      <c r="H4513" s="207" t="s">
        <v>178</v>
      </c>
      <c r="I4513" s="207" t="s">
        <v>241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691</v>
      </c>
      <c r="C4514" s="209" t="s">
        <v>692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287</v>
      </c>
      <c r="H4514" s="207" t="s">
        <v>178</v>
      </c>
      <c r="I4514" s="207" t="s">
        <v>241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691</v>
      </c>
      <c r="C4515" s="209" t="s">
        <v>692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287</v>
      </c>
      <c r="H4515" s="207" t="s">
        <v>178</v>
      </c>
      <c r="I4515" s="207" t="s">
        <v>240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691</v>
      </c>
      <c r="C4516" s="209" t="s">
        <v>692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287</v>
      </c>
      <c r="H4516" s="207" t="s">
        <v>178</v>
      </c>
      <c r="I4516" s="207" t="s">
        <v>241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691</v>
      </c>
      <c r="C4517" s="209" t="s">
        <v>692</v>
      </c>
      <c r="D4517" s="72" t="str">
        <f t="shared" si="141"/>
        <v>jul/2018</v>
      </c>
      <c r="E4517" s="206">
        <v>43297</v>
      </c>
      <c r="F4517" s="205" t="s">
        <v>210</v>
      </c>
      <c r="G4517" s="205" t="s">
        <v>287</v>
      </c>
      <c r="H4517" s="207" t="s">
        <v>321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691</v>
      </c>
      <c r="C4518" s="209" t="s">
        <v>692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287</v>
      </c>
      <c r="H4518" s="207" t="s">
        <v>1110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691</v>
      </c>
      <c r="C4519" s="209" t="s">
        <v>692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287</v>
      </c>
      <c r="H4519" s="207" t="s">
        <v>1435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691</v>
      </c>
      <c r="C4520" s="209" t="s">
        <v>692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287</v>
      </c>
      <c r="H4520" s="207" t="s">
        <v>388</v>
      </c>
      <c r="I4520" s="207" t="s">
        <v>241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691</v>
      </c>
      <c r="C4521" s="209" t="s">
        <v>692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287</v>
      </c>
      <c r="H4521" s="207" t="s">
        <v>388</v>
      </c>
      <c r="I4521" s="207" t="s">
        <v>240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691</v>
      </c>
      <c r="C4522" s="209" t="s">
        <v>692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287</v>
      </c>
      <c r="H4522" s="207" t="s">
        <v>1416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691</v>
      </c>
      <c r="C4523" s="209" t="s">
        <v>692</v>
      </c>
      <c r="D4523" s="72" t="str">
        <f t="shared" si="141"/>
        <v>jul/2018</v>
      </c>
      <c r="E4523" s="206">
        <v>43297</v>
      </c>
      <c r="F4523" s="205" t="s">
        <v>210</v>
      </c>
      <c r="G4523" s="205" t="s">
        <v>287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691</v>
      </c>
      <c r="C4524" s="209" t="s">
        <v>692</v>
      </c>
      <c r="D4524" s="72" t="str">
        <f t="shared" si="141"/>
        <v>jul/2018</v>
      </c>
      <c r="E4524" s="206">
        <v>43297</v>
      </c>
      <c r="F4524" s="205" t="s">
        <v>210</v>
      </c>
      <c r="G4524" s="205" t="s">
        <v>287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691</v>
      </c>
      <c r="C4525" s="209" t="s">
        <v>692</v>
      </c>
      <c r="D4525" s="72" t="str">
        <f t="shared" si="141"/>
        <v>jul/2018</v>
      </c>
      <c r="E4525" s="206">
        <v>43297</v>
      </c>
      <c r="F4525" s="205" t="s">
        <v>210</v>
      </c>
      <c r="G4525" s="205" t="s">
        <v>287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691</v>
      </c>
      <c r="C4526" s="209" t="s">
        <v>692</v>
      </c>
      <c r="D4526" s="72" t="str">
        <f t="shared" si="141"/>
        <v>jul/2018</v>
      </c>
      <c r="E4526" s="206">
        <v>43297</v>
      </c>
      <c r="F4526" s="205" t="s">
        <v>210</v>
      </c>
      <c r="G4526" s="205" t="s">
        <v>287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691</v>
      </c>
      <c r="C4527" s="209" t="s">
        <v>692</v>
      </c>
      <c r="D4527" s="72" t="str">
        <f t="shared" si="141"/>
        <v>jul/2018</v>
      </c>
      <c r="E4527" s="206">
        <v>43297</v>
      </c>
      <c r="F4527" s="205" t="s">
        <v>210</v>
      </c>
      <c r="G4527" s="205" t="s">
        <v>287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691</v>
      </c>
      <c r="C4528" s="209" t="s">
        <v>692</v>
      </c>
      <c r="D4528" s="72" t="str">
        <f t="shared" si="141"/>
        <v>jul/2018</v>
      </c>
      <c r="E4528" s="206">
        <v>43297</v>
      </c>
      <c r="F4528" s="205" t="s">
        <v>210</v>
      </c>
      <c r="G4528" s="205" t="s">
        <v>287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691</v>
      </c>
      <c r="C4529" s="209" t="s">
        <v>692</v>
      </c>
      <c r="D4529" s="72" t="str">
        <f t="shared" si="141"/>
        <v>jul/2018</v>
      </c>
      <c r="E4529" s="206">
        <v>43297</v>
      </c>
      <c r="F4529" s="205" t="s">
        <v>210</v>
      </c>
      <c r="G4529" s="205" t="s">
        <v>287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691</v>
      </c>
      <c r="C4530" s="209" t="s">
        <v>692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287</v>
      </c>
      <c r="H4530" s="207" t="s">
        <v>346</v>
      </c>
      <c r="I4530" s="207" t="s">
        <v>241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691</v>
      </c>
      <c r="C4531" s="209" t="s">
        <v>692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287</v>
      </c>
      <c r="H4531" s="207" t="s">
        <v>346</v>
      </c>
      <c r="I4531" s="207" t="s">
        <v>240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691</v>
      </c>
      <c r="C4532" s="209" t="s">
        <v>692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287</v>
      </c>
      <c r="H4532" s="207" t="s">
        <v>346</v>
      </c>
      <c r="I4532" s="207" t="s">
        <v>240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691</v>
      </c>
      <c r="C4533" s="209" t="s">
        <v>692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287</v>
      </c>
      <c r="H4533" s="207" t="s">
        <v>346</v>
      </c>
      <c r="I4533" s="207" t="s">
        <v>240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691</v>
      </c>
      <c r="C4534" s="209" t="s">
        <v>692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287</v>
      </c>
      <c r="H4534" s="207" t="s">
        <v>346</v>
      </c>
      <c r="I4534" s="207" t="s">
        <v>241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691</v>
      </c>
      <c r="C4535" s="209" t="s">
        <v>692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287</v>
      </c>
      <c r="H4535" s="207" t="s">
        <v>1436</v>
      </c>
      <c r="I4535" s="207" t="s">
        <v>253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691</v>
      </c>
      <c r="C4536" s="209" t="s">
        <v>692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287</v>
      </c>
      <c r="H4536" s="207" t="s">
        <v>1403</v>
      </c>
      <c r="I4536" s="207" t="s">
        <v>240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691</v>
      </c>
      <c r="C4537" s="209" t="s">
        <v>692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287</v>
      </c>
      <c r="H4537" s="207" t="s">
        <v>1008</v>
      </c>
      <c r="I4537" s="207" t="s">
        <v>240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691</v>
      </c>
      <c r="C4538" s="209" t="s">
        <v>692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287</v>
      </c>
      <c r="H4538" s="207" t="s">
        <v>1008</v>
      </c>
      <c r="I4538" s="207" t="s">
        <v>240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691</v>
      </c>
      <c r="C4539" s="209" t="s">
        <v>692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287</v>
      </c>
      <c r="H4539" s="207" t="s">
        <v>901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691</v>
      </c>
      <c r="C4540" s="209" t="s">
        <v>692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287</v>
      </c>
      <c r="H4540" s="207" t="s">
        <v>901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691</v>
      </c>
      <c r="C4541" s="209" t="s">
        <v>692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287</v>
      </c>
      <c r="H4541" s="207" t="s">
        <v>306</v>
      </c>
      <c r="I4541" s="207" t="s">
        <v>249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691</v>
      </c>
      <c r="C4542" s="209" t="s">
        <v>692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287</v>
      </c>
      <c r="H4542" s="207" t="s">
        <v>306</v>
      </c>
      <c r="I4542" s="207" t="s">
        <v>241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691</v>
      </c>
      <c r="C4543" s="209" t="s">
        <v>692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287</v>
      </c>
      <c r="H4543" s="207" t="s">
        <v>1342</v>
      </c>
      <c r="I4543" s="207" t="s">
        <v>242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691</v>
      </c>
      <c r="C4544" s="209" t="s">
        <v>692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287</v>
      </c>
      <c r="H4544" s="207" t="s">
        <v>355</v>
      </c>
      <c r="I4544" s="207" t="s">
        <v>240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691</v>
      </c>
      <c r="C4545" s="209" t="s">
        <v>692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287</v>
      </c>
      <c r="H4545" s="207" t="s">
        <v>996</v>
      </c>
      <c r="I4545" s="207" t="s">
        <v>358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691</v>
      </c>
      <c r="C4546" s="209" t="s">
        <v>692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287</v>
      </c>
      <c r="H4546" s="207" t="s">
        <v>1208</v>
      </c>
      <c r="I4546" s="207" t="s">
        <v>241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693</v>
      </c>
      <c r="C4547" s="209" t="s">
        <v>692</v>
      </c>
      <c r="D4547" s="72" t="str">
        <f t="shared" si="141"/>
        <v>jul/2018</v>
      </c>
      <c r="E4547" s="206">
        <v>43297</v>
      </c>
      <c r="F4547" s="205" t="s">
        <v>203</v>
      </c>
      <c r="G4547" s="205" t="s">
        <v>287</v>
      </c>
      <c r="H4547" s="207" t="s">
        <v>204</v>
      </c>
      <c r="I4547" s="207" t="s">
        <v>292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691</v>
      </c>
      <c r="C4548" s="209" t="s">
        <v>692</v>
      </c>
      <c r="D4548" s="72" t="str">
        <f t="shared" ref="D4548:D4611" si="143">TEXT(E4548,"mmm/aaaa")</f>
        <v>jul/2018</v>
      </c>
      <c r="E4548" s="206">
        <v>43297</v>
      </c>
      <c r="F4548" s="205" t="s">
        <v>210</v>
      </c>
      <c r="G4548" s="205" t="s">
        <v>287</v>
      </c>
      <c r="H4548" s="207" t="s">
        <v>1437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691</v>
      </c>
      <c r="C4549" s="209" t="s">
        <v>692</v>
      </c>
      <c r="D4549" s="72" t="str">
        <f t="shared" si="143"/>
        <v>jul/2018</v>
      </c>
      <c r="E4549" s="206">
        <v>43297</v>
      </c>
      <c r="F4549" s="205" t="s">
        <v>210</v>
      </c>
      <c r="G4549" s="205" t="s">
        <v>287</v>
      </c>
      <c r="H4549" s="207" t="s">
        <v>1437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693</v>
      </c>
      <c r="C4550" s="209" t="s">
        <v>692</v>
      </c>
      <c r="D4550" s="72" t="str">
        <f t="shared" si="143"/>
        <v>jul/2018</v>
      </c>
      <c r="E4550" s="206">
        <v>43297</v>
      </c>
      <c r="F4550" s="205" t="s">
        <v>201</v>
      </c>
      <c r="G4550" s="205" t="s">
        <v>287</v>
      </c>
      <c r="H4550" s="207" t="s">
        <v>299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691</v>
      </c>
      <c r="C4551" s="209" t="s">
        <v>692</v>
      </c>
      <c r="D4551" s="72" t="str">
        <f t="shared" si="143"/>
        <v>jul/2018</v>
      </c>
      <c r="E4551" s="206">
        <v>43297</v>
      </c>
      <c r="F4551" s="205" t="s">
        <v>201</v>
      </c>
      <c r="G4551" s="205" t="s">
        <v>287</v>
      </c>
      <c r="H4551" s="207" t="s">
        <v>299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691</v>
      </c>
      <c r="C4552" s="209" t="s">
        <v>692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287</v>
      </c>
      <c r="H4552" s="207" t="s">
        <v>308</v>
      </c>
      <c r="I4552" s="207" t="s">
        <v>241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691</v>
      </c>
      <c r="C4553" s="209" t="s">
        <v>692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287</v>
      </c>
      <c r="H4553" s="207" t="s">
        <v>308</v>
      </c>
      <c r="I4553" s="207" t="s">
        <v>241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691</v>
      </c>
      <c r="C4554" s="209" t="s">
        <v>692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287</v>
      </c>
      <c r="H4554" s="207" t="s">
        <v>1007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691</v>
      </c>
      <c r="C4555" s="209" t="s">
        <v>692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287</v>
      </c>
      <c r="H4555" s="207" t="s">
        <v>389</v>
      </c>
      <c r="I4555" s="207" t="s">
        <v>241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691</v>
      </c>
      <c r="C4556" s="209" t="s">
        <v>692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287</v>
      </c>
      <c r="H4556" s="207" t="s">
        <v>389</v>
      </c>
      <c r="I4556" s="207" t="s">
        <v>241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691</v>
      </c>
      <c r="C4557" s="209" t="s">
        <v>692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287</v>
      </c>
      <c r="H4557" s="207" t="s">
        <v>389</v>
      </c>
      <c r="I4557" s="207" t="s">
        <v>241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691</v>
      </c>
      <c r="C4558" s="209" t="s">
        <v>692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287</v>
      </c>
      <c r="H4558" s="207" t="s">
        <v>389</v>
      </c>
      <c r="I4558" s="207" t="s">
        <v>276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691</v>
      </c>
      <c r="C4559" s="209" t="s">
        <v>692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287</v>
      </c>
      <c r="H4559" s="207" t="s">
        <v>1294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691</v>
      </c>
      <c r="C4560" s="209" t="s">
        <v>692</v>
      </c>
      <c r="D4560" s="72" t="str">
        <f t="shared" si="143"/>
        <v>jul/2018</v>
      </c>
      <c r="E4560" s="206">
        <v>43298</v>
      </c>
      <c r="F4560" s="205" t="s">
        <v>210</v>
      </c>
      <c r="G4560" s="205" t="s">
        <v>287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691</v>
      </c>
      <c r="C4561" s="209" t="s">
        <v>692</v>
      </c>
      <c r="D4561" s="72" t="str">
        <f t="shared" si="143"/>
        <v>jul/2018</v>
      </c>
      <c r="E4561" s="206">
        <v>43298</v>
      </c>
      <c r="F4561" s="205" t="s">
        <v>210</v>
      </c>
      <c r="G4561" s="205" t="s">
        <v>287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691</v>
      </c>
      <c r="C4562" s="209" t="s">
        <v>692</v>
      </c>
      <c r="D4562" s="72" t="str">
        <f t="shared" si="143"/>
        <v>jul/2018</v>
      </c>
      <c r="E4562" s="206">
        <v>43298</v>
      </c>
      <c r="F4562" s="205" t="s">
        <v>210</v>
      </c>
      <c r="G4562" s="205" t="s">
        <v>287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691</v>
      </c>
      <c r="C4563" s="209" t="s">
        <v>692</v>
      </c>
      <c r="D4563" s="72" t="str">
        <f t="shared" si="143"/>
        <v>jul/2018</v>
      </c>
      <c r="E4563" s="206">
        <v>43298</v>
      </c>
      <c r="F4563" s="205" t="s">
        <v>210</v>
      </c>
      <c r="G4563" s="205" t="s">
        <v>287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691</v>
      </c>
      <c r="C4564" s="209" t="s">
        <v>692</v>
      </c>
      <c r="D4564" s="72" t="str">
        <f t="shared" si="143"/>
        <v>jul/2018</v>
      </c>
      <c r="E4564" s="206">
        <v>43298</v>
      </c>
      <c r="F4564" s="205" t="s">
        <v>314</v>
      </c>
      <c r="G4564" s="205" t="s">
        <v>287</v>
      </c>
      <c r="H4564" s="207" t="s">
        <v>1346</v>
      </c>
      <c r="I4564" s="207" t="s">
        <v>268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691</v>
      </c>
      <c r="C4565" s="209" t="s">
        <v>692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287</v>
      </c>
      <c r="H4565" s="207" t="s">
        <v>901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691</v>
      </c>
      <c r="C4566" s="209" t="s">
        <v>692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287</v>
      </c>
      <c r="H4566" s="207" t="s">
        <v>901</v>
      </c>
      <c r="I4566" s="207" t="s">
        <v>253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691</v>
      </c>
      <c r="C4567" s="209" t="s">
        <v>692</v>
      </c>
      <c r="D4567" s="72" t="str">
        <f t="shared" si="143"/>
        <v>jul/2018</v>
      </c>
      <c r="E4567" s="206">
        <v>43298</v>
      </c>
      <c r="F4567" s="205" t="s">
        <v>203</v>
      </c>
      <c r="G4567" s="205" t="s">
        <v>287</v>
      </c>
      <c r="H4567" s="207" t="s">
        <v>204</v>
      </c>
      <c r="I4567" s="207" t="s">
        <v>292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691</v>
      </c>
      <c r="C4568" s="209" t="s">
        <v>692</v>
      </c>
      <c r="D4568" s="72" t="str">
        <f t="shared" si="143"/>
        <v>jul/2018</v>
      </c>
      <c r="E4568" s="206">
        <v>43298</v>
      </c>
      <c r="F4568" s="205" t="s">
        <v>210</v>
      </c>
      <c r="G4568" s="205" t="s">
        <v>287</v>
      </c>
      <c r="H4568" s="207" t="s">
        <v>1437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691</v>
      </c>
      <c r="C4569" s="209" t="s">
        <v>692</v>
      </c>
      <c r="D4569" s="72" t="str">
        <f t="shared" si="143"/>
        <v>jul/2018</v>
      </c>
      <c r="E4569" s="206">
        <v>43298</v>
      </c>
      <c r="F4569" s="205" t="s">
        <v>210</v>
      </c>
      <c r="G4569" s="205" t="s">
        <v>287</v>
      </c>
      <c r="H4569" s="207" t="s">
        <v>1040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691</v>
      </c>
      <c r="C4570" s="209" t="s">
        <v>692</v>
      </c>
      <c r="D4570" s="72" t="str">
        <f t="shared" si="143"/>
        <v>jul/2018</v>
      </c>
      <c r="E4570" s="206">
        <v>43298</v>
      </c>
      <c r="F4570" s="205" t="s">
        <v>210</v>
      </c>
      <c r="G4570" s="205" t="s">
        <v>287</v>
      </c>
      <c r="H4570" s="207" t="s">
        <v>1040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691</v>
      </c>
      <c r="C4571" s="209" t="s">
        <v>692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287</v>
      </c>
      <c r="H4571" s="207" t="s">
        <v>178</v>
      </c>
      <c r="I4571" s="207" t="s">
        <v>240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691</v>
      </c>
      <c r="C4572" s="209" t="s">
        <v>692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287</v>
      </c>
      <c r="H4572" s="207" t="s">
        <v>178</v>
      </c>
      <c r="I4572" s="207" t="s">
        <v>241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691</v>
      </c>
      <c r="C4573" s="209" t="s">
        <v>692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287</v>
      </c>
      <c r="H4573" s="207" t="s">
        <v>1014</v>
      </c>
      <c r="I4573" s="207" t="s">
        <v>244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691</v>
      </c>
      <c r="C4574" s="209" t="s">
        <v>692</v>
      </c>
      <c r="D4574" s="72" t="str">
        <f t="shared" si="143"/>
        <v>jul/2018</v>
      </c>
      <c r="E4574" s="206">
        <v>43299</v>
      </c>
      <c r="F4574" s="205" t="s">
        <v>203</v>
      </c>
      <c r="G4574" s="205" t="s">
        <v>287</v>
      </c>
      <c r="H4574" s="207" t="s">
        <v>204</v>
      </c>
      <c r="I4574" s="207" t="s">
        <v>292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691</v>
      </c>
      <c r="C4575" s="209" t="s">
        <v>692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293</v>
      </c>
      <c r="H4575" s="207" t="s">
        <v>1323</v>
      </c>
      <c r="I4575" s="207" t="s">
        <v>250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691</v>
      </c>
      <c r="C4576" s="209" t="s">
        <v>692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287</v>
      </c>
      <c r="H4576" s="207" t="s">
        <v>178</v>
      </c>
      <c r="I4576" s="207" t="s">
        <v>240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691</v>
      </c>
      <c r="C4577" s="209" t="s">
        <v>692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287</v>
      </c>
      <c r="H4577" s="207" t="s">
        <v>1406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691</v>
      </c>
      <c r="C4578" s="209" t="s">
        <v>692</v>
      </c>
      <c r="D4578" s="72" t="str">
        <f t="shared" si="143"/>
        <v>jul/2018</v>
      </c>
      <c r="E4578" s="206">
        <v>43300</v>
      </c>
      <c r="F4578" s="205" t="s">
        <v>1123</v>
      </c>
      <c r="G4578" s="205" t="s">
        <v>287</v>
      </c>
      <c r="H4578" s="207" t="s">
        <v>1438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691</v>
      </c>
      <c r="C4579" s="209" t="s">
        <v>692</v>
      </c>
      <c r="D4579" s="72" t="str">
        <f t="shared" si="143"/>
        <v>jul/2018</v>
      </c>
      <c r="E4579" s="206">
        <v>43300</v>
      </c>
      <c r="F4579" s="205" t="s">
        <v>210</v>
      </c>
      <c r="G4579" s="205" t="s">
        <v>287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691</v>
      </c>
      <c r="C4580" s="209" t="s">
        <v>692</v>
      </c>
      <c r="D4580" s="72" t="str">
        <f t="shared" si="143"/>
        <v>jul/2018</v>
      </c>
      <c r="E4580" s="206">
        <v>43300</v>
      </c>
      <c r="F4580" s="205" t="s">
        <v>210</v>
      </c>
      <c r="G4580" s="205" t="s">
        <v>287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691</v>
      </c>
      <c r="C4581" s="209" t="s">
        <v>692</v>
      </c>
      <c r="D4581" s="72" t="str">
        <f t="shared" si="143"/>
        <v>jul/2018</v>
      </c>
      <c r="E4581" s="206">
        <v>43300</v>
      </c>
      <c r="F4581" s="205" t="s">
        <v>210</v>
      </c>
      <c r="G4581" s="205" t="s">
        <v>287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691</v>
      </c>
      <c r="C4582" s="209" t="s">
        <v>692</v>
      </c>
      <c r="D4582" s="72" t="str">
        <f t="shared" si="143"/>
        <v>jul/2018</v>
      </c>
      <c r="E4582" s="206">
        <v>43300</v>
      </c>
      <c r="F4582" s="205" t="s">
        <v>314</v>
      </c>
      <c r="G4582" s="205" t="s">
        <v>287</v>
      </c>
      <c r="H4582" s="207" t="s">
        <v>450</v>
      </c>
      <c r="I4582" s="207" t="s">
        <v>268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691</v>
      </c>
      <c r="C4583" s="209" t="s">
        <v>692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287</v>
      </c>
      <c r="H4583" s="207" t="s">
        <v>1014</v>
      </c>
      <c r="I4583" s="207" t="s">
        <v>244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691</v>
      </c>
      <c r="C4584" s="209" t="s">
        <v>692</v>
      </c>
      <c r="D4584" s="72" t="str">
        <f t="shared" si="143"/>
        <v>jul/2018</v>
      </c>
      <c r="E4584" s="206">
        <v>43300</v>
      </c>
      <c r="F4584" s="205" t="s">
        <v>314</v>
      </c>
      <c r="G4584" s="205" t="s">
        <v>287</v>
      </c>
      <c r="H4584" s="236" t="s">
        <v>1256</v>
      </c>
      <c r="I4584" s="207" t="s">
        <v>268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691</v>
      </c>
      <c r="C4585" s="209" t="s">
        <v>692</v>
      </c>
      <c r="D4585" s="72" t="str">
        <f t="shared" si="143"/>
        <v>jul/2018</v>
      </c>
      <c r="E4585" s="206">
        <v>43300</v>
      </c>
      <c r="F4585" s="205" t="s">
        <v>314</v>
      </c>
      <c r="G4585" s="205" t="s">
        <v>287</v>
      </c>
      <c r="H4585" s="207" t="s">
        <v>218</v>
      </c>
      <c r="I4585" s="207" t="s">
        <v>268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691</v>
      </c>
      <c r="C4586" s="209" t="s">
        <v>692</v>
      </c>
      <c r="D4586" s="72" t="str">
        <f t="shared" si="143"/>
        <v>jul/2018</v>
      </c>
      <c r="E4586" s="206">
        <v>43300</v>
      </c>
      <c r="F4586" s="205" t="s">
        <v>314</v>
      </c>
      <c r="G4586" s="205" t="s">
        <v>287</v>
      </c>
      <c r="H4586" s="207" t="s">
        <v>1121</v>
      </c>
      <c r="I4586" s="207" t="s">
        <v>268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691</v>
      </c>
      <c r="C4587" s="209" t="s">
        <v>692</v>
      </c>
      <c r="D4587" s="72" t="str">
        <f t="shared" si="143"/>
        <v>jul/2018</v>
      </c>
      <c r="E4587" s="206">
        <v>43300</v>
      </c>
      <c r="F4587" s="205" t="s">
        <v>203</v>
      </c>
      <c r="G4587" s="205" t="s">
        <v>287</v>
      </c>
      <c r="H4587" s="207" t="s">
        <v>204</v>
      </c>
      <c r="I4587" s="207" t="s">
        <v>292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691</v>
      </c>
      <c r="C4588" s="209" t="s">
        <v>692</v>
      </c>
      <c r="D4588" s="72" t="str">
        <f t="shared" si="143"/>
        <v>jul/2018</v>
      </c>
      <c r="E4588" s="206">
        <v>43300</v>
      </c>
      <c r="F4588" s="205" t="s">
        <v>1439</v>
      </c>
      <c r="G4588" s="205" t="s">
        <v>287</v>
      </c>
      <c r="H4588" s="207" t="s">
        <v>607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691</v>
      </c>
      <c r="C4589" s="209" t="s">
        <v>692</v>
      </c>
      <c r="D4589" s="72" t="str">
        <f t="shared" si="143"/>
        <v>jul/2018</v>
      </c>
      <c r="E4589" s="206">
        <v>43300</v>
      </c>
      <c r="F4589" s="205" t="s">
        <v>210</v>
      </c>
      <c r="G4589" s="205" t="s">
        <v>287</v>
      </c>
      <c r="H4589" s="207" t="s">
        <v>1040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691</v>
      </c>
      <c r="C4590" s="209" t="s">
        <v>692</v>
      </c>
      <c r="D4590" s="72" t="str">
        <f t="shared" si="143"/>
        <v>jul/2018</v>
      </c>
      <c r="E4590" s="206">
        <v>43301</v>
      </c>
      <c r="F4590" s="205" t="s">
        <v>485</v>
      </c>
      <c r="G4590" s="205" t="s">
        <v>287</v>
      </c>
      <c r="H4590" s="207" t="s">
        <v>1396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691</v>
      </c>
      <c r="C4591" s="209" t="s">
        <v>692</v>
      </c>
      <c r="D4591" s="72" t="str">
        <f t="shared" si="143"/>
        <v>jul/2018</v>
      </c>
      <c r="E4591" s="206">
        <v>43301</v>
      </c>
      <c r="F4591" s="205" t="s">
        <v>485</v>
      </c>
      <c r="G4591" s="205" t="s">
        <v>287</v>
      </c>
      <c r="H4591" s="207" t="s">
        <v>1396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693</v>
      </c>
      <c r="C4592" s="209" t="s">
        <v>692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287</v>
      </c>
      <c r="H4592" s="207" t="s">
        <v>140</v>
      </c>
      <c r="I4592" s="207" t="s">
        <v>227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693</v>
      </c>
      <c r="C4593" s="209" t="s">
        <v>692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287</v>
      </c>
      <c r="H4593" s="207" t="s">
        <v>140</v>
      </c>
      <c r="I4593" s="207" t="s">
        <v>227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691</v>
      </c>
      <c r="C4594" s="209" t="s">
        <v>692</v>
      </c>
      <c r="D4594" s="72" t="str">
        <f t="shared" si="143"/>
        <v>jul/2018</v>
      </c>
      <c r="E4594" s="206">
        <v>43301</v>
      </c>
      <c r="F4594" s="205" t="s">
        <v>485</v>
      </c>
      <c r="G4594" s="205" t="s">
        <v>287</v>
      </c>
      <c r="H4594" s="207" t="s">
        <v>1397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691</v>
      </c>
      <c r="C4595" s="209" t="s">
        <v>692</v>
      </c>
      <c r="D4595" s="72" t="str">
        <f t="shared" si="143"/>
        <v>jul/2018</v>
      </c>
      <c r="E4595" s="206">
        <v>43301</v>
      </c>
      <c r="F4595" s="205" t="s">
        <v>485</v>
      </c>
      <c r="G4595" s="205" t="s">
        <v>287</v>
      </c>
      <c r="H4595" s="207" t="s">
        <v>1397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691</v>
      </c>
      <c r="C4596" s="209" t="s">
        <v>692</v>
      </c>
      <c r="D4596" s="72" t="str">
        <f t="shared" si="143"/>
        <v>jul/2018</v>
      </c>
      <c r="E4596" s="206">
        <v>43301</v>
      </c>
      <c r="F4596" s="205" t="s">
        <v>314</v>
      </c>
      <c r="G4596" s="205" t="s">
        <v>287</v>
      </c>
      <c r="H4596" s="207" t="s">
        <v>347</v>
      </c>
      <c r="I4596" s="207" t="s">
        <v>268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691</v>
      </c>
      <c r="C4597" s="209" t="s">
        <v>692</v>
      </c>
      <c r="D4597" s="72" t="str">
        <f t="shared" si="143"/>
        <v>jul/2018</v>
      </c>
      <c r="E4597" s="206">
        <v>43301</v>
      </c>
      <c r="F4597" s="205" t="s">
        <v>1440</v>
      </c>
      <c r="G4597" s="205" t="s">
        <v>287</v>
      </c>
      <c r="H4597" s="207" t="s">
        <v>1287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691</v>
      </c>
      <c r="C4598" s="209" t="s">
        <v>692</v>
      </c>
      <c r="D4598" s="72" t="str">
        <f t="shared" si="143"/>
        <v>jul/2018</v>
      </c>
      <c r="E4598" s="206">
        <v>43301</v>
      </c>
      <c r="F4598" s="205" t="s">
        <v>1441</v>
      </c>
      <c r="G4598" s="205" t="s">
        <v>287</v>
      </c>
      <c r="H4598" s="207" t="s">
        <v>1287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691</v>
      </c>
      <c r="C4599" s="209" t="s">
        <v>692</v>
      </c>
      <c r="D4599" s="72" t="str">
        <f t="shared" si="143"/>
        <v>jul/2018</v>
      </c>
      <c r="E4599" s="206">
        <v>43301</v>
      </c>
      <c r="F4599" s="205" t="s">
        <v>1442</v>
      </c>
      <c r="G4599" s="205" t="s">
        <v>287</v>
      </c>
      <c r="H4599" s="207" t="s">
        <v>1287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691</v>
      </c>
      <c r="C4600" s="209" t="s">
        <v>692</v>
      </c>
      <c r="D4600" s="72" t="str">
        <f t="shared" si="143"/>
        <v>jul/2018</v>
      </c>
      <c r="E4600" s="206">
        <v>43301</v>
      </c>
      <c r="F4600" s="205" t="s">
        <v>374</v>
      </c>
      <c r="G4600" s="205" t="s">
        <v>287</v>
      </c>
      <c r="H4600" s="207" t="s">
        <v>1030</v>
      </c>
      <c r="I4600" s="207" t="s">
        <v>235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691</v>
      </c>
      <c r="C4601" s="209" t="s">
        <v>692</v>
      </c>
      <c r="D4601" s="72" t="str">
        <f t="shared" si="143"/>
        <v>jul/2018</v>
      </c>
      <c r="E4601" s="206">
        <v>43301</v>
      </c>
      <c r="F4601" s="205" t="s">
        <v>372</v>
      </c>
      <c r="G4601" s="205" t="s">
        <v>287</v>
      </c>
      <c r="H4601" s="207" t="s">
        <v>1030</v>
      </c>
      <c r="I4601" s="207" t="s">
        <v>235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691</v>
      </c>
      <c r="C4602" s="209" t="s">
        <v>692</v>
      </c>
      <c r="D4602" s="72" t="str">
        <f t="shared" si="143"/>
        <v>jul/2018</v>
      </c>
      <c r="E4602" s="206">
        <v>43301</v>
      </c>
      <c r="F4602" s="205" t="s">
        <v>368</v>
      </c>
      <c r="G4602" s="205" t="s">
        <v>287</v>
      </c>
      <c r="H4602" s="223" t="s">
        <v>1030</v>
      </c>
      <c r="I4602" s="207" t="s">
        <v>235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691</v>
      </c>
      <c r="C4603" s="209" t="s">
        <v>692</v>
      </c>
      <c r="D4603" s="72" t="str">
        <f t="shared" si="143"/>
        <v>jul/2018</v>
      </c>
      <c r="E4603" s="206">
        <v>43301</v>
      </c>
      <c r="F4603" s="205" t="s">
        <v>1440</v>
      </c>
      <c r="G4603" s="205" t="s">
        <v>287</v>
      </c>
      <c r="H4603" s="207" t="s">
        <v>1011</v>
      </c>
      <c r="I4603" s="207" t="s">
        <v>235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691</v>
      </c>
      <c r="C4604" s="209" t="s">
        <v>692</v>
      </c>
      <c r="D4604" s="72" t="str">
        <f t="shared" si="143"/>
        <v>jul/2018</v>
      </c>
      <c r="E4604" s="206">
        <v>43301</v>
      </c>
      <c r="F4604" s="205" t="s">
        <v>1443</v>
      </c>
      <c r="G4604" s="205" t="s">
        <v>287</v>
      </c>
      <c r="H4604" s="207" t="s">
        <v>1011</v>
      </c>
      <c r="I4604" s="207" t="s">
        <v>235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691</v>
      </c>
      <c r="C4605" s="209" t="s">
        <v>692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287</v>
      </c>
      <c r="H4605" s="207" t="s">
        <v>1416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691</v>
      </c>
      <c r="C4606" s="209" t="s">
        <v>692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287</v>
      </c>
      <c r="H4606" s="207" t="s">
        <v>346</v>
      </c>
      <c r="I4606" s="207" t="s">
        <v>240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691</v>
      </c>
      <c r="C4607" s="209" t="s">
        <v>692</v>
      </c>
      <c r="D4607" s="72" t="str">
        <f t="shared" si="143"/>
        <v>jul/2018</v>
      </c>
      <c r="E4607" s="206">
        <v>43301</v>
      </c>
      <c r="F4607" s="205" t="s">
        <v>485</v>
      </c>
      <c r="G4607" s="205" t="s">
        <v>287</v>
      </c>
      <c r="H4607" s="207" t="s">
        <v>1334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691</v>
      </c>
      <c r="C4608" s="209" t="s">
        <v>692</v>
      </c>
      <c r="D4608" s="72" t="str">
        <f t="shared" si="143"/>
        <v>jul/2018</v>
      </c>
      <c r="E4608" s="206">
        <v>43301</v>
      </c>
      <c r="F4608" s="205" t="s">
        <v>485</v>
      </c>
      <c r="G4608" s="205" t="s">
        <v>287</v>
      </c>
      <c r="H4608" s="207" t="s">
        <v>1334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691</v>
      </c>
      <c r="C4609" s="209" t="s">
        <v>692</v>
      </c>
      <c r="D4609" s="72" t="str">
        <f t="shared" si="143"/>
        <v>jul/2018</v>
      </c>
      <c r="E4609" s="206">
        <v>43301</v>
      </c>
      <c r="F4609" s="205" t="s">
        <v>485</v>
      </c>
      <c r="G4609" s="205" t="s">
        <v>287</v>
      </c>
      <c r="H4609" s="207" t="s">
        <v>1444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691</v>
      </c>
      <c r="C4610" s="209" t="s">
        <v>692</v>
      </c>
      <c r="D4610" s="72" t="str">
        <f t="shared" si="143"/>
        <v>jul/2018</v>
      </c>
      <c r="E4610" s="206">
        <v>43301</v>
      </c>
      <c r="F4610" s="205" t="s">
        <v>485</v>
      </c>
      <c r="G4610" s="205" t="s">
        <v>287</v>
      </c>
      <c r="H4610" s="207" t="s">
        <v>1334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691</v>
      </c>
      <c r="C4611" s="209" t="s">
        <v>692</v>
      </c>
      <c r="D4611" s="72" t="str">
        <f t="shared" si="143"/>
        <v>jul/2018</v>
      </c>
      <c r="E4611" s="206">
        <v>43301</v>
      </c>
      <c r="F4611" s="205" t="s">
        <v>1445</v>
      </c>
      <c r="G4611" s="205" t="s">
        <v>287</v>
      </c>
      <c r="H4611" s="207" t="s">
        <v>1012</v>
      </c>
      <c r="I4611" s="207" t="s">
        <v>235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691</v>
      </c>
      <c r="C4612" s="209" t="s">
        <v>692</v>
      </c>
      <c r="D4612" s="72" t="str">
        <f t="shared" ref="D4612:D4675" si="145">TEXT(E4612,"mmm/aaaa")</f>
        <v>jul/2018</v>
      </c>
      <c r="E4612" s="206">
        <v>43301</v>
      </c>
      <c r="F4612" s="205" t="s">
        <v>534</v>
      </c>
      <c r="G4612" s="205" t="s">
        <v>287</v>
      </c>
      <c r="H4612" s="207" t="s">
        <v>1012</v>
      </c>
      <c r="I4612" s="207" t="s">
        <v>235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691</v>
      </c>
      <c r="C4613" s="209" t="s">
        <v>692</v>
      </c>
      <c r="D4613" s="72" t="str">
        <f t="shared" si="145"/>
        <v>jul/2018</v>
      </c>
      <c r="E4613" s="206">
        <v>43301</v>
      </c>
      <c r="F4613" s="205" t="s">
        <v>1446</v>
      </c>
      <c r="G4613" s="205" t="s">
        <v>287</v>
      </c>
      <c r="H4613" s="207" t="s">
        <v>328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691</v>
      </c>
      <c r="C4614" s="209" t="s">
        <v>692</v>
      </c>
      <c r="D4614" s="72" t="str">
        <f t="shared" si="145"/>
        <v>jul/2018</v>
      </c>
      <c r="E4614" s="206">
        <v>43301</v>
      </c>
      <c r="F4614" s="205" t="s">
        <v>1447</v>
      </c>
      <c r="G4614" s="205" t="s">
        <v>287</v>
      </c>
      <c r="H4614" s="207" t="s">
        <v>328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691</v>
      </c>
      <c r="C4615" s="209" t="s">
        <v>692</v>
      </c>
      <c r="D4615" s="72" t="str">
        <f t="shared" si="145"/>
        <v>jul/2018</v>
      </c>
      <c r="E4615" s="206">
        <v>43301</v>
      </c>
      <c r="F4615" s="205" t="s">
        <v>415</v>
      </c>
      <c r="G4615" s="205" t="s">
        <v>287</v>
      </c>
      <c r="H4615" s="207" t="s">
        <v>328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691</v>
      </c>
      <c r="C4616" s="209" t="s">
        <v>692</v>
      </c>
      <c r="D4616" s="72" t="str">
        <f t="shared" si="145"/>
        <v>jul/2018</v>
      </c>
      <c r="E4616" s="206">
        <v>43301</v>
      </c>
      <c r="F4616" s="205" t="s">
        <v>1448</v>
      </c>
      <c r="G4616" s="205" t="s">
        <v>287</v>
      </c>
      <c r="H4616" s="207" t="s">
        <v>328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691</v>
      </c>
      <c r="C4617" s="209" t="s">
        <v>692</v>
      </c>
      <c r="D4617" s="72" t="str">
        <f t="shared" si="145"/>
        <v>jul/2018</v>
      </c>
      <c r="E4617" s="206">
        <v>43301</v>
      </c>
      <c r="F4617" s="205" t="s">
        <v>469</v>
      </c>
      <c r="G4617" s="205" t="s">
        <v>287</v>
      </c>
      <c r="H4617" s="207" t="s">
        <v>328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691</v>
      </c>
      <c r="C4618" s="209" t="s">
        <v>692</v>
      </c>
      <c r="D4618" s="72" t="str">
        <f t="shared" si="145"/>
        <v>jul/2018</v>
      </c>
      <c r="E4618" s="206">
        <v>43301</v>
      </c>
      <c r="F4618" s="205" t="s">
        <v>1449</v>
      </c>
      <c r="G4618" s="205" t="s">
        <v>287</v>
      </c>
      <c r="H4618" s="207" t="s">
        <v>328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691</v>
      </c>
      <c r="C4619" s="209" t="s">
        <v>692</v>
      </c>
      <c r="D4619" s="72" t="str">
        <f t="shared" si="145"/>
        <v>jul/2018</v>
      </c>
      <c r="E4619" s="206">
        <v>43301</v>
      </c>
      <c r="F4619" s="205" t="s">
        <v>1450</v>
      </c>
      <c r="G4619" s="205" t="s">
        <v>287</v>
      </c>
      <c r="H4619" s="207" t="s">
        <v>328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691</v>
      </c>
      <c r="C4620" s="209" t="s">
        <v>692</v>
      </c>
      <c r="D4620" s="72" t="str">
        <f t="shared" si="145"/>
        <v>jul/2018</v>
      </c>
      <c r="E4620" s="206">
        <v>43301</v>
      </c>
      <c r="F4620" s="205" t="s">
        <v>641</v>
      </c>
      <c r="G4620" s="205" t="s">
        <v>287</v>
      </c>
      <c r="H4620" s="207" t="s">
        <v>328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691</v>
      </c>
      <c r="C4621" s="209" t="s">
        <v>692</v>
      </c>
      <c r="D4621" s="72" t="str">
        <f t="shared" si="145"/>
        <v>jul/2018</v>
      </c>
      <c r="E4621" s="206">
        <v>43301</v>
      </c>
      <c r="F4621" s="205" t="s">
        <v>489</v>
      </c>
      <c r="G4621" s="205" t="s">
        <v>287</v>
      </c>
      <c r="H4621" s="207" t="s">
        <v>328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691</v>
      </c>
      <c r="C4622" s="209" t="s">
        <v>692</v>
      </c>
      <c r="D4622" s="72" t="str">
        <f t="shared" si="145"/>
        <v>jul/2018</v>
      </c>
      <c r="E4622" s="206">
        <v>43301</v>
      </c>
      <c r="F4622" s="205" t="s">
        <v>1451</v>
      </c>
      <c r="G4622" s="205" t="s">
        <v>287</v>
      </c>
      <c r="H4622" s="207" t="s">
        <v>328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691</v>
      </c>
      <c r="C4623" s="209" t="s">
        <v>692</v>
      </c>
      <c r="D4623" s="72" t="str">
        <f t="shared" si="145"/>
        <v>jul/2018</v>
      </c>
      <c r="E4623" s="206">
        <v>43301</v>
      </c>
      <c r="F4623" s="205" t="s">
        <v>1452</v>
      </c>
      <c r="G4623" s="205" t="s">
        <v>287</v>
      </c>
      <c r="H4623" s="207" t="s">
        <v>328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691</v>
      </c>
      <c r="C4624" s="209" t="s">
        <v>692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287</v>
      </c>
      <c r="H4624" s="207" t="s">
        <v>1175</v>
      </c>
      <c r="I4624" s="207" t="s">
        <v>253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691</v>
      </c>
      <c r="C4625" s="209" t="s">
        <v>692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287</v>
      </c>
      <c r="H4625" s="207" t="s">
        <v>1175</v>
      </c>
      <c r="I4625" s="207" t="s">
        <v>253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691</v>
      </c>
      <c r="C4626" s="209" t="s">
        <v>692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287</v>
      </c>
      <c r="H4626" s="207" t="s">
        <v>1175</v>
      </c>
      <c r="I4626" s="207" t="s">
        <v>253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691</v>
      </c>
      <c r="C4627" s="209" t="s">
        <v>692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287</v>
      </c>
      <c r="H4627" s="207" t="s">
        <v>1175</v>
      </c>
      <c r="I4627" s="207" t="s">
        <v>253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691</v>
      </c>
      <c r="C4628" s="209" t="s">
        <v>692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287</v>
      </c>
      <c r="H4628" s="207" t="s">
        <v>1175</v>
      </c>
      <c r="I4628" s="207" t="s">
        <v>253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691</v>
      </c>
      <c r="C4629" s="209" t="s">
        <v>692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287</v>
      </c>
      <c r="H4629" s="207" t="s">
        <v>1175</v>
      </c>
      <c r="I4629" s="207" t="s">
        <v>253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691</v>
      </c>
      <c r="C4630" s="209" t="s">
        <v>692</v>
      </c>
      <c r="D4630" s="72" t="str">
        <f t="shared" si="145"/>
        <v>jul/2018</v>
      </c>
      <c r="E4630" s="206">
        <v>43301</v>
      </c>
      <c r="F4630" s="205" t="s">
        <v>485</v>
      </c>
      <c r="G4630" s="205" t="s">
        <v>287</v>
      </c>
      <c r="H4630" s="207" t="s">
        <v>1398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691</v>
      </c>
      <c r="C4631" s="209" t="s">
        <v>692</v>
      </c>
      <c r="D4631" s="72" t="str">
        <f t="shared" si="145"/>
        <v>jul/2018</v>
      </c>
      <c r="E4631" s="206">
        <v>43301</v>
      </c>
      <c r="F4631" s="205" t="s">
        <v>485</v>
      </c>
      <c r="G4631" s="205" t="s">
        <v>287</v>
      </c>
      <c r="H4631" s="207" t="s">
        <v>1398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691</v>
      </c>
      <c r="C4632" s="209" t="s">
        <v>692</v>
      </c>
      <c r="D4632" s="72" t="str">
        <f t="shared" si="145"/>
        <v>jul/2018</v>
      </c>
      <c r="E4632" s="206">
        <v>43301</v>
      </c>
      <c r="F4632" s="205" t="s">
        <v>314</v>
      </c>
      <c r="G4632" s="205" t="s">
        <v>287</v>
      </c>
      <c r="H4632" s="207" t="s">
        <v>387</v>
      </c>
      <c r="I4632" s="207" t="s">
        <v>268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691</v>
      </c>
      <c r="C4633" s="209" t="s">
        <v>692</v>
      </c>
      <c r="D4633" s="72" t="str">
        <f t="shared" si="145"/>
        <v>jul/2018</v>
      </c>
      <c r="E4633" s="206">
        <v>43301</v>
      </c>
      <c r="F4633" s="205" t="s">
        <v>1453</v>
      </c>
      <c r="G4633" s="205" t="s">
        <v>287</v>
      </c>
      <c r="H4633" s="207" t="s">
        <v>1354</v>
      </c>
      <c r="I4633" s="207" t="s">
        <v>235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691</v>
      </c>
      <c r="C4634" s="209" t="s">
        <v>692</v>
      </c>
      <c r="D4634" s="72" t="str">
        <f t="shared" si="145"/>
        <v>jul/2018</v>
      </c>
      <c r="E4634" s="206">
        <v>43301</v>
      </c>
      <c r="F4634" s="205" t="s">
        <v>512</v>
      </c>
      <c r="G4634" s="205" t="s">
        <v>287</v>
      </c>
      <c r="H4634" s="207" t="s">
        <v>1354</v>
      </c>
      <c r="I4634" s="207" t="s">
        <v>235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691</v>
      </c>
      <c r="C4635" s="209" t="s">
        <v>692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287</v>
      </c>
      <c r="H4635" s="207" t="s">
        <v>1403</v>
      </c>
      <c r="I4635" s="207" t="s">
        <v>240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691</v>
      </c>
      <c r="C4636" s="209" t="s">
        <v>692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287</v>
      </c>
      <c r="H4636" s="207" t="s">
        <v>1403</v>
      </c>
      <c r="I4636" s="207" t="s">
        <v>240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691</v>
      </c>
      <c r="C4637" s="209" t="s">
        <v>692</v>
      </c>
      <c r="D4637" s="72" t="str">
        <f t="shared" si="145"/>
        <v>jul/2018</v>
      </c>
      <c r="E4637" s="206">
        <v>43301</v>
      </c>
      <c r="F4637" s="205" t="s">
        <v>496</v>
      </c>
      <c r="G4637" s="205" t="s">
        <v>287</v>
      </c>
      <c r="H4637" s="207" t="s">
        <v>497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691</v>
      </c>
      <c r="C4638" s="209" t="s">
        <v>692</v>
      </c>
      <c r="D4638" s="72" t="str">
        <f t="shared" si="145"/>
        <v>jul/2018</v>
      </c>
      <c r="E4638" s="206">
        <v>43301</v>
      </c>
      <c r="F4638" s="205" t="s">
        <v>598</v>
      </c>
      <c r="G4638" s="205" t="s">
        <v>287</v>
      </c>
      <c r="H4638" s="207" t="s">
        <v>1013</v>
      </c>
      <c r="I4638" s="207" t="s">
        <v>235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691</v>
      </c>
      <c r="C4639" s="209" t="s">
        <v>692</v>
      </c>
      <c r="D4639" s="72" t="str">
        <f t="shared" si="145"/>
        <v>jul/2018</v>
      </c>
      <c r="E4639" s="206">
        <v>43301</v>
      </c>
      <c r="F4639" s="205" t="s">
        <v>687</v>
      </c>
      <c r="G4639" s="205" t="s">
        <v>287</v>
      </c>
      <c r="H4639" s="207" t="s">
        <v>1013</v>
      </c>
      <c r="I4639" s="207" t="s">
        <v>235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691</v>
      </c>
      <c r="C4640" s="209" t="s">
        <v>692</v>
      </c>
      <c r="D4640" s="72" t="str">
        <f t="shared" si="145"/>
        <v>jul/2018</v>
      </c>
      <c r="E4640" s="206">
        <v>43301</v>
      </c>
      <c r="F4640" s="205" t="s">
        <v>485</v>
      </c>
      <c r="G4640" s="205" t="s">
        <v>287</v>
      </c>
      <c r="H4640" s="207" t="s">
        <v>1335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691</v>
      </c>
      <c r="C4641" s="209" t="s">
        <v>692</v>
      </c>
      <c r="D4641" s="72" t="str">
        <f t="shared" si="145"/>
        <v>jul/2018</v>
      </c>
      <c r="E4641" s="206">
        <v>43301</v>
      </c>
      <c r="F4641" s="205" t="s">
        <v>485</v>
      </c>
      <c r="G4641" s="205" t="s">
        <v>287</v>
      </c>
      <c r="H4641" s="207" t="s">
        <v>1335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691</v>
      </c>
      <c r="C4642" s="209" t="s">
        <v>692</v>
      </c>
      <c r="D4642" s="72" t="str">
        <f t="shared" si="145"/>
        <v>jul/2018</v>
      </c>
      <c r="E4642" s="206">
        <v>43301</v>
      </c>
      <c r="F4642" s="205" t="s">
        <v>1454</v>
      </c>
      <c r="G4642" s="205" t="s">
        <v>287</v>
      </c>
      <c r="H4642" s="207" t="s">
        <v>1014</v>
      </c>
      <c r="I4642" s="207" t="s">
        <v>235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691</v>
      </c>
      <c r="C4643" s="209" t="s">
        <v>692</v>
      </c>
      <c r="D4643" s="72" t="str">
        <f t="shared" si="145"/>
        <v>jul/2018</v>
      </c>
      <c r="E4643" s="206">
        <v>43301</v>
      </c>
      <c r="F4643" s="205" t="s">
        <v>314</v>
      </c>
      <c r="G4643" s="205" t="s">
        <v>287</v>
      </c>
      <c r="H4643" s="207" t="s">
        <v>214</v>
      </c>
      <c r="I4643" s="207" t="s">
        <v>268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691</v>
      </c>
      <c r="C4644" s="209" t="s">
        <v>692</v>
      </c>
      <c r="D4644" s="72" t="str">
        <f t="shared" si="145"/>
        <v>jul/2018</v>
      </c>
      <c r="E4644" s="206">
        <v>43301</v>
      </c>
      <c r="F4644" s="205" t="s">
        <v>485</v>
      </c>
      <c r="G4644" s="205" t="s">
        <v>287</v>
      </c>
      <c r="H4644" s="207" t="s">
        <v>1188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691</v>
      </c>
      <c r="C4645" s="209" t="s">
        <v>692</v>
      </c>
      <c r="D4645" s="72" t="str">
        <f t="shared" si="145"/>
        <v>jul/2018</v>
      </c>
      <c r="E4645" s="206">
        <v>43301</v>
      </c>
      <c r="F4645" s="205" t="s">
        <v>485</v>
      </c>
      <c r="G4645" s="205" t="s">
        <v>287</v>
      </c>
      <c r="H4645" s="207" t="s">
        <v>1188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691</v>
      </c>
      <c r="C4646" s="209" t="s">
        <v>692</v>
      </c>
      <c r="D4646" s="72" t="str">
        <f t="shared" si="145"/>
        <v>jul/2018</v>
      </c>
      <c r="E4646" s="206">
        <v>43301</v>
      </c>
      <c r="F4646" s="205" t="s">
        <v>485</v>
      </c>
      <c r="G4646" s="205" t="s">
        <v>287</v>
      </c>
      <c r="H4646" s="207" t="s">
        <v>1188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691</v>
      </c>
      <c r="C4647" s="209" t="s">
        <v>692</v>
      </c>
      <c r="D4647" s="72" t="str">
        <f t="shared" si="145"/>
        <v>jul/2018</v>
      </c>
      <c r="E4647" s="206">
        <v>43301</v>
      </c>
      <c r="F4647" s="205" t="s">
        <v>485</v>
      </c>
      <c r="G4647" s="205" t="s">
        <v>287</v>
      </c>
      <c r="H4647" s="207" t="s">
        <v>1188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691</v>
      </c>
      <c r="C4648" s="209" t="s">
        <v>692</v>
      </c>
      <c r="D4648" s="72" t="str">
        <f t="shared" si="145"/>
        <v>jul/2018</v>
      </c>
      <c r="E4648" s="206">
        <v>43301</v>
      </c>
      <c r="F4648" s="205" t="s">
        <v>494</v>
      </c>
      <c r="G4648" s="205" t="s">
        <v>287</v>
      </c>
      <c r="H4648" s="207" t="s">
        <v>494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691</v>
      </c>
      <c r="C4649" s="209" t="s">
        <v>692</v>
      </c>
      <c r="D4649" s="72" t="str">
        <f t="shared" si="145"/>
        <v>jul/2018</v>
      </c>
      <c r="E4649" s="206">
        <v>43301</v>
      </c>
      <c r="F4649" s="205" t="s">
        <v>495</v>
      </c>
      <c r="G4649" s="205" t="s">
        <v>287</v>
      </c>
      <c r="H4649" s="207" t="s">
        <v>495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691</v>
      </c>
      <c r="C4650" s="209" t="s">
        <v>692</v>
      </c>
      <c r="D4650" s="72" t="str">
        <f t="shared" si="145"/>
        <v>jul/2018</v>
      </c>
      <c r="E4650" s="206">
        <v>43301</v>
      </c>
      <c r="F4650" s="205" t="s">
        <v>485</v>
      </c>
      <c r="G4650" s="205" t="s">
        <v>287</v>
      </c>
      <c r="H4650" s="207" t="s">
        <v>1399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691</v>
      </c>
      <c r="C4651" s="209" t="s">
        <v>692</v>
      </c>
      <c r="D4651" s="72" t="str">
        <f t="shared" si="145"/>
        <v>jul/2018</v>
      </c>
      <c r="E4651" s="206">
        <v>43301</v>
      </c>
      <c r="F4651" s="205" t="s">
        <v>485</v>
      </c>
      <c r="G4651" s="205" t="s">
        <v>287</v>
      </c>
      <c r="H4651" s="207" t="s">
        <v>1399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691</v>
      </c>
      <c r="C4652" s="209" t="s">
        <v>692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287</v>
      </c>
      <c r="H4652" s="207" t="s">
        <v>999</v>
      </c>
      <c r="I4652" s="207" t="s">
        <v>248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691</v>
      </c>
      <c r="C4653" s="209" t="s">
        <v>692</v>
      </c>
      <c r="D4653" s="72" t="str">
        <f t="shared" si="145"/>
        <v>jul/2018</v>
      </c>
      <c r="E4653" s="206">
        <v>43301</v>
      </c>
      <c r="F4653" s="205" t="s">
        <v>485</v>
      </c>
      <c r="G4653" s="205" t="s">
        <v>287</v>
      </c>
      <c r="H4653" s="207" t="s">
        <v>1400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691</v>
      </c>
      <c r="C4654" s="209" t="s">
        <v>692</v>
      </c>
      <c r="D4654" s="72" t="str">
        <f t="shared" si="145"/>
        <v>jul/2018</v>
      </c>
      <c r="E4654" s="206">
        <v>43301</v>
      </c>
      <c r="F4654" s="205" t="s">
        <v>485</v>
      </c>
      <c r="G4654" s="205" t="s">
        <v>287</v>
      </c>
      <c r="H4654" s="207" t="s">
        <v>1400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691</v>
      </c>
      <c r="C4655" s="209" t="s">
        <v>692</v>
      </c>
      <c r="D4655" s="72" t="str">
        <f t="shared" si="145"/>
        <v>jul/2018</v>
      </c>
      <c r="E4655" s="206">
        <v>43301</v>
      </c>
      <c r="F4655" s="205" t="s">
        <v>485</v>
      </c>
      <c r="G4655" s="205" t="s">
        <v>287</v>
      </c>
      <c r="H4655" s="207" t="s">
        <v>1336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691</v>
      </c>
      <c r="C4656" s="209" t="s">
        <v>692</v>
      </c>
      <c r="D4656" s="72" t="str">
        <f t="shared" si="145"/>
        <v>jul/2018</v>
      </c>
      <c r="E4656" s="206">
        <v>43301</v>
      </c>
      <c r="F4656" s="205" t="s">
        <v>485</v>
      </c>
      <c r="G4656" s="205" t="s">
        <v>287</v>
      </c>
      <c r="H4656" s="207" t="s">
        <v>1336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691</v>
      </c>
      <c r="C4657" s="209" t="s">
        <v>692</v>
      </c>
      <c r="D4657" s="72" t="str">
        <f t="shared" si="145"/>
        <v>jul/2018</v>
      </c>
      <c r="E4657" s="206">
        <v>43301</v>
      </c>
      <c r="F4657" s="205" t="s">
        <v>485</v>
      </c>
      <c r="G4657" s="205" t="s">
        <v>287</v>
      </c>
      <c r="H4657" s="207" t="s">
        <v>1336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691</v>
      </c>
      <c r="C4658" s="209" t="s">
        <v>692</v>
      </c>
      <c r="D4658" s="72" t="str">
        <f t="shared" si="145"/>
        <v>jul/2018</v>
      </c>
      <c r="E4658" s="206">
        <v>43301</v>
      </c>
      <c r="F4658" s="205" t="s">
        <v>485</v>
      </c>
      <c r="G4658" s="205" t="s">
        <v>287</v>
      </c>
      <c r="H4658" s="207" t="s">
        <v>1336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691</v>
      </c>
      <c r="C4659" s="209" t="s">
        <v>692</v>
      </c>
      <c r="D4659" s="72" t="str">
        <f t="shared" si="145"/>
        <v>jul/2018</v>
      </c>
      <c r="E4659" s="206">
        <v>43301</v>
      </c>
      <c r="F4659" s="205" t="s">
        <v>485</v>
      </c>
      <c r="G4659" s="205" t="s">
        <v>287</v>
      </c>
      <c r="H4659" s="207" t="s">
        <v>1189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691</v>
      </c>
      <c r="C4660" s="209" t="s">
        <v>692</v>
      </c>
      <c r="D4660" s="72" t="str">
        <f t="shared" si="145"/>
        <v>jul/2018</v>
      </c>
      <c r="E4660" s="206">
        <v>43301</v>
      </c>
      <c r="F4660" s="205" t="s">
        <v>485</v>
      </c>
      <c r="G4660" s="205" t="s">
        <v>287</v>
      </c>
      <c r="H4660" s="207" t="s">
        <v>1189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691</v>
      </c>
      <c r="C4661" s="209" t="s">
        <v>692</v>
      </c>
      <c r="D4661" s="72" t="str">
        <f t="shared" si="145"/>
        <v>jul/2018</v>
      </c>
      <c r="E4661" s="206">
        <v>43301</v>
      </c>
      <c r="F4661" s="205" t="s">
        <v>485</v>
      </c>
      <c r="G4661" s="205" t="s">
        <v>287</v>
      </c>
      <c r="H4661" s="207" t="s">
        <v>1189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691</v>
      </c>
      <c r="C4662" s="209" t="s">
        <v>692</v>
      </c>
      <c r="D4662" s="72" t="str">
        <f t="shared" si="145"/>
        <v>jul/2018</v>
      </c>
      <c r="E4662" s="206">
        <v>43301</v>
      </c>
      <c r="F4662" s="205" t="s">
        <v>485</v>
      </c>
      <c r="G4662" s="205" t="s">
        <v>287</v>
      </c>
      <c r="H4662" s="207" t="s">
        <v>1189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691</v>
      </c>
      <c r="C4663" s="209" t="s">
        <v>692</v>
      </c>
      <c r="D4663" s="72" t="str">
        <f t="shared" si="145"/>
        <v>jul/2018</v>
      </c>
      <c r="E4663" s="206">
        <v>43301</v>
      </c>
      <c r="F4663" s="205" t="s">
        <v>485</v>
      </c>
      <c r="G4663" s="205" t="s">
        <v>287</v>
      </c>
      <c r="H4663" s="207" t="s">
        <v>1190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691</v>
      </c>
      <c r="C4664" s="209" t="s">
        <v>692</v>
      </c>
      <c r="D4664" s="72" t="str">
        <f t="shared" si="145"/>
        <v>jul/2018</v>
      </c>
      <c r="E4664" s="206">
        <v>43301</v>
      </c>
      <c r="F4664" s="205" t="s">
        <v>485</v>
      </c>
      <c r="G4664" s="205" t="s">
        <v>287</v>
      </c>
      <c r="H4664" s="207" t="s">
        <v>1190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691</v>
      </c>
      <c r="C4665" s="209" t="s">
        <v>692</v>
      </c>
      <c r="D4665" s="72" t="str">
        <f t="shared" si="145"/>
        <v>jul/2018</v>
      </c>
      <c r="E4665" s="206">
        <v>43301</v>
      </c>
      <c r="F4665" s="205" t="s">
        <v>485</v>
      </c>
      <c r="G4665" s="205" t="s">
        <v>287</v>
      </c>
      <c r="H4665" s="207" t="s">
        <v>1190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691</v>
      </c>
      <c r="C4666" s="209" t="s">
        <v>692</v>
      </c>
      <c r="D4666" s="72" t="str">
        <f t="shared" si="145"/>
        <v>jul/2018</v>
      </c>
      <c r="E4666" s="206">
        <v>43301</v>
      </c>
      <c r="F4666" s="205" t="s">
        <v>485</v>
      </c>
      <c r="G4666" s="205" t="s">
        <v>287</v>
      </c>
      <c r="H4666" s="207" t="s">
        <v>1190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691</v>
      </c>
      <c r="C4667" s="209" t="s">
        <v>692</v>
      </c>
      <c r="D4667" s="72" t="str">
        <f t="shared" si="145"/>
        <v>jul/2018</v>
      </c>
      <c r="E4667" s="206">
        <v>43301</v>
      </c>
      <c r="F4667" s="205" t="s">
        <v>485</v>
      </c>
      <c r="G4667" s="205" t="s">
        <v>287</v>
      </c>
      <c r="H4667" s="207" t="s">
        <v>1337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691</v>
      </c>
      <c r="C4668" s="209" t="s">
        <v>692</v>
      </c>
      <c r="D4668" s="72" t="str">
        <f t="shared" si="145"/>
        <v>jul/2018</v>
      </c>
      <c r="E4668" s="206">
        <v>43301</v>
      </c>
      <c r="F4668" s="205" t="s">
        <v>485</v>
      </c>
      <c r="G4668" s="205" t="s">
        <v>287</v>
      </c>
      <c r="H4668" s="207" t="s">
        <v>1337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691</v>
      </c>
      <c r="C4669" s="209" t="s">
        <v>692</v>
      </c>
      <c r="D4669" s="72" t="str">
        <f t="shared" si="145"/>
        <v>jul/2018</v>
      </c>
      <c r="E4669" s="206">
        <v>43301</v>
      </c>
      <c r="F4669" s="205" t="s">
        <v>485</v>
      </c>
      <c r="G4669" s="205" t="s">
        <v>287</v>
      </c>
      <c r="H4669" s="207" t="s">
        <v>1338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691</v>
      </c>
      <c r="C4670" s="209" t="s">
        <v>692</v>
      </c>
      <c r="D4670" s="72" t="str">
        <f t="shared" si="145"/>
        <v>jul/2018</v>
      </c>
      <c r="E4670" s="206">
        <v>43301</v>
      </c>
      <c r="F4670" s="205" t="s">
        <v>485</v>
      </c>
      <c r="G4670" s="205" t="s">
        <v>287</v>
      </c>
      <c r="H4670" s="207" t="s">
        <v>1338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691</v>
      </c>
      <c r="C4671" s="209" t="s">
        <v>692</v>
      </c>
      <c r="D4671" s="72" t="str">
        <f t="shared" si="145"/>
        <v>jul/2018</v>
      </c>
      <c r="E4671" s="206">
        <v>43301</v>
      </c>
      <c r="F4671" s="205" t="s">
        <v>485</v>
      </c>
      <c r="G4671" s="205" t="s">
        <v>287</v>
      </c>
      <c r="H4671" s="207" t="s">
        <v>1338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691</v>
      </c>
      <c r="C4672" s="209" t="s">
        <v>692</v>
      </c>
      <c r="D4672" s="72" t="str">
        <f t="shared" si="145"/>
        <v>jul/2018</v>
      </c>
      <c r="E4672" s="206">
        <v>43301</v>
      </c>
      <c r="F4672" s="205" t="s">
        <v>485</v>
      </c>
      <c r="G4672" s="205" t="s">
        <v>287</v>
      </c>
      <c r="H4672" s="207" t="s">
        <v>1338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691</v>
      </c>
      <c r="C4673" s="209" t="s">
        <v>692</v>
      </c>
      <c r="D4673" s="72" t="str">
        <f t="shared" si="145"/>
        <v>jul/2018</v>
      </c>
      <c r="E4673" s="206">
        <v>43301</v>
      </c>
      <c r="F4673" s="205" t="s">
        <v>1455</v>
      </c>
      <c r="G4673" s="205" t="s">
        <v>287</v>
      </c>
      <c r="H4673" s="207" t="s">
        <v>1068</v>
      </c>
      <c r="I4673" s="207" t="s">
        <v>235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691</v>
      </c>
      <c r="C4674" s="209" t="s">
        <v>692</v>
      </c>
      <c r="D4674" s="72" t="str">
        <f t="shared" si="145"/>
        <v>jul/2018</v>
      </c>
      <c r="E4674" s="206">
        <v>43301</v>
      </c>
      <c r="F4674" s="205" t="s">
        <v>1456</v>
      </c>
      <c r="G4674" s="205" t="s">
        <v>287</v>
      </c>
      <c r="H4674" s="223" t="s">
        <v>1068</v>
      </c>
      <c r="I4674" s="207" t="s">
        <v>235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691</v>
      </c>
      <c r="C4675" s="209" t="s">
        <v>692</v>
      </c>
      <c r="D4675" s="72" t="str">
        <f t="shared" si="145"/>
        <v>jul/2018</v>
      </c>
      <c r="E4675" s="206">
        <v>43301</v>
      </c>
      <c r="F4675" s="205" t="s">
        <v>1457</v>
      </c>
      <c r="G4675" s="205" t="s">
        <v>287</v>
      </c>
      <c r="H4675" s="207" t="s">
        <v>1071</v>
      </c>
      <c r="I4675" s="207" t="s">
        <v>235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691</v>
      </c>
      <c r="C4676" s="209" t="s">
        <v>692</v>
      </c>
      <c r="D4676" s="72" t="str">
        <f t="shared" ref="D4676:D4739" si="147">TEXT(E4676,"mmm/aaaa")</f>
        <v>jul/2018</v>
      </c>
      <c r="E4676" s="206">
        <v>43301</v>
      </c>
      <c r="F4676" s="205" t="s">
        <v>1458</v>
      </c>
      <c r="G4676" s="205" t="s">
        <v>287</v>
      </c>
      <c r="H4676" s="207" t="s">
        <v>1071</v>
      </c>
      <c r="I4676" s="207" t="s">
        <v>235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691</v>
      </c>
      <c r="C4677" s="209" t="s">
        <v>692</v>
      </c>
      <c r="D4677" s="72" t="str">
        <f t="shared" si="147"/>
        <v>jul/2018</v>
      </c>
      <c r="E4677" s="206">
        <v>43301</v>
      </c>
      <c r="F4677" s="205" t="s">
        <v>485</v>
      </c>
      <c r="G4677" s="205" t="s">
        <v>287</v>
      </c>
      <c r="H4677" s="207" t="s">
        <v>1257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691</v>
      </c>
      <c r="C4678" s="209" t="s">
        <v>692</v>
      </c>
      <c r="D4678" s="72" t="str">
        <f t="shared" si="147"/>
        <v>jul/2018</v>
      </c>
      <c r="E4678" s="206">
        <v>43301</v>
      </c>
      <c r="F4678" s="205" t="s">
        <v>485</v>
      </c>
      <c r="G4678" s="205" t="s">
        <v>287</v>
      </c>
      <c r="H4678" s="207" t="s">
        <v>1257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691</v>
      </c>
      <c r="C4679" s="209" t="s">
        <v>692</v>
      </c>
      <c r="D4679" s="72" t="str">
        <f t="shared" si="147"/>
        <v>jul/2018</v>
      </c>
      <c r="E4679" s="206">
        <v>43301</v>
      </c>
      <c r="F4679" s="205" t="s">
        <v>485</v>
      </c>
      <c r="G4679" s="205" t="s">
        <v>287</v>
      </c>
      <c r="H4679" s="207" t="s">
        <v>1257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691</v>
      </c>
      <c r="C4680" s="209" t="s">
        <v>692</v>
      </c>
      <c r="D4680" s="72" t="str">
        <f t="shared" si="147"/>
        <v>jul/2018</v>
      </c>
      <c r="E4680" s="206">
        <v>43301</v>
      </c>
      <c r="F4680" s="205" t="s">
        <v>485</v>
      </c>
      <c r="G4680" s="205" t="s">
        <v>287</v>
      </c>
      <c r="H4680" s="207" t="s">
        <v>1257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691</v>
      </c>
      <c r="C4681" s="209" t="s">
        <v>692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287</v>
      </c>
      <c r="H4681" s="207" t="s">
        <v>996</v>
      </c>
      <c r="I4681" s="207" t="s">
        <v>248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691</v>
      </c>
      <c r="C4682" s="209" t="s">
        <v>692</v>
      </c>
      <c r="D4682" s="72" t="str">
        <f t="shared" si="147"/>
        <v>jul/2018</v>
      </c>
      <c r="E4682" s="206">
        <v>43301</v>
      </c>
      <c r="F4682" s="205" t="s">
        <v>485</v>
      </c>
      <c r="G4682" s="205" t="s">
        <v>287</v>
      </c>
      <c r="H4682" s="207" t="s">
        <v>1339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691</v>
      </c>
      <c r="C4683" s="209" t="s">
        <v>692</v>
      </c>
      <c r="D4683" s="72" t="str">
        <f t="shared" si="147"/>
        <v>jul/2018</v>
      </c>
      <c r="E4683" s="206">
        <v>43301</v>
      </c>
      <c r="F4683" s="205" t="s">
        <v>485</v>
      </c>
      <c r="G4683" s="205" t="s">
        <v>287</v>
      </c>
      <c r="H4683" s="207" t="s">
        <v>1339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691</v>
      </c>
      <c r="C4684" s="209" t="s">
        <v>692</v>
      </c>
      <c r="D4684" s="72" t="str">
        <f t="shared" si="147"/>
        <v>jul/2018</v>
      </c>
      <c r="E4684" s="206">
        <v>43301</v>
      </c>
      <c r="F4684" s="205" t="s">
        <v>485</v>
      </c>
      <c r="G4684" s="205" t="s">
        <v>287</v>
      </c>
      <c r="H4684" s="207" t="s">
        <v>1339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691</v>
      </c>
      <c r="C4685" s="209" t="s">
        <v>692</v>
      </c>
      <c r="D4685" s="72" t="str">
        <f t="shared" si="147"/>
        <v>jul/2018</v>
      </c>
      <c r="E4685" s="206">
        <v>43301</v>
      </c>
      <c r="F4685" s="205" t="s">
        <v>485</v>
      </c>
      <c r="G4685" s="205" t="s">
        <v>287</v>
      </c>
      <c r="H4685" s="207" t="s">
        <v>1339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691</v>
      </c>
      <c r="C4686" s="209" t="s">
        <v>692</v>
      </c>
      <c r="D4686" s="72" t="str">
        <f t="shared" si="147"/>
        <v>jul/2018</v>
      </c>
      <c r="E4686" s="206">
        <v>43301</v>
      </c>
      <c r="F4686" s="205" t="s">
        <v>1459</v>
      </c>
      <c r="G4686" s="205" t="s">
        <v>287</v>
      </c>
      <c r="H4686" s="207" t="s">
        <v>1059</v>
      </c>
      <c r="I4686" s="207" t="s">
        <v>261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691</v>
      </c>
      <c r="C4687" s="209" t="s">
        <v>692</v>
      </c>
      <c r="D4687" s="72" t="str">
        <f t="shared" si="147"/>
        <v>jul/2018</v>
      </c>
      <c r="E4687" s="206">
        <v>43301</v>
      </c>
      <c r="F4687" s="205" t="s">
        <v>1460</v>
      </c>
      <c r="G4687" s="205" t="s">
        <v>287</v>
      </c>
      <c r="H4687" s="207" t="s">
        <v>1059</v>
      </c>
      <c r="I4687" s="207" t="s">
        <v>261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691</v>
      </c>
      <c r="C4688" s="209" t="s">
        <v>692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287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691</v>
      </c>
      <c r="C4689" s="209" t="s">
        <v>692</v>
      </c>
      <c r="D4689" s="72" t="str">
        <f t="shared" si="147"/>
        <v>jul/2018</v>
      </c>
      <c r="E4689" s="206">
        <v>43301</v>
      </c>
      <c r="F4689" s="205" t="s">
        <v>485</v>
      </c>
      <c r="G4689" s="205" t="s">
        <v>287</v>
      </c>
      <c r="H4689" s="207" t="s">
        <v>1194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691</v>
      </c>
      <c r="C4690" s="209" t="s">
        <v>692</v>
      </c>
      <c r="D4690" s="72" t="str">
        <f t="shared" si="147"/>
        <v>jul/2018</v>
      </c>
      <c r="E4690" s="206">
        <v>43301</v>
      </c>
      <c r="F4690" s="205" t="s">
        <v>485</v>
      </c>
      <c r="G4690" s="205" t="s">
        <v>287</v>
      </c>
      <c r="H4690" s="207" t="s">
        <v>1194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691</v>
      </c>
      <c r="C4691" s="209" t="s">
        <v>692</v>
      </c>
      <c r="D4691" s="72" t="str">
        <f t="shared" si="147"/>
        <v>jul/2018</v>
      </c>
      <c r="E4691" s="206">
        <v>43301</v>
      </c>
      <c r="F4691" s="205" t="s">
        <v>485</v>
      </c>
      <c r="G4691" s="205" t="s">
        <v>287</v>
      </c>
      <c r="H4691" s="207" t="s">
        <v>1194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691</v>
      </c>
      <c r="C4692" s="209" t="s">
        <v>692</v>
      </c>
      <c r="D4692" s="72" t="str">
        <f t="shared" si="147"/>
        <v>jul/2018</v>
      </c>
      <c r="E4692" s="206">
        <v>43301</v>
      </c>
      <c r="F4692" s="205" t="s">
        <v>485</v>
      </c>
      <c r="G4692" s="205" t="s">
        <v>287</v>
      </c>
      <c r="H4692" s="207" t="s">
        <v>1194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691</v>
      </c>
      <c r="C4693" s="209" t="s">
        <v>692</v>
      </c>
      <c r="D4693" s="72" t="str">
        <f t="shared" si="147"/>
        <v>jul/2018</v>
      </c>
      <c r="E4693" s="206">
        <v>43301</v>
      </c>
      <c r="F4693" s="205" t="s">
        <v>1461</v>
      </c>
      <c r="G4693" s="205" t="s">
        <v>287</v>
      </c>
      <c r="H4693" s="207" t="s">
        <v>1462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691</v>
      </c>
      <c r="C4694" s="209" t="s">
        <v>692</v>
      </c>
      <c r="D4694" s="72" t="str">
        <f t="shared" si="147"/>
        <v>jul/2018</v>
      </c>
      <c r="E4694" s="206">
        <v>43301</v>
      </c>
      <c r="F4694" s="205" t="s">
        <v>1461</v>
      </c>
      <c r="G4694" s="205" t="s">
        <v>287</v>
      </c>
      <c r="H4694" s="207" t="s">
        <v>1462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691</v>
      </c>
      <c r="C4695" s="209" t="s">
        <v>692</v>
      </c>
      <c r="D4695" s="72" t="str">
        <f t="shared" si="147"/>
        <v>jul/2018</v>
      </c>
      <c r="E4695" s="206">
        <v>43301</v>
      </c>
      <c r="F4695" s="205" t="s">
        <v>1463</v>
      </c>
      <c r="G4695" s="205" t="s">
        <v>287</v>
      </c>
      <c r="H4695" s="207" t="s">
        <v>1462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691</v>
      </c>
      <c r="C4696" s="209" t="s">
        <v>692</v>
      </c>
      <c r="D4696" s="72" t="str">
        <f t="shared" si="147"/>
        <v>jul/2018</v>
      </c>
      <c r="E4696" s="206">
        <v>43301</v>
      </c>
      <c r="F4696" s="205" t="s">
        <v>1463</v>
      </c>
      <c r="G4696" s="205" t="s">
        <v>287</v>
      </c>
      <c r="H4696" s="207" t="s">
        <v>1462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691</v>
      </c>
      <c r="C4697" s="209" t="s">
        <v>692</v>
      </c>
      <c r="D4697" s="72" t="str">
        <f t="shared" si="147"/>
        <v>jul/2018</v>
      </c>
      <c r="E4697" s="206">
        <v>43301</v>
      </c>
      <c r="F4697" s="205" t="s">
        <v>1464</v>
      </c>
      <c r="G4697" s="205" t="s">
        <v>287</v>
      </c>
      <c r="H4697" s="207" t="s">
        <v>1462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691</v>
      </c>
      <c r="C4698" s="209" t="s">
        <v>692</v>
      </c>
      <c r="D4698" s="72" t="str">
        <f t="shared" si="147"/>
        <v>jul/2018</v>
      </c>
      <c r="E4698" s="206">
        <v>43301</v>
      </c>
      <c r="F4698" s="205" t="s">
        <v>1465</v>
      </c>
      <c r="G4698" s="205" t="s">
        <v>287</v>
      </c>
      <c r="H4698" s="207" t="s">
        <v>334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691</v>
      </c>
      <c r="C4699" s="209" t="s">
        <v>692</v>
      </c>
      <c r="D4699" s="72" t="str">
        <f t="shared" si="147"/>
        <v>jul/2018</v>
      </c>
      <c r="E4699" s="206">
        <v>43301</v>
      </c>
      <c r="F4699" s="205" t="s">
        <v>1466</v>
      </c>
      <c r="G4699" s="205" t="s">
        <v>287</v>
      </c>
      <c r="H4699" s="207" t="s">
        <v>334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691</v>
      </c>
      <c r="C4700" s="209" t="s">
        <v>692</v>
      </c>
      <c r="D4700" s="72" t="str">
        <f t="shared" si="147"/>
        <v>jul/2018</v>
      </c>
      <c r="E4700" s="206">
        <v>43301</v>
      </c>
      <c r="F4700" s="205" t="s">
        <v>1467</v>
      </c>
      <c r="G4700" s="205" t="s">
        <v>287</v>
      </c>
      <c r="H4700" s="207" t="s">
        <v>1361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691</v>
      </c>
      <c r="C4701" s="209" t="s">
        <v>692</v>
      </c>
      <c r="D4701" s="72" t="str">
        <f t="shared" si="147"/>
        <v>jul/2018</v>
      </c>
      <c r="E4701" s="206">
        <v>43301</v>
      </c>
      <c r="F4701" s="205" t="s">
        <v>1468</v>
      </c>
      <c r="G4701" s="205" t="s">
        <v>287</v>
      </c>
      <c r="H4701" s="207" t="s">
        <v>1361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691</v>
      </c>
      <c r="C4702" s="209" t="s">
        <v>692</v>
      </c>
      <c r="D4702" s="72" t="str">
        <f t="shared" si="147"/>
        <v>jul/2018</v>
      </c>
      <c r="E4702" s="206">
        <v>43301</v>
      </c>
      <c r="F4702" s="205" t="s">
        <v>1469</v>
      </c>
      <c r="G4702" s="205" t="s">
        <v>287</v>
      </c>
      <c r="H4702" s="207" t="s">
        <v>1361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691</v>
      </c>
      <c r="C4703" s="209" t="s">
        <v>692</v>
      </c>
      <c r="D4703" s="72" t="str">
        <f t="shared" si="147"/>
        <v>jul/2018</v>
      </c>
      <c r="E4703" s="206">
        <v>43301</v>
      </c>
      <c r="F4703" s="205" t="s">
        <v>1470</v>
      </c>
      <c r="G4703" s="205" t="s">
        <v>287</v>
      </c>
      <c r="H4703" s="207" t="s">
        <v>1361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691</v>
      </c>
      <c r="C4704" s="209" t="s">
        <v>692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287</v>
      </c>
      <c r="H4704" s="207" t="s">
        <v>1259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691</v>
      </c>
      <c r="C4705" s="209" t="s">
        <v>692</v>
      </c>
      <c r="D4705" s="72" t="str">
        <f t="shared" si="147"/>
        <v>jul/2018</v>
      </c>
      <c r="E4705" s="206">
        <v>43301</v>
      </c>
      <c r="F4705" s="205" t="s">
        <v>675</v>
      </c>
      <c r="G4705" s="205" t="s">
        <v>287</v>
      </c>
      <c r="H4705" s="207" t="s">
        <v>1015</v>
      </c>
      <c r="I4705" s="207" t="s">
        <v>260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691</v>
      </c>
      <c r="C4706" s="209" t="s">
        <v>692</v>
      </c>
      <c r="D4706" s="72" t="str">
        <f t="shared" si="147"/>
        <v>jul/2018</v>
      </c>
      <c r="E4706" s="206">
        <v>43301</v>
      </c>
      <c r="F4706" s="205" t="s">
        <v>488</v>
      </c>
      <c r="G4706" s="205" t="s">
        <v>287</v>
      </c>
      <c r="H4706" s="207" t="s">
        <v>1015</v>
      </c>
      <c r="I4706" s="207" t="s">
        <v>260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691</v>
      </c>
      <c r="C4707" s="209" t="s">
        <v>692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317</v>
      </c>
      <c r="H4707" s="207" t="s">
        <v>291</v>
      </c>
      <c r="I4707" s="207" t="s">
        <v>241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691</v>
      </c>
      <c r="C4708" s="209" t="s">
        <v>692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303</v>
      </c>
      <c r="H4708" s="207" t="s">
        <v>291</v>
      </c>
      <c r="I4708" s="207" t="s">
        <v>240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691</v>
      </c>
      <c r="C4709" s="209" t="s">
        <v>692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287</v>
      </c>
      <c r="H4709" s="207" t="s">
        <v>291</v>
      </c>
      <c r="I4709" s="207" t="s">
        <v>240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691</v>
      </c>
      <c r="C4710" s="209" t="s">
        <v>692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317</v>
      </c>
      <c r="H4710" s="207" t="s">
        <v>291</v>
      </c>
      <c r="I4710" s="207" t="s">
        <v>240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691</v>
      </c>
      <c r="C4711" s="209" t="s">
        <v>692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313</v>
      </c>
      <c r="H4711" s="207" t="s">
        <v>291</v>
      </c>
      <c r="I4711" s="207" t="s">
        <v>240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691</v>
      </c>
      <c r="C4712" s="209" t="s">
        <v>692</v>
      </c>
      <c r="D4712" s="72" t="str">
        <f t="shared" si="147"/>
        <v>jul/2018</v>
      </c>
      <c r="E4712" s="206">
        <v>43301</v>
      </c>
      <c r="F4712" s="205" t="s">
        <v>416</v>
      </c>
      <c r="G4712" s="205" t="s">
        <v>287</v>
      </c>
      <c r="H4712" s="207" t="s">
        <v>1017</v>
      </c>
      <c r="I4712" s="207" t="s">
        <v>235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691</v>
      </c>
      <c r="C4713" s="209" t="s">
        <v>692</v>
      </c>
      <c r="D4713" s="72" t="str">
        <f t="shared" si="147"/>
        <v>jul/2018</v>
      </c>
      <c r="E4713" s="206">
        <v>43301</v>
      </c>
      <c r="F4713" s="205" t="s">
        <v>591</v>
      </c>
      <c r="G4713" s="205" t="s">
        <v>287</v>
      </c>
      <c r="H4713" s="207" t="s">
        <v>1017</v>
      </c>
      <c r="I4713" s="207" t="s">
        <v>235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691</v>
      </c>
      <c r="C4714" s="209" t="s">
        <v>692</v>
      </c>
      <c r="D4714" s="72" t="str">
        <f t="shared" si="147"/>
        <v>jul/2018</v>
      </c>
      <c r="E4714" s="206">
        <v>43301</v>
      </c>
      <c r="F4714" s="205" t="s">
        <v>1471</v>
      </c>
      <c r="G4714" s="205" t="s">
        <v>287</v>
      </c>
      <c r="H4714" s="207" t="s">
        <v>1017</v>
      </c>
      <c r="I4714" s="207" t="s">
        <v>235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691</v>
      </c>
      <c r="C4715" s="209" t="s">
        <v>692</v>
      </c>
      <c r="D4715" s="72" t="str">
        <f t="shared" si="147"/>
        <v>jul/2018</v>
      </c>
      <c r="E4715" s="206">
        <v>43301</v>
      </c>
      <c r="F4715" s="205" t="s">
        <v>1472</v>
      </c>
      <c r="G4715" s="205" t="s">
        <v>287</v>
      </c>
      <c r="H4715" s="223" t="s">
        <v>1017</v>
      </c>
      <c r="I4715" s="207" t="s">
        <v>235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691</v>
      </c>
      <c r="C4716" s="209" t="s">
        <v>692</v>
      </c>
      <c r="D4716" s="72" t="str">
        <f t="shared" si="147"/>
        <v>jul/2018</v>
      </c>
      <c r="E4716" s="206">
        <v>43301</v>
      </c>
      <c r="F4716" s="205" t="s">
        <v>485</v>
      </c>
      <c r="G4716" s="205" t="s">
        <v>287</v>
      </c>
      <c r="H4716" s="207" t="s">
        <v>1341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691</v>
      </c>
      <c r="C4717" s="209" t="s">
        <v>692</v>
      </c>
      <c r="D4717" s="72" t="str">
        <f t="shared" si="147"/>
        <v>jul/2018</v>
      </c>
      <c r="E4717" s="206">
        <v>43301</v>
      </c>
      <c r="F4717" s="205" t="s">
        <v>485</v>
      </c>
      <c r="G4717" s="205" t="s">
        <v>287</v>
      </c>
      <c r="H4717" s="207" t="s">
        <v>1341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691</v>
      </c>
      <c r="C4718" s="209" t="s">
        <v>692</v>
      </c>
      <c r="D4718" s="72" t="str">
        <f t="shared" si="147"/>
        <v>jul/2018</v>
      </c>
      <c r="E4718" s="206">
        <v>43301</v>
      </c>
      <c r="F4718" s="205" t="s">
        <v>485</v>
      </c>
      <c r="G4718" s="205" t="s">
        <v>287</v>
      </c>
      <c r="H4718" s="207" t="s">
        <v>1341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691</v>
      </c>
      <c r="C4719" s="209" t="s">
        <v>692</v>
      </c>
      <c r="D4719" s="72" t="str">
        <f t="shared" si="147"/>
        <v>jul/2018</v>
      </c>
      <c r="E4719" s="206">
        <v>43301</v>
      </c>
      <c r="F4719" s="205" t="s">
        <v>485</v>
      </c>
      <c r="G4719" s="205" t="s">
        <v>287</v>
      </c>
      <c r="H4719" s="207" t="s">
        <v>1341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691</v>
      </c>
      <c r="C4720" s="209" t="s">
        <v>692</v>
      </c>
      <c r="D4720" s="72" t="str">
        <f t="shared" si="147"/>
        <v>jul/2018</v>
      </c>
      <c r="E4720" s="206">
        <v>43301</v>
      </c>
      <c r="F4720" s="205" t="s">
        <v>210</v>
      </c>
      <c r="G4720" s="205" t="s">
        <v>287</v>
      </c>
      <c r="H4720" s="207" t="s">
        <v>298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691</v>
      </c>
      <c r="C4721" s="209" t="s">
        <v>692</v>
      </c>
      <c r="D4721" s="72" t="str">
        <f t="shared" si="147"/>
        <v>jul/2018</v>
      </c>
      <c r="E4721" s="206">
        <v>43301</v>
      </c>
      <c r="F4721" s="205" t="s">
        <v>210</v>
      </c>
      <c r="G4721" s="205" t="s">
        <v>287</v>
      </c>
      <c r="H4721" s="207" t="s">
        <v>298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691</v>
      </c>
      <c r="C4722" s="209" t="s">
        <v>692</v>
      </c>
      <c r="D4722" s="72" t="str">
        <f t="shared" si="147"/>
        <v>jul/2018</v>
      </c>
      <c r="E4722" s="206">
        <v>43301</v>
      </c>
      <c r="F4722" s="205" t="s">
        <v>210</v>
      </c>
      <c r="G4722" s="205" t="s">
        <v>287</v>
      </c>
      <c r="H4722" s="207" t="s">
        <v>298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691</v>
      </c>
      <c r="C4723" s="209" t="s">
        <v>692</v>
      </c>
      <c r="D4723" s="72" t="str">
        <f t="shared" si="147"/>
        <v>jul/2018</v>
      </c>
      <c r="E4723" s="206">
        <v>43301</v>
      </c>
      <c r="F4723" s="205" t="s">
        <v>210</v>
      </c>
      <c r="G4723" s="205" t="s">
        <v>287</v>
      </c>
      <c r="H4723" s="207" t="s">
        <v>298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691</v>
      </c>
      <c r="C4724" s="209" t="s">
        <v>692</v>
      </c>
      <c r="D4724" s="72" t="str">
        <f t="shared" si="147"/>
        <v>jul/2018</v>
      </c>
      <c r="E4724" s="206">
        <v>43301</v>
      </c>
      <c r="F4724" s="205" t="s">
        <v>210</v>
      </c>
      <c r="G4724" s="205" t="s">
        <v>287</v>
      </c>
      <c r="H4724" s="207" t="s">
        <v>298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691</v>
      </c>
      <c r="C4725" s="209" t="s">
        <v>692</v>
      </c>
      <c r="D4725" s="72" t="str">
        <f t="shared" si="147"/>
        <v>jul/2018</v>
      </c>
      <c r="E4725" s="206">
        <v>43301</v>
      </c>
      <c r="F4725" s="205" t="s">
        <v>210</v>
      </c>
      <c r="G4725" s="205" t="s">
        <v>287</v>
      </c>
      <c r="H4725" s="207" t="s">
        <v>298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691</v>
      </c>
      <c r="C4726" s="209" t="s">
        <v>692</v>
      </c>
      <c r="D4726" s="72" t="str">
        <f t="shared" si="147"/>
        <v>jul/2018</v>
      </c>
      <c r="E4726" s="206">
        <v>43301</v>
      </c>
      <c r="F4726" s="205" t="s">
        <v>1473</v>
      </c>
      <c r="G4726" s="205" t="s">
        <v>287</v>
      </c>
      <c r="H4726" s="207" t="s">
        <v>1319</v>
      </c>
      <c r="I4726" s="207" t="s">
        <v>269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691</v>
      </c>
      <c r="C4727" s="209" t="s">
        <v>692</v>
      </c>
      <c r="D4727" s="72" t="str">
        <f t="shared" si="147"/>
        <v>jul/2018</v>
      </c>
      <c r="E4727" s="206">
        <v>43301</v>
      </c>
      <c r="F4727" s="205" t="s">
        <v>485</v>
      </c>
      <c r="G4727" s="205" t="s">
        <v>287</v>
      </c>
      <c r="H4727" s="207" t="s">
        <v>1199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691</v>
      </c>
      <c r="C4728" s="209" t="s">
        <v>692</v>
      </c>
      <c r="D4728" s="72" t="str">
        <f t="shared" si="147"/>
        <v>jul/2018</v>
      </c>
      <c r="E4728" s="206">
        <v>43301</v>
      </c>
      <c r="F4728" s="205" t="s">
        <v>485</v>
      </c>
      <c r="G4728" s="205" t="s">
        <v>287</v>
      </c>
      <c r="H4728" s="207" t="s">
        <v>1199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691</v>
      </c>
      <c r="C4729" s="209" t="s">
        <v>692</v>
      </c>
      <c r="D4729" s="72" t="str">
        <f t="shared" si="147"/>
        <v>jul/2018</v>
      </c>
      <c r="E4729" s="206">
        <v>43301</v>
      </c>
      <c r="F4729" s="205" t="s">
        <v>485</v>
      </c>
      <c r="G4729" s="205" t="s">
        <v>287</v>
      </c>
      <c r="H4729" s="207" t="s">
        <v>1199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691</v>
      </c>
      <c r="C4730" s="209" t="s">
        <v>692</v>
      </c>
      <c r="D4730" s="72" t="str">
        <f t="shared" si="147"/>
        <v>jul/2018</v>
      </c>
      <c r="E4730" s="206">
        <v>43301</v>
      </c>
      <c r="F4730" s="205" t="s">
        <v>485</v>
      </c>
      <c r="G4730" s="205" t="s">
        <v>287</v>
      </c>
      <c r="H4730" s="207" t="s">
        <v>1199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691</v>
      </c>
      <c r="C4731" s="209" t="s">
        <v>692</v>
      </c>
      <c r="D4731" s="72" t="str">
        <f t="shared" si="147"/>
        <v>jul/2018</v>
      </c>
      <c r="E4731" s="206">
        <v>43301</v>
      </c>
      <c r="F4731" s="205" t="s">
        <v>1474</v>
      </c>
      <c r="G4731" s="205" t="s">
        <v>287</v>
      </c>
      <c r="H4731" s="207" t="s">
        <v>540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691</v>
      </c>
      <c r="C4732" s="209" t="s">
        <v>692</v>
      </c>
      <c r="D4732" s="72" t="str">
        <f t="shared" si="147"/>
        <v>jul/2018</v>
      </c>
      <c r="E4732" s="206">
        <v>43301</v>
      </c>
      <c r="F4732" s="205" t="s">
        <v>1475</v>
      </c>
      <c r="G4732" s="205" t="s">
        <v>287</v>
      </c>
      <c r="H4732" s="207" t="s">
        <v>540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691</v>
      </c>
      <c r="C4733" s="209" t="s">
        <v>692</v>
      </c>
      <c r="D4733" s="72" t="str">
        <f t="shared" si="147"/>
        <v>jul/2018</v>
      </c>
      <c r="E4733" s="206">
        <v>43301</v>
      </c>
      <c r="F4733" s="205" t="s">
        <v>1476</v>
      </c>
      <c r="G4733" s="205" t="s">
        <v>287</v>
      </c>
      <c r="H4733" s="207" t="s">
        <v>540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691</v>
      </c>
      <c r="C4734" s="209" t="s">
        <v>692</v>
      </c>
      <c r="D4734" s="72" t="str">
        <f t="shared" si="147"/>
        <v>jul/2018</v>
      </c>
      <c r="E4734" s="206">
        <v>43301</v>
      </c>
      <c r="F4734" s="205" t="s">
        <v>210</v>
      </c>
      <c r="G4734" s="205" t="s">
        <v>287</v>
      </c>
      <c r="H4734" s="207" t="s">
        <v>1040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691</v>
      </c>
      <c r="C4735" s="209" t="s">
        <v>692</v>
      </c>
      <c r="D4735" s="72" t="str">
        <f t="shared" si="147"/>
        <v>jul/2018</v>
      </c>
      <c r="E4735" s="206">
        <v>43301</v>
      </c>
      <c r="F4735" s="205" t="s">
        <v>210</v>
      </c>
      <c r="G4735" s="205" t="s">
        <v>287</v>
      </c>
      <c r="H4735" s="207" t="s">
        <v>1040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691</v>
      </c>
      <c r="C4736" s="209" t="s">
        <v>692</v>
      </c>
      <c r="D4736" s="72" t="str">
        <f t="shared" si="147"/>
        <v>jul/2018</v>
      </c>
      <c r="E4736" s="206">
        <v>43301</v>
      </c>
      <c r="F4736" s="205" t="s">
        <v>210</v>
      </c>
      <c r="G4736" s="205" t="s">
        <v>287</v>
      </c>
      <c r="H4736" s="207" t="s">
        <v>1040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693</v>
      </c>
      <c r="C4737" s="209" t="s">
        <v>692</v>
      </c>
      <c r="D4737" s="72" t="str">
        <f t="shared" si="147"/>
        <v>jul/2018</v>
      </c>
      <c r="E4737" s="206">
        <v>43301</v>
      </c>
      <c r="F4737" s="205" t="s">
        <v>201</v>
      </c>
      <c r="G4737" s="205" t="s">
        <v>287</v>
      </c>
      <c r="H4737" s="207" t="s">
        <v>299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691</v>
      </c>
      <c r="C4738" s="209" t="s">
        <v>692</v>
      </c>
      <c r="D4738" s="72" t="str">
        <f t="shared" si="147"/>
        <v>jul/2018</v>
      </c>
      <c r="E4738" s="206">
        <v>43301</v>
      </c>
      <c r="F4738" s="205" t="s">
        <v>201</v>
      </c>
      <c r="G4738" s="205" t="s">
        <v>287</v>
      </c>
      <c r="H4738" s="207" t="s">
        <v>299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693</v>
      </c>
      <c r="C4739" s="209" t="s">
        <v>692</v>
      </c>
      <c r="D4739" s="72" t="str">
        <f t="shared" si="147"/>
        <v>jul/2018</v>
      </c>
      <c r="E4739" s="206">
        <v>43304</v>
      </c>
      <c r="F4739" s="205" t="s">
        <v>213</v>
      </c>
      <c r="G4739" s="205" t="s">
        <v>287</v>
      </c>
      <c r="H4739" s="207" t="s">
        <v>213</v>
      </c>
      <c r="I4739" s="207" t="s">
        <v>202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691</v>
      </c>
      <c r="C4740" s="209" t="s">
        <v>692</v>
      </c>
      <c r="D4740" s="72" t="str">
        <f t="shared" ref="D4740:D4803" si="149">TEXT(E4740,"mmm/aaaa")</f>
        <v>jul/2018</v>
      </c>
      <c r="E4740" s="206">
        <v>43304</v>
      </c>
      <c r="F4740" s="205" t="s">
        <v>213</v>
      </c>
      <c r="G4740" s="205" t="s">
        <v>287</v>
      </c>
      <c r="H4740" s="207" t="s">
        <v>213</v>
      </c>
      <c r="I4740" s="207" t="s">
        <v>202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691</v>
      </c>
      <c r="C4741" s="209" t="s">
        <v>692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287</v>
      </c>
      <c r="H4741" s="207" t="s">
        <v>178</v>
      </c>
      <c r="I4741" s="207" t="s">
        <v>241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691</v>
      </c>
      <c r="C4742" s="209" t="s">
        <v>692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287</v>
      </c>
      <c r="H4742" s="207" t="s">
        <v>1294</v>
      </c>
      <c r="I4742" s="207" t="s">
        <v>240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691</v>
      </c>
      <c r="C4743" s="209" t="s">
        <v>692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287</v>
      </c>
      <c r="H4743" s="207" t="s">
        <v>1294</v>
      </c>
      <c r="I4743" s="207" t="s">
        <v>240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691</v>
      </c>
      <c r="C4744" s="209" t="s">
        <v>692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287</v>
      </c>
      <c r="H4744" s="207" t="s">
        <v>1294</v>
      </c>
      <c r="I4744" s="207" t="s">
        <v>240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691</v>
      </c>
      <c r="C4745" s="209" t="s">
        <v>692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287</v>
      </c>
      <c r="H4745" s="207" t="s">
        <v>388</v>
      </c>
      <c r="I4745" s="207" t="s">
        <v>240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691</v>
      </c>
      <c r="C4746" s="209" t="s">
        <v>692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287</v>
      </c>
      <c r="H4746" s="207" t="s">
        <v>388</v>
      </c>
      <c r="I4746" s="207" t="s">
        <v>240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691</v>
      </c>
      <c r="C4747" s="209" t="s">
        <v>692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287</v>
      </c>
      <c r="H4747" s="207" t="s">
        <v>1416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691</v>
      </c>
      <c r="C4748" s="209" t="s">
        <v>692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287</v>
      </c>
      <c r="H4748" s="207" t="s">
        <v>346</v>
      </c>
      <c r="I4748" s="207" t="s">
        <v>240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691</v>
      </c>
      <c r="C4749" s="209" t="s">
        <v>692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287</v>
      </c>
      <c r="H4749" s="207" t="s">
        <v>1403</v>
      </c>
      <c r="I4749" s="207" t="s">
        <v>240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691</v>
      </c>
      <c r="C4750" s="209" t="s">
        <v>692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287</v>
      </c>
      <c r="H4750" s="207" t="s">
        <v>306</v>
      </c>
      <c r="I4750" s="207" t="s">
        <v>241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691</v>
      </c>
      <c r="C4751" s="209" t="s">
        <v>692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287</v>
      </c>
      <c r="H4751" s="207" t="s">
        <v>306</v>
      </c>
      <c r="I4751" s="207" t="s">
        <v>241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691</v>
      </c>
      <c r="C4752" s="209" t="s">
        <v>692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287</v>
      </c>
      <c r="H4752" s="207" t="s">
        <v>1205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691</v>
      </c>
      <c r="C4753" s="209" t="s">
        <v>692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287</v>
      </c>
      <c r="H4753" s="207" t="s">
        <v>1001</v>
      </c>
      <c r="I4753" s="207" t="s">
        <v>242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691</v>
      </c>
      <c r="C4754" s="209" t="s">
        <v>692</v>
      </c>
      <c r="D4754" s="72" t="str">
        <f t="shared" si="149"/>
        <v>jul/2018</v>
      </c>
      <c r="E4754" s="206">
        <v>43304</v>
      </c>
      <c r="F4754" s="205" t="s">
        <v>203</v>
      </c>
      <c r="G4754" s="205" t="s">
        <v>287</v>
      </c>
      <c r="H4754" s="207" t="s">
        <v>204</v>
      </c>
      <c r="I4754" s="207" t="s">
        <v>292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691</v>
      </c>
      <c r="C4755" s="209" t="s">
        <v>692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287</v>
      </c>
      <c r="H4755" s="207" t="s">
        <v>309</v>
      </c>
      <c r="I4755" s="207" t="s">
        <v>249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691</v>
      </c>
      <c r="C4756" s="209" t="s">
        <v>692</v>
      </c>
      <c r="D4756" s="72" t="str">
        <f t="shared" si="149"/>
        <v>jul/2018</v>
      </c>
      <c r="E4756" s="206">
        <v>43304</v>
      </c>
      <c r="F4756" s="205" t="s">
        <v>314</v>
      </c>
      <c r="G4756" s="205" t="s">
        <v>287</v>
      </c>
      <c r="H4756" s="207" t="s">
        <v>1121</v>
      </c>
      <c r="I4756" s="207" t="s">
        <v>268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693</v>
      </c>
      <c r="C4757" s="209" t="s">
        <v>692</v>
      </c>
      <c r="D4757" s="72" t="str">
        <f t="shared" si="149"/>
        <v>jul/2018</v>
      </c>
      <c r="E4757" s="206">
        <v>43304</v>
      </c>
      <c r="F4757" s="205" t="s">
        <v>201</v>
      </c>
      <c r="G4757" s="205" t="s">
        <v>287</v>
      </c>
      <c r="H4757" s="207" t="s">
        <v>299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691</v>
      </c>
      <c r="C4758" s="209" t="s">
        <v>692</v>
      </c>
      <c r="D4758" s="72" t="str">
        <f t="shared" si="149"/>
        <v>jul/2018</v>
      </c>
      <c r="E4758" s="206">
        <v>43304</v>
      </c>
      <c r="F4758" s="205" t="s">
        <v>201</v>
      </c>
      <c r="G4758" s="205" t="s">
        <v>287</v>
      </c>
      <c r="H4758" s="207" t="s">
        <v>299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691</v>
      </c>
      <c r="C4759" s="209" t="s">
        <v>692</v>
      </c>
      <c r="D4759" s="72" t="str">
        <f t="shared" si="149"/>
        <v>jul/2018</v>
      </c>
      <c r="E4759" s="206">
        <v>43304</v>
      </c>
      <c r="F4759" s="205" t="s">
        <v>314</v>
      </c>
      <c r="G4759" s="205" t="s">
        <v>287</v>
      </c>
      <c r="H4759" s="207" t="s">
        <v>450</v>
      </c>
      <c r="I4759" s="207" t="s">
        <v>268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693</v>
      </c>
      <c r="C4760" s="209" t="s">
        <v>692</v>
      </c>
      <c r="D4760" s="72" t="str">
        <f t="shared" si="149"/>
        <v>jul/2018</v>
      </c>
      <c r="E4760" s="206">
        <v>43305</v>
      </c>
      <c r="F4760" s="205" t="s">
        <v>213</v>
      </c>
      <c r="G4760" s="205" t="s">
        <v>287</v>
      </c>
      <c r="H4760" s="207" t="s">
        <v>213</v>
      </c>
      <c r="I4760" s="207" t="s">
        <v>202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691</v>
      </c>
      <c r="C4761" s="209" t="s">
        <v>692</v>
      </c>
      <c r="D4761" s="72" t="str">
        <f t="shared" si="149"/>
        <v>jul/2018</v>
      </c>
      <c r="E4761" s="206">
        <v>43305</v>
      </c>
      <c r="F4761" s="205" t="s">
        <v>213</v>
      </c>
      <c r="G4761" s="205" t="s">
        <v>287</v>
      </c>
      <c r="H4761" s="207" t="s">
        <v>213</v>
      </c>
      <c r="I4761" s="207" t="s">
        <v>202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691</v>
      </c>
      <c r="C4762" s="209" t="s">
        <v>692</v>
      </c>
      <c r="D4762" s="72" t="str">
        <f t="shared" si="149"/>
        <v>jul/2018</v>
      </c>
      <c r="E4762" s="206">
        <v>43305</v>
      </c>
      <c r="F4762" s="205" t="s">
        <v>213</v>
      </c>
      <c r="G4762" s="205" t="s">
        <v>287</v>
      </c>
      <c r="H4762" s="207" t="s">
        <v>213</v>
      </c>
      <c r="I4762" s="207" t="s">
        <v>202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693</v>
      </c>
      <c r="C4763" s="209" t="s">
        <v>692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287</v>
      </c>
      <c r="H4763" s="207" t="s">
        <v>140</v>
      </c>
      <c r="I4763" s="207" t="s">
        <v>227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691</v>
      </c>
      <c r="C4764" s="209" t="s">
        <v>692</v>
      </c>
      <c r="D4764" s="72" t="str">
        <f t="shared" si="149"/>
        <v>jul/2018</v>
      </c>
      <c r="E4764" s="206">
        <v>43305</v>
      </c>
      <c r="F4764" s="205" t="s">
        <v>314</v>
      </c>
      <c r="G4764" s="205" t="s">
        <v>287</v>
      </c>
      <c r="H4764" s="207" t="s">
        <v>209</v>
      </c>
      <c r="I4764" s="207" t="s">
        <v>268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691</v>
      </c>
      <c r="C4765" s="209" t="s">
        <v>692</v>
      </c>
      <c r="D4765" s="72" t="str">
        <f t="shared" si="149"/>
        <v>jul/2018</v>
      </c>
      <c r="E4765" s="206">
        <v>43305</v>
      </c>
      <c r="F4765" s="205" t="s">
        <v>314</v>
      </c>
      <c r="G4765" s="205" t="s">
        <v>287</v>
      </c>
      <c r="H4765" s="207" t="s">
        <v>430</v>
      </c>
      <c r="I4765" s="207" t="s">
        <v>268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691</v>
      </c>
      <c r="C4766" s="209" t="s">
        <v>692</v>
      </c>
      <c r="D4766" s="72" t="str">
        <f t="shared" si="149"/>
        <v>jul/2018</v>
      </c>
      <c r="E4766" s="206">
        <v>43305</v>
      </c>
      <c r="F4766" s="205" t="s">
        <v>314</v>
      </c>
      <c r="G4766" s="205" t="s">
        <v>287</v>
      </c>
      <c r="H4766" s="207" t="s">
        <v>1244</v>
      </c>
      <c r="I4766" s="207" t="s">
        <v>268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691</v>
      </c>
      <c r="C4767" s="209" t="s">
        <v>692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287</v>
      </c>
      <c r="H4767" s="207" t="s">
        <v>1023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691</v>
      </c>
      <c r="C4768" s="209" t="s">
        <v>692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287</v>
      </c>
      <c r="H4768" s="207" t="s">
        <v>1477</v>
      </c>
      <c r="I4768" s="207" t="s">
        <v>253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691</v>
      </c>
      <c r="C4769" s="209" t="s">
        <v>692</v>
      </c>
      <c r="D4769" s="72" t="str">
        <f t="shared" si="149"/>
        <v>jul/2018</v>
      </c>
      <c r="E4769" s="206">
        <v>43305</v>
      </c>
      <c r="F4769" s="205" t="s">
        <v>314</v>
      </c>
      <c r="G4769" s="205" t="s">
        <v>287</v>
      </c>
      <c r="H4769" s="207" t="s">
        <v>461</v>
      </c>
      <c r="I4769" s="207" t="s">
        <v>268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691</v>
      </c>
      <c r="C4770" s="209" t="s">
        <v>692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287</v>
      </c>
      <c r="H4770" s="207" t="s">
        <v>1046</v>
      </c>
      <c r="I4770" s="207" t="s">
        <v>242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691</v>
      </c>
      <c r="C4771" s="209" t="s">
        <v>692</v>
      </c>
      <c r="D4771" s="72" t="str">
        <f t="shared" si="149"/>
        <v>jul/2018</v>
      </c>
      <c r="E4771" s="206">
        <v>43305</v>
      </c>
      <c r="F4771" s="205" t="s">
        <v>1478</v>
      </c>
      <c r="G4771" s="205" t="s">
        <v>287</v>
      </c>
      <c r="H4771" s="207" t="s">
        <v>1479</v>
      </c>
      <c r="I4771" s="207" t="s">
        <v>273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691</v>
      </c>
      <c r="C4772" s="209" t="s">
        <v>692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317</v>
      </c>
      <c r="H4772" s="207" t="s">
        <v>291</v>
      </c>
      <c r="I4772" s="207" t="s">
        <v>240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691</v>
      </c>
      <c r="C4773" s="209" t="s">
        <v>692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293</v>
      </c>
      <c r="H4773" s="207" t="s">
        <v>291</v>
      </c>
      <c r="I4773" s="207" t="s">
        <v>241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691</v>
      </c>
      <c r="C4774" s="209" t="s">
        <v>692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287</v>
      </c>
      <c r="H4774" s="207" t="s">
        <v>1480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691</v>
      </c>
      <c r="C4775" s="209" t="s">
        <v>692</v>
      </c>
      <c r="D4775" s="72" t="str">
        <f t="shared" si="149"/>
        <v>jul/2018</v>
      </c>
      <c r="E4775" s="206">
        <v>43305</v>
      </c>
      <c r="F4775" s="205" t="s">
        <v>314</v>
      </c>
      <c r="G4775" s="205" t="s">
        <v>287</v>
      </c>
      <c r="H4775" s="207" t="s">
        <v>1481</v>
      </c>
      <c r="I4775" s="207" t="s">
        <v>268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691</v>
      </c>
      <c r="C4776" s="209" t="s">
        <v>692</v>
      </c>
      <c r="D4776" s="72" t="str">
        <f t="shared" si="149"/>
        <v>jul/2018</v>
      </c>
      <c r="E4776" s="206">
        <v>43305</v>
      </c>
      <c r="F4776" s="205" t="s">
        <v>210</v>
      </c>
      <c r="G4776" s="205" t="s">
        <v>287</v>
      </c>
      <c r="H4776" s="207" t="s">
        <v>298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691</v>
      </c>
      <c r="C4777" s="209" t="s">
        <v>692</v>
      </c>
      <c r="D4777" s="72" t="str">
        <f t="shared" si="149"/>
        <v>jul/2018</v>
      </c>
      <c r="E4777" s="206">
        <v>43305</v>
      </c>
      <c r="F4777" s="205" t="s">
        <v>210</v>
      </c>
      <c r="G4777" s="205" t="s">
        <v>287</v>
      </c>
      <c r="H4777" s="207" t="s">
        <v>298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691</v>
      </c>
      <c r="C4778" s="209" t="s">
        <v>692</v>
      </c>
      <c r="D4778" s="72" t="str">
        <f t="shared" si="149"/>
        <v>jul/2018</v>
      </c>
      <c r="E4778" s="206">
        <v>43305</v>
      </c>
      <c r="F4778" s="205" t="s">
        <v>210</v>
      </c>
      <c r="G4778" s="205" t="s">
        <v>287</v>
      </c>
      <c r="H4778" s="207" t="s">
        <v>298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691</v>
      </c>
      <c r="C4779" s="209" t="s">
        <v>692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293</v>
      </c>
      <c r="H4779" s="207" t="s">
        <v>1323</v>
      </c>
      <c r="I4779" s="207" t="s">
        <v>250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691</v>
      </c>
      <c r="C4780" s="209" t="s">
        <v>692</v>
      </c>
      <c r="D4780" s="72" t="str">
        <f t="shared" si="149"/>
        <v>jul/2018</v>
      </c>
      <c r="E4780" s="206">
        <v>43305</v>
      </c>
      <c r="F4780" s="205" t="s">
        <v>210</v>
      </c>
      <c r="G4780" s="205" t="s">
        <v>287</v>
      </c>
      <c r="H4780" s="207" t="s">
        <v>1040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691</v>
      </c>
      <c r="C4781" s="209" t="s">
        <v>692</v>
      </c>
      <c r="D4781" s="72" t="str">
        <f t="shared" si="149"/>
        <v>jul/2018</v>
      </c>
      <c r="E4781" s="206">
        <v>43305</v>
      </c>
      <c r="F4781" s="205" t="s">
        <v>210</v>
      </c>
      <c r="G4781" s="205" t="s">
        <v>287</v>
      </c>
      <c r="H4781" s="207" t="s">
        <v>1040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691</v>
      </c>
      <c r="C4782" s="209" t="s">
        <v>692</v>
      </c>
      <c r="D4782" s="72" t="str">
        <f t="shared" si="149"/>
        <v>jul/2018</v>
      </c>
      <c r="E4782" s="206">
        <v>43305</v>
      </c>
      <c r="F4782" s="205" t="s">
        <v>210</v>
      </c>
      <c r="G4782" s="205" t="s">
        <v>287</v>
      </c>
      <c r="H4782" s="207" t="s">
        <v>1040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691</v>
      </c>
      <c r="C4783" s="209" t="s">
        <v>692</v>
      </c>
      <c r="D4783" s="72" t="str">
        <f t="shared" si="149"/>
        <v>jul/2018</v>
      </c>
      <c r="E4783" s="206">
        <v>43305</v>
      </c>
      <c r="F4783" s="205" t="s">
        <v>210</v>
      </c>
      <c r="G4783" s="205" t="s">
        <v>287</v>
      </c>
      <c r="H4783" s="207" t="s">
        <v>1040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693</v>
      </c>
      <c r="C4784" s="209" t="s">
        <v>692</v>
      </c>
      <c r="D4784" s="72" t="str">
        <f t="shared" si="149"/>
        <v>jul/2018</v>
      </c>
      <c r="E4784" s="206">
        <v>43305</v>
      </c>
      <c r="F4784" s="205" t="s">
        <v>201</v>
      </c>
      <c r="G4784" s="205" t="s">
        <v>287</v>
      </c>
      <c r="H4784" s="207" t="s">
        <v>299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693</v>
      </c>
      <c r="C4785" s="209" t="s">
        <v>692</v>
      </c>
      <c r="D4785" s="72" t="str">
        <f t="shared" si="149"/>
        <v>jul/2018</v>
      </c>
      <c r="E4785" s="206">
        <v>43305</v>
      </c>
      <c r="F4785" s="205" t="s">
        <v>201</v>
      </c>
      <c r="G4785" s="205" t="s">
        <v>287</v>
      </c>
      <c r="H4785" s="207" t="s">
        <v>299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691</v>
      </c>
      <c r="C4786" s="209" t="s">
        <v>692</v>
      </c>
      <c r="D4786" s="72" t="str">
        <f t="shared" si="149"/>
        <v>jul/2018</v>
      </c>
      <c r="E4786" s="206">
        <v>43305</v>
      </c>
      <c r="F4786" s="205" t="s">
        <v>201</v>
      </c>
      <c r="G4786" s="205" t="s">
        <v>287</v>
      </c>
      <c r="H4786" s="207" t="s">
        <v>299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691</v>
      </c>
      <c r="C4787" s="209" t="s">
        <v>692</v>
      </c>
      <c r="D4787" s="72" t="str">
        <f t="shared" si="149"/>
        <v>jul/2018</v>
      </c>
      <c r="E4787" s="206">
        <v>43305</v>
      </c>
      <c r="F4787" s="205" t="s">
        <v>201</v>
      </c>
      <c r="G4787" s="205" t="s">
        <v>287</v>
      </c>
      <c r="H4787" s="207" t="s">
        <v>299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691</v>
      </c>
      <c r="C4788" s="209" t="s">
        <v>692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287</v>
      </c>
      <c r="H4788" s="207" t="s">
        <v>363</v>
      </c>
      <c r="I4788" s="207" t="s">
        <v>240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691</v>
      </c>
      <c r="C4789" s="209" t="s">
        <v>692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287</v>
      </c>
      <c r="H4789" s="207" t="s">
        <v>363</v>
      </c>
      <c r="I4789" s="207" t="s">
        <v>241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691</v>
      </c>
      <c r="C4790" s="209" t="s">
        <v>692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287</v>
      </c>
      <c r="H4790" s="207" t="s">
        <v>178</v>
      </c>
      <c r="I4790" s="207" t="s">
        <v>241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691</v>
      </c>
      <c r="C4791" s="209" t="s">
        <v>692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287</v>
      </c>
      <c r="H4791" s="207" t="s">
        <v>178</v>
      </c>
      <c r="I4791" s="207" t="s">
        <v>241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691</v>
      </c>
      <c r="C4792" s="209" t="s">
        <v>692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287</v>
      </c>
      <c r="H4792" s="207" t="s">
        <v>178</v>
      </c>
      <c r="I4792" s="207" t="s">
        <v>240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691</v>
      </c>
      <c r="C4793" s="209" t="s">
        <v>692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287</v>
      </c>
      <c r="H4793" s="207" t="s">
        <v>178</v>
      </c>
      <c r="I4793" s="207" t="s">
        <v>240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691</v>
      </c>
      <c r="C4794" s="209" t="s">
        <v>692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287</v>
      </c>
      <c r="H4794" s="207" t="s">
        <v>178</v>
      </c>
      <c r="I4794" s="207" t="s">
        <v>240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691</v>
      </c>
      <c r="C4795" s="209" t="s">
        <v>692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287</v>
      </c>
      <c r="H4795" s="207" t="s">
        <v>178</v>
      </c>
      <c r="I4795" s="207" t="s">
        <v>243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691</v>
      </c>
      <c r="C4796" s="209" t="s">
        <v>692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287</v>
      </c>
      <c r="H4796" s="207" t="s">
        <v>570</v>
      </c>
      <c r="I4796" s="207" t="s">
        <v>245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691</v>
      </c>
      <c r="C4797" s="209" t="s">
        <v>692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287</v>
      </c>
      <c r="H4797" s="207" t="s">
        <v>389</v>
      </c>
      <c r="I4797" s="207" t="s">
        <v>241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691</v>
      </c>
      <c r="C4798" s="209" t="s">
        <v>692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287</v>
      </c>
      <c r="H4798" s="207" t="s">
        <v>389</v>
      </c>
      <c r="I4798" s="207" t="s">
        <v>241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691</v>
      </c>
      <c r="C4799" s="209" t="s">
        <v>692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287</v>
      </c>
      <c r="H4799" s="207" t="s">
        <v>388</v>
      </c>
      <c r="I4799" s="207" t="s">
        <v>241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691</v>
      </c>
      <c r="C4800" s="209" t="s">
        <v>692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287</v>
      </c>
      <c r="H4800" s="207" t="s">
        <v>1008</v>
      </c>
      <c r="I4800" s="207" t="s">
        <v>241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691</v>
      </c>
      <c r="C4801" s="209" t="s">
        <v>692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287</v>
      </c>
      <c r="H4801" s="207" t="s">
        <v>901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691</v>
      </c>
      <c r="C4802" s="209" t="s">
        <v>692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287</v>
      </c>
      <c r="H4802" s="207" t="s">
        <v>345</v>
      </c>
      <c r="I4802" s="207" t="s">
        <v>266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691</v>
      </c>
      <c r="C4803" s="209" t="s">
        <v>692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287</v>
      </c>
      <c r="H4803" s="207" t="s">
        <v>306</v>
      </c>
      <c r="I4803" s="207" t="s">
        <v>241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691</v>
      </c>
      <c r="C4804" s="209" t="s">
        <v>692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287</v>
      </c>
      <c r="H4804" s="207" t="s">
        <v>502</v>
      </c>
      <c r="I4804" s="207" t="s">
        <v>240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691</v>
      </c>
      <c r="C4805" s="209" t="s">
        <v>692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287</v>
      </c>
      <c r="H4805" s="207" t="s">
        <v>502</v>
      </c>
      <c r="I4805" s="207" t="s">
        <v>240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691</v>
      </c>
      <c r="C4806" s="209" t="s">
        <v>692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287</v>
      </c>
      <c r="H4806" s="207" t="s">
        <v>355</v>
      </c>
      <c r="I4806" s="207" t="s">
        <v>240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691</v>
      </c>
      <c r="C4807" s="209" t="s">
        <v>692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317</v>
      </c>
      <c r="H4807" s="207" t="s">
        <v>1344</v>
      </c>
      <c r="I4807" s="207" t="s">
        <v>243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691</v>
      </c>
      <c r="C4808" s="209" t="s">
        <v>692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287</v>
      </c>
      <c r="H4808" s="207" t="s">
        <v>1462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691</v>
      </c>
      <c r="C4809" s="209" t="s">
        <v>692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287</v>
      </c>
      <c r="H4809" s="207" t="s">
        <v>1462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691</v>
      </c>
      <c r="C4810" s="209" t="s">
        <v>692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287</v>
      </c>
      <c r="H4810" s="207" t="s">
        <v>1462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691</v>
      </c>
      <c r="C4811" s="209" t="s">
        <v>692</v>
      </c>
      <c r="D4811" s="72" t="str">
        <f t="shared" si="151"/>
        <v>jul/2018</v>
      </c>
      <c r="E4811" s="206">
        <v>43306</v>
      </c>
      <c r="F4811" s="205" t="s">
        <v>500</v>
      </c>
      <c r="G4811" s="205" t="s">
        <v>287</v>
      </c>
      <c r="H4811" s="207" t="s">
        <v>500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691</v>
      </c>
      <c r="C4812" s="209" t="s">
        <v>692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313</v>
      </c>
      <c r="H4812" s="207" t="s">
        <v>291</v>
      </c>
      <c r="I4812" s="207" t="s">
        <v>241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693</v>
      </c>
      <c r="C4813" s="209" t="s">
        <v>692</v>
      </c>
      <c r="D4813" s="72" t="str">
        <f t="shared" si="151"/>
        <v>jul/2018</v>
      </c>
      <c r="E4813" s="206">
        <v>43306</v>
      </c>
      <c r="F4813" s="205" t="s">
        <v>203</v>
      </c>
      <c r="G4813" s="205" t="s">
        <v>287</v>
      </c>
      <c r="H4813" s="207" t="s">
        <v>204</v>
      </c>
      <c r="I4813" s="207" t="s">
        <v>292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691</v>
      </c>
      <c r="C4814" s="209" t="s">
        <v>692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287</v>
      </c>
      <c r="H4814" s="207" t="s">
        <v>1039</v>
      </c>
      <c r="I4814" s="207" t="s">
        <v>245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691</v>
      </c>
      <c r="C4815" s="209" t="s">
        <v>692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287</v>
      </c>
      <c r="H4815" s="207" t="s">
        <v>1039</v>
      </c>
      <c r="I4815" s="207" t="s">
        <v>245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691</v>
      </c>
      <c r="C4816" s="209" t="s">
        <v>692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287</v>
      </c>
      <c r="H4816" s="207" t="s">
        <v>1039</v>
      </c>
      <c r="I4816" s="207" t="s">
        <v>245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691</v>
      </c>
      <c r="C4817" s="209" t="s">
        <v>692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287</v>
      </c>
      <c r="H4817" s="207" t="s">
        <v>1039</v>
      </c>
      <c r="I4817" s="207" t="s">
        <v>245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691</v>
      </c>
      <c r="C4818" s="209" t="s">
        <v>692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287</v>
      </c>
      <c r="H4818" s="207" t="s">
        <v>1039</v>
      </c>
      <c r="I4818" s="207" t="s">
        <v>245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691</v>
      </c>
      <c r="C4819" s="209" t="s">
        <v>692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287</v>
      </c>
      <c r="H4819" s="207" t="s">
        <v>1039</v>
      </c>
      <c r="I4819" s="207" t="s">
        <v>245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691</v>
      </c>
      <c r="C4820" s="209" t="s">
        <v>692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287</v>
      </c>
      <c r="H4820" s="207" t="s">
        <v>1039</v>
      </c>
      <c r="I4820" s="207" t="s">
        <v>245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691</v>
      </c>
      <c r="C4821" s="209" t="s">
        <v>692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287</v>
      </c>
      <c r="H4821" s="207" t="s">
        <v>1039</v>
      </c>
      <c r="I4821" s="207" t="s">
        <v>245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691</v>
      </c>
      <c r="C4822" s="209" t="s">
        <v>692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287</v>
      </c>
      <c r="H4822" s="207" t="s">
        <v>1039</v>
      </c>
      <c r="I4822" s="207" t="s">
        <v>245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691</v>
      </c>
      <c r="C4823" s="209" t="s">
        <v>692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287</v>
      </c>
      <c r="H4823" s="207" t="s">
        <v>1039</v>
      </c>
      <c r="I4823" s="207" t="s">
        <v>245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691</v>
      </c>
      <c r="C4824" s="209" t="s">
        <v>692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287</v>
      </c>
      <c r="H4824" s="207" t="s">
        <v>1039</v>
      </c>
      <c r="I4824" s="207" t="s">
        <v>245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691</v>
      </c>
      <c r="C4825" s="209" t="s">
        <v>692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287</v>
      </c>
      <c r="H4825" s="207" t="s">
        <v>1039</v>
      </c>
      <c r="I4825" s="207" t="s">
        <v>245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691</v>
      </c>
      <c r="C4826" s="209" t="s">
        <v>692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287</v>
      </c>
      <c r="H4826" s="207" t="s">
        <v>1039</v>
      </c>
      <c r="I4826" s="207" t="s">
        <v>245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691</v>
      </c>
      <c r="C4827" s="209" t="s">
        <v>692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287</v>
      </c>
      <c r="H4827" s="207" t="s">
        <v>1039</v>
      </c>
      <c r="I4827" s="207" t="s">
        <v>245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691</v>
      </c>
      <c r="C4828" s="209" t="s">
        <v>692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287</v>
      </c>
      <c r="H4828" s="207" t="s">
        <v>1039</v>
      </c>
      <c r="I4828" s="207" t="s">
        <v>245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691</v>
      </c>
      <c r="C4829" s="209" t="s">
        <v>692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287</v>
      </c>
      <c r="H4829" s="207" t="s">
        <v>1039</v>
      </c>
      <c r="I4829" s="207" t="s">
        <v>245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691</v>
      </c>
      <c r="C4830" s="209" t="s">
        <v>692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287</v>
      </c>
      <c r="H4830" s="207" t="s">
        <v>1039</v>
      </c>
      <c r="I4830" s="207" t="s">
        <v>245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691</v>
      </c>
      <c r="C4831" s="209" t="s">
        <v>692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287</v>
      </c>
      <c r="H4831" s="207" t="s">
        <v>1039</v>
      </c>
      <c r="I4831" s="207" t="s">
        <v>245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691</v>
      </c>
      <c r="C4832" s="209" t="s">
        <v>692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287</v>
      </c>
      <c r="H4832" s="207" t="s">
        <v>1039</v>
      </c>
      <c r="I4832" s="207" t="s">
        <v>245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691</v>
      </c>
      <c r="C4833" s="209" t="s">
        <v>692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287</v>
      </c>
      <c r="H4833" s="207" t="s">
        <v>1039</v>
      </c>
      <c r="I4833" s="207" t="s">
        <v>245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691</v>
      </c>
      <c r="C4834" s="209" t="s">
        <v>692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287</v>
      </c>
      <c r="H4834" s="207" t="s">
        <v>1039</v>
      </c>
      <c r="I4834" s="207" t="s">
        <v>245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691</v>
      </c>
      <c r="C4835" s="209" t="s">
        <v>692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287</v>
      </c>
      <c r="H4835" s="207" t="s">
        <v>1039</v>
      </c>
      <c r="I4835" s="207" t="s">
        <v>245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691</v>
      </c>
      <c r="C4836" s="209" t="s">
        <v>692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287</v>
      </c>
      <c r="H4836" s="207" t="s">
        <v>1039</v>
      </c>
      <c r="I4836" s="207" t="s">
        <v>245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691</v>
      </c>
      <c r="C4837" s="209" t="s">
        <v>692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287</v>
      </c>
      <c r="H4837" s="207" t="s">
        <v>1039</v>
      </c>
      <c r="I4837" s="207" t="s">
        <v>245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691</v>
      </c>
      <c r="C4838" s="209" t="s">
        <v>692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287</v>
      </c>
      <c r="H4838" s="207" t="s">
        <v>1039</v>
      </c>
      <c r="I4838" s="207" t="s">
        <v>245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691</v>
      </c>
      <c r="C4839" s="209" t="s">
        <v>692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287</v>
      </c>
      <c r="H4839" s="207" t="s">
        <v>1039</v>
      </c>
      <c r="I4839" s="207" t="s">
        <v>245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691</v>
      </c>
      <c r="C4840" s="209" t="s">
        <v>692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287</v>
      </c>
      <c r="H4840" s="207" t="s">
        <v>1039</v>
      </c>
      <c r="I4840" s="207" t="s">
        <v>245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691</v>
      </c>
      <c r="C4841" s="209" t="s">
        <v>692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287</v>
      </c>
      <c r="H4841" s="207" t="s">
        <v>1039</v>
      </c>
      <c r="I4841" s="207" t="s">
        <v>245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691</v>
      </c>
      <c r="C4842" s="209" t="s">
        <v>692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287</v>
      </c>
      <c r="H4842" s="207" t="s">
        <v>1039</v>
      </c>
      <c r="I4842" s="207" t="s">
        <v>245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691</v>
      </c>
      <c r="C4843" s="209" t="s">
        <v>692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287</v>
      </c>
      <c r="H4843" s="207" t="s">
        <v>1039</v>
      </c>
      <c r="I4843" s="207" t="s">
        <v>245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691</v>
      </c>
      <c r="C4844" s="209" t="s">
        <v>692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287</v>
      </c>
      <c r="H4844" s="207" t="s">
        <v>1039</v>
      </c>
      <c r="I4844" s="207" t="s">
        <v>245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691</v>
      </c>
      <c r="C4845" s="209" t="s">
        <v>692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287</v>
      </c>
      <c r="H4845" s="207" t="s">
        <v>1039</v>
      </c>
      <c r="I4845" s="207" t="s">
        <v>245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691</v>
      </c>
      <c r="C4846" s="209" t="s">
        <v>692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287</v>
      </c>
      <c r="H4846" s="207" t="s">
        <v>1039</v>
      </c>
      <c r="I4846" s="207" t="s">
        <v>245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691</v>
      </c>
      <c r="C4847" s="209" t="s">
        <v>692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287</v>
      </c>
      <c r="H4847" s="207" t="s">
        <v>1039</v>
      </c>
      <c r="I4847" s="207" t="s">
        <v>245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691</v>
      </c>
      <c r="C4848" s="209" t="s">
        <v>692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287</v>
      </c>
      <c r="H4848" s="207" t="s">
        <v>1039</v>
      </c>
      <c r="I4848" s="207" t="s">
        <v>245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691</v>
      </c>
      <c r="C4849" s="209" t="s">
        <v>692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287</v>
      </c>
      <c r="H4849" s="207" t="s">
        <v>1039</v>
      </c>
      <c r="I4849" s="207" t="s">
        <v>245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691</v>
      </c>
      <c r="C4850" s="209" t="s">
        <v>692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287</v>
      </c>
      <c r="H4850" s="207" t="s">
        <v>1039</v>
      </c>
      <c r="I4850" s="207" t="s">
        <v>245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691</v>
      </c>
      <c r="C4851" s="209" t="s">
        <v>692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287</v>
      </c>
      <c r="H4851" s="207" t="s">
        <v>1039</v>
      </c>
      <c r="I4851" s="207" t="s">
        <v>245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691</v>
      </c>
      <c r="C4852" s="209" t="s">
        <v>692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287</v>
      </c>
      <c r="H4852" s="207" t="s">
        <v>1039</v>
      </c>
      <c r="I4852" s="207" t="s">
        <v>245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691</v>
      </c>
      <c r="C4853" s="209" t="s">
        <v>692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287</v>
      </c>
      <c r="H4853" s="207" t="s">
        <v>1039</v>
      </c>
      <c r="I4853" s="207" t="s">
        <v>245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691</v>
      </c>
      <c r="C4854" s="209" t="s">
        <v>692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287</v>
      </c>
      <c r="H4854" s="207" t="s">
        <v>1039</v>
      </c>
      <c r="I4854" s="207" t="s">
        <v>245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691</v>
      </c>
      <c r="C4855" s="209" t="s">
        <v>692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287</v>
      </c>
      <c r="H4855" s="207" t="s">
        <v>1039</v>
      </c>
      <c r="I4855" s="207" t="s">
        <v>245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691</v>
      </c>
      <c r="C4856" s="209" t="s">
        <v>692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287</v>
      </c>
      <c r="H4856" s="207" t="s">
        <v>1039</v>
      </c>
      <c r="I4856" s="207" t="s">
        <v>245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691</v>
      </c>
      <c r="C4857" s="209" t="s">
        <v>692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287</v>
      </c>
      <c r="H4857" s="207" t="s">
        <v>1039</v>
      </c>
      <c r="I4857" s="207" t="s">
        <v>245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691</v>
      </c>
      <c r="C4858" s="209" t="s">
        <v>692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287</v>
      </c>
      <c r="H4858" s="207" t="s">
        <v>1039</v>
      </c>
      <c r="I4858" s="207" t="s">
        <v>245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691</v>
      </c>
      <c r="C4859" s="209" t="s">
        <v>692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287</v>
      </c>
      <c r="H4859" s="207" t="s">
        <v>1039</v>
      </c>
      <c r="I4859" s="207" t="s">
        <v>245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691</v>
      </c>
      <c r="C4860" s="209" t="s">
        <v>692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287</v>
      </c>
      <c r="H4860" s="207" t="s">
        <v>1039</v>
      </c>
      <c r="I4860" s="207" t="s">
        <v>245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691</v>
      </c>
      <c r="C4861" s="209" t="s">
        <v>692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287</v>
      </c>
      <c r="H4861" s="207" t="s">
        <v>1039</v>
      </c>
      <c r="I4861" s="207" t="s">
        <v>245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691</v>
      </c>
      <c r="C4862" s="209" t="s">
        <v>692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287</v>
      </c>
      <c r="H4862" s="207" t="s">
        <v>1039</v>
      </c>
      <c r="I4862" s="207" t="s">
        <v>245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691</v>
      </c>
      <c r="C4863" s="209" t="s">
        <v>692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287</v>
      </c>
      <c r="H4863" s="207" t="s">
        <v>1039</v>
      </c>
      <c r="I4863" s="207" t="s">
        <v>245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691</v>
      </c>
      <c r="C4864" s="209" t="s">
        <v>692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287</v>
      </c>
      <c r="H4864" s="207" t="s">
        <v>1039</v>
      </c>
      <c r="I4864" s="207" t="s">
        <v>245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691</v>
      </c>
      <c r="C4865" s="209" t="s">
        <v>692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287</v>
      </c>
      <c r="H4865" s="207" t="s">
        <v>1039</v>
      </c>
      <c r="I4865" s="207" t="s">
        <v>245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691</v>
      </c>
      <c r="C4866" s="209" t="s">
        <v>692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287</v>
      </c>
      <c r="H4866" s="207" t="s">
        <v>1039</v>
      </c>
      <c r="I4866" s="207" t="s">
        <v>245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691</v>
      </c>
      <c r="C4867" s="209" t="s">
        <v>692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287</v>
      </c>
      <c r="H4867" s="207" t="s">
        <v>1039</v>
      </c>
      <c r="I4867" s="207" t="s">
        <v>245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691</v>
      </c>
      <c r="C4868" s="209" t="s">
        <v>692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287</v>
      </c>
      <c r="H4868" s="207" t="s">
        <v>1039</v>
      </c>
      <c r="I4868" s="207" t="s">
        <v>245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691</v>
      </c>
      <c r="C4869" s="209" t="s">
        <v>692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287</v>
      </c>
      <c r="H4869" s="207" t="s">
        <v>1039</v>
      </c>
      <c r="I4869" s="207" t="s">
        <v>245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691</v>
      </c>
      <c r="C4870" s="209" t="s">
        <v>692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287</v>
      </c>
      <c r="H4870" s="207" t="s">
        <v>1039</v>
      </c>
      <c r="I4870" s="207" t="s">
        <v>245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691</v>
      </c>
      <c r="C4871" s="209" t="s">
        <v>692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287</v>
      </c>
      <c r="H4871" s="207" t="s">
        <v>1039</v>
      </c>
      <c r="I4871" s="207" t="s">
        <v>245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691</v>
      </c>
      <c r="C4872" s="209" t="s">
        <v>692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287</v>
      </c>
      <c r="H4872" s="207" t="s">
        <v>1039</v>
      </c>
      <c r="I4872" s="207" t="s">
        <v>245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691</v>
      </c>
      <c r="C4873" s="209" t="s">
        <v>692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287</v>
      </c>
      <c r="H4873" s="207" t="s">
        <v>1039</v>
      </c>
      <c r="I4873" s="207" t="s">
        <v>245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691</v>
      </c>
      <c r="C4874" s="209" t="s">
        <v>692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287</v>
      </c>
      <c r="H4874" s="207" t="s">
        <v>1039</v>
      </c>
      <c r="I4874" s="207" t="s">
        <v>245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691</v>
      </c>
      <c r="C4875" s="209" t="s">
        <v>692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287</v>
      </c>
      <c r="H4875" s="207" t="s">
        <v>1039</v>
      </c>
      <c r="I4875" s="207" t="s">
        <v>245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691</v>
      </c>
      <c r="C4876" s="209" t="s">
        <v>692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287</v>
      </c>
      <c r="H4876" s="207" t="s">
        <v>1039</v>
      </c>
      <c r="I4876" s="207" t="s">
        <v>245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691</v>
      </c>
      <c r="C4877" s="209" t="s">
        <v>692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287</v>
      </c>
      <c r="H4877" s="207" t="s">
        <v>1039</v>
      </c>
      <c r="I4877" s="207" t="s">
        <v>245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691</v>
      </c>
      <c r="C4878" s="209" t="s">
        <v>692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287</v>
      </c>
      <c r="H4878" s="207" t="s">
        <v>1039</v>
      </c>
      <c r="I4878" s="207" t="s">
        <v>245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691</v>
      </c>
      <c r="C4879" s="209" t="s">
        <v>692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287</v>
      </c>
      <c r="H4879" s="207" t="s">
        <v>1039</v>
      </c>
      <c r="I4879" s="207" t="s">
        <v>245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691</v>
      </c>
      <c r="C4880" s="209" t="s">
        <v>692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287</v>
      </c>
      <c r="H4880" s="207" t="s">
        <v>1039</v>
      </c>
      <c r="I4880" s="207" t="s">
        <v>245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691</v>
      </c>
      <c r="C4881" s="209" t="s">
        <v>692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287</v>
      </c>
      <c r="H4881" s="207" t="s">
        <v>1039</v>
      </c>
      <c r="I4881" s="207" t="s">
        <v>245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691</v>
      </c>
      <c r="C4882" s="209" t="s">
        <v>692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287</v>
      </c>
      <c r="H4882" s="207" t="s">
        <v>1039</v>
      </c>
      <c r="I4882" s="207" t="s">
        <v>245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691</v>
      </c>
      <c r="C4883" s="209" t="s">
        <v>692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287</v>
      </c>
      <c r="H4883" s="207" t="s">
        <v>1039</v>
      </c>
      <c r="I4883" s="207" t="s">
        <v>245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691</v>
      </c>
      <c r="C4884" s="209" t="s">
        <v>692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287</v>
      </c>
      <c r="H4884" s="207" t="s">
        <v>1039</v>
      </c>
      <c r="I4884" s="207" t="s">
        <v>245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691</v>
      </c>
      <c r="C4885" s="209" t="s">
        <v>692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287</v>
      </c>
      <c r="H4885" s="207" t="s">
        <v>1039</v>
      </c>
      <c r="I4885" s="207" t="s">
        <v>245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691</v>
      </c>
      <c r="C4886" s="209" t="s">
        <v>692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287</v>
      </c>
      <c r="H4886" s="207" t="s">
        <v>1039</v>
      </c>
      <c r="I4886" s="207" t="s">
        <v>245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691</v>
      </c>
      <c r="C4887" s="209" t="s">
        <v>692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287</v>
      </c>
      <c r="H4887" s="207" t="s">
        <v>1039</v>
      </c>
      <c r="I4887" s="207" t="s">
        <v>245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691</v>
      </c>
      <c r="C4888" s="209" t="s">
        <v>692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287</v>
      </c>
      <c r="H4888" s="207" t="s">
        <v>1039</v>
      </c>
      <c r="I4888" s="207" t="s">
        <v>245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691</v>
      </c>
      <c r="C4889" s="209" t="s">
        <v>692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287</v>
      </c>
      <c r="H4889" s="207" t="s">
        <v>1039</v>
      </c>
      <c r="I4889" s="207" t="s">
        <v>245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691</v>
      </c>
      <c r="C4890" s="209" t="s">
        <v>692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287</v>
      </c>
      <c r="H4890" s="207" t="s">
        <v>1039</v>
      </c>
      <c r="I4890" s="207" t="s">
        <v>245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691</v>
      </c>
      <c r="C4891" s="209" t="s">
        <v>692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287</v>
      </c>
      <c r="H4891" s="207" t="s">
        <v>1039</v>
      </c>
      <c r="I4891" s="207" t="s">
        <v>245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691</v>
      </c>
      <c r="C4892" s="209" t="s">
        <v>692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287</v>
      </c>
      <c r="H4892" s="207" t="s">
        <v>1039</v>
      </c>
      <c r="I4892" s="207" t="s">
        <v>245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691</v>
      </c>
      <c r="C4893" s="209" t="s">
        <v>692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287</v>
      </c>
      <c r="H4893" s="207" t="s">
        <v>1039</v>
      </c>
      <c r="I4893" s="207" t="s">
        <v>245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691</v>
      </c>
      <c r="C4894" s="209" t="s">
        <v>692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287</v>
      </c>
      <c r="H4894" s="207" t="s">
        <v>1039</v>
      </c>
      <c r="I4894" s="207" t="s">
        <v>245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691</v>
      </c>
      <c r="C4895" s="209" t="s">
        <v>692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287</v>
      </c>
      <c r="H4895" s="207" t="s">
        <v>1039</v>
      </c>
      <c r="I4895" s="207" t="s">
        <v>245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691</v>
      </c>
      <c r="C4896" s="209" t="s">
        <v>692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287</v>
      </c>
      <c r="H4896" s="207" t="s">
        <v>1039</v>
      </c>
      <c r="I4896" s="207" t="s">
        <v>245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691</v>
      </c>
      <c r="C4897" s="209" t="s">
        <v>692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287</v>
      </c>
      <c r="H4897" s="207" t="s">
        <v>1039</v>
      </c>
      <c r="I4897" s="207" t="s">
        <v>245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691</v>
      </c>
      <c r="C4898" s="209" t="s">
        <v>692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287</v>
      </c>
      <c r="H4898" s="207" t="s">
        <v>1039</v>
      </c>
      <c r="I4898" s="207" t="s">
        <v>245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691</v>
      </c>
      <c r="C4899" s="209" t="s">
        <v>692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287</v>
      </c>
      <c r="H4899" s="207" t="s">
        <v>1039</v>
      </c>
      <c r="I4899" s="207" t="s">
        <v>245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691</v>
      </c>
      <c r="C4900" s="209" t="s">
        <v>692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287</v>
      </c>
      <c r="H4900" s="207" t="s">
        <v>1039</v>
      </c>
      <c r="I4900" s="207" t="s">
        <v>245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691</v>
      </c>
      <c r="C4901" s="209" t="s">
        <v>692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287</v>
      </c>
      <c r="H4901" s="207" t="s">
        <v>1039</v>
      </c>
      <c r="I4901" s="207" t="s">
        <v>245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691</v>
      </c>
      <c r="C4902" s="209" t="s">
        <v>692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287</v>
      </c>
      <c r="H4902" s="207" t="s">
        <v>1039</v>
      </c>
      <c r="I4902" s="207" t="s">
        <v>245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691</v>
      </c>
      <c r="C4903" s="209" t="s">
        <v>692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287</v>
      </c>
      <c r="H4903" s="207" t="s">
        <v>1039</v>
      </c>
      <c r="I4903" s="207" t="s">
        <v>245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691</v>
      </c>
      <c r="C4904" s="209" t="s">
        <v>692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287</v>
      </c>
      <c r="H4904" s="207" t="s">
        <v>1039</v>
      </c>
      <c r="I4904" s="207" t="s">
        <v>245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691</v>
      </c>
      <c r="C4905" s="209" t="s">
        <v>692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287</v>
      </c>
      <c r="H4905" s="207" t="s">
        <v>1039</v>
      </c>
      <c r="I4905" s="207" t="s">
        <v>245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691</v>
      </c>
      <c r="C4906" s="209" t="s">
        <v>692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287</v>
      </c>
      <c r="H4906" s="207" t="s">
        <v>1039</v>
      </c>
      <c r="I4906" s="207" t="s">
        <v>245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691</v>
      </c>
      <c r="C4907" s="209" t="s">
        <v>692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287</v>
      </c>
      <c r="H4907" s="207" t="s">
        <v>1039</v>
      </c>
      <c r="I4907" s="207" t="s">
        <v>245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691</v>
      </c>
      <c r="C4908" s="209" t="s">
        <v>692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287</v>
      </c>
      <c r="H4908" s="207" t="s">
        <v>1039</v>
      </c>
      <c r="I4908" s="207" t="s">
        <v>245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691</v>
      </c>
      <c r="C4909" s="209" t="s">
        <v>692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287</v>
      </c>
      <c r="H4909" s="207" t="s">
        <v>1039</v>
      </c>
      <c r="I4909" s="207" t="s">
        <v>245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691</v>
      </c>
      <c r="C4910" s="209" t="s">
        <v>692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287</v>
      </c>
      <c r="H4910" s="207" t="s">
        <v>1039</v>
      </c>
      <c r="I4910" s="207" t="s">
        <v>245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691</v>
      </c>
      <c r="C4911" s="209" t="s">
        <v>692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287</v>
      </c>
      <c r="H4911" s="207" t="s">
        <v>1039</v>
      </c>
      <c r="I4911" s="207" t="s">
        <v>245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691</v>
      </c>
      <c r="C4912" s="209" t="s">
        <v>692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287</v>
      </c>
      <c r="H4912" s="207" t="s">
        <v>1039</v>
      </c>
      <c r="I4912" s="207" t="s">
        <v>245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691</v>
      </c>
      <c r="C4913" s="209" t="s">
        <v>692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287</v>
      </c>
      <c r="H4913" s="207" t="s">
        <v>1039</v>
      </c>
      <c r="I4913" s="207" t="s">
        <v>245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691</v>
      </c>
      <c r="C4914" s="209" t="s">
        <v>692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287</v>
      </c>
      <c r="H4914" s="207" t="s">
        <v>1039</v>
      </c>
      <c r="I4914" s="207" t="s">
        <v>245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691</v>
      </c>
      <c r="C4915" s="209" t="s">
        <v>692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287</v>
      </c>
      <c r="H4915" s="207" t="s">
        <v>1039</v>
      </c>
      <c r="I4915" s="207" t="s">
        <v>245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691</v>
      </c>
      <c r="C4916" s="209" t="s">
        <v>692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287</v>
      </c>
      <c r="H4916" s="207" t="s">
        <v>1039</v>
      </c>
      <c r="I4916" s="207" t="s">
        <v>245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691</v>
      </c>
      <c r="C4917" s="209" t="s">
        <v>692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287</v>
      </c>
      <c r="H4917" s="207" t="s">
        <v>1039</v>
      </c>
      <c r="I4917" s="207" t="s">
        <v>245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691</v>
      </c>
      <c r="C4918" s="209" t="s">
        <v>692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287</v>
      </c>
      <c r="H4918" s="207" t="s">
        <v>1039</v>
      </c>
      <c r="I4918" s="207" t="s">
        <v>245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691</v>
      </c>
      <c r="C4919" s="209" t="s">
        <v>692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287</v>
      </c>
      <c r="H4919" s="207" t="s">
        <v>1039</v>
      </c>
      <c r="I4919" s="207" t="s">
        <v>245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691</v>
      </c>
      <c r="C4920" s="209" t="s">
        <v>692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287</v>
      </c>
      <c r="H4920" s="207" t="s">
        <v>1039</v>
      </c>
      <c r="I4920" s="207" t="s">
        <v>245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691</v>
      </c>
      <c r="C4921" s="209" t="s">
        <v>692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287</v>
      </c>
      <c r="H4921" s="207" t="s">
        <v>1039</v>
      </c>
      <c r="I4921" s="207" t="s">
        <v>245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691</v>
      </c>
      <c r="C4922" s="209" t="s">
        <v>692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287</v>
      </c>
      <c r="H4922" s="207" t="s">
        <v>1039</v>
      </c>
      <c r="I4922" s="207" t="s">
        <v>245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691</v>
      </c>
      <c r="C4923" s="209" t="s">
        <v>692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287</v>
      </c>
      <c r="H4923" s="207" t="s">
        <v>1039</v>
      </c>
      <c r="I4923" s="207" t="s">
        <v>245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691</v>
      </c>
      <c r="C4924" s="209" t="s">
        <v>692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287</v>
      </c>
      <c r="H4924" s="207" t="s">
        <v>1039</v>
      </c>
      <c r="I4924" s="207" t="s">
        <v>245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691</v>
      </c>
      <c r="C4925" s="209" t="s">
        <v>692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287</v>
      </c>
      <c r="H4925" s="207" t="s">
        <v>1039</v>
      </c>
      <c r="I4925" s="207" t="s">
        <v>245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691</v>
      </c>
      <c r="C4926" s="209" t="s">
        <v>692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287</v>
      </c>
      <c r="H4926" s="207" t="s">
        <v>1039</v>
      </c>
      <c r="I4926" s="207" t="s">
        <v>245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691</v>
      </c>
      <c r="C4927" s="209" t="s">
        <v>692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287</v>
      </c>
      <c r="H4927" s="207" t="s">
        <v>1039</v>
      </c>
      <c r="I4927" s="207" t="s">
        <v>245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691</v>
      </c>
      <c r="C4928" s="209" t="s">
        <v>692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287</v>
      </c>
      <c r="H4928" s="207" t="s">
        <v>1039</v>
      </c>
      <c r="I4928" s="207" t="s">
        <v>245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691</v>
      </c>
      <c r="C4929" s="209" t="s">
        <v>692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287</v>
      </c>
      <c r="H4929" s="207" t="s">
        <v>1039</v>
      </c>
      <c r="I4929" s="207" t="s">
        <v>245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691</v>
      </c>
      <c r="C4930" s="209" t="s">
        <v>692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287</v>
      </c>
      <c r="H4930" s="207" t="s">
        <v>1039</v>
      </c>
      <c r="I4930" s="207" t="s">
        <v>245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691</v>
      </c>
      <c r="C4931" s="209" t="s">
        <v>692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287</v>
      </c>
      <c r="H4931" s="207" t="s">
        <v>1039</v>
      </c>
      <c r="I4931" s="207" t="s">
        <v>245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691</v>
      </c>
      <c r="C4932" s="209" t="s">
        <v>692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287</v>
      </c>
      <c r="H4932" s="207" t="s">
        <v>1039</v>
      </c>
      <c r="I4932" s="207" t="s">
        <v>245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691</v>
      </c>
      <c r="C4933" s="209" t="s">
        <v>692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287</v>
      </c>
      <c r="H4933" s="207" t="s">
        <v>1039</v>
      </c>
      <c r="I4933" s="207" t="s">
        <v>245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691</v>
      </c>
      <c r="C4934" s="209" t="s">
        <v>692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287</v>
      </c>
      <c r="H4934" s="207" t="s">
        <v>1039</v>
      </c>
      <c r="I4934" s="207" t="s">
        <v>245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691</v>
      </c>
      <c r="C4935" s="209" t="s">
        <v>692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287</v>
      </c>
      <c r="H4935" s="207" t="s">
        <v>1039</v>
      </c>
      <c r="I4935" s="207" t="s">
        <v>245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691</v>
      </c>
      <c r="C4936" s="209" t="s">
        <v>692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287</v>
      </c>
      <c r="H4936" s="207" t="s">
        <v>1039</v>
      </c>
      <c r="I4936" s="207" t="s">
        <v>245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691</v>
      </c>
      <c r="C4937" s="209" t="s">
        <v>692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287</v>
      </c>
      <c r="H4937" s="207" t="s">
        <v>1039</v>
      </c>
      <c r="I4937" s="207" t="s">
        <v>245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691</v>
      </c>
      <c r="C4938" s="209" t="s">
        <v>692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287</v>
      </c>
      <c r="H4938" s="207" t="s">
        <v>1039</v>
      </c>
      <c r="I4938" s="207" t="s">
        <v>245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691</v>
      </c>
      <c r="C4939" s="209" t="s">
        <v>692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287</v>
      </c>
      <c r="H4939" s="207" t="s">
        <v>1039</v>
      </c>
      <c r="I4939" s="207" t="s">
        <v>245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691</v>
      </c>
      <c r="C4940" s="209" t="s">
        <v>692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287</v>
      </c>
      <c r="H4940" s="207" t="s">
        <v>1039</v>
      </c>
      <c r="I4940" s="207" t="s">
        <v>245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691</v>
      </c>
      <c r="C4941" s="209" t="s">
        <v>692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287</v>
      </c>
      <c r="H4941" s="207" t="s">
        <v>1039</v>
      </c>
      <c r="I4941" s="207" t="s">
        <v>245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691</v>
      </c>
      <c r="C4942" s="209" t="s">
        <v>692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287</v>
      </c>
      <c r="H4942" s="207" t="s">
        <v>1039</v>
      </c>
      <c r="I4942" s="207" t="s">
        <v>245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691</v>
      </c>
      <c r="C4943" s="209" t="s">
        <v>692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287</v>
      </c>
      <c r="H4943" s="207" t="s">
        <v>1039</v>
      </c>
      <c r="I4943" s="207" t="s">
        <v>245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691</v>
      </c>
      <c r="C4944" s="209" t="s">
        <v>692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287</v>
      </c>
      <c r="H4944" s="207" t="s">
        <v>1039</v>
      </c>
      <c r="I4944" s="207" t="s">
        <v>245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691</v>
      </c>
      <c r="C4945" s="209" t="s">
        <v>692</v>
      </c>
      <c r="D4945" s="72" t="str">
        <f t="shared" si="155"/>
        <v>jul/2018</v>
      </c>
      <c r="E4945" s="206">
        <v>43306</v>
      </c>
      <c r="F4945" s="205" t="s">
        <v>210</v>
      </c>
      <c r="G4945" s="205" t="s">
        <v>287</v>
      </c>
      <c r="H4945" s="207" t="s">
        <v>298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691</v>
      </c>
      <c r="C4946" s="209" t="s">
        <v>692</v>
      </c>
      <c r="D4946" s="72" t="str">
        <f t="shared" si="155"/>
        <v>jul/2018</v>
      </c>
      <c r="E4946" s="206">
        <v>43306</v>
      </c>
      <c r="F4946" s="205" t="s">
        <v>210</v>
      </c>
      <c r="G4946" s="205" t="s">
        <v>287</v>
      </c>
      <c r="H4946" s="207" t="s">
        <v>298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691</v>
      </c>
      <c r="C4947" s="209" t="s">
        <v>692</v>
      </c>
      <c r="D4947" s="72" t="str">
        <f t="shared" si="155"/>
        <v>jul/2018</v>
      </c>
      <c r="E4947" s="206">
        <v>43306</v>
      </c>
      <c r="F4947" s="205" t="s">
        <v>210</v>
      </c>
      <c r="G4947" s="205" t="s">
        <v>287</v>
      </c>
      <c r="H4947" s="207" t="s">
        <v>298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691</v>
      </c>
      <c r="C4948" s="209" t="s">
        <v>692</v>
      </c>
      <c r="D4948" s="72" t="str">
        <f t="shared" si="155"/>
        <v>jul/2018</v>
      </c>
      <c r="E4948" s="206">
        <v>43306</v>
      </c>
      <c r="F4948" s="205" t="s">
        <v>210</v>
      </c>
      <c r="G4948" s="205" t="s">
        <v>287</v>
      </c>
      <c r="H4948" s="207" t="s">
        <v>298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691</v>
      </c>
      <c r="C4949" s="209" t="s">
        <v>692</v>
      </c>
      <c r="D4949" s="72" t="str">
        <f t="shared" si="155"/>
        <v>jul/2018</v>
      </c>
      <c r="E4949" s="206">
        <v>43306</v>
      </c>
      <c r="F4949" s="205" t="s">
        <v>210</v>
      </c>
      <c r="G4949" s="205" t="s">
        <v>287</v>
      </c>
      <c r="H4949" s="207" t="s">
        <v>298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691</v>
      </c>
      <c r="C4950" s="209" t="s">
        <v>692</v>
      </c>
      <c r="D4950" s="72" t="str">
        <f t="shared" si="155"/>
        <v>jul/2018</v>
      </c>
      <c r="E4950" s="206">
        <v>43306</v>
      </c>
      <c r="F4950" s="205" t="s">
        <v>210</v>
      </c>
      <c r="G4950" s="205" t="s">
        <v>287</v>
      </c>
      <c r="H4950" s="207" t="s">
        <v>1040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691</v>
      </c>
      <c r="C4951" s="209" t="s">
        <v>692</v>
      </c>
      <c r="D4951" s="72" t="str">
        <f t="shared" si="155"/>
        <v>jul/2018</v>
      </c>
      <c r="E4951" s="206">
        <v>43306</v>
      </c>
      <c r="F4951" s="205" t="s">
        <v>210</v>
      </c>
      <c r="G4951" s="205" t="s">
        <v>287</v>
      </c>
      <c r="H4951" s="207" t="s">
        <v>1040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691</v>
      </c>
      <c r="C4952" s="209" t="s">
        <v>692</v>
      </c>
      <c r="D4952" s="72" t="str">
        <f t="shared" si="155"/>
        <v>jul/2018</v>
      </c>
      <c r="E4952" s="206">
        <v>43306</v>
      </c>
      <c r="F4952" s="205" t="s">
        <v>210</v>
      </c>
      <c r="G4952" s="205" t="s">
        <v>287</v>
      </c>
      <c r="H4952" s="207" t="s">
        <v>1040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691</v>
      </c>
      <c r="C4953" s="209" t="s">
        <v>692</v>
      </c>
      <c r="D4953" s="72" t="str">
        <f t="shared" si="155"/>
        <v>jul/2018</v>
      </c>
      <c r="E4953" s="206">
        <v>43306</v>
      </c>
      <c r="F4953" s="205" t="s">
        <v>210</v>
      </c>
      <c r="G4953" s="205" t="s">
        <v>287</v>
      </c>
      <c r="H4953" s="207" t="s">
        <v>1040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693</v>
      </c>
      <c r="C4954" s="209" t="s">
        <v>692</v>
      </c>
      <c r="D4954" s="72" t="str">
        <f t="shared" si="155"/>
        <v>jul/2018</v>
      </c>
      <c r="E4954" s="206">
        <v>43306</v>
      </c>
      <c r="F4954" s="205" t="s">
        <v>201</v>
      </c>
      <c r="G4954" s="205" t="s">
        <v>287</v>
      </c>
      <c r="H4954" s="207" t="s">
        <v>299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691</v>
      </c>
      <c r="C4955" s="209" t="s">
        <v>692</v>
      </c>
      <c r="D4955" s="72" t="str">
        <f t="shared" si="155"/>
        <v>jul/2018</v>
      </c>
      <c r="E4955" s="206">
        <v>43306</v>
      </c>
      <c r="F4955" s="205" t="s">
        <v>201</v>
      </c>
      <c r="G4955" s="205" t="s">
        <v>287</v>
      </c>
      <c r="H4955" s="207" t="s">
        <v>299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691</v>
      </c>
      <c r="C4956" s="209" t="s">
        <v>692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287</v>
      </c>
      <c r="H4956" s="207" t="s">
        <v>308</v>
      </c>
      <c r="I4956" s="207" t="s">
        <v>241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691</v>
      </c>
      <c r="C4957" s="209" t="s">
        <v>692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287</v>
      </c>
      <c r="H4957" s="207" t="s">
        <v>308</v>
      </c>
      <c r="I4957" s="207" t="s">
        <v>240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691</v>
      </c>
      <c r="C4958" s="209" t="s">
        <v>692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287</v>
      </c>
      <c r="H4958" s="207" t="s">
        <v>308</v>
      </c>
      <c r="I4958" s="207" t="s">
        <v>241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691</v>
      </c>
      <c r="C4959" s="209" t="s">
        <v>692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287</v>
      </c>
      <c r="H4959" s="207" t="s">
        <v>308</v>
      </c>
      <c r="I4959" s="207" t="s">
        <v>240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691</v>
      </c>
      <c r="C4960" s="209" t="s">
        <v>692</v>
      </c>
      <c r="D4960" s="72" t="str">
        <f t="shared" si="155"/>
        <v>jul/2018</v>
      </c>
      <c r="E4960" s="206">
        <v>43307</v>
      </c>
      <c r="F4960" s="205" t="s">
        <v>1482</v>
      </c>
      <c r="G4960" s="205" t="s">
        <v>287</v>
      </c>
      <c r="H4960" s="207" t="s">
        <v>1414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691</v>
      </c>
      <c r="C4961" s="209" t="s">
        <v>692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287</v>
      </c>
      <c r="H4961" s="207" t="s">
        <v>1414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691</v>
      </c>
      <c r="C4962" s="209" t="s">
        <v>692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287</v>
      </c>
      <c r="H4962" s="207" t="s">
        <v>319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691</v>
      </c>
      <c r="C4963" s="209" t="s">
        <v>692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287</v>
      </c>
      <c r="H4963" s="207" t="s">
        <v>1287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691</v>
      </c>
      <c r="C4964" s="209" t="s">
        <v>692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287</v>
      </c>
      <c r="H4964" s="207" t="s">
        <v>1029</v>
      </c>
      <c r="I4964" s="207" t="s">
        <v>235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691</v>
      </c>
      <c r="C4965" s="209" t="s">
        <v>692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287</v>
      </c>
      <c r="H4965" s="207" t="s">
        <v>1029</v>
      </c>
      <c r="I4965" s="207" t="s">
        <v>235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691</v>
      </c>
      <c r="C4966" s="209" t="s">
        <v>692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287</v>
      </c>
      <c r="H4966" s="207" t="s">
        <v>389</v>
      </c>
      <c r="I4966" s="207" t="s">
        <v>241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691</v>
      </c>
      <c r="C4967" s="209" t="s">
        <v>692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287</v>
      </c>
      <c r="H4967" s="207" t="s">
        <v>1030</v>
      </c>
      <c r="I4967" s="207" t="s">
        <v>235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691</v>
      </c>
      <c r="C4968" s="209" t="s">
        <v>692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287</v>
      </c>
      <c r="H4968" s="207" t="s">
        <v>388</v>
      </c>
      <c r="I4968" s="207" t="s">
        <v>240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691</v>
      </c>
      <c r="C4969" s="209" t="s">
        <v>692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287</v>
      </c>
      <c r="H4969" s="207" t="s">
        <v>1416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691</v>
      </c>
      <c r="C4970" s="209" t="s">
        <v>692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287</v>
      </c>
      <c r="H4970" s="207" t="s">
        <v>410</v>
      </c>
      <c r="I4970" s="207" t="s">
        <v>240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691</v>
      </c>
      <c r="C4971" s="209" t="s">
        <v>692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287</v>
      </c>
      <c r="H4971" s="207" t="s">
        <v>346</v>
      </c>
      <c r="I4971" s="207" t="s">
        <v>241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691</v>
      </c>
      <c r="C4972" s="209" t="s">
        <v>692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287</v>
      </c>
      <c r="H4972" s="207" t="s">
        <v>346</v>
      </c>
      <c r="I4972" s="207" t="s">
        <v>240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691</v>
      </c>
      <c r="C4973" s="209" t="s">
        <v>692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287</v>
      </c>
      <c r="H4973" s="207" t="s">
        <v>346</v>
      </c>
      <c r="I4973" s="207" t="s">
        <v>240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691</v>
      </c>
      <c r="C4974" s="209" t="s">
        <v>692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287</v>
      </c>
      <c r="H4974" s="207" t="s">
        <v>346</v>
      </c>
      <c r="I4974" s="207" t="s">
        <v>241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691</v>
      </c>
      <c r="C4975" s="209" t="s">
        <v>692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287</v>
      </c>
      <c r="H4975" s="207" t="s">
        <v>346</v>
      </c>
      <c r="I4975" s="207" t="s">
        <v>240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691</v>
      </c>
      <c r="C4976" s="209" t="s">
        <v>692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287</v>
      </c>
      <c r="H4976" s="207" t="s">
        <v>1115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691</v>
      </c>
      <c r="C4977" s="209" t="s">
        <v>692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287</v>
      </c>
      <c r="H4977" s="207" t="s">
        <v>1012</v>
      </c>
      <c r="I4977" s="207" t="s">
        <v>235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691</v>
      </c>
      <c r="C4978" s="209" t="s">
        <v>692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287</v>
      </c>
      <c r="H4978" s="207" t="s">
        <v>328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691</v>
      </c>
      <c r="C4979" s="209" t="s">
        <v>692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287</v>
      </c>
      <c r="H4979" s="207" t="s">
        <v>328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691</v>
      </c>
      <c r="C4980" s="209" t="s">
        <v>692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287</v>
      </c>
      <c r="H4980" s="207" t="s">
        <v>1354</v>
      </c>
      <c r="I4980" s="207" t="s">
        <v>235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691</v>
      </c>
      <c r="C4981" s="209" t="s">
        <v>692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287</v>
      </c>
      <c r="H4981" s="207" t="s">
        <v>1403</v>
      </c>
      <c r="I4981" s="207" t="s">
        <v>240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691</v>
      </c>
      <c r="C4982" s="209" t="s">
        <v>692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287</v>
      </c>
      <c r="H4982" s="207" t="s">
        <v>1008</v>
      </c>
      <c r="I4982" s="207" t="s">
        <v>241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691</v>
      </c>
      <c r="C4983" s="209" t="s">
        <v>692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287</v>
      </c>
      <c r="H4983" s="207" t="s">
        <v>1013</v>
      </c>
      <c r="I4983" s="207" t="s">
        <v>235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691</v>
      </c>
      <c r="C4984" s="209" t="s">
        <v>692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287</v>
      </c>
      <c r="H4984" s="207" t="s">
        <v>306</v>
      </c>
      <c r="I4984" s="207" t="s">
        <v>240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691</v>
      </c>
      <c r="C4985" s="209" t="s">
        <v>692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287</v>
      </c>
      <c r="H4985" s="207" t="s">
        <v>323</v>
      </c>
      <c r="I4985" s="207" t="s">
        <v>241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691</v>
      </c>
      <c r="C4986" s="209" t="s">
        <v>692</v>
      </c>
      <c r="D4986" s="72" t="str">
        <f t="shared" si="155"/>
        <v>jul/2018</v>
      </c>
      <c r="E4986" s="206">
        <v>43307</v>
      </c>
      <c r="F4986" s="205" t="s">
        <v>314</v>
      </c>
      <c r="G4986" s="205" t="s">
        <v>287</v>
      </c>
      <c r="H4986" s="207" t="s">
        <v>993</v>
      </c>
      <c r="I4986" s="207" t="s">
        <v>268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691</v>
      </c>
      <c r="C4987" s="209" t="s">
        <v>692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287</v>
      </c>
      <c r="H4987" s="207" t="s">
        <v>1057</v>
      </c>
      <c r="I4987" s="207" t="s">
        <v>241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691</v>
      </c>
      <c r="C4988" s="209" t="s">
        <v>692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287</v>
      </c>
      <c r="H4988" s="207" t="s">
        <v>355</v>
      </c>
      <c r="I4988" s="207" t="s">
        <v>240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691</v>
      </c>
      <c r="C4989" s="209" t="s">
        <v>692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287</v>
      </c>
      <c r="H4989" s="207" t="s">
        <v>1068</v>
      </c>
      <c r="I4989" s="207" t="s">
        <v>235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691</v>
      </c>
      <c r="C4990" s="209" t="s">
        <v>692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287</v>
      </c>
      <c r="H4990" s="207" t="s">
        <v>1068</v>
      </c>
      <c r="I4990" s="207" t="s">
        <v>235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691</v>
      </c>
      <c r="C4991" s="209" t="s">
        <v>692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287</v>
      </c>
      <c r="H4991" s="207" t="s">
        <v>1071</v>
      </c>
      <c r="I4991" s="207" t="s">
        <v>235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691</v>
      </c>
      <c r="C4992" s="209" t="s">
        <v>692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287</v>
      </c>
      <c r="H4992" s="207" t="s">
        <v>1483</v>
      </c>
      <c r="I4992" s="207" t="s">
        <v>269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691</v>
      </c>
      <c r="C4993" s="209" t="s">
        <v>692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287</v>
      </c>
      <c r="H4993" s="207" t="s">
        <v>1483</v>
      </c>
      <c r="I4993" s="207" t="s">
        <v>269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691</v>
      </c>
      <c r="C4994" s="209" t="s">
        <v>692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287</v>
      </c>
      <c r="H4994" s="207" t="s">
        <v>1483</v>
      </c>
      <c r="I4994" s="207" t="s">
        <v>269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691</v>
      </c>
      <c r="C4995" s="209" t="s">
        <v>692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287</v>
      </c>
      <c r="H4995" s="207" t="s">
        <v>1483</v>
      </c>
      <c r="I4995" s="207" t="s">
        <v>269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691</v>
      </c>
      <c r="C4996" s="209" t="s">
        <v>692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287</v>
      </c>
      <c r="H4996" s="207" t="s">
        <v>1059</v>
      </c>
      <c r="I4996" s="207" t="s">
        <v>261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691</v>
      </c>
      <c r="C4997" s="209" t="s">
        <v>692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287</v>
      </c>
      <c r="H4997" s="207" t="s">
        <v>334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691</v>
      </c>
      <c r="C4998" s="209" t="s">
        <v>692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287</v>
      </c>
      <c r="H4998" s="207" t="s">
        <v>311</v>
      </c>
      <c r="I4998" s="207" t="s">
        <v>247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691</v>
      </c>
      <c r="C4999" s="209" t="s">
        <v>692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287</v>
      </c>
      <c r="H4999" s="207" t="s">
        <v>1015</v>
      </c>
      <c r="I4999" s="207" t="s">
        <v>260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691</v>
      </c>
      <c r="C5000" s="209" t="s">
        <v>692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317</v>
      </c>
      <c r="H5000" s="207" t="s">
        <v>291</v>
      </c>
      <c r="I5000" s="207" t="s">
        <v>240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693</v>
      </c>
      <c r="C5001" s="209" t="s">
        <v>692</v>
      </c>
      <c r="D5001" s="72" t="str">
        <f t="shared" si="157"/>
        <v>jul/2018</v>
      </c>
      <c r="E5001" s="206">
        <v>43307</v>
      </c>
      <c r="F5001" s="205" t="s">
        <v>203</v>
      </c>
      <c r="G5001" s="205" t="s">
        <v>287</v>
      </c>
      <c r="H5001" s="207" t="s">
        <v>204</v>
      </c>
      <c r="I5001" s="207" t="s">
        <v>292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691</v>
      </c>
      <c r="C5002" s="209" t="s">
        <v>692</v>
      </c>
      <c r="D5002" s="72" t="str">
        <f t="shared" si="157"/>
        <v>jul/2018</v>
      </c>
      <c r="E5002" s="206">
        <v>43307</v>
      </c>
      <c r="F5002" s="205" t="s">
        <v>203</v>
      </c>
      <c r="G5002" s="205" t="s">
        <v>287</v>
      </c>
      <c r="H5002" s="207" t="s">
        <v>204</v>
      </c>
      <c r="I5002" s="207" t="s">
        <v>292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691</v>
      </c>
      <c r="C5003" s="209" t="s">
        <v>692</v>
      </c>
      <c r="D5003" s="72" t="str">
        <f t="shared" si="157"/>
        <v>jul/2018</v>
      </c>
      <c r="E5003" s="206">
        <v>43307</v>
      </c>
      <c r="F5003" s="205" t="s">
        <v>1478</v>
      </c>
      <c r="G5003" s="205" t="s">
        <v>287</v>
      </c>
      <c r="H5003" s="207" t="s">
        <v>1024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691</v>
      </c>
      <c r="C5004" s="209" t="s">
        <v>692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287</v>
      </c>
      <c r="H5004" s="207" t="s">
        <v>1017</v>
      </c>
      <c r="I5004" s="207" t="s">
        <v>235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691</v>
      </c>
      <c r="C5005" s="209" t="s">
        <v>692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287</v>
      </c>
      <c r="H5005" s="207" t="s">
        <v>342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691</v>
      </c>
      <c r="C5006" s="209" t="s">
        <v>692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287</v>
      </c>
      <c r="H5006" s="207" t="s">
        <v>342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691</v>
      </c>
      <c r="C5007" s="209" t="s">
        <v>692</v>
      </c>
      <c r="D5007" s="72" t="str">
        <f t="shared" si="157"/>
        <v>jul/2018</v>
      </c>
      <c r="E5007" s="206">
        <v>43307</v>
      </c>
      <c r="F5007" s="205" t="s">
        <v>210</v>
      </c>
      <c r="G5007" s="205" t="s">
        <v>287</v>
      </c>
      <c r="H5007" s="207" t="s">
        <v>298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691</v>
      </c>
      <c r="C5008" s="209" t="s">
        <v>692</v>
      </c>
      <c r="D5008" s="72" t="str">
        <f t="shared" si="157"/>
        <v>jul/2018</v>
      </c>
      <c r="E5008" s="206">
        <v>43307</v>
      </c>
      <c r="F5008" s="205" t="s">
        <v>210</v>
      </c>
      <c r="G5008" s="205" t="s">
        <v>287</v>
      </c>
      <c r="H5008" s="207" t="s">
        <v>298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691</v>
      </c>
      <c r="C5009" s="209" t="s">
        <v>692</v>
      </c>
      <c r="D5009" s="72" t="str">
        <f t="shared" si="157"/>
        <v>jul/2018</v>
      </c>
      <c r="E5009" s="206">
        <v>43307</v>
      </c>
      <c r="F5009" s="205" t="s">
        <v>210</v>
      </c>
      <c r="G5009" s="205" t="s">
        <v>287</v>
      </c>
      <c r="H5009" s="207" t="s">
        <v>298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691</v>
      </c>
      <c r="C5010" s="209" t="s">
        <v>692</v>
      </c>
      <c r="D5010" s="72" t="str">
        <f t="shared" si="157"/>
        <v>jul/2018</v>
      </c>
      <c r="E5010" s="206">
        <v>43307</v>
      </c>
      <c r="F5010" s="205" t="s">
        <v>210</v>
      </c>
      <c r="G5010" s="205" t="s">
        <v>287</v>
      </c>
      <c r="H5010" s="207" t="s">
        <v>298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691</v>
      </c>
      <c r="C5011" s="209" t="s">
        <v>692</v>
      </c>
      <c r="D5011" s="72" t="str">
        <f t="shared" si="157"/>
        <v>jul/2018</v>
      </c>
      <c r="E5011" s="206">
        <v>43307</v>
      </c>
      <c r="F5011" s="205" t="s">
        <v>210</v>
      </c>
      <c r="G5011" s="205" t="s">
        <v>287</v>
      </c>
      <c r="H5011" s="207" t="s">
        <v>298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691</v>
      </c>
      <c r="C5012" s="209" t="s">
        <v>692</v>
      </c>
      <c r="D5012" s="72" t="str">
        <f t="shared" si="157"/>
        <v>jul/2018</v>
      </c>
      <c r="E5012" s="206">
        <v>43307</v>
      </c>
      <c r="F5012" s="205" t="s">
        <v>210</v>
      </c>
      <c r="G5012" s="205" t="s">
        <v>287</v>
      </c>
      <c r="H5012" s="207" t="s">
        <v>298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691</v>
      </c>
      <c r="C5013" s="209" t="s">
        <v>692</v>
      </c>
      <c r="D5013" s="72" t="str">
        <f t="shared" si="157"/>
        <v>jul/2018</v>
      </c>
      <c r="E5013" s="206">
        <v>43307</v>
      </c>
      <c r="F5013" s="205" t="s">
        <v>210</v>
      </c>
      <c r="G5013" s="205" t="s">
        <v>287</v>
      </c>
      <c r="H5013" s="207" t="s">
        <v>298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691</v>
      </c>
      <c r="C5014" s="209" t="s">
        <v>692</v>
      </c>
      <c r="D5014" s="72" t="str">
        <f t="shared" si="157"/>
        <v>jul/2018</v>
      </c>
      <c r="E5014" s="206">
        <v>43307</v>
      </c>
      <c r="F5014" s="205" t="s">
        <v>210</v>
      </c>
      <c r="G5014" s="205" t="s">
        <v>287</v>
      </c>
      <c r="H5014" s="207" t="s">
        <v>298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691</v>
      </c>
      <c r="C5015" s="209" t="s">
        <v>692</v>
      </c>
      <c r="D5015" s="72" t="str">
        <f t="shared" si="157"/>
        <v>jul/2018</v>
      </c>
      <c r="E5015" s="206">
        <v>43307</v>
      </c>
      <c r="F5015" s="205" t="s">
        <v>210</v>
      </c>
      <c r="G5015" s="205" t="s">
        <v>287</v>
      </c>
      <c r="H5015" s="207" t="s">
        <v>298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691</v>
      </c>
      <c r="C5016" s="209" t="s">
        <v>692</v>
      </c>
      <c r="D5016" s="72" t="str">
        <f t="shared" si="157"/>
        <v>jul/2018</v>
      </c>
      <c r="E5016" s="206">
        <v>43307</v>
      </c>
      <c r="F5016" s="205" t="s">
        <v>210</v>
      </c>
      <c r="G5016" s="205" t="s">
        <v>287</v>
      </c>
      <c r="H5016" s="207" t="s">
        <v>298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691</v>
      </c>
      <c r="C5017" s="209" t="s">
        <v>692</v>
      </c>
      <c r="D5017" s="72" t="str">
        <f t="shared" si="157"/>
        <v>jul/2018</v>
      </c>
      <c r="E5017" s="206">
        <v>43307</v>
      </c>
      <c r="F5017" s="205" t="s">
        <v>210</v>
      </c>
      <c r="G5017" s="205" t="s">
        <v>287</v>
      </c>
      <c r="H5017" s="207" t="s">
        <v>298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691</v>
      </c>
      <c r="C5018" s="209" t="s">
        <v>692</v>
      </c>
      <c r="D5018" s="72" t="str">
        <f t="shared" si="157"/>
        <v>jul/2018</v>
      </c>
      <c r="E5018" s="206">
        <v>43307</v>
      </c>
      <c r="F5018" s="205" t="s">
        <v>210</v>
      </c>
      <c r="G5018" s="205" t="s">
        <v>287</v>
      </c>
      <c r="H5018" s="207" t="s">
        <v>298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691</v>
      </c>
      <c r="C5019" s="209" t="s">
        <v>692</v>
      </c>
      <c r="D5019" s="72" t="str">
        <f t="shared" si="157"/>
        <v>jul/2018</v>
      </c>
      <c r="E5019" s="206">
        <v>43307</v>
      </c>
      <c r="F5019" s="205" t="s">
        <v>210</v>
      </c>
      <c r="G5019" s="205" t="s">
        <v>287</v>
      </c>
      <c r="H5019" s="207" t="s">
        <v>298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691</v>
      </c>
      <c r="C5020" s="209" t="s">
        <v>692</v>
      </c>
      <c r="D5020" s="72" t="str">
        <f t="shared" si="157"/>
        <v>jul/2018</v>
      </c>
      <c r="E5020" s="206">
        <v>43307</v>
      </c>
      <c r="F5020" s="205" t="s">
        <v>210</v>
      </c>
      <c r="G5020" s="205" t="s">
        <v>287</v>
      </c>
      <c r="H5020" s="207" t="s">
        <v>298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691</v>
      </c>
      <c r="C5021" s="209" t="s">
        <v>692</v>
      </c>
      <c r="D5021" s="72" t="str">
        <f t="shared" si="157"/>
        <v>jul/2018</v>
      </c>
      <c r="E5021" s="206">
        <v>43307</v>
      </c>
      <c r="F5021" s="205" t="s">
        <v>210</v>
      </c>
      <c r="G5021" s="205" t="s">
        <v>287</v>
      </c>
      <c r="H5021" s="207" t="s">
        <v>298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691</v>
      </c>
      <c r="C5022" s="209" t="s">
        <v>692</v>
      </c>
      <c r="D5022" s="72" t="str">
        <f t="shared" si="157"/>
        <v>jul/2018</v>
      </c>
      <c r="E5022" s="206">
        <v>43307</v>
      </c>
      <c r="F5022" s="205" t="s">
        <v>210</v>
      </c>
      <c r="G5022" s="205" t="s">
        <v>287</v>
      </c>
      <c r="H5022" s="207" t="s">
        <v>298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691</v>
      </c>
      <c r="C5023" s="209" t="s">
        <v>692</v>
      </c>
      <c r="D5023" s="72" t="str">
        <f t="shared" si="157"/>
        <v>jul/2018</v>
      </c>
      <c r="E5023" s="206">
        <v>43307</v>
      </c>
      <c r="F5023" s="205" t="s">
        <v>210</v>
      </c>
      <c r="G5023" s="205" t="s">
        <v>287</v>
      </c>
      <c r="H5023" s="207" t="s">
        <v>298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691</v>
      </c>
      <c r="C5024" s="209" t="s">
        <v>692</v>
      </c>
      <c r="D5024" s="72" t="str">
        <f t="shared" si="157"/>
        <v>jul/2018</v>
      </c>
      <c r="E5024" s="206">
        <v>43307</v>
      </c>
      <c r="F5024" s="205" t="s">
        <v>210</v>
      </c>
      <c r="G5024" s="205" t="s">
        <v>287</v>
      </c>
      <c r="H5024" s="207" t="s">
        <v>298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691</v>
      </c>
      <c r="C5025" s="209" t="s">
        <v>692</v>
      </c>
      <c r="D5025" s="72" t="str">
        <f t="shared" si="157"/>
        <v>jul/2018</v>
      </c>
      <c r="E5025" s="206">
        <v>43307</v>
      </c>
      <c r="F5025" s="205" t="s">
        <v>210</v>
      </c>
      <c r="G5025" s="205" t="s">
        <v>287</v>
      </c>
      <c r="H5025" s="207" t="s">
        <v>298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691</v>
      </c>
      <c r="C5026" s="209" t="s">
        <v>692</v>
      </c>
      <c r="D5026" s="72" t="str">
        <f t="shared" si="157"/>
        <v>jul/2018</v>
      </c>
      <c r="E5026" s="206">
        <v>43307</v>
      </c>
      <c r="F5026" s="205" t="s">
        <v>210</v>
      </c>
      <c r="G5026" s="205" t="s">
        <v>287</v>
      </c>
      <c r="H5026" s="207" t="s">
        <v>298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691</v>
      </c>
      <c r="C5027" s="209" t="s">
        <v>692</v>
      </c>
      <c r="D5027" s="72" t="str">
        <f t="shared" si="157"/>
        <v>jul/2018</v>
      </c>
      <c r="E5027" s="206">
        <v>43307</v>
      </c>
      <c r="F5027" s="205" t="s">
        <v>210</v>
      </c>
      <c r="G5027" s="205" t="s">
        <v>287</v>
      </c>
      <c r="H5027" s="207" t="s">
        <v>298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691</v>
      </c>
      <c r="C5028" s="209" t="s">
        <v>692</v>
      </c>
      <c r="D5028" s="72" t="str">
        <f t="shared" si="157"/>
        <v>jul/2018</v>
      </c>
      <c r="E5028" s="206">
        <v>43307</v>
      </c>
      <c r="F5028" s="205" t="s">
        <v>210</v>
      </c>
      <c r="G5028" s="205" t="s">
        <v>287</v>
      </c>
      <c r="H5028" s="207" t="s">
        <v>298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691</v>
      </c>
      <c r="C5029" s="209" t="s">
        <v>692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287</v>
      </c>
      <c r="H5029" s="207" t="s">
        <v>540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691</v>
      </c>
      <c r="C5030" s="209" t="s">
        <v>692</v>
      </c>
      <c r="D5030" s="72" t="str">
        <f t="shared" si="157"/>
        <v>jul/2018</v>
      </c>
      <c r="E5030" s="206">
        <v>43307</v>
      </c>
      <c r="F5030" s="205" t="s">
        <v>210</v>
      </c>
      <c r="G5030" s="205" t="s">
        <v>287</v>
      </c>
      <c r="H5030" s="207" t="s">
        <v>1040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691</v>
      </c>
      <c r="C5031" s="209" t="s">
        <v>692</v>
      </c>
      <c r="D5031" s="72" t="str">
        <f t="shared" si="157"/>
        <v>jul/2018</v>
      </c>
      <c r="E5031" s="206">
        <v>43307</v>
      </c>
      <c r="F5031" s="205" t="s">
        <v>210</v>
      </c>
      <c r="G5031" s="205" t="s">
        <v>287</v>
      </c>
      <c r="H5031" s="207" t="s">
        <v>1040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691</v>
      </c>
      <c r="C5032" s="209" t="s">
        <v>692</v>
      </c>
      <c r="D5032" s="72" t="str">
        <f t="shared" si="157"/>
        <v>jul/2018</v>
      </c>
      <c r="E5032" s="206">
        <v>43307</v>
      </c>
      <c r="F5032" s="205" t="s">
        <v>210</v>
      </c>
      <c r="G5032" s="205" t="s">
        <v>287</v>
      </c>
      <c r="H5032" s="207" t="s">
        <v>1040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691</v>
      </c>
      <c r="C5033" s="209" t="s">
        <v>692</v>
      </c>
      <c r="D5033" s="72" t="str">
        <f t="shared" si="157"/>
        <v>jul/2018</v>
      </c>
      <c r="E5033" s="206">
        <v>43307</v>
      </c>
      <c r="F5033" s="205" t="s">
        <v>210</v>
      </c>
      <c r="G5033" s="205" t="s">
        <v>287</v>
      </c>
      <c r="H5033" s="207" t="s">
        <v>1040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691</v>
      </c>
      <c r="C5034" s="209" t="s">
        <v>692</v>
      </c>
      <c r="D5034" s="72" t="str">
        <f t="shared" si="157"/>
        <v>jul/2018</v>
      </c>
      <c r="E5034" s="206">
        <v>43307</v>
      </c>
      <c r="F5034" s="205" t="s">
        <v>210</v>
      </c>
      <c r="G5034" s="205" t="s">
        <v>287</v>
      </c>
      <c r="H5034" s="207" t="s">
        <v>1040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691</v>
      </c>
      <c r="C5035" s="209" t="s">
        <v>692</v>
      </c>
      <c r="D5035" s="72" t="str">
        <f t="shared" si="157"/>
        <v>jul/2018</v>
      </c>
      <c r="E5035" s="206">
        <v>43307</v>
      </c>
      <c r="F5035" s="205" t="s">
        <v>210</v>
      </c>
      <c r="G5035" s="205" t="s">
        <v>287</v>
      </c>
      <c r="H5035" s="207" t="s">
        <v>1040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691</v>
      </c>
      <c r="C5036" s="209" t="s">
        <v>692</v>
      </c>
      <c r="D5036" s="72" t="str">
        <f t="shared" si="157"/>
        <v>jul/2018</v>
      </c>
      <c r="E5036" s="206">
        <v>43307</v>
      </c>
      <c r="F5036" s="205" t="s">
        <v>210</v>
      </c>
      <c r="G5036" s="205" t="s">
        <v>287</v>
      </c>
      <c r="H5036" s="207" t="s">
        <v>1040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693</v>
      </c>
      <c r="C5037" s="209" t="s">
        <v>692</v>
      </c>
      <c r="D5037" s="72" t="str">
        <f t="shared" si="157"/>
        <v>jul/2018</v>
      </c>
      <c r="E5037" s="206">
        <v>43307</v>
      </c>
      <c r="F5037" s="205" t="s">
        <v>201</v>
      </c>
      <c r="G5037" s="205" t="s">
        <v>287</v>
      </c>
      <c r="H5037" s="207" t="s">
        <v>299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691</v>
      </c>
      <c r="C5038" s="209" t="s">
        <v>692</v>
      </c>
      <c r="D5038" s="72" t="str">
        <f t="shared" si="157"/>
        <v>jul/2018</v>
      </c>
      <c r="E5038" s="206">
        <v>43307</v>
      </c>
      <c r="F5038" s="205" t="s">
        <v>201</v>
      </c>
      <c r="G5038" s="205" t="s">
        <v>287</v>
      </c>
      <c r="H5038" s="207" t="s">
        <v>299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691</v>
      </c>
      <c r="C5039" s="209" t="s">
        <v>692</v>
      </c>
      <c r="D5039" s="72" t="str">
        <f t="shared" si="157"/>
        <v>jul/2018</v>
      </c>
      <c r="E5039" s="206">
        <v>43307</v>
      </c>
      <c r="F5039" s="205" t="s">
        <v>314</v>
      </c>
      <c r="G5039" s="205" t="s">
        <v>287</v>
      </c>
      <c r="H5039" s="207" t="s">
        <v>382</v>
      </c>
      <c r="I5039" s="207" t="s">
        <v>268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691</v>
      </c>
      <c r="C5040" s="209" t="s">
        <v>692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287</v>
      </c>
      <c r="H5040" s="207" t="s">
        <v>1484</v>
      </c>
      <c r="I5040" s="207" t="s">
        <v>276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691</v>
      </c>
      <c r="C5041" s="209" t="s">
        <v>692</v>
      </c>
      <c r="D5041" s="72" t="str">
        <f t="shared" si="157"/>
        <v>jul/2018</v>
      </c>
      <c r="E5041" s="206">
        <v>43308</v>
      </c>
      <c r="F5041" s="205" t="s">
        <v>314</v>
      </c>
      <c r="G5041" s="205" t="s">
        <v>287</v>
      </c>
      <c r="H5041" s="207" t="s">
        <v>1485</v>
      </c>
      <c r="I5041" s="207" t="s">
        <v>268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691</v>
      </c>
      <c r="C5042" s="209" t="s">
        <v>692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287</v>
      </c>
      <c r="H5042" s="207" t="s">
        <v>208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691</v>
      </c>
      <c r="C5043" s="209" t="s">
        <v>692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287</v>
      </c>
      <c r="H5043" s="207" t="s">
        <v>178</v>
      </c>
      <c r="I5043" s="207" t="s">
        <v>240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691</v>
      </c>
      <c r="C5044" s="209" t="s">
        <v>692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287</v>
      </c>
      <c r="H5044" s="207" t="s">
        <v>1011</v>
      </c>
      <c r="I5044" s="207" t="s">
        <v>235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691</v>
      </c>
      <c r="C5045" s="209" t="s">
        <v>692</v>
      </c>
      <c r="D5045" s="72" t="str">
        <f t="shared" si="157"/>
        <v>jul/2018</v>
      </c>
      <c r="E5045" s="206">
        <v>43308</v>
      </c>
      <c r="F5045" s="205" t="s">
        <v>201</v>
      </c>
      <c r="G5045" s="205" t="s">
        <v>287</v>
      </c>
      <c r="H5045" s="207" t="s">
        <v>294</v>
      </c>
      <c r="I5045" s="207" t="s">
        <v>229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691</v>
      </c>
      <c r="C5046" s="209" t="s">
        <v>692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287</v>
      </c>
      <c r="H5046" s="207" t="s">
        <v>998</v>
      </c>
      <c r="I5046" s="207" t="s">
        <v>241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691</v>
      </c>
      <c r="C5047" s="209" t="s">
        <v>692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287</v>
      </c>
      <c r="H5047" s="207" t="s">
        <v>410</v>
      </c>
      <c r="I5047" s="207" t="s">
        <v>240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691</v>
      </c>
      <c r="C5048" s="209" t="s">
        <v>692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287</v>
      </c>
      <c r="H5048" s="207" t="s">
        <v>346</v>
      </c>
      <c r="I5048" s="207" t="s">
        <v>241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691</v>
      </c>
      <c r="C5049" s="209" t="s">
        <v>692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287</v>
      </c>
      <c r="H5049" s="207" t="s">
        <v>1403</v>
      </c>
      <c r="I5049" s="207" t="s">
        <v>240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691</v>
      </c>
      <c r="C5050" s="209" t="s">
        <v>692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287</v>
      </c>
      <c r="H5050" s="207" t="s">
        <v>306</v>
      </c>
      <c r="I5050" s="207" t="s">
        <v>240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691</v>
      </c>
      <c r="C5051" s="209" t="s">
        <v>692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287</v>
      </c>
      <c r="H5051" s="207" t="s">
        <v>143</v>
      </c>
      <c r="I5051" s="207" t="s">
        <v>247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691</v>
      </c>
      <c r="C5052" s="209" t="s">
        <v>692</v>
      </c>
      <c r="D5052" s="72" t="str">
        <f t="shared" si="157"/>
        <v>jul/2018</v>
      </c>
      <c r="E5052" s="206">
        <v>43308</v>
      </c>
      <c r="F5052" s="205" t="s">
        <v>203</v>
      </c>
      <c r="G5052" s="205" t="s">
        <v>287</v>
      </c>
      <c r="H5052" s="207" t="s">
        <v>204</v>
      </c>
      <c r="I5052" s="207" t="s">
        <v>292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691</v>
      </c>
      <c r="C5053" s="209" t="s">
        <v>692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287</v>
      </c>
      <c r="H5053" s="207" t="s">
        <v>1005</v>
      </c>
      <c r="I5053" s="207" t="s">
        <v>242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691</v>
      </c>
      <c r="C5054" s="209" t="s">
        <v>692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287</v>
      </c>
      <c r="H5054" s="207" t="s">
        <v>342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691</v>
      </c>
      <c r="C5055" s="209" t="s">
        <v>692</v>
      </c>
      <c r="D5055" s="72" t="str">
        <f t="shared" si="157"/>
        <v>jul/2018</v>
      </c>
      <c r="E5055" s="206">
        <v>43308</v>
      </c>
      <c r="F5055" s="205" t="s">
        <v>210</v>
      </c>
      <c r="G5055" s="205" t="s">
        <v>287</v>
      </c>
      <c r="H5055" s="207" t="s">
        <v>298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691</v>
      </c>
      <c r="C5056" s="209" t="s">
        <v>692</v>
      </c>
      <c r="D5056" s="72" t="str">
        <f t="shared" si="157"/>
        <v>jul/2018</v>
      </c>
      <c r="E5056" s="206">
        <v>43308</v>
      </c>
      <c r="F5056" s="205" t="s">
        <v>210</v>
      </c>
      <c r="G5056" s="205" t="s">
        <v>287</v>
      </c>
      <c r="H5056" s="207" t="s">
        <v>298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691</v>
      </c>
      <c r="C5057" s="209" t="s">
        <v>692</v>
      </c>
      <c r="D5057" s="72" t="str">
        <f t="shared" si="157"/>
        <v>jul/2018</v>
      </c>
      <c r="E5057" s="206">
        <v>43308</v>
      </c>
      <c r="F5057" s="205" t="s">
        <v>210</v>
      </c>
      <c r="G5057" s="205" t="s">
        <v>287</v>
      </c>
      <c r="H5057" s="207" t="s">
        <v>298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691</v>
      </c>
      <c r="C5058" s="209" t="s">
        <v>692</v>
      </c>
      <c r="D5058" s="72" t="str">
        <f t="shared" si="157"/>
        <v>jul/2018</v>
      </c>
      <c r="E5058" s="206">
        <v>43308</v>
      </c>
      <c r="F5058" s="205" t="s">
        <v>210</v>
      </c>
      <c r="G5058" s="205" t="s">
        <v>287</v>
      </c>
      <c r="H5058" s="207" t="s">
        <v>298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691</v>
      </c>
      <c r="C5059" s="209" t="s">
        <v>692</v>
      </c>
      <c r="D5059" s="72" t="str">
        <f t="shared" si="157"/>
        <v>jul/2018</v>
      </c>
      <c r="E5059" s="206">
        <v>43308</v>
      </c>
      <c r="F5059" s="205" t="s">
        <v>210</v>
      </c>
      <c r="G5059" s="205" t="s">
        <v>287</v>
      </c>
      <c r="H5059" s="207" t="s">
        <v>1040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691</v>
      </c>
      <c r="C5060" s="209" t="s">
        <v>692</v>
      </c>
      <c r="D5060" s="72" t="str">
        <f t="shared" ref="D5060:D5123" si="159">TEXT(E5060,"mmm/aaaa")</f>
        <v>jul/2018</v>
      </c>
      <c r="E5060" s="206">
        <v>43308</v>
      </c>
      <c r="F5060" s="205" t="s">
        <v>210</v>
      </c>
      <c r="G5060" s="205" t="s">
        <v>287</v>
      </c>
      <c r="H5060" s="207" t="s">
        <v>1040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691</v>
      </c>
      <c r="C5061" s="209" t="s">
        <v>692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287</v>
      </c>
      <c r="H5061" s="207" t="s">
        <v>308</v>
      </c>
      <c r="I5061" s="207" t="s">
        <v>241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691</v>
      </c>
      <c r="C5062" s="209" t="s">
        <v>692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287</v>
      </c>
      <c r="H5062" s="207" t="s">
        <v>740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691</v>
      </c>
      <c r="C5063" s="209" t="s">
        <v>692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287</v>
      </c>
      <c r="H5063" s="207" t="s">
        <v>363</v>
      </c>
      <c r="I5063" s="207" t="s">
        <v>241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691</v>
      </c>
      <c r="C5064" s="209" t="s">
        <v>692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287</v>
      </c>
      <c r="H5064" s="207" t="s">
        <v>363</v>
      </c>
      <c r="I5064" s="207" t="s">
        <v>241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691</v>
      </c>
      <c r="C5065" s="209" t="s">
        <v>692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287</v>
      </c>
      <c r="H5065" s="207" t="s">
        <v>389</v>
      </c>
      <c r="I5065" s="207" t="s">
        <v>241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691</v>
      </c>
      <c r="C5066" s="209" t="s">
        <v>692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287</v>
      </c>
      <c r="H5066" s="207" t="s">
        <v>389</v>
      </c>
      <c r="I5066" s="207" t="s">
        <v>241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691</v>
      </c>
      <c r="C5067" s="209" t="s">
        <v>692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287</v>
      </c>
      <c r="H5067" s="207" t="s">
        <v>389</v>
      </c>
      <c r="I5067" s="207" t="s">
        <v>241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691</v>
      </c>
      <c r="C5068" s="209" t="s">
        <v>692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287</v>
      </c>
      <c r="H5068" s="207" t="s">
        <v>388</v>
      </c>
      <c r="I5068" s="207" t="s">
        <v>240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691</v>
      </c>
      <c r="C5069" s="209" t="s">
        <v>692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287</v>
      </c>
      <c r="H5069" s="207" t="s">
        <v>1416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691</v>
      </c>
      <c r="C5070" s="209" t="s">
        <v>692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287</v>
      </c>
      <c r="H5070" s="207" t="s">
        <v>1031</v>
      </c>
      <c r="I5070" s="207" t="s">
        <v>242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691</v>
      </c>
      <c r="C5071" s="209" t="s">
        <v>692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287</v>
      </c>
      <c r="H5071" s="207" t="s">
        <v>1031</v>
      </c>
      <c r="I5071" s="207" t="s">
        <v>241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691</v>
      </c>
      <c r="C5072" s="209" t="s">
        <v>692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287</v>
      </c>
      <c r="H5072" s="207" t="s">
        <v>1008</v>
      </c>
      <c r="I5072" s="207" t="s">
        <v>241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691</v>
      </c>
      <c r="C5073" s="209" t="s">
        <v>692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287</v>
      </c>
      <c r="H5073" s="207" t="s">
        <v>901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691</v>
      </c>
      <c r="C5074" s="209" t="s">
        <v>692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287</v>
      </c>
      <c r="H5074" s="207" t="s">
        <v>306</v>
      </c>
      <c r="I5074" s="207" t="s">
        <v>241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691</v>
      </c>
      <c r="C5075" s="209" t="s">
        <v>692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287</v>
      </c>
      <c r="H5075" s="207" t="s">
        <v>1014</v>
      </c>
      <c r="I5075" s="207" t="s">
        <v>244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691</v>
      </c>
      <c r="C5076" s="209" t="s">
        <v>692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287</v>
      </c>
      <c r="H5076" s="207" t="s">
        <v>1042</v>
      </c>
      <c r="I5076" s="207" t="s">
        <v>241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691</v>
      </c>
      <c r="C5077" s="209" t="s">
        <v>692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287</v>
      </c>
      <c r="H5077" s="207" t="s">
        <v>502</v>
      </c>
      <c r="I5077" s="207" t="s">
        <v>241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691</v>
      </c>
      <c r="C5078" s="209" t="s">
        <v>692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287</v>
      </c>
      <c r="H5078" s="207" t="s">
        <v>179</v>
      </c>
      <c r="I5078" s="207" t="s">
        <v>241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691</v>
      </c>
      <c r="C5079" s="209" t="s">
        <v>692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287</v>
      </c>
      <c r="H5079" s="207" t="s">
        <v>1486</v>
      </c>
      <c r="I5079" s="207" t="s">
        <v>240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691</v>
      </c>
      <c r="C5080" s="209" t="s">
        <v>692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287</v>
      </c>
      <c r="H5080" s="207" t="s">
        <v>405</v>
      </c>
      <c r="I5080" s="207" t="s">
        <v>252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691</v>
      </c>
      <c r="C5081" s="209" t="s">
        <v>692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287</v>
      </c>
      <c r="H5081" s="207" t="s">
        <v>405</v>
      </c>
      <c r="I5081" s="207" t="s">
        <v>252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691</v>
      </c>
      <c r="C5082" s="209" t="s">
        <v>692</v>
      </c>
      <c r="D5082" s="72" t="str">
        <f t="shared" si="159"/>
        <v>jul/2018</v>
      </c>
      <c r="E5082" s="206">
        <v>43311</v>
      </c>
      <c r="F5082" s="205" t="s">
        <v>203</v>
      </c>
      <c r="G5082" s="205" t="s">
        <v>287</v>
      </c>
      <c r="H5082" s="207" t="s">
        <v>204</v>
      </c>
      <c r="I5082" s="207" t="s">
        <v>292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691</v>
      </c>
      <c r="C5083" s="209" t="s">
        <v>692</v>
      </c>
      <c r="D5083" s="72" t="str">
        <f t="shared" si="159"/>
        <v>jul/2018</v>
      </c>
      <c r="E5083" s="206">
        <v>43311</v>
      </c>
      <c r="F5083" s="205" t="s">
        <v>210</v>
      </c>
      <c r="G5083" s="205" t="s">
        <v>287</v>
      </c>
      <c r="H5083" s="207" t="s">
        <v>298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691</v>
      </c>
      <c r="C5084" s="209" t="s">
        <v>692</v>
      </c>
      <c r="D5084" s="72" t="str">
        <f t="shared" si="159"/>
        <v>jul/2018</v>
      </c>
      <c r="E5084" s="206">
        <v>43311</v>
      </c>
      <c r="F5084" s="205" t="s">
        <v>210</v>
      </c>
      <c r="G5084" s="205" t="s">
        <v>287</v>
      </c>
      <c r="H5084" s="207" t="s">
        <v>1040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691</v>
      </c>
      <c r="C5085" s="209" t="s">
        <v>692</v>
      </c>
      <c r="D5085" s="72" t="str">
        <f t="shared" si="159"/>
        <v>jul/2018</v>
      </c>
      <c r="E5085" s="206">
        <v>43311</v>
      </c>
      <c r="F5085" s="205" t="s">
        <v>210</v>
      </c>
      <c r="G5085" s="205" t="s">
        <v>287</v>
      </c>
      <c r="H5085" s="207" t="s">
        <v>1040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691</v>
      </c>
      <c r="C5086" s="209" t="s">
        <v>692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287</v>
      </c>
      <c r="H5086" s="207" t="s">
        <v>308</v>
      </c>
      <c r="I5086" s="207" t="s">
        <v>241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691</v>
      </c>
      <c r="C5087" s="209" t="s">
        <v>692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287</v>
      </c>
      <c r="H5087" s="207" t="s">
        <v>501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691</v>
      </c>
      <c r="C5088" s="209" t="s">
        <v>692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287</v>
      </c>
      <c r="H5088" s="207" t="s">
        <v>178</v>
      </c>
      <c r="I5088" s="207" t="s">
        <v>252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691</v>
      </c>
      <c r="C5089" s="209" t="s">
        <v>692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287</v>
      </c>
      <c r="H5089" s="207" t="s">
        <v>178</v>
      </c>
      <c r="I5089" s="207" t="s">
        <v>240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691</v>
      </c>
      <c r="C5090" s="209" t="s">
        <v>692</v>
      </c>
      <c r="D5090" s="72" t="str">
        <f t="shared" si="159"/>
        <v>jul/2018</v>
      </c>
      <c r="E5090" s="206">
        <v>43312</v>
      </c>
      <c r="F5090" s="205" t="s">
        <v>201</v>
      </c>
      <c r="G5090" s="205" t="s">
        <v>287</v>
      </c>
      <c r="H5090" s="207" t="s">
        <v>294</v>
      </c>
      <c r="I5090" s="207" t="s">
        <v>229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691</v>
      </c>
      <c r="C5091" s="209" t="s">
        <v>692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287</v>
      </c>
      <c r="H5091" s="207" t="s">
        <v>1175</v>
      </c>
      <c r="I5091" s="207" t="s">
        <v>241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691</v>
      </c>
      <c r="C5092" s="209" t="s">
        <v>692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287</v>
      </c>
      <c r="H5092" s="207" t="s">
        <v>1175</v>
      </c>
      <c r="I5092" s="207" t="s">
        <v>241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691</v>
      </c>
      <c r="C5093" s="209" t="s">
        <v>692</v>
      </c>
      <c r="D5093" s="72" t="str">
        <f t="shared" si="159"/>
        <v>jul/2018</v>
      </c>
      <c r="E5093" s="206">
        <v>43312</v>
      </c>
      <c r="F5093" s="205" t="s">
        <v>1487</v>
      </c>
      <c r="G5093" s="205" t="s">
        <v>287</v>
      </c>
      <c r="H5093" s="207" t="s">
        <v>1488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691</v>
      </c>
      <c r="C5094" s="209" t="s">
        <v>692</v>
      </c>
      <c r="D5094" s="72" t="str">
        <f t="shared" si="159"/>
        <v>jul/2018</v>
      </c>
      <c r="E5094" s="206">
        <v>43312</v>
      </c>
      <c r="F5094" s="205" t="s">
        <v>1487</v>
      </c>
      <c r="G5094" s="205" t="s">
        <v>287</v>
      </c>
      <c r="H5094" s="207" t="s">
        <v>1488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691</v>
      </c>
      <c r="C5095" s="209" t="s">
        <v>692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287</v>
      </c>
      <c r="H5095" s="207" t="s">
        <v>1204</v>
      </c>
      <c r="I5095" s="207" t="s">
        <v>241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691</v>
      </c>
      <c r="C5096" s="209" t="s">
        <v>692</v>
      </c>
      <c r="D5096" s="72" t="str">
        <f t="shared" si="159"/>
        <v>jul/2018</v>
      </c>
      <c r="E5096" s="206">
        <v>43312</v>
      </c>
      <c r="F5096" s="205" t="s">
        <v>314</v>
      </c>
      <c r="G5096" s="205" t="s">
        <v>287</v>
      </c>
      <c r="H5096" s="207" t="s">
        <v>452</v>
      </c>
      <c r="I5096" s="207" t="s">
        <v>268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691</v>
      </c>
      <c r="C5097" s="209" t="s">
        <v>692</v>
      </c>
      <c r="D5097" s="72" t="str">
        <f t="shared" si="159"/>
        <v>jul/2018</v>
      </c>
      <c r="E5097" s="206">
        <v>43312</v>
      </c>
      <c r="F5097" s="205" t="s">
        <v>1489</v>
      </c>
      <c r="G5097" s="205" t="s">
        <v>287</v>
      </c>
      <c r="H5097" s="207" t="s">
        <v>334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691</v>
      </c>
      <c r="C5098" s="209" t="s">
        <v>692</v>
      </c>
      <c r="D5098" s="72" t="str">
        <f t="shared" si="159"/>
        <v>jul/2018</v>
      </c>
      <c r="E5098" s="206">
        <v>43312</v>
      </c>
      <c r="F5098" s="205" t="s">
        <v>1489</v>
      </c>
      <c r="G5098" s="205" t="s">
        <v>287</v>
      </c>
      <c r="H5098" s="207" t="s">
        <v>334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691</v>
      </c>
      <c r="C5099" s="209" t="s">
        <v>692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287</v>
      </c>
      <c r="H5099" s="207" t="s">
        <v>1046</v>
      </c>
      <c r="I5099" s="207" t="s">
        <v>242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693</v>
      </c>
      <c r="C5100" s="209" t="s">
        <v>692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287</v>
      </c>
      <c r="H5100" s="207" t="s">
        <v>503</v>
      </c>
      <c r="I5100" s="207" t="s">
        <v>230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691</v>
      </c>
      <c r="C5101" s="209" t="s">
        <v>692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287</v>
      </c>
      <c r="H5101" s="207" t="s">
        <v>503</v>
      </c>
      <c r="I5101" s="207" t="s">
        <v>230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691</v>
      </c>
      <c r="C5102" s="209" t="s">
        <v>692</v>
      </c>
      <c r="D5102" s="72" t="str">
        <f t="shared" si="159"/>
        <v>jul/2018</v>
      </c>
      <c r="E5102" s="206">
        <v>43312</v>
      </c>
      <c r="F5102" s="205" t="s">
        <v>203</v>
      </c>
      <c r="G5102" s="205" t="s">
        <v>287</v>
      </c>
      <c r="H5102" s="207" t="s">
        <v>204</v>
      </c>
      <c r="I5102" s="207" t="s">
        <v>292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691</v>
      </c>
      <c r="C5103" s="209" t="s">
        <v>692</v>
      </c>
      <c r="D5103" s="72" t="str">
        <f t="shared" si="159"/>
        <v>jul/2018</v>
      </c>
      <c r="E5103" s="206">
        <v>43312</v>
      </c>
      <c r="F5103" s="205" t="s">
        <v>210</v>
      </c>
      <c r="G5103" s="205" t="s">
        <v>287</v>
      </c>
      <c r="H5103" s="207" t="s">
        <v>298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691</v>
      </c>
      <c r="C5104" s="209" t="s">
        <v>692</v>
      </c>
      <c r="D5104" s="72" t="str">
        <f t="shared" si="159"/>
        <v>jul/2018</v>
      </c>
      <c r="E5104" s="206">
        <v>43312</v>
      </c>
      <c r="F5104" s="205" t="s">
        <v>210</v>
      </c>
      <c r="G5104" s="205" t="s">
        <v>287</v>
      </c>
      <c r="H5104" s="207" t="s">
        <v>298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691</v>
      </c>
      <c r="C5105" s="209" t="s">
        <v>692</v>
      </c>
      <c r="D5105" s="72" t="str">
        <f t="shared" si="159"/>
        <v>jul/2018</v>
      </c>
      <c r="E5105" s="206">
        <v>43312</v>
      </c>
      <c r="F5105" s="205" t="s">
        <v>210</v>
      </c>
      <c r="G5105" s="205" t="s">
        <v>287</v>
      </c>
      <c r="H5105" s="207" t="s">
        <v>298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691</v>
      </c>
      <c r="C5106" s="209" t="s">
        <v>692</v>
      </c>
      <c r="D5106" s="72" t="str">
        <f t="shared" si="159"/>
        <v>jul/2018</v>
      </c>
      <c r="E5106" s="206">
        <v>43312</v>
      </c>
      <c r="F5106" s="205" t="s">
        <v>210</v>
      </c>
      <c r="G5106" s="205" t="s">
        <v>287</v>
      </c>
      <c r="H5106" s="207" t="s">
        <v>1040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691</v>
      </c>
      <c r="C5107" s="209" t="s">
        <v>692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287</v>
      </c>
      <c r="H5107" s="207" t="s">
        <v>328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691</v>
      </c>
      <c r="C5108" s="209" t="s">
        <v>692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287</v>
      </c>
      <c r="H5108" s="207" t="s">
        <v>1175</v>
      </c>
      <c r="I5108" s="207" t="s">
        <v>241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691</v>
      </c>
      <c r="C5109" s="209" t="s">
        <v>692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287</v>
      </c>
      <c r="H5109" s="207" t="s">
        <v>1342</v>
      </c>
      <c r="I5109" s="207" t="s">
        <v>242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691</v>
      </c>
      <c r="C5110" s="209" t="s">
        <v>692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287</v>
      </c>
      <c r="H5110" s="207" t="s">
        <v>1204</v>
      </c>
      <c r="I5110" s="207" t="s">
        <v>242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691</v>
      </c>
      <c r="C5111" s="209" t="s">
        <v>692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287</v>
      </c>
      <c r="H5111" s="207" t="s">
        <v>168</v>
      </c>
      <c r="I5111" s="207" t="s">
        <v>252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691</v>
      </c>
      <c r="C5112" s="209" t="s">
        <v>692</v>
      </c>
      <c r="D5112" s="72" t="str">
        <f t="shared" si="159"/>
        <v>ago/2018</v>
      </c>
      <c r="E5112" s="206">
        <v>43313</v>
      </c>
      <c r="F5112" s="205" t="s">
        <v>203</v>
      </c>
      <c r="G5112" s="205" t="s">
        <v>287</v>
      </c>
      <c r="H5112" s="207" t="s">
        <v>204</v>
      </c>
      <c r="I5112" s="207" t="s">
        <v>292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691</v>
      </c>
      <c r="C5113" s="209" t="s">
        <v>692</v>
      </c>
      <c r="D5113" s="72" t="str">
        <f t="shared" si="159"/>
        <v>ago/2018</v>
      </c>
      <c r="E5113" s="206">
        <v>43313</v>
      </c>
      <c r="F5113" s="205"/>
      <c r="G5113" s="205" t="s">
        <v>287</v>
      </c>
      <c r="H5113" s="207" t="s">
        <v>1490</v>
      </c>
      <c r="I5113" s="207" t="s">
        <v>268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691</v>
      </c>
      <c r="C5114" s="209" t="s">
        <v>692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287</v>
      </c>
      <c r="H5114" s="207" t="s">
        <v>1358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691</v>
      </c>
      <c r="C5115" s="209" t="s">
        <v>692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287</v>
      </c>
      <c r="H5115" s="207" t="s">
        <v>1416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691</v>
      </c>
      <c r="C5116" s="209" t="s">
        <v>692</v>
      </c>
      <c r="D5116" s="72" t="str">
        <f t="shared" si="159"/>
        <v>ago/2018</v>
      </c>
      <c r="E5116" s="206">
        <v>43314</v>
      </c>
      <c r="F5116" s="205" t="s">
        <v>314</v>
      </c>
      <c r="G5116" s="205" t="s">
        <v>287</v>
      </c>
      <c r="H5116" s="207" t="s">
        <v>387</v>
      </c>
      <c r="I5116" s="207" t="s">
        <v>268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691</v>
      </c>
      <c r="C5117" s="209" t="s">
        <v>692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287</v>
      </c>
      <c r="H5117" s="207" t="s">
        <v>1014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691</v>
      </c>
      <c r="C5118" s="209" t="s">
        <v>692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287</v>
      </c>
      <c r="H5118" s="207" t="s">
        <v>996</v>
      </c>
      <c r="I5118" s="207" t="s">
        <v>248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691</v>
      </c>
      <c r="C5119" s="209" t="s">
        <v>692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287</v>
      </c>
      <c r="H5119" s="207" t="s">
        <v>143</v>
      </c>
      <c r="I5119" s="207" t="s">
        <v>247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691</v>
      </c>
      <c r="C5120" s="209" t="s">
        <v>692</v>
      </c>
      <c r="D5120" s="72" t="str">
        <f t="shared" si="159"/>
        <v>ago/2018</v>
      </c>
      <c r="E5120" s="206">
        <v>43314</v>
      </c>
      <c r="F5120" s="205" t="s">
        <v>203</v>
      </c>
      <c r="G5120" s="205" t="s">
        <v>287</v>
      </c>
      <c r="H5120" s="207" t="s">
        <v>204</v>
      </c>
      <c r="I5120" s="207" t="s">
        <v>292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691</v>
      </c>
      <c r="C5121" s="209" t="s">
        <v>692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287</v>
      </c>
      <c r="H5121" s="207" t="s">
        <v>309</v>
      </c>
      <c r="I5121" s="207" t="s">
        <v>248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691</v>
      </c>
      <c r="C5122" s="209" t="s">
        <v>692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287</v>
      </c>
      <c r="H5122" s="207" t="s">
        <v>1005</v>
      </c>
      <c r="I5122" s="207" t="s">
        <v>242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691</v>
      </c>
      <c r="C5123" s="209" t="s">
        <v>692</v>
      </c>
      <c r="D5123" s="72" t="str">
        <f t="shared" si="159"/>
        <v>ago/2018</v>
      </c>
      <c r="E5123" s="206">
        <v>43314</v>
      </c>
      <c r="F5123" s="205" t="s">
        <v>210</v>
      </c>
      <c r="G5123" s="205" t="s">
        <v>287</v>
      </c>
      <c r="H5123" s="207" t="s">
        <v>298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691</v>
      </c>
      <c r="C5124" s="209" t="s">
        <v>692</v>
      </c>
      <c r="D5124" s="72" t="str">
        <f t="shared" ref="D5124:D5187" si="161">TEXT(E5124,"mmm/aaaa")</f>
        <v>ago/2018</v>
      </c>
      <c r="E5124" s="206">
        <v>43314</v>
      </c>
      <c r="F5124" s="205" t="s">
        <v>210</v>
      </c>
      <c r="G5124" s="205" t="s">
        <v>287</v>
      </c>
      <c r="H5124" s="207" t="s">
        <v>298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691</v>
      </c>
      <c r="C5125" s="209" t="s">
        <v>692</v>
      </c>
      <c r="D5125" s="72" t="str">
        <f t="shared" si="161"/>
        <v>ago/2018</v>
      </c>
      <c r="E5125" s="206">
        <v>43314</v>
      </c>
      <c r="F5125" s="205" t="s">
        <v>210</v>
      </c>
      <c r="G5125" s="205" t="s">
        <v>287</v>
      </c>
      <c r="H5125" s="207" t="s">
        <v>298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691</v>
      </c>
      <c r="C5126" s="209" t="s">
        <v>692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287</v>
      </c>
      <c r="H5126" s="207" t="s">
        <v>506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691</v>
      </c>
      <c r="C5127" s="209" t="s">
        <v>692</v>
      </c>
      <c r="D5127" s="72" t="str">
        <f t="shared" si="161"/>
        <v>ago/2018</v>
      </c>
      <c r="E5127" s="206">
        <v>43315</v>
      </c>
      <c r="F5127" s="205" t="s">
        <v>203</v>
      </c>
      <c r="G5127" s="205" t="s">
        <v>287</v>
      </c>
      <c r="H5127" s="207" t="s">
        <v>204</v>
      </c>
      <c r="I5127" s="207" t="s">
        <v>292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691</v>
      </c>
      <c r="C5128" s="209" t="s">
        <v>692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287</v>
      </c>
      <c r="H5128" s="207" t="s">
        <v>399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693</v>
      </c>
      <c r="C5129" s="209" t="s">
        <v>692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287</v>
      </c>
      <c r="H5129" s="207" t="s">
        <v>140</v>
      </c>
      <c r="I5129" s="207" t="s">
        <v>227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691</v>
      </c>
      <c r="C5130" s="209" t="s">
        <v>692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287</v>
      </c>
      <c r="H5130" s="207" t="s">
        <v>1491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691</v>
      </c>
      <c r="C5131" s="209" t="s">
        <v>692</v>
      </c>
      <c r="D5131" s="72" t="str">
        <f t="shared" si="161"/>
        <v>ago/2018</v>
      </c>
      <c r="E5131" s="206">
        <v>43318</v>
      </c>
      <c r="F5131" s="205" t="s">
        <v>1482</v>
      </c>
      <c r="G5131" s="205" t="s">
        <v>287</v>
      </c>
      <c r="H5131" s="207" t="s">
        <v>694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691</v>
      </c>
      <c r="C5132" s="209" t="s">
        <v>692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287</v>
      </c>
      <c r="H5132" s="207" t="s">
        <v>694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691</v>
      </c>
      <c r="C5133" s="209" t="s">
        <v>692</v>
      </c>
      <c r="D5133" s="72" t="str">
        <f t="shared" si="161"/>
        <v>ago/2018</v>
      </c>
      <c r="E5133" s="206">
        <v>43318</v>
      </c>
      <c r="F5133" s="205" t="s">
        <v>504</v>
      </c>
      <c r="G5133" s="205" t="s">
        <v>287</v>
      </c>
      <c r="H5133" s="207" t="s">
        <v>1179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691</v>
      </c>
      <c r="C5134" s="209" t="s">
        <v>692</v>
      </c>
      <c r="D5134" s="72" t="str">
        <f t="shared" si="161"/>
        <v>ago/2018</v>
      </c>
      <c r="E5134" s="206">
        <v>43318</v>
      </c>
      <c r="F5134" s="205" t="s">
        <v>203</v>
      </c>
      <c r="G5134" s="205" t="s">
        <v>287</v>
      </c>
      <c r="H5134" s="207" t="s">
        <v>204</v>
      </c>
      <c r="I5134" s="207" t="s">
        <v>292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691</v>
      </c>
      <c r="C5135" s="209" t="s">
        <v>692</v>
      </c>
      <c r="D5135" s="72" t="str">
        <f t="shared" si="161"/>
        <v>ago/2018</v>
      </c>
      <c r="E5135" s="206">
        <v>43318</v>
      </c>
      <c r="F5135" s="205" t="s">
        <v>210</v>
      </c>
      <c r="G5135" s="205" t="s">
        <v>287</v>
      </c>
      <c r="H5135" s="207" t="s">
        <v>298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691</v>
      </c>
      <c r="C5136" s="209" t="s">
        <v>692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287</v>
      </c>
      <c r="H5136" s="207" t="s">
        <v>1411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691</v>
      </c>
      <c r="C5137" s="209" t="s">
        <v>692</v>
      </c>
      <c r="D5137" s="72" t="str">
        <f t="shared" si="161"/>
        <v>ago/2018</v>
      </c>
      <c r="E5137" s="206">
        <v>43319</v>
      </c>
      <c r="F5137" s="205" t="s">
        <v>201</v>
      </c>
      <c r="G5137" s="205" t="s">
        <v>287</v>
      </c>
      <c r="H5137" s="207" t="s">
        <v>294</v>
      </c>
      <c r="I5137" s="207" t="s">
        <v>229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691</v>
      </c>
      <c r="C5138" s="209" t="s">
        <v>692</v>
      </c>
      <c r="D5138" s="72" t="str">
        <f t="shared" si="161"/>
        <v>ago/2018</v>
      </c>
      <c r="E5138" s="206">
        <v>43319</v>
      </c>
      <c r="F5138" s="205" t="s">
        <v>1492</v>
      </c>
      <c r="G5138" s="205" t="s">
        <v>287</v>
      </c>
      <c r="H5138" s="207" t="s">
        <v>507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691</v>
      </c>
      <c r="C5139" s="209" t="s">
        <v>692</v>
      </c>
      <c r="D5139" s="72" t="str">
        <f t="shared" si="161"/>
        <v>ago/2018</v>
      </c>
      <c r="E5139" s="206">
        <v>43319</v>
      </c>
      <c r="F5139" s="205" t="s">
        <v>1492</v>
      </c>
      <c r="G5139" s="205" t="s">
        <v>287</v>
      </c>
      <c r="H5139" s="207" t="s">
        <v>507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691</v>
      </c>
      <c r="C5140" s="209" t="s">
        <v>692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287</v>
      </c>
      <c r="H5140" s="207" t="s">
        <v>1354</v>
      </c>
      <c r="I5140" s="207" t="s">
        <v>235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691</v>
      </c>
      <c r="C5141" s="209" t="s">
        <v>692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287</v>
      </c>
      <c r="H5141" s="207" t="s">
        <v>1488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691</v>
      </c>
      <c r="C5142" s="209" t="s">
        <v>692</v>
      </c>
      <c r="D5142" s="72" t="str">
        <f t="shared" si="161"/>
        <v>ago/2018</v>
      </c>
      <c r="E5142" s="206">
        <v>43319</v>
      </c>
      <c r="F5142" s="205" t="s">
        <v>314</v>
      </c>
      <c r="G5142" s="205" t="s">
        <v>287</v>
      </c>
      <c r="H5142" s="207" t="s">
        <v>1256</v>
      </c>
      <c r="I5142" s="207" t="s">
        <v>268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691</v>
      </c>
      <c r="C5143" s="209" t="s">
        <v>692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287</v>
      </c>
      <c r="H5143" s="207" t="s">
        <v>1205</v>
      </c>
      <c r="I5143" s="207" t="s">
        <v>241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691</v>
      </c>
      <c r="C5144" s="209" t="s">
        <v>692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287</v>
      </c>
      <c r="H5144" s="207" t="s">
        <v>1125</v>
      </c>
      <c r="I5144" s="207" t="s">
        <v>253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691</v>
      </c>
      <c r="C5145" s="209" t="s">
        <v>692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303</v>
      </c>
      <c r="H5145" s="207" t="s">
        <v>291</v>
      </c>
      <c r="I5145" s="207" t="s">
        <v>241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691</v>
      </c>
      <c r="C5146" s="209" t="s">
        <v>692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313</v>
      </c>
      <c r="H5146" s="207" t="s">
        <v>291</v>
      </c>
      <c r="I5146" s="207" t="s">
        <v>240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693</v>
      </c>
      <c r="C5147" s="209" t="s">
        <v>692</v>
      </c>
      <c r="D5147" s="72" t="str">
        <f t="shared" si="161"/>
        <v>ago/2018</v>
      </c>
      <c r="E5147" s="206">
        <v>43319</v>
      </c>
      <c r="F5147" s="205" t="s">
        <v>203</v>
      </c>
      <c r="G5147" s="205" t="s">
        <v>287</v>
      </c>
      <c r="H5147" s="207" t="s">
        <v>204</v>
      </c>
      <c r="I5147" s="207" t="s">
        <v>292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691</v>
      </c>
      <c r="C5148" s="209" t="s">
        <v>692</v>
      </c>
      <c r="D5148" s="72" t="str">
        <f t="shared" si="161"/>
        <v>ago/2018</v>
      </c>
      <c r="E5148" s="206">
        <v>43319</v>
      </c>
      <c r="F5148" s="205" t="s">
        <v>210</v>
      </c>
      <c r="G5148" s="205" t="s">
        <v>287</v>
      </c>
      <c r="H5148" s="207" t="s">
        <v>298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691</v>
      </c>
      <c r="C5149" s="209" t="s">
        <v>692</v>
      </c>
      <c r="D5149" s="72" t="str">
        <f t="shared" si="161"/>
        <v>ago/2018</v>
      </c>
      <c r="E5149" s="206">
        <v>43319</v>
      </c>
      <c r="F5149" s="205" t="s">
        <v>210</v>
      </c>
      <c r="G5149" s="205" t="s">
        <v>287</v>
      </c>
      <c r="H5149" s="207" t="s">
        <v>298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693</v>
      </c>
      <c r="C5150" s="209" t="s">
        <v>692</v>
      </c>
      <c r="D5150" s="72" t="str">
        <f t="shared" si="161"/>
        <v>ago/2018</v>
      </c>
      <c r="E5150" s="206">
        <v>43319</v>
      </c>
      <c r="F5150" s="205" t="s">
        <v>201</v>
      </c>
      <c r="G5150" s="205" t="s">
        <v>287</v>
      </c>
      <c r="H5150" s="207" t="s">
        <v>299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691</v>
      </c>
      <c r="C5151" s="209" t="s">
        <v>692</v>
      </c>
      <c r="D5151" s="72" t="str">
        <f t="shared" si="161"/>
        <v>ago/2018</v>
      </c>
      <c r="E5151" s="206">
        <v>43319</v>
      </c>
      <c r="F5151" s="205" t="s">
        <v>201</v>
      </c>
      <c r="G5151" s="205" t="s">
        <v>287</v>
      </c>
      <c r="H5151" s="207" t="s">
        <v>299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691</v>
      </c>
      <c r="C5152" s="209" t="s">
        <v>692</v>
      </c>
      <c r="D5152" s="72" t="str">
        <f t="shared" si="161"/>
        <v>ago/2018</v>
      </c>
      <c r="E5152" s="206">
        <v>43319</v>
      </c>
      <c r="F5152" s="205" t="s">
        <v>314</v>
      </c>
      <c r="G5152" s="205" t="s">
        <v>287</v>
      </c>
      <c r="H5152" s="207" t="s">
        <v>209</v>
      </c>
      <c r="I5152" s="207" t="s">
        <v>268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691</v>
      </c>
      <c r="C5153" s="209" t="s">
        <v>692</v>
      </c>
      <c r="D5153" s="72" t="str">
        <f t="shared" si="161"/>
        <v>ago/2018</v>
      </c>
      <c r="E5153" s="206">
        <v>43320</v>
      </c>
      <c r="F5153" s="205" t="s">
        <v>1493</v>
      </c>
      <c r="G5153" s="205" t="s">
        <v>287</v>
      </c>
      <c r="H5153" s="207" t="s">
        <v>1494</v>
      </c>
      <c r="I5153" s="207" t="s">
        <v>235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691</v>
      </c>
      <c r="C5154" s="209" t="s">
        <v>692</v>
      </c>
      <c r="D5154" s="72" t="str">
        <f t="shared" si="161"/>
        <v>ago/2018</v>
      </c>
      <c r="E5154" s="206">
        <v>43320</v>
      </c>
      <c r="F5154" s="205" t="s">
        <v>1495</v>
      </c>
      <c r="G5154" s="205" t="s">
        <v>287</v>
      </c>
      <c r="H5154" s="207" t="s">
        <v>1287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691</v>
      </c>
      <c r="C5155" s="209" t="s">
        <v>692</v>
      </c>
      <c r="D5155" s="72" t="str">
        <f t="shared" si="161"/>
        <v>ago/2018</v>
      </c>
      <c r="E5155" s="206">
        <v>43320</v>
      </c>
      <c r="F5155" s="205" t="s">
        <v>1496</v>
      </c>
      <c r="G5155" s="205" t="s">
        <v>287</v>
      </c>
      <c r="H5155" s="207" t="s">
        <v>1029</v>
      </c>
      <c r="I5155" s="207" t="s">
        <v>235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691</v>
      </c>
      <c r="C5156" s="209" t="s">
        <v>692</v>
      </c>
      <c r="D5156" s="72" t="str">
        <f t="shared" si="161"/>
        <v>ago/2018</v>
      </c>
      <c r="E5156" s="206">
        <v>43320</v>
      </c>
      <c r="F5156" s="205" t="s">
        <v>1497</v>
      </c>
      <c r="G5156" s="205" t="s">
        <v>287</v>
      </c>
      <c r="H5156" s="207" t="s">
        <v>1011</v>
      </c>
      <c r="I5156" s="207" t="s">
        <v>235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691</v>
      </c>
      <c r="C5157" s="209" t="s">
        <v>692</v>
      </c>
      <c r="D5157" s="72" t="str">
        <f t="shared" si="161"/>
        <v>ago/2018</v>
      </c>
      <c r="E5157" s="206">
        <v>43320</v>
      </c>
      <c r="F5157" s="205" t="s">
        <v>526</v>
      </c>
      <c r="G5157" s="205" t="s">
        <v>287</v>
      </c>
      <c r="H5157" s="207" t="s">
        <v>1012</v>
      </c>
      <c r="I5157" s="207" t="s">
        <v>235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691</v>
      </c>
      <c r="C5158" s="209" t="s">
        <v>692</v>
      </c>
      <c r="D5158" s="72" t="str">
        <f t="shared" si="161"/>
        <v>ago/2018</v>
      </c>
      <c r="E5158" s="206">
        <v>43320</v>
      </c>
      <c r="F5158" s="205" t="s">
        <v>1498</v>
      </c>
      <c r="G5158" s="205" t="s">
        <v>287</v>
      </c>
      <c r="H5158" s="207" t="s">
        <v>328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691</v>
      </c>
      <c r="C5159" s="209" t="s">
        <v>692</v>
      </c>
      <c r="D5159" s="72" t="str">
        <f t="shared" si="161"/>
        <v>ago/2018</v>
      </c>
      <c r="E5159" s="206">
        <v>43320</v>
      </c>
      <c r="F5159" s="205" t="s">
        <v>1499</v>
      </c>
      <c r="G5159" s="205" t="s">
        <v>287</v>
      </c>
      <c r="H5159" s="207" t="s">
        <v>1354</v>
      </c>
      <c r="I5159" s="207" t="s">
        <v>235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691</v>
      </c>
      <c r="C5160" s="209" t="s">
        <v>692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287</v>
      </c>
      <c r="H5160" s="207" t="s">
        <v>1403</v>
      </c>
      <c r="I5160" s="207" t="s">
        <v>240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691</v>
      </c>
      <c r="C5161" s="209" t="s">
        <v>692</v>
      </c>
      <c r="D5161" s="72" t="str">
        <f t="shared" si="161"/>
        <v>ago/2018</v>
      </c>
      <c r="E5161" s="206">
        <v>43320</v>
      </c>
      <c r="F5161" s="205" t="s">
        <v>1089</v>
      </c>
      <c r="G5161" s="205" t="s">
        <v>287</v>
      </c>
      <c r="H5161" s="207" t="s">
        <v>1013</v>
      </c>
      <c r="I5161" s="207" t="s">
        <v>235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691</v>
      </c>
      <c r="C5162" s="209" t="s">
        <v>692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287</v>
      </c>
      <c r="H5162" s="207" t="s">
        <v>306</v>
      </c>
      <c r="I5162" s="207" t="s">
        <v>240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691</v>
      </c>
      <c r="C5163" s="209" t="s">
        <v>692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287</v>
      </c>
      <c r="H5163" s="207" t="s">
        <v>1014</v>
      </c>
      <c r="I5163" s="207" t="s">
        <v>265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691</v>
      </c>
      <c r="C5164" s="209" t="s">
        <v>692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287</v>
      </c>
      <c r="H5164" s="207" t="s">
        <v>1014</v>
      </c>
      <c r="I5164" s="207" t="s">
        <v>244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691</v>
      </c>
      <c r="C5165" s="209" t="s">
        <v>692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287</v>
      </c>
      <c r="H5165" s="207" t="s">
        <v>1014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691</v>
      </c>
      <c r="C5166" s="209" t="s">
        <v>692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287</v>
      </c>
      <c r="H5166" s="207" t="s">
        <v>1066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691</v>
      </c>
      <c r="C5167" s="209" t="s">
        <v>692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287</v>
      </c>
      <c r="H5167" s="207" t="s">
        <v>502</v>
      </c>
      <c r="I5167" s="207" t="s">
        <v>241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691</v>
      </c>
      <c r="C5168" s="209" t="s">
        <v>692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287</v>
      </c>
      <c r="H5168" s="207" t="s">
        <v>355</v>
      </c>
      <c r="I5168" s="207" t="s">
        <v>240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691</v>
      </c>
      <c r="C5169" s="209" t="s">
        <v>692</v>
      </c>
      <c r="D5169" s="72" t="str">
        <f t="shared" si="161"/>
        <v>ago/2018</v>
      </c>
      <c r="E5169" s="206">
        <v>43320</v>
      </c>
      <c r="F5169" s="205" t="s">
        <v>1500</v>
      </c>
      <c r="G5169" s="205" t="s">
        <v>287</v>
      </c>
      <c r="H5169" s="207" t="s">
        <v>1073</v>
      </c>
      <c r="I5169" s="207" t="s">
        <v>270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691</v>
      </c>
      <c r="C5170" s="209" t="s">
        <v>692</v>
      </c>
      <c r="D5170" s="72" t="str">
        <f t="shared" si="161"/>
        <v>ago/2018</v>
      </c>
      <c r="E5170" s="206">
        <v>43320</v>
      </c>
      <c r="F5170" s="205" t="s">
        <v>667</v>
      </c>
      <c r="G5170" s="205" t="s">
        <v>287</v>
      </c>
      <c r="H5170" s="207" t="s">
        <v>1015</v>
      </c>
      <c r="I5170" s="207" t="s">
        <v>260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691</v>
      </c>
      <c r="C5171" s="209" t="s">
        <v>692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287</v>
      </c>
      <c r="H5171" s="207" t="s">
        <v>291</v>
      </c>
      <c r="I5171" s="207" t="s">
        <v>240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691</v>
      </c>
      <c r="C5172" s="209" t="s">
        <v>692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293</v>
      </c>
      <c r="H5172" s="207" t="s">
        <v>291</v>
      </c>
      <c r="I5172" s="207" t="s">
        <v>241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691</v>
      </c>
      <c r="C5173" s="209" t="s">
        <v>692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287</v>
      </c>
      <c r="H5173" s="207" t="s">
        <v>1037</v>
      </c>
      <c r="I5173" s="207" t="s">
        <v>240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691</v>
      </c>
      <c r="C5174" s="209" t="s">
        <v>692</v>
      </c>
      <c r="D5174" s="72" t="str">
        <f t="shared" si="161"/>
        <v>ago/2018</v>
      </c>
      <c r="E5174" s="206">
        <v>43320</v>
      </c>
      <c r="F5174" s="205" t="s">
        <v>1501</v>
      </c>
      <c r="G5174" s="205" t="s">
        <v>287</v>
      </c>
      <c r="H5174" s="207" t="s">
        <v>1017</v>
      </c>
      <c r="I5174" s="207" t="s">
        <v>235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691</v>
      </c>
      <c r="C5175" s="209" t="s">
        <v>692</v>
      </c>
      <c r="D5175" s="72" t="str">
        <f t="shared" si="161"/>
        <v>ago/2018</v>
      </c>
      <c r="E5175" s="206">
        <v>43320</v>
      </c>
      <c r="F5175" s="205" t="s">
        <v>1502</v>
      </c>
      <c r="G5175" s="205" t="s">
        <v>287</v>
      </c>
      <c r="H5175" s="207" t="s">
        <v>1503</v>
      </c>
      <c r="I5175" s="207" t="s">
        <v>235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691</v>
      </c>
      <c r="C5176" s="209" t="s">
        <v>692</v>
      </c>
      <c r="D5176" s="72" t="str">
        <f t="shared" si="161"/>
        <v>ago/2018</v>
      </c>
      <c r="E5176" s="206">
        <v>43320</v>
      </c>
      <c r="F5176" s="205" t="s">
        <v>210</v>
      </c>
      <c r="G5176" s="205" t="s">
        <v>287</v>
      </c>
      <c r="H5176" s="207" t="s">
        <v>298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691</v>
      </c>
      <c r="C5177" s="209" t="s">
        <v>692</v>
      </c>
      <c r="D5177" s="72" t="str">
        <f t="shared" si="161"/>
        <v>ago/2018</v>
      </c>
      <c r="E5177" s="206">
        <v>43320</v>
      </c>
      <c r="F5177" s="205" t="s">
        <v>210</v>
      </c>
      <c r="G5177" s="205" t="s">
        <v>287</v>
      </c>
      <c r="H5177" s="207" t="s">
        <v>298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691</v>
      </c>
      <c r="C5178" s="209" t="s">
        <v>692</v>
      </c>
      <c r="D5178" s="72" t="str">
        <f t="shared" si="161"/>
        <v>ago/2018</v>
      </c>
      <c r="E5178" s="206">
        <v>43320</v>
      </c>
      <c r="F5178" s="205" t="s">
        <v>1504</v>
      </c>
      <c r="G5178" s="205" t="s">
        <v>287</v>
      </c>
      <c r="H5178" s="207" t="s">
        <v>540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691</v>
      </c>
      <c r="C5179" s="209" t="s">
        <v>692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287</v>
      </c>
      <c r="H5179" s="207" t="s">
        <v>700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691</v>
      </c>
      <c r="C5180" s="209" t="s">
        <v>692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287</v>
      </c>
      <c r="H5180" s="207" t="s">
        <v>1023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691</v>
      </c>
      <c r="C5181" s="209" t="s">
        <v>692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287</v>
      </c>
      <c r="H5181" s="207" t="s">
        <v>671</v>
      </c>
      <c r="I5181" s="207" t="s">
        <v>242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691</v>
      </c>
      <c r="C5182" s="209" t="s">
        <v>692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287</v>
      </c>
      <c r="H5182" s="207" t="s">
        <v>309</v>
      </c>
      <c r="I5182" s="207" t="s">
        <v>249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691</v>
      </c>
      <c r="C5183" s="209" t="s">
        <v>692</v>
      </c>
      <c r="D5183" s="72" t="str">
        <f t="shared" si="161"/>
        <v>ago/2018</v>
      </c>
      <c r="E5183" s="206">
        <v>43321</v>
      </c>
      <c r="F5183" s="205" t="s">
        <v>210</v>
      </c>
      <c r="G5183" s="205" t="s">
        <v>287</v>
      </c>
      <c r="H5183" s="207" t="s">
        <v>298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691</v>
      </c>
      <c r="C5184" s="209" t="s">
        <v>692</v>
      </c>
      <c r="D5184" s="72" t="str">
        <f t="shared" si="161"/>
        <v>ago/2018</v>
      </c>
      <c r="E5184" s="206">
        <v>43322</v>
      </c>
      <c r="F5184" s="205" t="s">
        <v>1505</v>
      </c>
      <c r="G5184" s="205" t="s">
        <v>287</v>
      </c>
      <c r="H5184" s="207" t="s">
        <v>1188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691</v>
      </c>
      <c r="C5185" s="209" t="s">
        <v>692</v>
      </c>
      <c r="D5185" s="72" t="str">
        <f t="shared" si="161"/>
        <v>ago/2018</v>
      </c>
      <c r="E5185" s="206">
        <v>43322</v>
      </c>
      <c r="F5185" s="205" t="s">
        <v>1505</v>
      </c>
      <c r="G5185" s="205" t="s">
        <v>287</v>
      </c>
      <c r="H5185" s="207" t="s">
        <v>1189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691</v>
      </c>
      <c r="C5186" s="209" t="s">
        <v>692</v>
      </c>
      <c r="D5186" s="72" t="str">
        <f t="shared" si="161"/>
        <v>ago/2018</v>
      </c>
      <c r="E5186" s="206">
        <v>43322</v>
      </c>
      <c r="F5186" s="205" t="s">
        <v>1505</v>
      </c>
      <c r="G5186" s="205" t="s">
        <v>287</v>
      </c>
      <c r="H5186" s="207" t="s">
        <v>1190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691</v>
      </c>
      <c r="C5187" s="209" t="s">
        <v>692</v>
      </c>
      <c r="D5187" s="72" t="str">
        <f t="shared" si="161"/>
        <v>ago/2018</v>
      </c>
      <c r="E5187" s="206">
        <v>43322</v>
      </c>
      <c r="F5187" s="205" t="s">
        <v>1505</v>
      </c>
      <c r="G5187" s="205" t="s">
        <v>287</v>
      </c>
      <c r="H5187" s="207" t="s">
        <v>1257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691</v>
      </c>
      <c r="C5188" s="209" t="s">
        <v>692</v>
      </c>
      <c r="D5188" s="72" t="str">
        <f t="shared" ref="D5188:D5251" si="163">TEXT(E5188,"mmm/aaaa")</f>
        <v>ago/2018</v>
      </c>
      <c r="E5188" s="206">
        <v>43322</v>
      </c>
      <c r="F5188" s="205" t="s">
        <v>1505</v>
      </c>
      <c r="G5188" s="205" t="s">
        <v>287</v>
      </c>
      <c r="H5188" s="207" t="s">
        <v>1194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691</v>
      </c>
      <c r="C5189" s="209" t="s">
        <v>692</v>
      </c>
      <c r="D5189" s="72" t="str">
        <f t="shared" si="163"/>
        <v>ago/2018</v>
      </c>
      <c r="E5189" s="206">
        <v>43322</v>
      </c>
      <c r="F5189" s="205" t="s">
        <v>1505</v>
      </c>
      <c r="G5189" s="205" t="s">
        <v>287</v>
      </c>
      <c r="H5189" s="207" t="s">
        <v>1199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691</v>
      </c>
      <c r="C5190" s="209" t="s">
        <v>692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287</v>
      </c>
      <c r="H5190" s="207" t="s">
        <v>1506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691</v>
      </c>
      <c r="C5191" s="209" t="s">
        <v>692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287</v>
      </c>
      <c r="H5191" s="207" t="s">
        <v>143</v>
      </c>
      <c r="I5191" s="207" t="s">
        <v>247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691</v>
      </c>
      <c r="C5192" s="209" t="s">
        <v>692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287</v>
      </c>
      <c r="H5192" s="207" t="s">
        <v>1046</v>
      </c>
      <c r="I5192" s="207" t="s">
        <v>242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691</v>
      </c>
      <c r="C5193" s="209" t="s">
        <v>692</v>
      </c>
      <c r="D5193" s="72" t="str">
        <f t="shared" si="163"/>
        <v>ago/2018</v>
      </c>
      <c r="E5193" s="206">
        <v>43326</v>
      </c>
      <c r="F5193" s="205" t="s">
        <v>213</v>
      </c>
      <c r="G5193" s="205" t="s">
        <v>287</v>
      </c>
      <c r="H5193" s="207" t="s">
        <v>213</v>
      </c>
      <c r="I5193" s="207" t="s">
        <v>202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693</v>
      </c>
      <c r="C5194" s="209" t="s">
        <v>692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287</v>
      </c>
      <c r="H5194" s="207" t="s">
        <v>140</v>
      </c>
      <c r="I5194" s="207" t="s">
        <v>227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691</v>
      </c>
      <c r="C5195" s="209" t="s">
        <v>692</v>
      </c>
      <c r="D5195" s="72" t="str">
        <f t="shared" si="163"/>
        <v>ago/2018</v>
      </c>
      <c r="E5195" s="206">
        <v>43326</v>
      </c>
      <c r="F5195" s="205" t="s">
        <v>504</v>
      </c>
      <c r="G5195" s="205" t="s">
        <v>287</v>
      </c>
      <c r="H5195" s="207" t="s">
        <v>505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691</v>
      </c>
      <c r="C5196" s="209" t="s">
        <v>692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287</v>
      </c>
      <c r="H5196" s="207" t="s">
        <v>901</v>
      </c>
      <c r="I5196" s="207" t="s">
        <v>253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691</v>
      </c>
      <c r="C5197" s="209" t="s">
        <v>692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287</v>
      </c>
      <c r="H5197" s="207" t="s">
        <v>901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693</v>
      </c>
      <c r="C5198" s="209" t="s">
        <v>692</v>
      </c>
      <c r="D5198" s="72" t="str">
        <f t="shared" si="163"/>
        <v>ago/2018</v>
      </c>
      <c r="E5198" s="206">
        <v>43326</v>
      </c>
      <c r="F5198" s="205" t="s">
        <v>201</v>
      </c>
      <c r="G5198" s="205" t="s">
        <v>287</v>
      </c>
      <c r="H5198" s="207" t="s">
        <v>299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693</v>
      </c>
      <c r="C5199" s="209" t="s">
        <v>692</v>
      </c>
      <c r="D5199" s="72" t="str">
        <f t="shared" si="163"/>
        <v>ago/2018</v>
      </c>
      <c r="E5199" s="206">
        <v>43326</v>
      </c>
      <c r="F5199" s="205" t="s">
        <v>201</v>
      </c>
      <c r="G5199" s="205" t="s">
        <v>287</v>
      </c>
      <c r="H5199" s="207" t="s">
        <v>299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693</v>
      </c>
      <c r="C5200" s="209" t="s">
        <v>692</v>
      </c>
      <c r="D5200" s="72" t="str">
        <f t="shared" si="163"/>
        <v>ago/2018</v>
      </c>
      <c r="E5200" s="206">
        <v>43326</v>
      </c>
      <c r="F5200" s="205" t="s">
        <v>201</v>
      </c>
      <c r="G5200" s="205" t="s">
        <v>287</v>
      </c>
      <c r="H5200" s="207" t="s">
        <v>299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691</v>
      </c>
      <c r="C5201" s="209" t="s">
        <v>692</v>
      </c>
      <c r="D5201" s="72" t="str">
        <f t="shared" si="163"/>
        <v>ago/2018</v>
      </c>
      <c r="E5201" s="206">
        <v>43326</v>
      </c>
      <c r="F5201" s="205" t="s">
        <v>201</v>
      </c>
      <c r="G5201" s="205" t="s">
        <v>287</v>
      </c>
      <c r="H5201" s="207" t="s">
        <v>299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691</v>
      </c>
      <c r="C5202" s="209" t="s">
        <v>692</v>
      </c>
      <c r="D5202" s="72" t="str">
        <f t="shared" si="163"/>
        <v>ago/2018</v>
      </c>
      <c r="E5202" s="206">
        <v>43326</v>
      </c>
      <c r="F5202" s="205" t="s">
        <v>201</v>
      </c>
      <c r="G5202" s="205" t="s">
        <v>287</v>
      </c>
      <c r="H5202" s="207" t="s">
        <v>299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691</v>
      </c>
      <c r="C5203" s="209" t="s">
        <v>692</v>
      </c>
      <c r="D5203" s="72" t="str">
        <f t="shared" si="163"/>
        <v>ago/2018</v>
      </c>
      <c r="E5203" s="206">
        <v>43326</v>
      </c>
      <c r="F5203" s="205" t="s">
        <v>201</v>
      </c>
      <c r="G5203" s="205" t="s">
        <v>287</v>
      </c>
      <c r="H5203" s="207" t="s">
        <v>299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691</v>
      </c>
      <c r="C5204" s="209" t="s">
        <v>692</v>
      </c>
      <c r="D5204" s="72" t="str">
        <f t="shared" si="163"/>
        <v>ago/2018</v>
      </c>
      <c r="E5204" s="206">
        <v>43327</v>
      </c>
      <c r="F5204" s="205" t="s">
        <v>314</v>
      </c>
      <c r="G5204" s="205" t="s">
        <v>287</v>
      </c>
      <c r="H5204" s="207" t="s">
        <v>484</v>
      </c>
      <c r="I5204" s="207" t="s">
        <v>268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691</v>
      </c>
      <c r="C5205" s="209" t="s">
        <v>692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287</v>
      </c>
      <c r="H5205" s="207" t="s">
        <v>1287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691</v>
      </c>
      <c r="C5206" s="209" t="s">
        <v>692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287</v>
      </c>
      <c r="H5206" s="207" t="s">
        <v>1029</v>
      </c>
      <c r="I5206" s="207" t="s">
        <v>235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691</v>
      </c>
      <c r="C5207" s="209" t="s">
        <v>692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287</v>
      </c>
      <c r="H5207" s="207" t="s">
        <v>1029</v>
      </c>
      <c r="I5207" s="207" t="s">
        <v>235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691</v>
      </c>
      <c r="C5208" s="209" t="s">
        <v>692</v>
      </c>
      <c r="D5208" s="72" t="str">
        <f t="shared" si="163"/>
        <v>ago/2018</v>
      </c>
      <c r="E5208" s="206">
        <v>43327</v>
      </c>
      <c r="F5208" s="205" t="s">
        <v>504</v>
      </c>
      <c r="G5208" s="205" t="s">
        <v>287</v>
      </c>
      <c r="H5208" s="207" t="s">
        <v>1030</v>
      </c>
      <c r="I5208" s="207" t="s">
        <v>235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691</v>
      </c>
      <c r="C5209" s="209" t="s">
        <v>692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287</v>
      </c>
      <c r="H5209" s="207" t="s">
        <v>1011</v>
      </c>
      <c r="I5209" s="207" t="s">
        <v>235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691</v>
      </c>
      <c r="C5210" s="209" t="s">
        <v>692</v>
      </c>
      <c r="D5210" s="72" t="str">
        <f t="shared" si="163"/>
        <v>ago/2018</v>
      </c>
      <c r="E5210" s="206">
        <v>43327</v>
      </c>
      <c r="F5210" s="205" t="s">
        <v>201</v>
      </c>
      <c r="G5210" s="205" t="s">
        <v>287</v>
      </c>
      <c r="H5210" s="207" t="s">
        <v>294</v>
      </c>
      <c r="I5210" s="207" t="s">
        <v>229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691</v>
      </c>
      <c r="C5211" s="209" t="s">
        <v>692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287</v>
      </c>
      <c r="H5211" s="207" t="s">
        <v>1110</v>
      </c>
      <c r="I5211" s="207" t="s">
        <v>271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691</v>
      </c>
      <c r="C5212" s="209" t="s">
        <v>692</v>
      </c>
      <c r="D5212" s="72" t="str">
        <f t="shared" si="163"/>
        <v>ago/2018</v>
      </c>
      <c r="E5212" s="206">
        <v>43327</v>
      </c>
      <c r="F5212" s="205" t="s">
        <v>1507</v>
      </c>
      <c r="G5212" s="205" t="s">
        <v>287</v>
      </c>
      <c r="H5212" s="207" t="s">
        <v>926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691</v>
      </c>
      <c r="C5213" s="209" t="s">
        <v>692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287</v>
      </c>
      <c r="H5213" s="207" t="s">
        <v>346</v>
      </c>
      <c r="I5213" s="207" t="s">
        <v>241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691</v>
      </c>
      <c r="C5214" s="209" t="s">
        <v>692</v>
      </c>
      <c r="D5214" s="72" t="str">
        <f t="shared" si="163"/>
        <v>ago/2018</v>
      </c>
      <c r="E5214" s="206">
        <v>43327</v>
      </c>
      <c r="F5214" s="205" t="s">
        <v>504</v>
      </c>
      <c r="G5214" s="205" t="s">
        <v>287</v>
      </c>
      <c r="H5214" s="207" t="s">
        <v>883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691</v>
      </c>
      <c r="C5215" s="209" t="s">
        <v>692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287</v>
      </c>
      <c r="H5215" s="207" t="s">
        <v>1012</v>
      </c>
      <c r="I5215" s="207" t="s">
        <v>235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691</v>
      </c>
      <c r="C5216" s="209" t="s">
        <v>692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287</v>
      </c>
      <c r="H5216" s="207" t="s">
        <v>328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691</v>
      </c>
      <c r="C5217" s="209" t="s">
        <v>692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287</v>
      </c>
      <c r="H5217" s="207" t="s">
        <v>1354</v>
      </c>
      <c r="I5217" s="207" t="s">
        <v>235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691</v>
      </c>
      <c r="C5218" s="209" t="s">
        <v>692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287</v>
      </c>
      <c r="H5218" s="207" t="s">
        <v>1013</v>
      </c>
      <c r="I5218" s="207" t="s">
        <v>235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691</v>
      </c>
      <c r="C5219" s="209" t="s">
        <v>692</v>
      </c>
      <c r="D5219" s="72" t="str">
        <f t="shared" si="163"/>
        <v>ago/2018</v>
      </c>
      <c r="E5219" s="206">
        <v>43327</v>
      </c>
      <c r="F5219" s="205" t="s">
        <v>504</v>
      </c>
      <c r="G5219" s="205" t="s">
        <v>287</v>
      </c>
      <c r="H5219" s="207" t="s">
        <v>1188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691</v>
      </c>
      <c r="C5220" s="209" t="s">
        <v>692</v>
      </c>
      <c r="D5220" s="72" t="str">
        <f t="shared" si="163"/>
        <v>ago/2018</v>
      </c>
      <c r="E5220" s="206">
        <v>43327</v>
      </c>
      <c r="F5220" s="205" t="s">
        <v>504</v>
      </c>
      <c r="G5220" s="205" t="s">
        <v>287</v>
      </c>
      <c r="H5220" s="207" t="s">
        <v>1508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691</v>
      </c>
      <c r="C5221" s="209" t="s">
        <v>692</v>
      </c>
      <c r="D5221" s="72" t="str">
        <f t="shared" si="163"/>
        <v>ago/2018</v>
      </c>
      <c r="E5221" s="206">
        <v>43327</v>
      </c>
      <c r="F5221" s="205" t="s">
        <v>504</v>
      </c>
      <c r="G5221" s="205" t="s">
        <v>287</v>
      </c>
      <c r="H5221" s="207" t="s">
        <v>1189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691</v>
      </c>
      <c r="C5222" s="209" t="s">
        <v>692</v>
      </c>
      <c r="D5222" s="72" t="str">
        <f t="shared" si="163"/>
        <v>ago/2018</v>
      </c>
      <c r="E5222" s="206">
        <v>43327</v>
      </c>
      <c r="F5222" s="205" t="s">
        <v>504</v>
      </c>
      <c r="G5222" s="205" t="s">
        <v>287</v>
      </c>
      <c r="H5222" s="207" t="s">
        <v>1190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691</v>
      </c>
      <c r="C5223" s="209" t="s">
        <v>692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287</v>
      </c>
      <c r="H5223" s="207" t="s">
        <v>1068</v>
      </c>
      <c r="I5223" s="207" t="s">
        <v>235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691</v>
      </c>
      <c r="C5224" s="209" t="s">
        <v>692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287</v>
      </c>
      <c r="H5224" s="207" t="s">
        <v>1071</v>
      </c>
      <c r="I5224" s="207" t="s">
        <v>235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691</v>
      </c>
      <c r="C5225" s="209" t="s">
        <v>692</v>
      </c>
      <c r="D5225" s="72" t="str">
        <f t="shared" si="163"/>
        <v>ago/2018</v>
      </c>
      <c r="E5225" s="206">
        <v>43327</v>
      </c>
      <c r="F5225" s="205" t="s">
        <v>504</v>
      </c>
      <c r="G5225" s="205" t="s">
        <v>287</v>
      </c>
      <c r="H5225" s="207" t="s">
        <v>1257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691</v>
      </c>
      <c r="C5226" s="209" t="s">
        <v>692</v>
      </c>
      <c r="D5226" s="72" t="str">
        <f t="shared" si="163"/>
        <v>ago/2018</v>
      </c>
      <c r="E5226" s="206">
        <v>43327</v>
      </c>
      <c r="F5226" s="205" t="s">
        <v>1509</v>
      </c>
      <c r="G5226" s="205" t="s">
        <v>287</v>
      </c>
      <c r="H5226" s="207" t="s">
        <v>1194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691</v>
      </c>
      <c r="C5227" s="209" t="s">
        <v>692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313</v>
      </c>
      <c r="H5227" s="207" t="s">
        <v>291</v>
      </c>
      <c r="I5227" s="207" t="s">
        <v>240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691</v>
      </c>
      <c r="C5228" s="209" t="s">
        <v>692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287</v>
      </c>
      <c r="H5228" s="207" t="s">
        <v>291</v>
      </c>
      <c r="I5228" s="207" t="s">
        <v>240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691</v>
      </c>
      <c r="C5229" s="209" t="s">
        <v>692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317</v>
      </c>
      <c r="H5229" s="207" t="s">
        <v>291</v>
      </c>
      <c r="I5229" s="207" t="s">
        <v>240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691</v>
      </c>
      <c r="C5230" s="209" t="s">
        <v>692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289</v>
      </c>
      <c r="H5230" s="207" t="s">
        <v>291</v>
      </c>
      <c r="I5230" s="207" t="s">
        <v>241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691</v>
      </c>
      <c r="C5231" s="209" t="s">
        <v>692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313</v>
      </c>
      <c r="H5231" s="207" t="s">
        <v>291</v>
      </c>
      <c r="I5231" s="207" t="s">
        <v>241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691</v>
      </c>
      <c r="C5232" s="209" t="s">
        <v>692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293</v>
      </c>
      <c r="H5232" s="207" t="s">
        <v>291</v>
      </c>
      <c r="I5232" s="207" t="s">
        <v>240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691</v>
      </c>
      <c r="C5233" s="209" t="s">
        <v>692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313</v>
      </c>
      <c r="H5233" s="207" t="s">
        <v>291</v>
      </c>
      <c r="I5233" s="207" t="s">
        <v>240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691</v>
      </c>
      <c r="C5234" s="209" t="s">
        <v>692</v>
      </c>
      <c r="D5234" s="72" t="str">
        <f t="shared" si="163"/>
        <v>ago/2018</v>
      </c>
      <c r="E5234" s="206">
        <v>43327</v>
      </c>
      <c r="F5234" s="205" t="s">
        <v>203</v>
      </c>
      <c r="G5234" s="205" t="s">
        <v>287</v>
      </c>
      <c r="H5234" s="207" t="s">
        <v>204</v>
      </c>
      <c r="I5234" s="207" t="s">
        <v>292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691</v>
      </c>
      <c r="C5235" s="209" t="s">
        <v>692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287</v>
      </c>
      <c r="H5235" s="207" t="s">
        <v>1017</v>
      </c>
      <c r="I5235" s="207" t="s">
        <v>235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691</v>
      </c>
      <c r="C5236" s="209" t="s">
        <v>692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287</v>
      </c>
      <c r="H5236" s="207" t="s">
        <v>342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691</v>
      </c>
      <c r="C5237" s="209" t="s">
        <v>692</v>
      </c>
      <c r="D5237" s="72" t="str">
        <f t="shared" si="163"/>
        <v>ago/2018</v>
      </c>
      <c r="E5237" s="206">
        <v>43327</v>
      </c>
      <c r="F5237" s="205" t="s">
        <v>210</v>
      </c>
      <c r="G5237" s="205" t="s">
        <v>287</v>
      </c>
      <c r="H5237" s="207" t="s">
        <v>298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691</v>
      </c>
      <c r="C5238" s="209" t="s">
        <v>692</v>
      </c>
      <c r="D5238" s="72" t="str">
        <f t="shared" si="163"/>
        <v>ago/2018</v>
      </c>
      <c r="E5238" s="206">
        <v>43327</v>
      </c>
      <c r="F5238" s="205" t="s">
        <v>210</v>
      </c>
      <c r="G5238" s="205" t="s">
        <v>287</v>
      </c>
      <c r="H5238" s="207" t="s">
        <v>298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691</v>
      </c>
      <c r="C5239" s="209" t="s">
        <v>692</v>
      </c>
      <c r="D5239" s="72" t="str">
        <f t="shared" si="163"/>
        <v>ago/2018</v>
      </c>
      <c r="E5239" s="206">
        <v>43327</v>
      </c>
      <c r="F5239" s="205" t="s">
        <v>210</v>
      </c>
      <c r="G5239" s="205" t="s">
        <v>287</v>
      </c>
      <c r="H5239" s="207" t="s">
        <v>298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691</v>
      </c>
      <c r="C5240" s="209" t="s">
        <v>692</v>
      </c>
      <c r="D5240" s="72" t="str">
        <f t="shared" si="163"/>
        <v>ago/2018</v>
      </c>
      <c r="E5240" s="206">
        <v>43327</v>
      </c>
      <c r="F5240" s="205" t="s">
        <v>210</v>
      </c>
      <c r="G5240" s="205" t="s">
        <v>287</v>
      </c>
      <c r="H5240" s="207" t="s">
        <v>298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691</v>
      </c>
      <c r="C5241" s="209" t="s">
        <v>692</v>
      </c>
      <c r="D5241" s="72" t="str">
        <f t="shared" si="163"/>
        <v>ago/2018</v>
      </c>
      <c r="E5241" s="206">
        <v>43327</v>
      </c>
      <c r="F5241" s="205" t="s">
        <v>210</v>
      </c>
      <c r="G5241" s="205" t="s">
        <v>287</v>
      </c>
      <c r="H5241" s="207" t="s">
        <v>298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691</v>
      </c>
      <c r="C5242" s="209" t="s">
        <v>692</v>
      </c>
      <c r="D5242" s="72" t="str">
        <f t="shared" si="163"/>
        <v>ago/2018</v>
      </c>
      <c r="E5242" s="206">
        <v>43327</v>
      </c>
      <c r="F5242" s="205" t="s">
        <v>210</v>
      </c>
      <c r="G5242" s="205" t="s">
        <v>287</v>
      </c>
      <c r="H5242" s="207" t="s">
        <v>298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691</v>
      </c>
      <c r="C5243" s="209" t="s">
        <v>692</v>
      </c>
      <c r="D5243" s="72" t="str">
        <f t="shared" si="163"/>
        <v>ago/2018</v>
      </c>
      <c r="E5243" s="206">
        <v>43327</v>
      </c>
      <c r="F5243" s="205" t="s">
        <v>210</v>
      </c>
      <c r="G5243" s="205" t="s">
        <v>287</v>
      </c>
      <c r="H5243" s="207" t="s">
        <v>298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691</v>
      </c>
      <c r="C5244" s="209" t="s">
        <v>692</v>
      </c>
      <c r="D5244" s="72" t="str">
        <f t="shared" si="163"/>
        <v>ago/2018</v>
      </c>
      <c r="E5244" s="206">
        <v>43327</v>
      </c>
      <c r="F5244" s="205" t="s">
        <v>210</v>
      </c>
      <c r="G5244" s="205" t="s">
        <v>287</v>
      </c>
      <c r="H5244" s="207" t="s">
        <v>298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691</v>
      </c>
      <c r="C5245" s="209" t="s">
        <v>692</v>
      </c>
      <c r="D5245" s="72" t="str">
        <f t="shared" si="163"/>
        <v>ago/2018</v>
      </c>
      <c r="E5245" s="206">
        <v>43327</v>
      </c>
      <c r="F5245" s="205" t="s">
        <v>210</v>
      </c>
      <c r="G5245" s="205" t="s">
        <v>287</v>
      </c>
      <c r="H5245" s="207" t="s">
        <v>298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691</v>
      </c>
      <c r="C5246" s="209" t="s">
        <v>692</v>
      </c>
      <c r="D5246" s="72" t="str">
        <f t="shared" si="163"/>
        <v>ago/2018</v>
      </c>
      <c r="E5246" s="206">
        <v>43327</v>
      </c>
      <c r="F5246" s="205" t="s">
        <v>210</v>
      </c>
      <c r="G5246" s="205" t="s">
        <v>287</v>
      </c>
      <c r="H5246" s="207" t="s">
        <v>298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691</v>
      </c>
      <c r="C5247" s="209" t="s">
        <v>692</v>
      </c>
      <c r="D5247" s="72" t="str">
        <f t="shared" si="163"/>
        <v>ago/2018</v>
      </c>
      <c r="E5247" s="206">
        <v>43327</v>
      </c>
      <c r="F5247" s="205" t="s">
        <v>210</v>
      </c>
      <c r="G5247" s="205" t="s">
        <v>287</v>
      </c>
      <c r="H5247" s="207" t="s">
        <v>298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691</v>
      </c>
      <c r="C5248" s="209" t="s">
        <v>692</v>
      </c>
      <c r="D5248" s="72" t="str">
        <f t="shared" si="163"/>
        <v>ago/2018</v>
      </c>
      <c r="E5248" s="206">
        <v>43327</v>
      </c>
      <c r="F5248" s="205" t="s">
        <v>210</v>
      </c>
      <c r="G5248" s="205" t="s">
        <v>287</v>
      </c>
      <c r="H5248" s="207" t="s">
        <v>298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691</v>
      </c>
      <c r="C5249" s="209" t="s">
        <v>692</v>
      </c>
      <c r="D5249" s="72" t="str">
        <f t="shared" si="163"/>
        <v>ago/2018</v>
      </c>
      <c r="E5249" s="206">
        <v>43327</v>
      </c>
      <c r="F5249" s="205" t="s">
        <v>210</v>
      </c>
      <c r="G5249" s="205" t="s">
        <v>287</v>
      </c>
      <c r="H5249" s="207" t="s">
        <v>298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691</v>
      </c>
      <c r="C5250" s="209" t="s">
        <v>692</v>
      </c>
      <c r="D5250" s="72" t="str">
        <f t="shared" si="163"/>
        <v>ago/2018</v>
      </c>
      <c r="E5250" s="206">
        <v>43327</v>
      </c>
      <c r="F5250" s="205" t="s">
        <v>210</v>
      </c>
      <c r="G5250" s="205" t="s">
        <v>287</v>
      </c>
      <c r="H5250" s="207" t="s">
        <v>298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691</v>
      </c>
      <c r="C5251" s="209" t="s">
        <v>692</v>
      </c>
      <c r="D5251" s="72" t="str">
        <f t="shared" si="163"/>
        <v>ago/2018</v>
      </c>
      <c r="E5251" s="206">
        <v>43327</v>
      </c>
      <c r="F5251" s="205" t="s">
        <v>504</v>
      </c>
      <c r="G5251" s="205" t="s">
        <v>287</v>
      </c>
      <c r="H5251" s="207" t="s">
        <v>1199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691</v>
      </c>
      <c r="C5252" s="209" t="s">
        <v>692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287</v>
      </c>
      <c r="H5252" s="207" t="s">
        <v>540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691</v>
      </c>
      <c r="C5253" s="209" t="s">
        <v>692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287</v>
      </c>
      <c r="H5253" s="207" t="s">
        <v>319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691</v>
      </c>
      <c r="C5254" s="209" t="s">
        <v>692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287</v>
      </c>
      <c r="H5254" s="207" t="s">
        <v>593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691</v>
      </c>
      <c r="C5255" s="209" t="s">
        <v>692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287</v>
      </c>
      <c r="H5255" s="207" t="s">
        <v>328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691</v>
      </c>
      <c r="C5256" s="209" t="s">
        <v>692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287</v>
      </c>
      <c r="H5256" s="207" t="s">
        <v>1068</v>
      </c>
      <c r="I5256" s="207" t="s">
        <v>235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691</v>
      </c>
      <c r="C5257" s="209" t="s">
        <v>692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287</v>
      </c>
      <c r="H5257" s="207" t="s">
        <v>1483</v>
      </c>
      <c r="I5257" s="207" t="s">
        <v>269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691</v>
      </c>
      <c r="C5258" s="209" t="s">
        <v>692</v>
      </c>
      <c r="D5258" s="72" t="str">
        <f t="shared" si="165"/>
        <v>ago/2018</v>
      </c>
      <c r="E5258" s="206">
        <v>43328</v>
      </c>
      <c r="F5258" s="205" t="s">
        <v>203</v>
      </c>
      <c r="G5258" s="205" t="s">
        <v>287</v>
      </c>
      <c r="H5258" s="207" t="s">
        <v>204</v>
      </c>
      <c r="I5258" s="207" t="s">
        <v>292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691</v>
      </c>
      <c r="C5259" s="209" t="s">
        <v>692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287</v>
      </c>
      <c r="H5259" s="207" t="s">
        <v>739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691</v>
      </c>
      <c r="C5260" s="209" t="s">
        <v>692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287</v>
      </c>
      <c r="H5260" s="207" t="s">
        <v>342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691</v>
      </c>
      <c r="C5261" s="209" t="s">
        <v>692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287</v>
      </c>
      <c r="H5261" s="207" t="s">
        <v>342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691</v>
      </c>
      <c r="C5262" s="209" t="s">
        <v>692</v>
      </c>
      <c r="D5262" s="72" t="str">
        <f t="shared" si="165"/>
        <v>ago/2018</v>
      </c>
      <c r="E5262" s="206">
        <v>43328</v>
      </c>
      <c r="F5262" s="205" t="s">
        <v>210</v>
      </c>
      <c r="G5262" s="205" t="s">
        <v>287</v>
      </c>
      <c r="H5262" s="207" t="s">
        <v>298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691</v>
      </c>
      <c r="C5263" s="209" t="s">
        <v>692</v>
      </c>
      <c r="D5263" s="72" t="str">
        <f t="shared" si="165"/>
        <v>ago/2018</v>
      </c>
      <c r="E5263" s="206">
        <v>43328</v>
      </c>
      <c r="F5263" s="205" t="s">
        <v>210</v>
      </c>
      <c r="G5263" s="205" t="s">
        <v>287</v>
      </c>
      <c r="H5263" s="207" t="s">
        <v>298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691</v>
      </c>
      <c r="C5264" s="209" t="s">
        <v>692</v>
      </c>
      <c r="D5264" s="72" t="str">
        <f t="shared" si="165"/>
        <v>ago/2018</v>
      </c>
      <c r="E5264" s="206">
        <v>43328</v>
      </c>
      <c r="F5264" s="205" t="s">
        <v>210</v>
      </c>
      <c r="G5264" s="205" t="s">
        <v>287</v>
      </c>
      <c r="H5264" s="207" t="s">
        <v>298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691</v>
      </c>
      <c r="C5265" s="209" t="s">
        <v>692</v>
      </c>
      <c r="D5265" s="72" t="str">
        <f t="shared" si="165"/>
        <v>ago/2018</v>
      </c>
      <c r="E5265" s="206">
        <v>43328</v>
      </c>
      <c r="F5265" s="205" t="s">
        <v>210</v>
      </c>
      <c r="G5265" s="205" t="s">
        <v>287</v>
      </c>
      <c r="H5265" s="207" t="s">
        <v>298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691</v>
      </c>
      <c r="C5266" s="209" t="s">
        <v>692</v>
      </c>
      <c r="D5266" s="72" t="str">
        <f t="shared" si="165"/>
        <v>ago/2018</v>
      </c>
      <c r="E5266" s="206">
        <v>43328</v>
      </c>
      <c r="F5266" s="205" t="s">
        <v>210</v>
      </c>
      <c r="G5266" s="205" t="s">
        <v>287</v>
      </c>
      <c r="H5266" s="207" t="s">
        <v>298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691</v>
      </c>
      <c r="C5267" s="209" t="s">
        <v>692</v>
      </c>
      <c r="D5267" s="72" t="str">
        <f t="shared" si="165"/>
        <v>ago/2018</v>
      </c>
      <c r="E5267" s="206">
        <v>43328</v>
      </c>
      <c r="F5267" s="205" t="s">
        <v>210</v>
      </c>
      <c r="G5267" s="205" t="s">
        <v>287</v>
      </c>
      <c r="H5267" s="207" t="s">
        <v>298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691</v>
      </c>
      <c r="C5268" s="209" t="s">
        <v>692</v>
      </c>
      <c r="D5268" s="72" t="str">
        <f t="shared" si="165"/>
        <v>ago/2018</v>
      </c>
      <c r="E5268" s="206">
        <v>43328</v>
      </c>
      <c r="F5268" s="205" t="s">
        <v>210</v>
      </c>
      <c r="G5268" s="205" t="s">
        <v>287</v>
      </c>
      <c r="H5268" s="207" t="s">
        <v>298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693</v>
      </c>
      <c r="C5269" s="209" t="s">
        <v>692</v>
      </c>
      <c r="D5269" s="72" t="str">
        <f t="shared" si="165"/>
        <v>ago/2018</v>
      </c>
      <c r="E5269" s="206">
        <v>43329</v>
      </c>
      <c r="F5269" s="205" t="s">
        <v>213</v>
      </c>
      <c r="G5269" s="205" t="s">
        <v>287</v>
      </c>
      <c r="H5269" s="207" t="s">
        <v>213</v>
      </c>
      <c r="I5269" s="207" t="s">
        <v>202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693</v>
      </c>
      <c r="C5270" s="209" t="s">
        <v>692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287</v>
      </c>
      <c r="H5270" s="207" t="s">
        <v>140</v>
      </c>
      <c r="I5270" s="207" t="s">
        <v>227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693</v>
      </c>
      <c r="C5271" s="209" t="s">
        <v>692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287</v>
      </c>
      <c r="H5271" s="207" t="s">
        <v>140</v>
      </c>
      <c r="I5271" s="207" t="s">
        <v>227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691</v>
      </c>
      <c r="C5272" s="209" t="s">
        <v>692</v>
      </c>
      <c r="D5272" s="72" t="str">
        <f t="shared" si="165"/>
        <v>ago/2018</v>
      </c>
      <c r="E5272" s="206">
        <v>43329</v>
      </c>
      <c r="F5272" s="205" t="s">
        <v>504</v>
      </c>
      <c r="G5272" s="205" t="s">
        <v>287</v>
      </c>
      <c r="H5272" s="207" t="s">
        <v>938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691</v>
      </c>
      <c r="C5273" s="209" t="s">
        <v>692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287</v>
      </c>
      <c r="H5273" s="207" t="s">
        <v>1480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693</v>
      </c>
      <c r="C5274" s="209" t="s">
        <v>692</v>
      </c>
      <c r="D5274" s="72" t="str">
        <f t="shared" si="165"/>
        <v>ago/2018</v>
      </c>
      <c r="E5274" s="206">
        <v>43329</v>
      </c>
      <c r="F5274" s="205" t="s">
        <v>201</v>
      </c>
      <c r="G5274" s="205" t="s">
        <v>287</v>
      </c>
      <c r="H5274" s="207" t="s">
        <v>299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691</v>
      </c>
      <c r="C5275" s="209" t="s">
        <v>692</v>
      </c>
      <c r="D5275" s="72" t="str">
        <f t="shared" si="165"/>
        <v>ago/2018</v>
      </c>
      <c r="E5275" s="206">
        <v>43329</v>
      </c>
      <c r="F5275" s="205" t="s">
        <v>201</v>
      </c>
      <c r="G5275" s="205" t="s">
        <v>287</v>
      </c>
      <c r="H5275" s="207" t="s">
        <v>299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691</v>
      </c>
      <c r="C5276" s="209" t="s">
        <v>692</v>
      </c>
      <c r="D5276" s="72" t="str">
        <f t="shared" si="165"/>
        <v>ago/2018</v>
      </c>
      <c r="E5276" s="206">
        <v>43332</v>
      </c>
      <c r="F5276" s="205" t="s">
        <v>1510</v>
      </c>
      <c r="G5276" s="205" t="s">
        <v>287</v>
      </c>
      <c r="H5276" s="207" t="s">
        <v>1494</v>
      </c>
      <c r="I5276" s="221" t="s">
        <v>235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691</v>
      </c>
      <c r="C5277" s="209" t="s">
        <v>692</v>
      </c>
      <c r="D5277" s="72" t="str">
        <f t="shared" si="165"/>
        <v>ago/2018</v>
      </c>
      <c r="E5277" s="206">
        <v>43332</v>
      </c>
      <c r="F5277" s="205" t="s">
        <v>1511</v>
      </c>
      <c r="G5277" s="205" t="s">
        <v>287</v>
      </c>
      <c r="H5277" s="207" t="s">
        <v>1287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691</v>
      </c>
      <c r="C5278" s="209" t="s">
        <v>692</v>
      </c>
      <c r="D5278" s="72" t="str">
        <f t="shared" si="165"/>
        <v>ago/2018</v>
      </c>
      <c r="E5278" s="206">
        <v>43332</v>
      </c>
      <c r="F5278" s="205" t="s">
        <v>1512</v>
      </c>
      <c r="G5278" s="205" t="s">
        <v>287</v>
      </c>
      <c r="H5278" s="207" t="s">
        <v>1287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691</v>
      </c>
      <c r="C5279" s="209" t="s">
        <v>692</v>
      </c>
      <c r="D5279" s="72" t="str">
        <f t="shared" si="165"/>
        <v>ago/2018</v>
      </c>
      <c r="E5279" s="206">
        <v>43332</v>
      </c>
      <c r="F5279" s="205" t="s">
        <v>1513</v>
      </c>
      <c r="G5279" s="205" t="s">
        <v>287</v>
      </c>
      <c r="H5279" s="207" t="s">
        <v>1287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691</v>
      </c>
      <c r="C5280" s="209" t="s">
        <v>692</v>
      </c>
      <c r="D5280" s="72" t="str">
        <f t="shared" si="165"/>
        <v>ago/2018</v>
      </c>
      <c r="E5280" s="206">
        <v>43332</v>
      </c>
      <c r="F5280" s="205" t="s">
        <v>1514</v>
      </c>
      <c r="G5280" s="205" t="s">
        <v>287</v>
      </c>
      <c r="H5280" s="207" t="s">
        <v>1287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691</v>
      </c>
      <c r="C5281" s="209" t="s">
        <v>692</v>
      </c>
      <c r="D5281" s="72" t="str">
        <f t="shared" si="165"/>
        <v>ago/2018</v>
      </c>
      <c r="E5281" s="206">
        <v>43332</v>
      </c>
      <c r="F5281" s="205" t="s">
        <v>1515</v>
      </c>
      <c r="G5281" s="205" t="s">
        <v>287</v>
      </c>
      <c r="H5281" s="207" t="s">
        <v>1287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691</v>
      </c>
      <c r="C5282" s="209" t="s">
        <v>692</v>
      </c>
      <c r="D5282" s="72" t="str">
        <f t="shared" si="165"/>
        <v>ago/2018</v>
      </c>
      <c r="E5282" s="206">
        <v>43332</v>
      </c>
      <c r="F5282" s="205" t="s">
        <v>1516</v>
      </c>
      <c r="G5282" s="205" t="s">
        <v>287</v>
      </c>
      <c r="H5282" s="207" t="s">
        <v>1029</v>
      </c>
      <c r="I5282" s="207" t="s">
        <v>235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691</v>
      </c>
      <c r="C5283" s="209" t="s">
        <v>692</v>
      </c>
      <c r="D5283" s="72" t="str">
        <f t="shared" si="165"/>
        <v>ago/2018</v>
      </c>
      <c r="E5283" s="206">
        <v>43332</v>
      </c>
      <c r="F5283" s="205" t="s">
        <v>1517</v>
      </c>
      <c r="G5283" s="205" t="s">
        <v>287</v>
      </c>
      <c r="H5283" s="207" t="s">
        <v>1029</v>
      </c>
      <c r="I5283" s="207" t="s">
        <v>235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691</v>
      </c>
      <c r="C5284" s="209" t="s">
        <v>692</v>
      </c>
      <c r="D5284" s="72" t="str">
        <f t="shared" si="165"/>
        <v>ago/2018</v>
      </c>
      <c r="E5284" s="206">
        <v>43332</v>
      </c>
      <c r="F5284" s="205" t="s">
        <v>1518</v>
      </c>
      <c r="G5284" s="205" t="s">
        <v>287</v>
      </c>
      <c r="H5284" s="207" t="s">
        <v>1029</v>
      </c>
      <c r="I5284" s="207" t="s">
        <v>235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691</v>
      </c>
      <c r="C5285" s="209" t="s">
        <v>692</v>
      </c>
      <c r="D5285" s="72" t="str">
        <f t="shared" si="165"/>
        <v>ago/2018</v>
      </c>
      <c r="E5285" s="206">
        <v>43332</v>
      </c>
      <c r="F5285" s="205" t="s">
        <v>1519</v>
      </c>
      <c r="G5285" s="205" t="s">
        <v>287</v>
      </c>
      <c r="H5285" s="207" t="s">
        <v>1029</v>
      </c>
      <c r="I5285" s="207" t="s">
        <v>235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691</v>
      </c>
      <c r="C5286" s="209" t="s">
        <v>692</v>
      </c>
      <c r="D5286" s="72" t="str">
        <f t="shared" si="165"/>
        <v>ago/2018</v>
      </c>
      <c r="E5286" s="206">
        <v>43332</v>
      </c>
      <c r="F5286" s="205" t="s">
        <v>1520</v>
      </c>
      <c r="G5286" s="205" t="s">
        <v>287</v>
      </c>
      <c r="H5286" s="207" t="s">
        <v>1029</v>
      </c>
      <c r="I5286" s="207" t="s">
        <v>235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691</v>
      </c>
      <c r="C5287" s="209" t="s">
        <v>692</v>
      </c>
      <c r="D5287" s="72" t="str">
        <f t="shared" si="165"/>
        <v>ago/2018</v>
      </c>
      <c r="E5287" s="206">
        <v>43332</v>
      </c>
      <c r="F5287" s="205" t="s">
        <v>1521</v>
      </c>
      <c r="G5287" s="205" t="s">
        <v>287</v>
      </c>
      <c r="H5287" s="207" t="s">
        <v>1029</v>
      </c>
      <c r="I5287" s="207" t="s">
        <v>235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691</v>
      </c>
      <c r="C5288" s="209" t="s">
        <v>692</v>
      </c>
      <c r="D5288" s="72" t="str">
        <f t="shared" si="165"/>
        <v>ago/2018</v>
      </c>
      <c r="E5288" s="206">
        <v>43332</v>
      </c>
      <c r="F5288" s="205" t="s">
        <v>1522</v>
      </c>
      <c r="G5288" s="205" t="s">
        <v>287</v>
      </c>
      <c r="H5288" s="207" t="s">
        <v>1029</v>
      </c>
      <c r="I5288" s="207" t="s">
        <v>235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691</v>
      </c>
      <c r="C5289" s="209" t="s">
        <v>692</v>
      </c>
      <c r="D5289" s="72" t="str">
        <f t="shared" si="165"/>
        <v>ago/2018</v>
      </c>
      <c r="E5289" s="206">
        <v>43332</v>
      </c>
      <c r="F5289" s="205" t="s">
        <v>1523</v>
      </c>
      <c r="G5289" s="205" t="s">
        <v>287</v>
      </c>
      <c r="H5289" s="207" t="s">
        <v>1029</v>
      </c>
      <c r="I5289" s="207" t="s">
        <v>235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691</v>
      </c>
      <c r="C5290" s="209" t="s">
        <v>692</v>
      </c>
      <c r="D5290" s="72" t="str">
        <f t="shared" si="165"/>
        <v>ago/2018</v>
      </c>
      <c r="E5290" s="206">
        <v>43332</v>
      </c>
      <c r="F5290" s="205" t="s">
        <v>395</v>
      </c>
      <c r="G5290" s="205" t="s">
        <v>287</v>
      </c>
      <c r="H5290" s="207" t="s">
        <v>1030</v>
      </c>
      <c r="I5290" s="207" t="s">
        <v>235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691</v>
      </c>
      <c r="C5291" s="209" t="s">
        <v>692</v>
      </c>
      <c r="D5291" s="72" t="str">
        <f t="shared" si="165"/>
        <v>ago/2018</v>
      </c>
      <c r="E5291" s="206">
        <v>43332</v>
      </c>
      <c r="F5291" s="205" t="s">
        <v>1524</v>
      </c>
      <c r="G5291" s="205" t="s">
        <v>287</v>
      </c>
      <c r="H5291" s="207" t="s">
        <v>1011</v>
      </c>
      <c r="I5291" s="207" t="s">
        <v>235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691</v>
      </c>
      <c r="C5292" s="209" t="s">
        <v>692</v>
      </c>
      <c r="D5292" s="72" t="str">
        <f t="shared" si="165"/>
        <v>ago/2018</v>
      </c>
      <c r="E5292" s="206">
        <v>43332</v>
      </c>
      <c r="F5292" s="205" t="s">
        <v>1525</v>
      </c>
      <c r="G5292" s="205" t="s">
        <v>287</v>
      </c>
      <c r="H5292" s="207" t="s">
        <v>1011</v>
      </c>
      <c r="I5292" s="207" t="s">
        <v>235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691</v>
      </c>
      <c r="C5293" s="209" t="s">
        <v>692</v>
      </c>
      <c r="D5293" s="72" t="str">
        <f t="shared" si="165"/>
        <v>ago/2018</v>
      </c>
      <c r="E5293" s="206">
        <v>43332</v>
      </c>
      <c r="F5293" s="205" t="s">
        <v>201</v>
      </c>
      <c r="G5293" s="205" t="s">
        <v>287</v>
      </c>
      <c r="H5293" s="207" t="s">
        <v>294</v>
      </c>
      <c r="I5293" s="207" t="s">
        <v>229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691</v>
      </c>
      <c r="C5294" s="209" t="s">
        <v>692</v>
      </c>
      <c r="D5294" s="72" t="str">
        <f t="shared" si="165"/>
        <v>ago/2018</v>
      </c>
      <c r="E5294" s="206">
        <v>43332</v>
      </c>
      <c r="F5294" s="205" t="s">
        <v>533</v>
      </c>
      <c r="G5294" s="205" t="s">
        <v>287</v>
      </c>
      <c r="H5294" s="207" t="s">
        <v>1012</v>
      </c>
      <c r="I5294" s="207" t="s">
        <v>235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691</v>
      </c>
      <c r="C5295" s="209" t="s">
        <v>692</v>
      </c>
      <c r="D5295" s="72" t="str">
        <f t="shared" si="165"/>
        <v>ago/2018</v>
      </c>
      <c r="E5295" s="206">
        <v>43332</v>
      </c>
      <c r="F5295" s="205" t="s">
        <v>575</v>
      </c>
      <c r="G5295" s="205" t="s">
        <v>287</v>
      </c>
      <c r="H5295" s="207" t="s">
        <v>1012</v>
      </c>
      <c r="I5295" s="207" t="s">
        <v>235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691</v>
      </c>
      <c r="C5296" s="209" t="s">
        <v>692</v>
      </c>
      <c r="D5296" s="72" t="str">
        <f t="shared" si="165"/>
        <v>ago/2018</v>
      </c>
      <c r="E5296" s="206">
        <v>43332</v>
      </c>
      <c r="F5296" s="205" t="s">
        <v>1379</v>
      </c>
      <c r="G5296" s="205" t="s">
        <v>287</v>
      </c>
      <c r="H5296" s="207" t="s">
        <v>328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691</v>
      </c>
      <c r="C5297" s="209" t="s">
        <v>692</v>
      </c>
      <c r="D5297" s="72" t="str">
        <f t="shared" si="165"/>
        <v>ago/2018</v>
      </c>
      <c r="E5297" s="206">
        <v>43332</v>
      </c>
      <c r="F5297" s="205" t="s">
        <v>1526</v>
      </c>
      <c r="G5297" s="205" t="s">
        <v>287</v>
      </c>
      <c r="H5297" s="207" t="s">
        <v>328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691</v>
      </c>
      <c r="C5298" s="209" t="s">
        <v>692</v>
      </c>
      <c r="D5298" s="72" t="str">
        <f t="shared" si="165"/>
        <v>ago/2018</v>
      </c>
      <c r="E5298" s="206">
        <v>43332</v>
      </c>
      <c r="F5298" s="205" t="s">
        <v>1527</v>
      </c>
      <c r="G5298" s="205" t="s">
        <v>287</v>
      </c>
      <c r="H5298" s="207" t="s">
        <v>328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691</v>
      </c>
      <c r="C5299" s="209" t="s">
        <v>692</v>
      </c>
      <c r="D5299" s="72" t="str">
        <f t="shared" si="165"/>
        <v>ago/2018</v>
      </c>
      <c r="E5299" s="206">
        <v>43332</v>
      </c>
      <c r="F5299" s="205" t="s">
        <v>1528</v>
      </c>
      <c r="G5299" s="205" t="s">
        <v>287</v>
      </c>
      <c r="H5299" s="207" t="s">
        <v>328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691</v>
      </c>
      <c r="C5300" s="209" t="s">
        <v>692</v>
      </c>
      <c r="D5300" s="72" t="str">
        <f t="shared" si="165"/>
        <v>ago/2018</v>
      </c>
      <c r="E5300" s="206">
        <v>43332</v>
      </c>
      <c r="F5300" s="205" t="s">
        <v>653</v>
      </c>
      <c r="G5300" s="205" t="s">
        <v>287</v>
      </c>
      <c r="H5300" s="207" t="s">
        <v>328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691</v>
      </c>
      <c r="C5301" s="209" t="s">
        <v>692</v>
      </c>
      <c r="D5301" s="72" t="str">
        <f t="shared" si="165"/>
        <v>ago/2018</v>
      </c>
      <c r="E5301" s="206">
        <v>43332</v>
      </c>
      <c r="F5301" s="205" t="s">
        <v>1529</v>
      </c>
      <c r="G5301" s="205" t="s">
        <v>287</v>
      </c>
      <c r="H5301" s="207" t="s">
        <v>328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691</v>
      </c>
      <c r="C5302" s="209" t="s">
        <v>692</v>
      </c>
      <c r="D5302" s="72" t="str">
        <f t="shared" si="165"/>
        <v>ago/2018</v>
      </c>
      <c r="E5302" s="206">
        <v>43332</v>
      </c>
      <c r="F5302" s="205" t="s">
        <v>1530</v>
      </c>
      <c r="G5302" s="205" t="s">
        <v>287</v>
      </c>
      <c r="H5302" s="207" t="s">
        <v>328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691</v>
      </c>
      <c r="C5303" s="209" t="s">
        <v>692</v>
      </c>
      <c r="D5303" s="72" t="str">
        <f t="shared" si="165"/>
        <v>ago/2018</v>
      </c>
      <c r="E5303" s="206">
        <v>43332</v>
      </c>
      <c r="F5303" s="205" t="s">
        <v>573</v>
      </c>
      <c r="G5303" s="205" t="s">
        <v>287</v>
      </c>
      <c r="H5303" s="207" t="s">
        <v>1354</v>
      </c>
      <c r="I5303" s="207" t="s">
        <v>235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691</v>
      </c>
      <c r="C5304" s="209" t="s">
        <v>692</v>
      </c>
      <c r="D5304" s="72" t="str">
        <f t="shared" si="165"/>
        <v>ago/2018</v>
      </c>
      <c r="E5304" s="206">
        <v>43332</v>
      </c>
      <c r="F5304" s="205" t="s">
        <v>535</v>
      </c>
      <c r="G5304" s="205" t="s">
        <v>287</v>
      </c>
      <c r="H5304" s="207" t="s">
        <v>1354</v>
      </c>
      <c r="I5304" s="207" t="s">
        <v>235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691</v>
      </c>
      <c r="C5305" s="209" t="s">
        <v>692</v>
      </c>
      <c r="D5305" s="72" t="str">
        <f t="shared" si="165"/>
        <v>ago/2018</v>
      </c>
      <c r="E5305" s="206">
        <v>43332</v>
      </c>
      <c r="F5305" s="205" t="s">
        <v>515</v>
      </c>
      <c r="G5305" s="205" t="s">
        <v>287</v>
      </c>
      <c r="H5305" s="207" t="s">
        <v>516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691</v>
      </c>
      <c r="C5306" s="209" t="s">
        <v>692</v>
      </c>
      <c r="D5306" s="72" t="str">
        <f t="shared" si="165"/>
        <v>ago/2018</v>
      </c>
      <c r="E5306" s="206">
        <v>43332</v>
      </c>
      <c r="F5306" s="205" t="s">
        <v>686</v>
      </c>
      <c r="G5306" s="205" t="s">
        <v>287</v>
      </c>
      <c r="H5306" s="207" t="s">
        <v>1013</v>
      </c>
      <c r="I5306" s="221" t="s">
        <v>235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691</v>
      </c>
      <c r="C5307" s="209" t="s">
        <v>692</v>
      </c>
      <c r="D5307" s="72" t="str">
        <f t="shared" si="165"/>
        <v>ago/2018</v>
      </c>
      <c r="E5307" s="206">
        <v>43332</v>
      </c>
      <c r="F5307" s="205" t="s">
        <v>683</v>
      </c>
      <c r="G5307" s="205" t="s">
        <v>287</v>
      </c>
      <c r="H5307" s="207" t="s">
        <v>1013</v>
      </c>
      <c r="I5307" s="207" t="s">
        <v>235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691</v>
      </c>
      <c r="C5308" s="209" t="s">
        <v>692</v>
      </c>
      <c r="D5308" s="72" t="str">
        <f t="shared" si="165"/>
        <v>ago/2018</v>
      </c>
      <c r="E5308" s="206">
        <v>43332</v>
      </c>
      <c r="F5308" s="205" t="s">
        <v>1531</v>
      </c>
      <c r="G5308" s="205" t="s">
        <v>287</v>
      </c>
      <c r="H5308" s="207" t="s">
        <v>1014</v>
      </c>
      <c r="I5308" s="207" t="s">
        <v>244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691</v>
      </c>
      <c r="C5309" s="209" t="s">
        <v>692</v>
      </c>
      <c r="D5309" s="72" t="str">
        <f t="shared" si="165"/>
        <v>ago/2018</v>
      </c>
      <c r="E5309" s="206">
        <v>43332</v>
      </c>
      <c r="F5309" s="205" t="s">
        <v>1454</v>
      </c>
      <c r="G5309" s="205" t="s">
        <v>287</v>
      </c>
      <c r="H5309" s="207" t="s">
        <v>1014</v>
      </c>
      <c r="I5309" s="207" t="s">
        <v>244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691</v>
      </c>
      <c r="C5310" s="209" t="s">
        <v>692</v>
      </c>
      <c r="D5310" s="72" t="str">
        <f t="shared" si="165"/>
        <v>ago/2018</v>
      </c>
      <c r="E5310" s="206">
        <v>43332</v>
      </c>
      <c r="F5310" s="205" t="s">
        <v>1532</v>
      </c>
      <c r="G5310" s="205" t="s">
        <v>287</v>
      </c>
      <c r="H5310" s="207" t="s">
        <v>1488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691</v>
      </c>
      <c r="C5311" s="209" t="s">
        <v>692</v>
      </c>
      <c r="D5311" s="72" t="str">
        <f t="shared" si="165"/>
        <v>ago/2018</v>
      </c>
      <c r="E5311" s="206">
        <v>43332</v>
      </c>
      <c r="F5311" s="205" t="s">
        <v>511</v>
      </c>
      <c r="G5311" s="205" t="s">
        <v>287</v>
      </c>
      <c r="H5311" s="207" t="s">
        <v>511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691</v>
      </c>
      <c r="C5312" s="209" t="s">
        <v>692</v>
      </c>
      <c r="D5312" s="72" t="str">
        <f t="shared" si="165"/>
        <v>ago/2018</v>
      </c>
      <c r="E5312" s="206">
        <v>43332</v>
      </c>
      <c r="F5312" s="205" t="s">
        <v>1533</v>
      </c>
      <c r="G5312" s="205" t="s">
        <v>287</v>
      </c>
      <c r="H5312" s="207" t="s">
        <v>1533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691</v>
      </c>
      <c r="C5313" s="209" t="s">
        <v>692</v>
      </c>
      <c r="D5313" s="72" t="str">
        <f t="shared" si="165"/>
        <v>ago/2018</v>
      </c>
      <c r="E5313" s="206">
        <v>43332</v>
      </c>
      <c r="F5313" s="205" t="s">
        <v>1534</v>
      </c>
      <c r="G5313" s="205" t="s">
        <v>287</v>
      </c>
      <c r="H5313" s="207" t="s">
        <v>1068</v>
      </c>
      <c r="I5313" s="207" t="s">
        <v>235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691</v>
      </c>
      <c r="C5314" s="209" t="s">
        <v>692</v>
      </c>
      <c r="D5314" s="72" t="str">
        <f t="shared" si="165"/>
        <v>ago/2018</v>
      </c>
      <c r="E5314" s="206">
        <v>43332</v>
      </c>
      <c r="F5314" s="205" t="s">
        <v>1535</v>
      </c>
      <c r="G5314" s="205" t="s">
        <v>287</v>
      </c>
      <c r="H5314" s="207" t="s">
        <v>1068</v>
      </c>
      <c r="I5314" s="207" t="s">
        <v>235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691</v>
      </c>
      <c r="C5315" s="209" t="s">
        <v>692</v>
      </c>
      <c r="D5315" s="72" t="str">
        <f t="shared" si="165"/>
        <v>ago/2018</v>
      </c>
      <c r="E5315" s="206">
        <v>43332</v>
      </c>
      <c r="F5315" s="205" t="s">
        <v>1517</v>
      </c>
      <c r="G5315" s="205" t="s">
        <v>287</v>
      </c>
      <c r="H5315" s="207" t="s">
        <v>1071</v>
      </c>
      <c r="I5315" s="207" t="s">
        <v>235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691</v>
      </c>
      <c r="C5316" s="209" t="s">
        <v>692</v>
      </c>
      <c r="D5316" s="72" t="str">
        <f t="shared" ref="D5316:D5379" si="167">TEXT(E5316,"mmm/aaaa")</f>
        <v>ago/2018</v>
      </c>
      <c r="E5316" s="206">
        <v>43332</v>
      </c>
      <c r="F5316" s="205" t="s">
        <v>1536</v>
      </c>
      <c r="G5316" s="205" t="s">
        <v>287</v>
      </c>
      <c r="H5316" s="207" t="s">
        <v>1071</v>
      </c>
      <c r="I5316" s="207" t="s">
        <v>235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691</v>
      </c>
      <c r="C5317" s="209" t="s">
        <v>692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287</v>
      </c>
      <c r="H5317" s="207" t="s">
        <v>1344</v>
      </c>
      <c r="I5317" s="207" t="s">
        <v>241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691</v>
      </c>
      <c r="C5318" s="209" t="s">
        <v>692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287</v>
      </c>
      <c r="H5318" s="207" t="s">
        <v>1344</v>
      </c>
      <c r="I5318" s="207" t="s">
        <v>241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691</v>
      </c>
      <c r="C5319" s="209" t="s">
        <v>692</v>
      </c>
      <c r="D5319" s="72" t="str">
        <f t="shared" si="167"/>
        <v>ago/2018</v>
      </c>
      <c r="E5319" s="206">
        <v>43332</v>
      </c>
      <c r="F5319" s="205" t="s">
        <v>1537</v>
      </c>
      <c r="G5319" s="205" t="s">
        <v>287</v>
      </c>
      <c r="H5319" s="207" t="s">
        <v>1059</v>
      </c>
      <c r="I5319" s="207" t="s">
        <v>261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691</v>
      </c>
      <c r="C5320" s="209" t="s">
        <v>692</v>
      </c>
      <c r="D5320" s="72" t="str">
        <f t="shared" si="167"/>
        <v>ago/2018</v>
      </c>
      <c r="E5320" s="206">
        <v>43332</v>
      </c>
      <c r="F5320" s="205" t="s">
        <v>1538</v>
      </c>
      <c r="G5320" s="205" t="s">
        <v>287</v>
      </c>
      <c r="H5320" s="207" t="s">
        <v>1059</v>
      </c>
      <c r="I5320" s="207" t="s">
        <v>261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691</v>
      </c>
      <c r="C5321" s="209" t="s">
        <v>692</v>
      </c>
      <c r="D5321" s="72" t="str">
        <f t="shared" si="167"/>
        <v>ago/2018</v>
      </c>
      <c r="E5321" s="206">
        <v>43332</v>
      </c>
      <c r="F5321" s="205" t="s">
        <v>1539</v>
      </c>
      <c r="G5321" s="205" t="s">
        <v>287</v>
      </c>
      <c r="H5321" s="207" t="s">
        <v>1462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691</v>
      </c>
      <c r="C5322" s="209" t="s">
        <v>692</v>
      </c>
      <c r="D5322" s="72" t="str">
        <f t="shared" si="167"/>
        <v>ago/2018</v>
      </c>
      <c r="E5322" s="206">
        <v>43332</v>
      </c>
      <c r="F5322" s="205" t="s">
        <v>1540</v>
      </c>
      <c r="G5322" s="205" t="s">
        <v>287</v>
      </c>
      <c r="H5322" s="207" t="s">
        <v>1462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691</v>
      </c>
      <c r="C5323" s="209" t="s">
        <v>692</v>
      </c>
      <c r="D5323" s="72" t="str">
        <f t="shared" si="167"/>
        <v>ago/2018</v>
      </c>
      <c r="E5323" s="206">
        <v>43332</v>
      </c>
      <c r="F5323" s="205" t="s">
        <v>1541</v>
      </c>
      <c r="G5323" s="205" t="s">
        <v>287</v>
      </c>
      <c r="H5323" s="207" t="s">
        <v>1462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691</v>
      </c>
      <c r="C5324" s="209" t="s">
        <v>692</v>
      </c>
      <c r="D5324" s="72" t="str">
        <f t="shared" si="167"/>
        <v>ago/2018</v>
      </c>
      <c r="E5324" s="206">
        <v>43332</v>
      </c>
      <c r="F5324" s="205" t="s">
        <v>1542</v>
      </c>
      <c r="G5324" s="205" t="s">
        <v>287</v>
      </c>
      <c r="H5324" s="207" t="s">
        <v>1462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691</v>
      </c>
      <c r="C5325" s="209" t="s">
        <v>692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287</v>
      </c>
      <c r="H5325" s="207" t="s">
        <v>1462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691</v>
      </c>
      <c r="C5326" s="209" t="s">
        <v>692</v>
      </c>
      <c r="D5326" s="72" t="str">
        <f t="shared" si="167"/>
        <v>ago/2018</v>
      </c>
      <c r="E5326" s="206">
        <v>43332</v>
      </c>
      <c r="F5326" s="205" t="s">
        <v>1543</v>
      </c>
      <c r="G5326" s="205" t="s">
        <v>287</v>
      </c>
      <c r="H5326" s="207" t="s">
        <v>334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691</v>
      </c>
      <c r="C5327" s="209" t="s">
        <v>692</v>
      </c>
      <c r="D5327" s="72" t="str">
        <f t="shared" si="167"/>
        <v>ago/2018</v>
      </c>
      <c r="E5327" s="206">
        <v>43332</v>
      </c>
      <c r="F5327" s="205" t="s">
        <v>1544</v>
      </c>
      <c r="G5327" s="205" t="s">
        <v>287</v>
      </c>
      <c r="H5327" s="207" t="s">
        <v>334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691</v>
      </c>
      <c r="C5328" s="209" t="s">
        <v>692</v>
      </c>
      <c r="D5328" s="72" t="str">
        <f t="shared" si="167"/>
        <v>ago/2018</v>
      </c>
      <c r="E5328" s="206">
        <v>43332</v>
      </c>
      <c r="F5328" s="205" t="s">
        <v>1545</v>
      </c>
      <c r="G5328" s="205" t="s">
        <v>287</v>
      </c>
      <c r="H5328" s="207" t="s">
        <v>1180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691</v>
      </c>
      <c r="C5329" s="209" t="s">
        <v>692</v>
      </c>
      <c r="D5329" s="72" t="str">
        <f t="shared" si="167"/>
        <v>ago/2018</v>
      </c>
      <c r="E5329" s="206">
        <v>43332</v>
      </c>
      <c r="F5329" s="205" t="s">
        <v>487</v>
      </c>
      <c r="G5329" s="205" t="s">
        <v>287</v>
      </c>
      <c r="H5329" s="207" t="s">
        <v>1015</v>
      </c>
      <c r="I5329" s="207" t="s">
        <v>260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691</v>
      </c>
      <c r="C5330" s="209" t="s">
        <v>692</v>
      </c>
      <c r="D5330" s="72" t="str">
        <f t="shared" si="167"/>
        <v>ago/2018</v>
      </c>
      <c r="E5330" s="206">
        <v>43332</v>
      </c>
      <c r="F5330" s="205" t="s">
        <v>491</v>
      </c>
      <c r="G5330" s="205" t="s">
        <v>287</v>
      </c>
      <c r="H5330" s="207" t="s">
        <v>1015</v>
      </c>
      <c r="I5330" s="207" t="s">
        <v>260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693</v>
      </c>
      <c r="C5331" s="209" t="s">
        <v>692</v>
      </c>
      <c r="D5331" s="72" t="str">
        <f t="shared" si="167"/>
        <v>ago/2018</v>
      </c>
      <c r="E5331" s="206">
        <v>43332</v>
      </c>
      <c r="F5331" s="205" t="s">
        <v>203</v>
      </c>
      <c r="G5331" s="205" t="s">
        <v>287</v>
      </c>
      <c r="H5331" s="207" t="s">
        <v>204</v>
      </c>
      <c r="I5331" s="207" t="s">
        <v>292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691</v>
      </c>
      <c r="C5332" s="209" t="s">
        <v>692</v>
      </c>
      <c r="D5332" s="72" t="str">
        <f t="shared" si="167"/>
        <v>ago/2018</v>
      </c>
      <c r="E5332" s="206">
        <v>43332</v>
      </c>
      <c r="F5332" s="205" t="s">
        <v>1546</v>
      </c>
      <c r="G5332" s="205" t="s">
        <v>287</v>
      </c>
      <c r="H5332" s="207" t="s">
        <v>1017</v>
      </c>
      <c r="I5332" s="207" t="s">
        <v>235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691</v>
      </c>
      <c r="C5333" s="209" t="s">
        <v>692</v>
      </c>
      <c r="D5333" s="72" t="str">
        <f t="shared" si="167"/>
        <v>ago/2018</v>
      </c>
      <c r="E5333" s="206">
        <v>43332</v>
      </c>
      <c r="F5333" s="205" t="s">
        <v>1547</v>
      </c>
      <c r="G5333" s="205" t="s">
        <v>287</v>
      </c>
      <c r="H5333" s="207" t="s">
        <v>1017</v>
      </c>
      <c r="I5333" s="207" t="s">
        <v>235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691</v>
      </c>
      <c r="C5334" s="209" t="s">
        <v>692</v>
      </c>
      <c r="D5334" s="72" t="str">
        <f t="shared" si="167"/>
        <v>ago/2018</v>
      </c>
      <c r="E5334" s="206">
        <v>43332</v>
      </c>
      <c r="F5334" s="205" t="s">
        <v>1548</v>
      </c>
      <c r="G5334" s="205" t="s">
        <v>287</v>
      </c>
      <c r="H5334" s="207" t="s">
        <v>1319</v>
      </c>
      <c r="I5334" s="207" t="s">
        <v>269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691</v>
      </c>
      <c r="C5335" s="209" t="s">
        <v>692</v>
      </c>
      <c r="D5335" s="72" t="str">
        <f t="shared" si="167"/>
        <v>ago/2018</v>
      </c>
      <c r="E5335" s="206">
        <v>43332</v>
      </c>
      <c r="F5335" s="205" t="s">
        <v>1549</v>
      </c>
      <c r="G5335" s="205" t="s">
        <v>287</v>
      </c>
      <c r="H5335" s="207" t="s">
        <v>540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691</v>
      </c>
      <c r="C5336" s="209" t="s">
        <v>692</v>
      </c>
      <c r="D5336" s="72" t="str">
        <f t="shared" si="167"/>
        <v>ago/2018</v>
      </c>
      <c r="E5336" s="206">
        <v>43332</v>
      </c>
      <c r="F5336" s="205" t="s">
        <v>1550</v>
      </c>
      <c r="G5336" s="205" t="s">
        <v>287</v>
      </c>
      <c r="H5336" s="207" t="s">
        <v>540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691</v>
      </c>
      <c r="C5337" s="209" t="s">
        <v>692</v>
      </c>
      <c r="D5337" s="72" t="str">
        <f t="shared" si="167"/>
        <v>ago/2018</v>
      </c>
      <c r="E5337" s="206">
        <v>43332</v>
      </c>
      <c r="F5337" s="205" t="s">
        <v>1551</v>
      </c>
      <c r="G5337" s="205" t="s">
        <v>287</v>
      </c>
      <c r="H5337" s="207" t="s">
        <v>540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693</v>
      </c>
      <c r="C5338" s="209" t="s">
        <v>692</v>
      </c>
      <c r="D5338" s="72" t="str">
        <f t="shared" si="167"/>
        <v>ago/2018</v>
      </c>
      <c r="E5338" s="206">
        <v>43332</v>
      </c>
      <c r="F5338" s="205" t="s">
        <v>201</v>
      </c>
      <c r="G5338" s="205" t="s">
        <v>287</v>
      </c>
      <c r="H5338" s="207" t="s">
        <v>299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691</v>
      </c>
      <c r="C5339" s="209" t="s">
        <v>692</v>
      </c>
      <c r="D5339" s="72" t="str">
        <f t="shared" si="167"/>
        <v>ago/2018</v>
      </c>
      <c r="E5339" s="206">
        <v>43332</v>
      </c>
      <c r="F5339" s="205" t="s">
        <v>201</v>
      </c>
      <c r="G5339" s="205" t="s">
        <v>287</v>
      </c>
      <c r="H5339" s="207" t="s">
        <v>299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691</v>
      </c>
      <c r="C5340" s="209" t="s">
        <v>692</v>
      </c>
      <c r="D5340" s="72" t="str">
        <f t="shared" si="167"/>
        <v>ago/2018</v>
      </c>
      <c r="E5340" s="206">
        <v>43332</v>
      </c>
      <c r="F5340" s="205" t="s">
        <v>335</v>
      </c>
      <c r="G5340" s="205" t="s">
        <v>287</v>
      </c>
      <c r="H5340" s="207" t="s">
        <v>327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691</v>
      </c>
      <c r="C5341" s="209" t="s">
        <v>692</v>
      </c>
      <c r="D5341" s="72" t="str">
        <f t="shared" si="167"/>
        <v>ago/2018</v>
      </c>
      <c r="E5341" s="206">
        <v>43332</v>
      </c>
      <c r="F5341" s="205" t="s">
        <v>1552</v>
      </c>
      <c r="G5341" s="205" t="s">
        <v>287</v>
      </c>
      <c r="H5341" s="207" t="s">
        <v>336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691</v>
      </c>
      <c r="C5342" s="209" t="s">
        <v>692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287</v>
      </c>
      <c r="H5342" s="207" t="s">
        <v>1293</v>
      </c>
      <c r="I5342" s="207" t="s">
        <v>241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691</v>
      </c>
      <c r="C5343" s="209" t="s">
        <v>692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287</v>
      </c>
      <c r="H5343" s="207" t="s">
        <v>316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691</v>
      </c>
      <c r="C5344" s="209" t="s">
        <v>692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287</v>
      </c>
      <c r="H5344" s="207" t="s">
        <v>1250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691</v>
      </c>
      <c r="C5345" s="209" t="s">
        <v>692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287</v>
      </c>
      <c r="H5345" s="207" t="s">
        <v>178</v>
      </c>
      <c r="I5345" s="207" t="s">
        <v>240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691</v>
      </c>
      <c r="C5346" s="209" t="s">
        <v>692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287</v>
      </c>
      <c r="H5346" s="207" t="s">
        <v>178</v>
      </c>
      <c r="I5346" s="207" t="s">
        <v>240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691</v>
      </c>
      <c r="C5347" s="209" t="s">
        <v>692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287</v>
      </c>
      <c r="H5347" s="207" t="s">
        <v>178</v>
      </c>
      <c r="I5347" s="207" t="s">
        <v>240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691</v>
      </c>
      <c r="C5348" s="209" t="s">
        <v>692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287</v>
      </c>
      <c r="H5348" s="207" t="s">
        <v>178</v>
      </c>
      <c r="I5348" s="207" t="s">
        <v>241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691</v>
      </c>
      <c r="C5349" s="209" t="s">
        <v>692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287</v>
      </c>
      <c r="H5349" s="207" t="s">
        <v>178</v>
      </c>
      <c r="I5349" s="207" t="s">
        <v>241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691</v>
      </c>
      <c r="C5350" s="209" t="s">
        <v>692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287</v>
      </c>
      <c r="H5350" s="207" t="s">
        <v>178</v>
      </c>
      <c r="I5350" s="207" t="s">
        <v>241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691</v>
      </c>
      <c r="C5351" s="209" t="s">
        <v>692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287</v>
      </c>
      <c r="H5351" s="207" t="s">
        <v>178</v>
      </c>
      <c r="I5351" s="207" t="s">
        <v>240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691</v>
      </c>
      <c r="C5352" s="209" t="s">
        <v>692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287</v>
      </c>
      <c r="H5352" s="207" t="s">
        <v>178</v>
      </c>
      <c r="I5352" s="207" t="s">
        <v>241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691</v>
      </c>
      <c r="C5353" s="209" t="s">
        <v>692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287</v>
      </c>
      <c r="H5353" s="207" t="s">
        <v>178</v>
      </c>
      <c r="I5353" s="207" t="s">
        <v>252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691</v>
      </c>
      <c r="C5354" s="209" t="s">
        <v>692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287</v>
      </c>
      <c r="H5354" s="207" t="s">
        <v>178</v>
      </c>
      <c r="I5354" s="207" t="s">
        <v>241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691</v>
      </c>
      <c r="C5355" s="209" t="s">
        <v>692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287</v>
      </c>
      <c r="H5355" s="207" t="s">
        <v>178</v>
      </c>
      <c r="I5355" s="207" t="s">
        <v>241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691</v>
      </c>
      <c r="C5356" s="209" t="s">
        <v>692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287</v>
      </c>
      <c r="H5356" s="207" t="s">
        <v>178</v>
      </c>
      <c r="I5356" s="207" t="s">
        <v>240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691</v>
      </c>
      <c r="C5357" s="209" t="s">
        <v>692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287</v>
      </c>
      <c r="H5357" s="207" t="s">
        <v>178</v>
      </c>
      <c r="I5357" s="207" t="s">
        <v>240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691</v>
      </c>
      <c r="C5358" s="209" t="s">
        <v>692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287</v>
      </c>
      <c r="H5358" s="207" t="s">
        <v>178</v>
      </c>
      <c r="I5358" s="207" t="s">
        <v>240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691</v>
      </c>
      <c r="C5359" s="209" t="s">
        <v>692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287</v>
      </c>
      <c r="H5359" s="207" t="s">
        <v>178</v>
      </c>
      <c r="I5359" s="207" t="s">
        <v>240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691</v>
      </c>
      <c r="C5360" s="209" t="s">
        <v>692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287</v>
      </c>
      <c r="H5360" s="207" t="s">
        <v>1406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693</v>
      </c>
      <c r="C5361" s="209" t="s">
        <v>692</v>
      </c>
      <c r="D5361" s="72" t="str">
        <f t="shared" si="167"/>
        <v>ago/2018</v>
      </c>
      <c r="E5361" s="206">
        <v>43333</v>
      </c>
      <c r="F5361" s="205" t="s">
        <v>210</v>
      </c>
      <c r="G5361" s="205" t="s">
        <v>287</v>
      </c>
      <c r="H5361" s="207" t="s">
        <v>321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691</v>
      </c>
      <c r="C5362" s="209" t="s">
        <v>692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287</v>
      </c>
      <c r="H5362" s="207" t="s">
        <v>998</v>
      </c>
      <c r="I5362" s="207" t="s">
        <v>241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691</v>
      </c>
      <c r="C5363" s="209" t="s">
        <v>692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287</v>
      </c>
      <c r="H5363" s="207" t="s">
        <v>388</v>
      </c>
      <c r="I5363" s="207" t="s">
        <v>240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691</v>
      </c>
      <c r="C5364" s="209" t="s">
        <v>692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287</v>
      </c>
      <c r="H5364" s="207" t="s">
        <v>388</v>
      </c>
      <c r="I5364" s="207" t="s">
        <v>240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691</v>
      </c>
      <c r="C5365" s="209" t="s">
        <v>692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287</v>
      </c>
      <c r="H5365" s="207" t="s">
        <v>388</v>
      </c>
      <c r="I5365" s="207" t="s">
        <v>241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691</v>
      </c>
      <c r="C5366" s="209" t="s">
        <v>692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287</v>
      </c>
      <c r="H5366" s="207" t="s">
        <v>388</v>
      </c>
      <c r="I5366" s="207" t="s">
        <v>240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691</v>
      </c>
      <c r="C5367" s="209" t="s">
        <v>692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287</v>
      </c>
      <c r="H5367" s="207" t="s">
        <v>1416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691</v>
      </c>
      <c r="C5368" s="209" t="s">
        <v>692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287</v>
      </c>
      <c r="H5368" s="207" t="s">
        <v>1325</v>
      </c>
      <c r="I5368" s="207" t="s">
        <v>253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691</v>
      </c>
      <c r="C5369" s="209" t="s">
        <v>692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287</v>
      </c>
      <c r="H5369" s="207" t="s">
        <v>1403</v>
      </c>
      <c r="I5369" s="207" t="s">
        <v>240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691</v>
      </c>
      <c r="C5370" s="209" t="s">
        <v>692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287</v>
      </c>
      <c r="H5370" s="207" t="s">
        <v>1403</v>
      </c>
      <c r="I5370" s="207" t="s">
        <v>240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691</v>
      </c>
      <c r="C5371" s="209" t="s">
        <v>692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313</v>
      </c>
      <c r="H5371" s="207" t="s">
        <v>1403</v>
      </c>
      <c r="I5371" s="207" t="s">
        <v>240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691</v>
      </c>
      <c r="C5372" s="209" t="s">
        <v>692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287</v>
      </c>
      <c r="H5372" s="207" t="s">
        <v>1403</v>
      </c>
      <c r="I5372" s="207" t="s">
        <v>240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691</v>
      </c>
      <c r="C5373" s="209" t="s">
        <v>692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287</v>
      </c>
      <c r="H5373" s="207" t="s">
        <v>1008</v>
      </c>
      <c r="I5373" s="207" t="s">
        <v>241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691</v>
      </c>
      <c r="C5374" s="209" t="s">
        <v>692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287</v>
      </c>
      <c r="H5374" s="207" t="s">
        <v>1008</v>
      </c>
      <c r="I5374" s="207" t="s">
        <v>240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691</v>
      </c>
      <c r="C5375" s="209" t="s">
        <v>692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287</v>
      </c>
      <c r="H5375" s="207" t="s">
        <v>1008</v>
      </c>
      <c r="I5375" s="207" t="s">
        <v>241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691</v>
      </c>
      <c r="C5376" s="209" t="s">
        <v>692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287</v>
      </c>
      <c r="H5376" s="207" t="s">
        <v>901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691</v>
      </c>
      <c r="C5377" s="209" t="s">
        <v>692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287</v>
      </c>
      <c r="H5377" s="207" t="s">
        <v>1014</v>
      </c>
      <c r="I5377" s="207" t="s">
        <v>244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691</v>
      </c>
      <c r="C5378" s="209" t="s">
        <v>692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287</v>
      </c>
      <c r="H5378" s="207" t="s">
        <v>1014</v>
      </c>
      <c r="I5378" s="207" t="s">
        <v>244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691</v>
      </c>
      <c r="C5379" s="209" t="s">
        <v>692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287</v>
      </c>
      <c r="H5379" s="207" t="s">
        <v>323</v>
      </c>
      <c r="I5379" s="207" t="s">
        <v>241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691</v>
      </c>
      <c r="C5380" s="209" t="s">
        <v>692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287</v>
      </c>
      <c r="H5380" s="207" t="s">
        <v>1365</v>
      </c>
      <c r="I5380" s="207" t="s">
        <v>241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691</v>
      </c>
      <c r="C5381" s="209" t="s">
        <v>692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287</v>
      </c>
      <c r="H5381" s="207" t="s">
        <v>1488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691</v>
      </c>
      <c r="C5382" s="209" t="s">
        <v>692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287</v>
      </c>
      <c r="H5382" s="207" t="s">
        <v>1553</v>
      </c>
      <c r="I5382" s="207" t="s">
        <v>241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691</v>
      </c>
      <c r="C5383" s="209" t="s">
        <v>692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287</v>
      </c>
      <c r="H5383" s="207" t="s">
        <v>502</v>
      </c>
      <c r="I5383" s="207" t="s">
        <v>241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691</v>
      </c>
      <c r="C5384" s="209" t="s">
        <v>692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287</v>
      </c>
      <c r="H5384" s="207" t="s">
        <v>502</v>
      </c>
      <c r="I5384" s="207" t="s">
        <v>240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691</v>
      </c>
      <c r="C5385" s="209" t="s">
        <v>692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287</v>
      </c>
      <c r="H5385" s="207" t="s">
        <v>502</v>
      </c>
      <c r="I5385" s="207" t="s">
        <v>241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691</v>
      </c>
      <c r="C5386" s="209" t="s">
        <v>692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287</v>
      </c>
      <c r="H5386" s="207" t="s">
        <v>996</v>
      </c>
      <c r="I5386" s="207" t="s">
        <v>248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691</v>
      </c>
      <c r="C5387" s="209" t="s">
        <v>692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287</v>
      </c>
      <c r="H5387" s="207" t="s">
        <v>1173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691</v>
      </c>
      <c r="C5388" s="209" t="s">
        <v>692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287</v>
      </c>
      <c r="H5388" s="207" t="s">
        <v>1173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691</v>
      </c>
      <c r="C5389" s="209" t="s">
        <v>692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287</v>
      </c>
      <c r="H5389" s="207" t="s">
        <v>1046</v>
      </c>
      <c r="I5389" s="207" t="s">
        <v>242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691</v>
      </c>
      <c r="C5390" s="209" t="s">
        <v>692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287</v>
      </c>
      <c r="H5390" s="207" t="s">
        <v>1180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691</v>
      </c>
      <c r="C5391" s="209" t="s">
        <v>692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287</v>
      </c>
      <c r="H5391" s="207" t="s">
        <v>291</v>
      </c>
      <c r="I5391" s="207" t="s">
        <v>240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691</v>
      </c>
      <c r="C5392" s="209" t="s">
        <v>692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287</v>
      </c>
      <c r="H5392" s="207" t="s">
        <v>291</v>
      </c>
      <c r="I5392" s="207" t="s">
        <v>240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691</v>
      </c>
      <c r="C5393" s="209" t="s">
        <v>692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287</v>
      </c>
      <c r="H5393" s="207" t="s">
        <v>291</v>
      </c>
      <c r="I5393" s="207" t="s">
        <v>240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691</v>
      </c>
      <c r="C5394" s="209" t="s">
        <v>692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287</v>
      </c>
      <c r="H5394" s="207" t="s">
        <v>291</v>
      </c>
      <c r="I5394" s="207" t="s">
        <v>241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691</v>
      </c>
      <c r="C5395" s="209" t="s">
        <v>692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313</v>
      </c>
      <c r="H5395" s="207" t="s">
        <v>291</v>
      </c>
      <c r="I5395" s="207" t="s">
        <v>240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691</v>
      </c>
      <c r="C5396" s="209" t="s">
        <v>692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293</v>
      </c>
      <c r="H5396" s="207" t="s">
        <v>291</v>
      </c>
      <c r="I5396" s="207" t="s">
        <v>240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691</v>
      </c>
      <c r="C5397" s="209" t="s">
        <v>692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293</v>
      </c>
      <c r="H5397" s="207" t="s">
        <v>291</v>
      </c>
      <c r="I5397" s="207" t="s">
        <v>241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691</v>
      </c>
      <c r="C5398" s="209" t="s">
        <v>692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317</v>
      </c>
      <c r="H5398" s="207" t="s">
        <v>291</v>
      </c>
      <c r="I5398" s="207" t="s">
        <v>241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693</v>
      </c>
      <c r="C5399" s="209" t="s">
        <v>692</v>
      </c>
      <c r="D5399" s="72" t="str">
        <f t="shared" si="169"/>
        <v>ago/2018</v>
      </c>
      <c r="E5399" s="206">
        <v>43333</v>
      </c>
      <c r="F5399" s="205" t="s">
        <v>203</v>
      </c>
      <c r="G5399" s="205" t="s">
        <v>287</v>
      </c>
      <c r="H5399" s="207" t="s">
        <v>204</v>
      </c>
      <c r="I5399" s="207" t="s">
        <v>292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691</v>
      </c>
      <c r="C5400" s="209" t="s">
        <v>692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287</v>
      </c>
      <c r="H5400" s="207" t="s">
        <v>1037</v>
      </c>
      <c r="I5400" s="207" t="s">
        <v>240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691</v>
      </c>
      <c r="C5401" s="209" t="s">
        <v>692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287</v>
      </c>
      <c r="H5401" s="207" t="s">
        <v>1039</v>
      </c>
      <c r="I5401" s="207" t="s">
        <v>245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691</v>
      </c>
      <c r="C5402" s="209" t="s">
        <v>692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287</v>
      </c>
      <c r="H5402" s="207" t="s">
        <v>1039</v>
      </c>
      <c r="I5402" s="207" t="s">
        <v>245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691</v>
      </c>
      <c r="C5403" s="209" t="s">
        <v>692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287</v>
      </c>
      <c r="H5403" s="207" t="s">
        <v>1039</v>
      </c>
      <c r="I5403" s="207" t="s">
        <v>245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691</v>
      </c>
      <c r="C5404" s="209" t="s">
        <v>692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287</v>
      </c>
      <c r="H5404" s="207" t="s">
        <v>1039</v>
      </c>
      <c r="I5404" s="207" t="s">
        <v>245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691</v>
      </c>
      <c r="C5405" s="209" t="s">
        <v>692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287</v>
      </c>
      <c r="H5405" s="207" t="s">
        <v>1039</v>
      </c>
      <c r="I5405" s="207" t="s">
        <v>245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691</v>
      </c>
      <c r="C5406" s="209" t="s">
        <v>692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287</v>
      </c>
      <c r="H5406" s="207" t="s">
        <v>1039</v>
      </c>
      <c r="I5406" s="207" t="s">
        <v>245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691</v>
      </c>
      <c r="C5407" s="209" t="s">
        <v>692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287</v>
      </c>
      <c r="H5407" s="207" t="s">
        <v>1039</v>
      </c>
      <c r="I5407" s="207" t="s">
        <v>245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691</v>
      </c>
      <c r="C5408" s="209" t="s">
        <v>692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287</v>
      </c>
      <c r="H5408" s="207" t="s">
        <v>1039</v>
      </c>
      <c r="I5408" s="207" t="s">
        <v>245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691</v>
      </c>
      <c r="C5409" s="209" t="s">
        <v>692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287</v>
      </c>
      <c r="H5409" s="207" t="s">
        <v>1039</v>
      </c>
      <c r="I5409" s="207" t="s">
        <v>245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691</v>
      </c>
      <c r="C5410" s="209" t="s">
        <v>692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287</v>
      </c>
      <c r="H5410" s="207" t="s">
        <v>1039</v>
      </c>
      <c r="I5410" s="207" t="s">
        <v>245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691</v>
      </c>
      <c r="C5411" s="209" t="s">
        <v>692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287</v>
      </c>
      <c r="H5411" s="207" t="s">
        <v>1039</v>
      </c>
      <c r="I5411" s="207" t="s">
        <v>245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691</v>
      </c>
      <c r="C5412" s="209" t="s">
        <v>692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287</v>
      </c>
      <c r="H5412" s="207" t="s">
        <v>1039</v>
      </c>
      <c r="I5412" s="207" t="s">
        <v>245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691</v>
      </c>
      <c r="C5413" s="209" t="s">
        <v>692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287</v>
      </c>
      <c r="H5413" s="207" t="s">
        <v>1039</v>
      </c>
      <c r="I5413" s="207" t="s">
        <v>245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691</v>
      </c>
      <c r="C5414" s="209" t="s">
        <v>692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287</v>
      </c>
      <c r="H5414" s="207" t="s">
        <v>1039</v>
      </c>
      <c r="I5414" s="207" t="s">
        <v>245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691</v>
      </c>
      <c r="C5415" s="209" t="s">
        <v>692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287</v>
      </c>
      <c r="H5415" s="207" t="s">
        <v>1039</v>
      </c>
      <c r="I5415" s="207" t="s">
        <v>245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691</v>
      </c>
      <c r="C5416" s="209" t="s">
        <v>692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287</v>
      </c>
      <c r="H5416" s="207" t="s">
        <v>1039</v>
      </c>
      <c r="I5416" s="207" t="s">
        <v>245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691</v>
      </c>
      <c r="C5417" s="209" t="s">
        <v>692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287</v>
      </c>
      <c r="H5417" s="207" t="s">
        <v>1039</v>
      </c>
      <c r="I5417" s="207" t="s">
        <v>245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691</v>
      </c>
      <c r="C5418" s="209" t="s">
        <v>692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287</v>
      </c>
      <c r="H5418" s="207" t="s">
        <v>1039</v>
      </c>
      <c r="I5418" s="207" t="s">
        <v>245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691</v>
      </c>
      <c r="C5419" s="209" t="s">
        <v>692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287</v>
      </c>
      <c r="H5419" s="207" t="s">
        <v>1039</v>
      </c>
      <c r="I5419" s="207" t="s">
        <v>245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691</v>
      </c>
      <c r="C5420" s="209" t="s">
        <v>692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287</v>
      </c>
      <c r="H5420" s="207" t="s">
        <v>1039</v>
      </c>
      <c r="I5420" s="207" t="s">
        <v>245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691</v>
      </c>
      <c r="C5421" s="209" t="s">
        <v>692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287</v>
      </c>
      <c r="H5421" s="207" t="s">
        <v>1039</v>
      </c>
      <c r="I5421" s="207" t="s">
        <v>245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691</v>
      </c>
      <c r="C5422" s="209" t="s">
        <v>692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287</v>
      </c>
      <c r="H5422" s="207" t="s">
        <v>1039</v>
      </c>
      <c r="I5422" s="207" t="s">
        <v>245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691</v>
      </c>
      <c r="C5423" s="209" t="s">
        <v>692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287</v>
      </c>
      <c r="H5423" s="207" t="s">
        <v>1039</v>
      </c>
      <c r="I5423" s="207" t="s">
        <v>245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691</v>
      </c>
      <c r="C5424" s="209" t="s">
        <v>692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287</v>
      </c>
      <c r="H5424" s="207" t="s">
        <v>1039</v>
      </c>
      <c r="I5424" s="207" t="s">
        <v>245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691</v>
      </c>
      <c r="C5425" s="209" t="s">
        <v>692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287</v>
      </c>
      <c r="H5425" s="207" t="s">
        <v>1039</v>
      </c>
      <c r="I5425" s="207" t="s">
        <v>245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691</v>
      </c>
      <c r="C5426" s="209" t="s">
        <v>692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287</v>
      </c>
      <c r="H5426" s="207" t="s">
        <v>1039</v>
      </c>
      <c r="I5426" s="207" t="s">
        <v>245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691</v>
      </c>
      <c r="C5427" s="209" t="s">
        <v>692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287</v>
      </c>
      <c r="H5427" s="207" t="s">
        <v>1039</v>
      </c>
      <c r="I5427" s="207" t="s">
        <v>245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691</v>
      </c>
      <c r="C5428" s="209" t="s">
        <v>692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287</v>
      </c>
      <c r="H5428" s="207" t="s">
        <v>1039</v>
      </c>
      <c r="I5428" s="207" t="s">
        <v>245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691</v>
      </c>
      <c r="C5429" s="209" t="s">
        <v>692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287</v>
      </c>
      <c r="H5429" s="207" t="s">
        <v>1039</v>
      </c>
      <c r="I5429" s="207" t="s">
        <v>245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691</v>
      </c>
      <c r="C5430" s="209" t="s">
        <v>692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287</v>
      </c>
      <c r="H5430" s="207" t="s">
        <v>1039</v>
      </c>
      <c r="I5430" s="207" t="s">
        <v>245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691</v>
      </c>
      <c r="C5431" s="209" t="s">
        <v>692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287</v>
      </c>
      <c r="H5431" s="207" t="s">
        <v>1039</v>
      </c>
      <c r="I5431" s="207" t="s">
        <v>245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691</v>
      </c>
      <c r="C5432" s="209" t="s">
        <v>692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287</v>
      </c>
      <c r="H5432" s="207" t="s">
        <v>1039</v>
      </c>
      <c r="I5432" s="207" t="s">
        <v>245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691</v>
      </c>
      <c r="C5433" s="209" t="s">
        <v>692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287</v>
      </c>
      <c r="H5433" s="207" t="s">
        <v>1039</v>
      </c>
      <c r="I5433" s="207" t="s">
        <v>245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691</v>
      </c>
      <c r="C5434" s="209" t="s">
        <v>692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287</v>
      </c>
      <c r="H5434" s="207" t="s">
        <v>1039</v>
      </c>
      <c r="I5434" s="207" t="s">
        <v>245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691</v>
      </c>
      <c r="C5435" s="209" t="s">
        <v>692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287</v>
      </c>
      <c r="H5435" s="207" t="s">
        <v>1039</v>
      </c>
      <c r="I5435" s="207" t="s">
        <v>245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691</v>
      </c>
      <c r="C5436" s="209" t="s">
        <v>692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287</v>
      </c>
      <c r="H5436" s="207" t="s">
        <v>1039</v>
      </c>
      <c r="I5436" s="207" t="s">
        <v>245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691</v>
      </c>
      <c r="C5437" s="209" t="s">
        <v>692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287</v>
      </c>
      <c r="H5437" s="207" t="s">
        <v>1039</v>
      </c>
      <c r="I5437" s="207" t="s">
        <v>245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691</v>
      </c>
      <c r="C5438" s="209" t="s">
        <v>692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287</v>
      </c>
      <c r="H5438" s="207" t="s">
        <v>1039</v>
      </c>
      <c r="I5438" s="207" t="s">
        <v>245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691</v>
      </c>
      <c r="C5439" s="209" t="s">
        <v>692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287</v>
      </c>
      <c r="H5439" s="207" t="s">
        <v>1039</v>
      </c>
      <c r="I5439" s="207" t="s">
        <v>245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691</v>
      </c>
      <c r="C5440" s="209" t="s">
        <v>692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287</v>
      </c>
      <c r="H5440" s="207" t="s">
        <v>1039</v>
      </c>
      <c r="I5440" s="207" t="s">
        <v>245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691</v>
      </c>
      <c r="C5441" s="209" t="s">
        <v>692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287</v>
      </c>
      <c r="H5441" s="207" t="s">
        <v>1039</v>
      </c>
      <c r="I5441" s="207" t="s">
        <v>245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691</v>
      </c>
      <c r="C5442" s="209" t="s">
        <v>692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287</v>
      </c>
      <c r="H5442" s="207" t="s">
        <v>1039</v>
      </c>
      <c r="I5442" s="207" t="s">
        <v>245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691</v>
      </c>
      <c r="C5443" s="209" t="s">
        <v>692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287</v>
      </c>
      <c r="H5443" s="207" t="s">
        <v>1039</v>
      </c>
      <c r="I5443" s="207" t="s">
        <v>245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691</v>
      </c>
      <c r="C5444" s="209" t="s">
        <v>692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287</v>
      </c>
      <c r="H5444" s="207" t="s">
        <v>1039</v>
      </c>
      <c r="I5444" s="207" t="s">
        <v>245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691</v>
      </c>
      <c r="C5445" s="209" t="s">
        <v>692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287</v>
      </c>
      <c r="H5445" s="207" t="s">
        <v>1039</v>
      </c>
      <c r="I5445" s="207" t="s">
        <v>245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691</v>
      </c>
      <c r="C5446" s="209" t="s">
        <v>692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287</v>
      </c>
      <c r="H5446" s="207" t="s">
        <v>1039</v>
      </c>
      <c r="I5446" s="207" t="s">
        <v>245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691</v>
      </c>
      <c r="C5447" s="209" t="s">
        <v>692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287</v>
      </c>
      <c r="H5447" s="207" t="s">
        <v>1039</v>
      </c>
      <c r="I5447" s="207" t="s">
        <v>245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691</v>
      </c>
      <c r="C5448" s="209" t="s">
        <v>692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287</v>
      </c>
      <c r="H5448" s="207" t="s">
        <v>1039</v>
      </c>
      <c r="I5448" s="207" t="s">
        <v>245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691</v>
      </c>
      <c r="C5449" s="209" t="s">
        <v>692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287</v>
      </c>
      <c r="H5449" s="207" t="s">
        <v>1039</v>
      </c>
      <c r="I5449" s="207" t="s">
        <v>245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691</v>
      </c>
      <c r="C5450" s="209" t="s">
        <v>692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287</v>
      </c>
      <c r="H5450" s="207" t="s">
        <v>1039</v>
      </c>
      <c r="I5450" s="207" t="s">
        <v>245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691</v>
      </c>
      <c r="C5451" s="209" t="s">
        <v>692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287</v>
      </c>
      <c r="H5451" s="207" t="s">
        <v>1039</v>
      </c>
      <c r="I5451" s="207" t="s">
        <v>245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691</v>
      </c>
      <c r="C5452" s="209" t="s">
        <v>692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287</v>
      </c>
      <c r="H5452" s="207" t="s">
        <v>1039</v>
      </c>
      <c r="I5452" s="207" t="s">
        <v>245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691</v>
      </c>
      <c r="C5453" s="209" t="s">
        <v>692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287</v>
      </c>
      <c r="H5453" s="207" t="s">
        <v>1039</v>
      </c>
      <c r="I5453" s="207" t="s">
        <v>245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691</v>
      </c>
      <c r="C5454" s="209" t="s">
        <v>692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287</v>
      </c>
      <c r="H5454" s="207" t="s">
        <v>1039</v>
      </c>
      <c r="I5454" s="207" t="s">
        <v>245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691</v>
      </c>
      <c r="C5455" s="209" t="s">
        <v>692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287</v>
      </c>
      <c r="H5455" s="207" t="s">
        <v>1039</v>
      </c>
      <c r="I5455" s="207" t="s">
        <v>245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691</v>
      </c>
      <c r="C5456" s="209" t="s">
        <v>692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287</v>
      </c>
      <c r="H5456" s="207" t="s">
        <v>1039</v>
      </c>
      <c r="I5456" s="207" t="s">
        <v>245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691</v>
      </c>
      <c r="C5457" s="209" t="s">
        <v>692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287</v>
      </c>
      <c r="H5457" s="207" t="s">
        <v>1039</v>
      </c>
      <c r="I5457" s="207" t="s">
        <v>245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691</v>
      </c>
      <c r="C5458" s="209" t="s">
        <v>692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287</v>
      </c>
      <c r="H5458" s="207" t="s">
        <v>1039</v>
      </c>
      <c r="I5458" s="207" t="s">
        <v>245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691</v>
      </c>
      <c r="C5459" s="209" t="s">
        <v>692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287</v>
      </c>
      <c r="H5459" s="207" t="s">
        <v>1039</v>
      </c>
      <c r="I5459" s="207" t="s">
        <v>245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691</v>
      </c>
      <c r="C5460" s="209" t="s">
        <v>692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287</v>
      </c>
      <c r="H5460" s="207" t="s">
        <v>1039</v>
      </c>
      <c r="I5460" s="207" t="s">
        <v>245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691</v>
      </c>
      <c r="C5461" s="209" t="s">
        <v>692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287</v>
      </c>
      <c r="H5461" s="207" t="s">
        <v>1039</v>
      </c>
      <c r="I5461" s="207" t="s">
        <v>245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691</v>
      </c>
      <c r="C5462" s="209" t="s">
        <v>692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287</v>
      </c>
      <c r="H5462" s="207" t="s">
        <v>1118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691</v>
      </c>
      <c r="C5463" s="209" t="s">
        <v>692</v>
      </c>
      <c r="D5463" s="72" t="str">
        <f t="shared" si="171"/>
        <v>ago/2018</v>
      </c>
      <c r="E5463" s="206">
        <v>43333</v>
      </c>
      <c r="F5463" s="205" t="s">
        <v>210</v>
      </c>
      <c r="G5463" s="205" t="s">
        <v>287</v>
      </c>
      <c r="H5463" s="207" t="s">
        <v>298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691</v>
      </c>
      <c r="C5464" s="209" t="s">
        <v>692</v>
      </c>
      <c r="D5464" s="72" t="str">
        <f t="shared" si="171"/>
        <v>ago/2018</v>
      </c>
      <c r="E5464" s="206">
        <v>43333</v>
      </c>
      <c r="F5464" s="205" t="s">
        <v>210</v>
      </c>
      <c r="G5464" s="205" t="s">
        <v>287</v>
      </c>
      <c r="H5464" s="207" t="s">
        <v>298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691</v>
      </c>
      <c r="C5465" s="209" t="s">
        <v>692</v>
      </c>
      <c r="D5465" s="72" t="str">
        <f t="shared" si="171"/>
        <v>ago/2018</v>
      </c>
      <c r="E5465" s="206">
        <v>43333</v>
      </c>
      <c r="F5465" s="205" t="s">
        <v>210</v>
      </c>
      <c r="G5465" s="205" t="s">
        <v>287</v>
      </c>
      <c r="H5465" s="207" t="s">
        <v>298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691</v>
      </c>
      <c r="C5466" s="209" t="s">
        <v>692</v>
      </c>
      <c r="D5466" s="72" t="str">
        <f t="shared" si="171"/>
        <v>ago/2018</v>
      </c>
      <c r="E5466" s="206">
        <v>43333</v>
      </c>
      <c r="F5466" s="205" t="s">
        <v>210</v>
      </c>
      <c r="G5466" s="205" t="s">
        <v>287</v>
      </c>
      <c r="H5466" s="207" t="s">
        <v>298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691</v>
      </c>
      <c r="C5467" s="209" t="s">
        <v>692</v>
      </c>
      <c r="D5467" s="72" t="str">
        <f t="shared" si="171"/>
        <v>ago/2018</v>
      </c>
      <c r="E5467" s="206">
        <v>43333</v>
      </c>
      <c r="F5467" s="205" t="s">
        <v>210</v>
      </c>
      <c r="G5467" s="205" t="s">
        <v>287</v>
      </c>
      <c r="H5467" s="207" t="s">
        <v>298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691</v>
      </c>
      <c r="C5468" s="209" t="s">
        <v>692</v>
      </c>
      <c r="D5468" s="72" t="str">
        <f t="shared" si="171"/>
        <v>ago/2018</v>
      </c>
      <c r="E5468" s="206">
        <v>43333</v>
      </c>
      <c r="F5468" s="205" t="s">
        <v>210</v>
      </c>
      <c r="G5468" s="205" t="s">
        <v>287</v>
      </c>
      <c r="H5468" s="207" t="s">
        <v>298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691</v>
      </c>
      <c r="C5469" s="209" t="s">
        <v>692</v>
      </c>
      <c r="D5469" s="72" t="str">
        <f t="shared" si="171"/>
        <v>ago/2018</v>
      </c>
      <c r="E5469" s="206">
        <v>43333</v>
      </c>
      <c r="F5469" s="205" t="s">
        <v>210</v>
      </c>
      <c r="G5469" s="205" t="s">
        <v>287</v>
      </c>
      <c r="H5469" s="207" t="s">
        <v>298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691</v>
      </c>
      <c r="C5470" s="209" t="s">
        <v>692</v>
      </c>
      <c r="D5470" s="72" t="str">
        <f t="shared" si="171"/>
        <v>ago/2018</v>
      </c>
      <c r="E5470" s="206">
        <v>43333</v>
      </c>
      <c r="F5470" s="205" t="s">
        <v>210</v>
      </c>
      <c r="G5470" s="205" t="s">
        <v>287</v>
      </c>
      <c r="H5470" s="207" t="s">
        <v>298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691</v>
      </c>
      <c r="C5471" s="209" t="s">
        <v>692</v>
      </c>
      <c r="D5471" s="72" t="str">
        <f t="shared" si="171"/>
        <v>ago/2018</v>
      </c>
      <c r="E5471" s="206">
        <v>43333</v>
      </c>
      <c r="F5471" s="205" t="s">
        <v>210</v>
      </c>
      <c r="G5471" s="205" t="s">
        <v>287</v>
      </c>
      <c r="H5471" s="207" t="s">
        <v>298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691</v>
      </c>
      <c r="C5472" s="209" t="s">
        <v>692</v>
      </c>
      <c r="D5472" s="72" t="str">
        <f t="shared" si="171"/>
        <v>ago/2018</v>
      </c>
      <c r="E5472" s="206">
        <v>43333</v>
      </c>
      <c r="F5472" s="205" t="s">
        <v>210</v>
      </c>
      <c r="G5472" s="205" t="s">
        <v>287</v>
      </c>
      <c r="H5472" s="207" t="s">
        <v>298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691</v>
      </c>
      <c r="C5473" s="209" t="s">
        <v>692</v>
      </c>
      <c r="D5473" s="72" t="str">
        <f t="shared" si="171"/>
        <v>ago/2018</v>
      </c>
      <c r="E5473" s="206">
        <v>43333</v>
      </c>
      <c r="F5473" s="205" t="s">
        <v>210</v>
      </c>
      <c r="G5473" s="205" t="s">
        <v>287</v>
      </c>
      <c r="H5473" s="207" t="s">
        <v>298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691</v>
      </c>
      <c r="C5474" s="209" t="s">
        <v>692</v>
      </c>
      <c r="D5474" s="72" t="str">
        <f t="shared" si="171"/>
        <v>ago/2018</v>
      </c>
      <c r="E5474" s="206">
        <v>43333</v>
      </c>
      <c r="F5474" s="205" t="s">
        <v>210</v>
      </c>
      <c r="G5474" s="205" t="s">
        <v>287</v>
      </c>
      <c r="H5474" s="207" t="s">
        <v>298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691</v>
      </c>
      <c r="C5475" s="209" t="s">
        <v>692</v>
      </c>
      <c r="D5475" s="72" t="str">
        <f t="shared" si="171"/>
        <v>ago/2018</v>
      </c>
      <c r="E5475" s="206">
        <v>43333</v>
      </c>
      <c r="F5475" s="205" t="s">
        <v>210</v>
      </c>
      <c r="G5475" s="205" t="s">
        <v>287</v>
      </c>
      <c r="H5475" s="207" t="s">
        <v>298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691</v>
      </c>
      <c r="C5476" s="209" t="s">
        <v>692</v>
      </c>
      <c r="D5476" s="72" t="str">
        <f t="shared" si="171"/>
        <v>ago/2018</v>
      </c>
      <c r="E5476" s="206">
        <v>43333</v>
      </c>
      <c r="F5476" s="205" t="s">
        <v>210</v>
      </c>
      <c r="G5476" s="205" t="s">
        <v>287</v>
      </c>
      <c r="H5476" s="207" t="s">
        <v>298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691</v>
      </c>
      <c r="C5477" s="209" t="s">
        <v>692</v>
      </c>
      <c r="D5477" s="72" t="str">
        <f t="shared" si="171"/>
        <v>ago/2018</v>
      </c>
      <c r="E5477" s="206">
        <v>43333</v>
      </c>
      <c r="F5477" s="205" t="s">
        <v>210</v>
      </c>
      <c r="G5477" s="205" t="s">
        <v>287</v>
      </c>
      <c r="H5477" s="207" t="s">
        <v>298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691</v>
      </c>
      <c r="C5478" s="209" t="s">
        <v>692</v>
      </c>
      <c r="D5478" s="72" t="str">
        <f t="shared" si="171"/>
        <v>ago/2018</v>
      </c>
      <c r="E5478" s="206">
        <v>43333</v>
      </c>
      <c r="F5478" s="205" t="s">
        <v>210</v>
      </c>
      <c r="G5478" s="205" t="s">
        <v>287</v>
      </c>
      <c r="H5478" s="207" t="s">
        <v>298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691</v>
      </c>
      <c r="C5479" s="209" t="s">
        <v>692</v>
      </c>
      <c r="D5479" s="72" t="str">
        <f t="shared" si="171"/>
        <v>ago/2018</v>
      </c>
      <c r="E5479" s="206">
        <v>43333</v>
      </c>
      <c r="F5479" s="205" t="s">
        <v>210</v>
      </c>
      <c r="G5479" s="205" t="s">
        <v>287</v>
      </c>
      <c r="H5479" s="207" t="s">
        <v>298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691</v>
      </c>
      <c r="C5480" s="209" t="s">
        <v>692</v>
      </c>
      <c r="D5480" s="72" t="str">
        <f t="shared" si="171"/>
        <v>ago/2018</v>
      </c>
      <c r="E5480" s="206">
        <v>43333</v>
      </c>
      <c r="F5480" s="205" t="s">
        <v>210</v>
      </c>
      <c r="G5480" s="205" t="s">
        <v>287</v>
      </c>
      <c r="H5480" s="207" t="s">
        <v>298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691</v>
      </c>
      <c r="C5481" s="209" t="s">
        <v>692</v>
      </c>
      <c r="D5481" s="72" t="str">
        <f t="shared" si="171"/>
        <v>ago/2018</v>
      </c>
      <c r="E5481" s="206">
        <v>43333</v>
      </c>
      <c r="F5481" s="205" t="s">
        <v>210</v>
      </c>
      <c r="G5481" s="205" t="s">
        <v>287</v>
      </c>
      <c r="H5481" s="207" t="s">
        <v>298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691</v>
      </c>
      <c r="C5482" s="209" t="s">
        <v>692</v>
      </c>
      <c r="D5482" s="72" t="str">
        <f t="shared" si="171"/>
        <v>ago/2018</v>
      </c>
      <c r="E5482" s="206">
        <v>43333</v>
      </c>
      <c r="F5482" s="205" t="s">
        <v>210</v>
      </c>
      <c r="G5482" s="205" t="s">
        <v>287</v>
      </c>
      <c r="H5482" s="207" t="s">
        <v>298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691</v>
      </c>
      <c r="C5483" s="209" t="s">
        <v>692</v>
      </c>
      <c r="D5483" s="72" t="str">
        <f t="shared" si="171"/>
        <v>ago/2018</v>
      </c>
      <c r="E5483" s="206">
        <v>43333</v>
      </c>
      <c r="F5483" s="205" t="s">
        <v>210</v>
      </c>
      <c r="G5483" s="205" t="s">
        <v>287</v>
      </c>
      <c r="H5483" s="207" t="s">
        <v>298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691</v>
      </c>
      <c r="C5484" s="209" t="s">
        <v>692</v>
      </c>
      <c r="D5484" s="72" t="str">
        <f t="shared" si="171"/>
        <v>ago/2018</v>
      </c>
      <c r="E5484" s="206">
        <v>43333</v>
      </c>
      <c r="F5484" s="205" t="s">
        <v>210</v>
      </c>
      <c r="G5484" s="205" t="s">
        <v>287</v>
      </c>
      <c r="H5484" s="207" t="s">
        <v>298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691</v>
      </c>
      <c r="C5485" s="209" t="s">
        <v>692</v>
      </c>
      <c r="D5485" s="72" t="str">
        <f t="shared" si="171"/>
        <v>ago/2018</v>
      </c>
      <c r="E5485" s="206">
        <v>43333</v>
      </c>
      <c r="F5485" s="205" t="s">
        <v>210</v>
      </c>
      <c r="G5485" s="205" t="s">
        <v>287</v>
      </c>
      <c r="H5485" s="207" t="s">
        <v>298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691</v>
      </c>
      <c r="C5486" s="209" t="s">
        <v>692</v>
      </c>
      <c r="D5486" s="72" t="str">
        <f t="shared" si="171"/>
        <v>ago/2018</v>
      </c>
      <c r="E5486" s="206">
        <v>43333</v>
      </c>
      <c r="F5486" s="205" t="s">
        <v>210</v>
      </c>
      <c r="G5486" s="205" t="s">
        <v>287</v>
      </c>
      <c r="H5486" s="207" t="s">
        <v>298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691</v>
      </c>
      <c r="C5487" s="209" t="s">
        <v>692</v>
      </c>
      <c r="D5487" s="72" t="str">
        <f t="shared" si="171"/>
        <v>ago/2018</v>
      </c>
      <c r="E5487" s="206">
        <v>43333</v>
      </c>
      <c r="F5487" s="205" t="s">
        <v>210</v>
      </c>
      <c r="G5487" s="205" t="s">
        <v>287</v>
      </c>
      <c r="H5487" s="207" t="s">
        <v>298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691</v>
      </c>
      <c r="C5488" s="209" t="s">
        <v>692</v>
      </c>
      <c r="D5488" s="72" t="str">
        <f t="shared" si="171"/>
        <v>ago/2018</v>
      </c>
      <c r="E5488" s="206">
        <v>43333</v>
      </c>
      <c r="F5488" s="205" t="s">
        <v>210</v>
      </c>
      <c r="G5488" s="205" t="s">
        <v>287</v>
      </c>
      <c r="H5488" s="207" t="s">
        <v>298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691</v>
      </c>
      <c r="C5489" s="209" t="s">
        <v>692</v>
      </c>
      <c r="D5489" s="72" t="str">
        <f t="shared" si="171"/>
        <v>ago/2018</v>
      </c>
      <c r="E5489" s="206">
        <v>43333</v>
      </c>
      <c r="F5489" s="205" t="s">
        <v>210</v>
      </c>
      <c r="G5489" s="205" t="s">
        <v>287</v>
      </c>
      <c r="H5489" s="207" t="s">
        <v>298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691</v>
      </c>
      <c r="C5490" s="209" t="s">
        <v>692</v>
      </c>
      <c r="D5490" s="72" t="str">
        <f t="shared" si="171"/>
        <v>ago/2018</v>
      </c>
      <c r="E5490" s="206">
        <v>43333</v>
      </c>
      <c r="F5490" s="205" t="s">
        <v>210</v>
      </c>
      <c r="G5490" s="205" t="s">
        <v>287</v>
      </c>
      <c r="H5490" s="207" t="s">
        <v>298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691</v>
      </c>
      <c r="C5491" s="209" t="s">
        <v>692</v>
      </c>
      <c r="D5491" s="72" t="str">
        <f t="shared" si="171"/>
        <v>ago/2018</v>
      </c>
      <c r="E5491" s="206">
        <v>43333</v>
      </c>
      <c r="F5491" s="205" t="s">
        <v>210</v>
      </c>
      <c r="G5491" s="205" t="s">
        <v>287</v>
      </c>
      <c r="H5491" s="207" t="s">
        <v>298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691</v>
      </c>
      <c r="C5492" s="209" t="s">
        <v>692</v>
      </c>
      <c r="D5492" s="72" t="str">
        <f t="shared" si="171"/>
        <v>ago/2018</v>
      </c>
      <c r="E5492" s="206">
        <v>43333</v>
      </c>
      <c r="F5492" s="205" t="s">
        <v>210</v>
      </c>
      <c r="G5492" s="205" t="s">
        <v>287</v>
      </c>
      <c r="H5492" s="207" t="s">
        <v>298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691</v>
      </c>
      <c r="C5493" s="209" t="s">
        <v>692</v>
      </c>
      <c r="D5493" s="72" t="str">
        <f t="shared" si="171"/>
        <v>ago/2018</v>
      </c>
      <c r="E5493" s="206">
        <v>43333</v>
      </c>
      <c r="F5493" s="205" t="s">
        <v>210</v>
      </c>
      <c r="G5493" s="205" t="s">
        <v>287</v>
      </c>
      <c r="H5493" s="207" t="s">
        <v>298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691</v>
      </c>
      <c r="C5494" s="209" t="s">
        <v>692</v>
      </c>
      <c r="D5494" s="72" t="str">
        <f t="shared" si="171"/>
        <v>ago/2018</v>
      </c>
      <c r="E5494" s="206">
        <v>43333</v>
      </c>
      <c r="F5494" s="205" t="s">
        <v>210</v>
      </c>
      <c r="G5494" s="205" t="s">
        <v>287</v>
      </c>
      <c r="H5494" s="207" t="s">
        <v>298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691</v>
      </c>
      <c r="C5495" s="209" t="s">
        <v>692</v>
      </c>
      <c r="D5495" s="72" t="str">
        <f t="shared" si="171"/>
        <v>ago/2018</v>
      </c>
      <c r="E5495" s="206">
        <v>43333</v>
      </c>
      <c r="F5495" s="205" t="s">
        <v>210</v>
      </c>
      <c r="G5495" s="205" t="s">
        <v>287</v>
      </c>
      <c r="H5495" s="207" t="s">
        <v>298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691</v>
      </c>
      <c r="C5496" s="209" t="s">
        <v>692</v>
      </c>
      <c r="D5496" s="72" t="str">
        <f t="shared" si="171"/>
        <v>ago/2018</v>
      </c>
      <c r="E5496" s="206">
        <v>43333</v>
      </c>
      <c r="F5496" s="205" t="s">
        <v>210</v>
      </c>
      <c r="G5496" s="205" t="s">
        <v>287</v>
      </c>
      <c r="H5496" s="207" t="s">
        <v>298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691</v>
      </c>
      <c r="C5497" s="209" t="s">
        <v>692</v>
      </c>
      <c r="D5497" s="72" t="str">
        <f t="shared" si="171"/>
        <v>ago/2018</v>
      </c>
      <c r="E5497" s="206">
        <v>43333</v>
      </c>
      <c r="F5497" s="205" t="s">
        <v>210</v>
      </c>
      <c r="G5497" s="205" t="s">
        <v>287</v>
      </c>
      <c r="H5497" s="207" t="s">
        <v>298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691</v>
      </c>
      <c r="C5498" s="209" t="s">
        <v>692</v>
      </c>
      <c r="D5498" s="72" t="str">
        <f t="shared" si="171"/>
        <v>ago/2018</v>
      </c>
      <c r="E5498" s="206">
        <v>43333</v>
      </c>
      <c r="F5498" s="205" t="s">
        <v>210</v>
      </c>
      <c r="G5498" s="205" t="s">
        <v>287</v>
      </c>
      <c r="H5498" s="207" t="s">
        <v>298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691</v>
      </c>
      <c r="C5499" s="209" t="s">
        <v>692</v>
      </c>
      <c r="D5499" s="72" t="str">
        <f t="shared" si="171"/>
        <v>ago/2018</v>
      </c>
      <c r="E5499" s="206">
        <v>43333</v>
      </c>
      <c r="F5499" s="205" t="s">
        <v>210</v>
      </c>
      <c r="G5499" s="205" t="s">
        <v>287</v>
      </c>
      <c r="H5499" s="207" t="s">
        <v>298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691</v>
      </c>
      <c r="C5500" s="209" t="s">
        <v>692</v>
      </c>
      <c r="D5500" s="72" t="str">
        <f t="shared" si="171"/>
        <v>ago/2018</v>
      </c>
      <c r="E5500" s="206">
        <v>43333</v>
      </c>
      <c r="F5500" s="205" t="s">
        <v>210</v>
      </c>
      <c r="G5500" s="205" t="s">
        <v>287</v>
      </c>
      <c r="H5500" s="207" t="s">
        <v>298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691</v>
      </c>
      <c r="C5501" s="209" t="s">
        <v>692</v>
      </c>
      <c r="D5501" s="72" t="str">
        <f t="shared" si="171"/>
        <v>ago/2018</v>
      </c>
      <c r="E5501" s="206">
        <v>43333</v>
      </c>
      <c r="F5501" s="205" t="s">
        <v>210</v>
      </c>
      <c r="G5501" s="205" t="s">
        <v>287</v>
      </c>
      <c r="H5501" s="207" t="s">
        <v>298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691</v>
      </c>
      <c r="C5502" s="209" t="s">
        <v>692</v>
      </c>
      <c r="D5502" s="72" t="str">
        <f t="shared" si="171"/>
        <v>ago/2018</v>
      </c>
      <c r="E5502" s="206">
        <v>43333</v>
      </c>
      <c r="F5502" s="205" t="s">
        <v>210</v>
      </c>
      <c r="G5502" s="205" t="s">
        <v>287</v>
      </c>
      <c r="H5502" s="207" t="s">
        <v>298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691</v>
      </c>
      <c r="C5503" s="209" t="s">
        <v>692</v>
      </c>
      <c r="D5503" s="72" t="str">
        <f t="shared" si="171"/>
        <v>ago/2018</v>
      </c>
      <c r="E5503" s="206">
        <v>43333</v>
      </c>
      <c r="F5503" s="205" t="s">
        <v>210</v>
      </c>
      <c r="G5503" s="205" t="s">
        <v>287</v>
      </c>
      <c r="H5503" s="207" t="s">
        <v>298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691</v>
      </c>
      <c r="C5504" s="209" t="s">
        <v>692</v>
      </c>
      <c r="D5504" s="72" t="str">
        <f t="shared" si="171"/>
        <v>ago/2018</v>
      </c>
      <c r="E5504" s="206">
        <v>43333</v>
      </c>
      <c r="F5504" s="205" t="s">
        <v>210</v>
      </c>
      <c r="G5504" s="205" t="s">
        <v>287</v>
      </c>
      <c r="H5504" s="207" t="s">
        <v>298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691</v>
      </c>
      <c r="C5505" s="209" t="s">
        <v>692</v>
      </c>
      <c r="D5505" s="72" t="str">
        <f t="shared" si="171"/>
        <v>ago/2018</v>
      </c>
      <c r="E5505" s="206">
        <v>43333</v>
      </c>
      <c r="F5505" s="205" t="s">
        <v>210</v>
      </c>
      <c r="G5505" s="205" t="s">
        <v>287</v>
      </c>
      <c r="H5505" s="207" t="s">
        <v>298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691</v>
      </c>
      <c r="C5506" s="209" t="s">
        <v>692</v>
      </c>
      <c r="D5506" s="72" t="str">
        <f t="shared" si="171"/>
        <v>ago/2018</v>
      </c>
      <c r="E5506" s="206">
        <v>43333</v>
      </c>
      <c r="F5506" s="205" t="s">
        <v>210</v>
      </c>
      <c r="G5506" s="205" t="s">
        <v>287</v>
      </c>
      <c r="H5506" s="207" t="s">
        <v>298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691</v>
      </c>
      <c r="C5507" s="209" t="s">
        <v>692</v>
      </c>
      <c r="D5507" s="72" t="str">
        <f t="shared" si="171"/>
        <v>ago/2018</v>
      </c>
      <c r="E5507" s="206">
        <v>43333</v>
      </c>
      <c r="F5507" s="205" t="s">
        <v>210</v>
      </c>
      <c r="G5507" s="205" t="s">
        <v>287</v>
      </c>
      <c r="H5507" s="207" t="s">
        <v>298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691</v>
      </c>
      <c r="C5508" s="209" t="s">
        <v>692</v>
      </c>
      <c r="D5508" s="72" t="str">
        <f t="shared" ref="D5508:D5571" si="173">TEXT(E5508,"mmm/aaaa")</f>
        <v>ago/2018</v>
      </c>
      <c r="E5508" s="206">
        <v>43333</v>
      </c>
      <c r="F5508" s="205" t="s">
        <v>210</v>
      </c>
      <c r="G5508" s="205" t="s">
        <v>287</v>
      </c>
      <c r="H5508" s="207" t="s">
        <v>298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691</v>
      </c>
      <c r="C5509" s="209" t="s">
        <v>692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287</v>
      </c>
      <c r="H5509" s="207" t="s">
        <v>1319</v>
      </c>
      <c r="I5509" s="207" t="s">
        <v>269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691</v>
      </c>
      <c r="C5510" s="209" t="s">
        <v>692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287</v>
      </c>
      <c r="H5510" s="207" t="s">
        <v>1319</v>
      </c>
      <c r="I5510" s="207" t="s">
        <v>269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691</v>
      </c>
      <c r="C5511" s="209" t="s">
        <v>692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287</v>
      </c>
      <c r="H5511" s="207" t="s">
        <v>308</v>
      </c>
      <c r="I5511" s="207" t="s">
        <v>240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691</v>
      </c>
      <c r="C5512" s="209" t="s">
        <v>692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287</v>
      </c>
      <c r="H5512" s="207" t="s">
        <v>1007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691</v>
      </c>
      <c r="C5513" s="209" t="s">
        <v>692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287</v>
      </c>
      <c r="H5513" s="207" t="s">
        <v>1006</v>
      </c>
      <c r="I5513" s="207" t="s">
        <v>252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691</v>
      </c>
      <c r="C5514" s="209" t="s">
        <v>692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287</v>
      </c>
      <c r="H5514" s="207" t="s">
        <v>363</v>
      </c>
      <c r="I5514" s="207" t="s">
        <v>240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691</v>
      </c>
      <c r="C5515" s="209" t="s">
        <v>692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287</v>
      </c>
      <c r="H5515" s="207" t="s">
        <v>363</v>
      </c>
      <c r="I5515" s="207" t="s">
        <v>240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691</v>
      </c>
      <c r="C5516" s="209" t="s">
        <v>692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287</v>
      </c>
      <c r="H5516" s="207" t="s">
        <v>363</v>
      </c>
      <c r="I5516" s="207" t="s">
        <v>240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691</v>
      </c>
      <c r="C5517" s="209" t="s">
        <v>692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287</v>
      </c>
      <c r="H5517" s="207" t="s">
        <v>363</v>
      </c>
      <c r="I5517" s="207" t="s">
        <v>240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691</v>
      </c>
      <c r="C5518" s="209" t="s">
        <v>692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287</v>
      </c>
      <c r="H5518" s="207" t="s">
        <v>363</v>
      </c>
      <c r="I5518" s="207" t="s">
        <v>240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691</v>
      </c>
      <c r="C5519" s="209" t="s">
        <v>692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287</v>
      </c>
      <c r="H5519" s="207" t="s">
        <v>363</v>
      </c>
      <c r="I5519" s="207" t="s">
        <v>240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691</v>
      </c>
      <c r="C5520" s="209" t="s">
        <v>692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289</v>
      </c>
      <c r="H5520" s="207" t="s">
        <v>463</v>
      </c>
      <c r="I5520" s="207" t="s">
        <v>250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691</v>
      </c>
      <c r="C5521" s="209" t="s">
        <v>692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287</v>
      </c>
      <c r="H5521" s="207" t="s">
        <v>389</v>
      </c>
      <c r="I5521" s="207" t="s">
        <v>241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691</v>
      </c>
      <c r="C5522" s="209" t="s">
        <v>692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287</v>
      </c>
      <c r="H5522" s="207" t="s">
        <v>389</v>
      </c>
      <c r="I5522" s="207" t="s">
        <v>241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691</v>
      </c>
      <c r="C5523" s="209" t="s">
        <v>692</v>
      </c>
      <c r="D5523" s="72" t="str">
        <f t="shared" si="173"/>
        <v>ago/2018</v>
      </c>
      <c r="E5523" s="206">
        <v>43334</v>
      </c>
      <c r="F5523" s="205" t="s">
        <v>210</v>
      </c>
      <c r="G5523" s="205" t="s">
        <v>287</v>
      </c>
      <c r="H5523" s="207" t="s">
        <v>1554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691</v>
      </c>
      <c r="C5524" s="209" t="s">
        <v>692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287</v>
      </c>
      <c r="H5524" s="207" t="s">
        <v>410</v>
      </c>
      <c r="I5524" s="207" t="s">
        <v>240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691</v>
      </c>
      <c r="C5525" s="209" t="s">
        <v>692</v>
      </c>
      <c r="D5525" s="72" t="str">
        <f t="shared" si="173"/>
        <v>ago/2018</v>
      </c>
      <c r="E5525" s="206">
        <v>43334</v>
      </c>
      <c r="F5525" s="205" t="s">
        <v>1123</v>
      </c>
      <c r="G5525" s="205" t="s">
        <v>287</v>
      </c>
      <c r="H5525" s="207" t="s">
        <v>1491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691</v>
      </c>
      <c r="C5526" s="209" t="s">
        <v>692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287</v>
      </c>
      <c r="H5526" s="207" t="s">
        <v>464</v>
      </c>
      <c r="I5526" s="207" t="s">
        <v>241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691</v>
      </c>
      <c r="C5527" s="209" t="s">
        <v>692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287</v>
      </c>
      <c r="H5527" s="207" t="s">
        <v>1403</v>
      </c>
      <c r="I5527" s="207" t="s">
        <v>240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691</v>
      </c>
      <c r="C5528" s="209" t="s">
        <v>692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287</v>
      </c>
      <c r="H5528" s="207" t="s">
        <v>306</v>
      </c>
      <c r="I5528" s="207" t="s">
        <v>241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691</v>
      </c>
      <c r="C5529" s="209" t="s">
        <v>692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287</v>
      </c>
      <c r="H5529" s="207" t="s">
        <v>306</v>
      </c>
      <c r="I5529" s="207" t="s">
        <v>240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691</v>
      </c>
      <c r="C5530" s="209" t="s">
        <v>692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287</v>
      </c>
      <c r="H5530" s="207" t="s">
        <v>306</v>
      </c>
      <c r="I5530" s="207" t="s">
        <v>240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691</v>
      </c>
      <c r="C5531" s="209" t="s">
        <v>692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287</v>
      </c>
      <c r="H5531" s="207" t="s">
        <v>1553</v>
      </c>
      <c r="I5531" s="207" t="s">
        <v>241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691</v>
      </c>
      <c r="C5532" s="209" t="s">
        <v>692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287</v>
      </c>
      <c r="H5532" s="207" t="s">
        <v>1023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691</v>
      </c>
      <c r="C5533" s="209" t="s">
        <v>692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287</v>
      </c>
      <c r="H5533" s="207" t="s">
        <v>355</v>
      </c>
      <c r="I5533" s="207" t="s">
        <v>240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691</v>
      </c>
      <c r="C5534" s="209" t="s">
        <v>692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287</v>
      </c>
      <c r="H5534" s="207" t="s">
        <v>355</v>
      </c>
      <c r="I5534" s="207" t="s">
        <v>240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691</v>
      </c>
      <c r="C5535" s="209" t="s">
        <v>692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287</v>
      </c>
      <c r="H5535" s="207" t="s">
        <v>355</v>
      </c>
      <c r="I5535" s="207" t="s">
        <v>240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691</v>
      </c>
      <c r="C5536" s="209" t="s">
        <v>692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287</v>
      </c>
      <c r="H5536" s="207" t="s">
        <v>357</v>
      </c>
      <c r="I5536" s="207" t="s">
        <v>241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691</v>
      </c>
      <c r="C5537" s="209" t="s">
        <v>692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287</v>
      </c>
      <c r="H5537" s="207" t="s">
        <v>405</v>
      </c>
      <c r="I5537" s="207" t="s">
        <v>252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691</v>
      </c>
      <c r="C5538" s="209" t="s">
        <v>692</v>
      </c>
      <c r="D5538" s="72" t="str">
        <f t="shared" si="173"/>
        <v>ago/2018</v>
      </c>
      <c r="E5538" s="206">
        <v>43334</v>
      </c>
      <c r="F5538" s="205" t="s">
        <v>517</v>
      </c>
      <c r="G5538" s="205" t="s">
        <v>287</v>
      </c>
      <c r="H5538" s="207" t="s">
        <v>517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691</v>
      </c>
      <c r="C5539" s="209" t="s">
        <v>692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287</v>
      </c>
      <c r="H5539" s="207" t="s">
        <v>1555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691</v>
      </c>
      <c r="C5540" s="209" t="s">
        <v>692</v>
      </c>
      <c r="D5540" s="72" t="str">
        <f t="shared" si="173"/>
        <v>ago/2018</v>
      </c>
      <c r="E5540" s="206">
        <v>43334</v>
      </c>
      <c r="F5540" s="205" t="s">
        <v>210</v>
      </c>
      <c r="G5540" s="205" t="s">
        <v>287</v>
      </c>
      <c r="H5540" s="207" t="s">
        <v>298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691</v>
      </c>
      <c r="C5541" s="209" t="s">
        <v>692</v>
      </c>
      <c r="D5541" s="72" t="str">
        <f t="shared" si="173"/>
        <v>ago/2018</v>
      </c>
      <c r="E5541" s="206">
        <v>43334</v>
      </c>
      <c r="F5541" s="205" t="s">
        <v>210</v>
      </c>
      <c r="G5541" s="205" t="s">
        <v>287</v>
      </c>
      <c r="H5541" s="207" t="s">
        <v>298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691</v>
      </c>
      <c r="C5542" s="209" t="s">
        <v>692</v>
      </c>
      <c r="D5542" s="72" t="str">
        <f t="shared" si="173"/>
        <v>ago/2018</v>
      </c>
      <c r="E5542" s="206">
        <v>43334</v>
      </c>
      <c r="F5542" s="205" t="s">
        <v>210</v>
      </c>
      <c r="G5542" s="205" t="s">
        <v>287</v>
      </c>
      <c r="H5542" s="207" t="s">
        <v>298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691</v>
      </c>
      <c r="C5543" s="209" t="s">
        <v>692</v>
      </c>
      <c r="D5543" s="72" t="str">
        <f t="shared" si="173"/>
        <v>ago/2018</v>
      </c>
      <c r="E5543" s="206">
        <v>43334</v>
      </c>
      <c r="F5543" s="205" t="s">
        <v>210</v>
      </c>
      <c r="G5543" s="205" t="s">
        <v>287</v>
      </c>
      <c r="H5543" s="207" t="s">
        <v>298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691</v>
      </c>
      <c r="C5544" s="209" t="s">
        <v>692</v>
      </c>
      <c r="D5544" s="72" t="str">
        <f t="shared" si="173"/>
        <v>ago/2018</v>
      </c>
      <c r="E5544" s="206">
        <v>43334</v>
      </c>
      <c r="F5544" s="205" t="s">
        <v>210</v>
      </c>
      <c r="G5544" s="205" t="s">
        <v>287</v>
      </c>
      <c r="H5544" s="207" t="s">
        <v>298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691</v>
      </c>
      <c r="C5545" s="209" t="s">
        <v>692</v>
      </c>
      <c r="D5545" s="72" t="str">
        <f t="shared" si="173"/>
        <v>ago/2018</v>
      </c>
      <c r="E5545" s="206">
        <v>43334</v>
      </c>
      <c r="F5545" s="205" t="s">
        <v>210</v>
      </c>
      <c r="G5545" s="205" t="s">
        <v>287</v>
      </c>
      <c r="H5545" s="207" t="s">
        <v>298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691</v>
      </c>
      <c r="C5546" s="209" t="s">
        <v>692</v>
      </c>
      <c r="D5546" s="72" t="str">
        <f t="shared" si="173"/>
        <v>ago/2018</v>
      </c>
      <c r="E5546" s="206">
        <v>43334</v>
      </c>
      <c r="F5546" s="205" t="s">
        <v>210</v>
      </c>
      <c r="G5546" s="205" t="s">
        <v>287</v>
      </c>
      <c r="H5546" s="207" t="s">
        <v>298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691</v>
      </c>
      <c r="C5547" s="209" t="s">
        <v>692</v>
      </c>
      <c r="D5547" s="72" t="str">
        <f t="shared" si="173"/>
        <v>ago/2018</v>
      </c>
      <c r="E5547" s="206">
        <v>43334</v>
      </c>
      <c r="F5547" s="205" t="s">
        <v>210</v>
      </c>
      <c r="G5547" s="205" t="s">
        <v>287</v>
      </c>
      <c r="H5547" s="207" t="s">
        <v>298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691</v>
      </c>
      <c r="C5548" s="209" t="s">
        <v>692</v>
      </c>
      <c r="D5548" s="72" t="str">
        <f t="shared" si="173"/>
        <v>ago/2018</v>
      </c>
      <c r="E5548" s="206">
        <v>43334</v>
      </c>
      <c r="F5548" s="205" t="s">
        <v>210</v>
      </c>
      <c r="G5548" s="205" t="s">
        <v>287</v>
      </c>
      <c r="H5548" s="207" t="s">
        <v>298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691</v>
      </c>
      <c r="C5549" s="209" t="s">
        <v>692</v>
      </c>
      <c r="D5549" s="72" t="str">
        <f t="shared" si="173"/>
        <v>ago/2018</v>
      </c>
      <c r="E5549" s="206">
        <v>43334</v>
      </c>
      <c r="F5549" s="205" t="s">
        <v>210</v>
      </c>
      <c r="G5549" s="205" t="s">
        <v>287</v>
      </c>
      <c r="H5549" s="207" t="s">
        <v>298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691</v>
      </c>
      <c r="C5550" s="209" t="s">
        <v>692</v>
      </c>
      <c r="D5550" s="72" t="str">
        <f t="shared" si="173"/>
        <v>ago/2018</v>
      </c>
      <c r="E5550" s="206">
        <v>43334</v>
      </c>
      <c r="F5550" s="205" t="s">
        <v>210</v>
      </c>
      <c r="G5550" s="205" t="s">
        <v>287</v>
      </c>
      <c r="H5550" s="207" t="s">
        <v>298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691</v>
      </c>
      <c r="C5551" s="209" t="s">
        <v>692</v>
      </c>
      <c r="D5551" s="72" t="str">
        <f t="shared" si="173"/>
        <v>ago/2018</v>
      </c>
      <c r="E5551" s="206">
        <v>43334</v>
      </c>
      <c r="F5551" s="205" t="s">
        <v>210</v>
      </c>
      <c r="G5551" s="205" t="s">
        <v>287</v>
      </c>
      <c r="H5551" s="207" t="s">
        <v>298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691</v>
      </c>
      <c r="C5552" s="209" t="s">
        <v>692</v>
      </c>
      <c r="D5552" s="72" t="str">
        <f t="shared" si="173"/>
        <v>ago/2018</v>
      </c>
      <c r="E5552" s="206">
        <v>43334</v>
      </c>
      <c r="F5552" s="205" t="s">
        <v>210</v>
      </c>
      <c r="G5552" s="205" t="s">
        <v>287</v>
      </c>
      <c r="H5552" s="207" t="s">
        <v>298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691</v>
      </c>
      <c r="C5553" s="209" t="s">
        <v>692</v>
      </c>
      <c r="D5553" s="72" t="str">
        <f t="shared" si="173"/>
        <v>ago/2018</v>
      </c>
      <c r="E5553" s="206">
        <v>43334</v>
      </c>
      <c r="F5553" s="205" t="s">
        <v>210</v>
      </c>
      <c r="G5553" s="205" t="s">
        <v>287</v>
      </c>
      <c r="H5553" s="207" t="s">
        <v>298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691</v>
      </c>
      <c r="C5554" s="209" t="s">
        <v>692</v>
      </c>
      <c r="D5554" s="72" t="str">
        <f t="shared" si="173"/>
        <v>ago/2018</v>
      </c>
      <c r="E5554" s="206">
        <v>43334</v>
      </c>
      <c r="F5554" s="205" t="s">
        <v>210</v>
      </c>
      <c r="G5554" s="205" t="s">
        <v>287</v>
      </c>
      <c r="H5554" s="207" t="s">
        <v>298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691</v>
      </c>
      <c r="C5555" s="209" t="s">
        <v>692</v>
      </c>
      <c r="D5555" s="72" t="str">
        <f t="shared" si="173"/>
        <v>ago/2018</v>
      </c>
      <c r="E5555" s="206">
        <v>43334</v>
      </c>
      <c r="F5555" s="205" t="s">
        <v>210</v>
      </c>
      <c r="G5555" s="205" t="s">
        <v>287</v>
      </c>
      <c r="H5555" s="207" t="s">
        <v>298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691</v>
      </c>
      <c r="C5556" s="209" t="s">
        <v>692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287</v>
      </c>
      <c r="H5556" s="207" t="s">
        <v>308</v>
      </c>
      <c r="I5556" s="207" t="s">
        <v>241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691</v>
      </c>
      <c r="C5557" s="209" t="s">
        <v>692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287</v>
      </c>
      <c r="H5557" s="207" t="s">
        <v>327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691</v>
      </c>
      <c r="C5558" s="209" t="s">
        <v>692</v>
      </c>
      <c r="D5558" s="72" t="str">
        <f t="shared" si="173"/>
        <v>ago/2018</v>
      </c>
      <c r="E5558" s="206">
        <v>43335</v>
      </c>
      <c r="F5558" s="205" t="s">
        <v>1556</v>
      </c>
      <c r="G5558" s="205" t="s">
        <v>287</v>
      </c>
      <c r="H5558" s="207" t="s">
        <v>1494</v>
      </c>
      <c r="I5558" s="207" t="s">
        <v>235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691</v>
      </c>
      <c r="C5559" s="209" t="s">
        <v>692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287</v>
      </c>
      <c r="H5559" s="207" t="s">
        <v>519</v>
      </c>
      <c r="I5559" s="207" t="s">
        <v>249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691</v>
      </c>
      <c r="C5560" s="209" t="s">
        <v>692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287</v>
      </c>
      <c r="H5560" s="207" t="s">
        <v>901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691</v>
      </c>
      <c r="C5561" s="209" t="s">
        <v>692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287</v>
      </c>
      <c r="H5561" s="207" t="s">
        <v>901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691</v>
      </c>
      <c r="C5562" s="209" t="s">
        <v>692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287</v>
      </c>
      <c r="H5562" s="207" t="s">
        <v>355</v>
      </c>
      <c r="I5562" s="207" t="s">
        <v>240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691</v>
      </c>
      <c r="C5563" s="209" t="s">
        <v>692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287</v>
      </c>
      <c r="H5563" s="207" t="s">
        <v>355</v>
      </c>
      <c r="I5563" s="207" t="s">
        <v>240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691</v>
      </c>
      <c r="C5564" s="209" t="s">
        <v>692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287</v>
      </c>
      <c r="H5564" s="207" t="s">
        <v>1557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691</v>
      </c>
      <c r="C5565" s="209" t="s">
        <v>692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287</v>
      </c>
      <c r="H5565" s="207" t="s">
        <v>875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691</v>
      </c>
      <c r="C5566" s="209" t="s">
        <v>692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287</v>
      </c>
      <c r="H5566" s="207" t="s">
        <v>1558</v>
      </c>
      <c r="I5566" s="207" t="s">
        <v>235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691</v>
      </c>
      <c r="C5567" s="209" t="s">
        <v>692</v>
      </c>
      <c r="D5567" s="72" t="str">
        <f t="shared" si="173"/>
        <v>ago/2018</v>
      </c>
      <c r="E5567" s="206">
        <v>43335</v>
      </c>
      <c r="F5567" s="205" t="s">
        <v>210</v>
      </c>
      <c r="G5567" s="205" t="s">
        <v>287</v>
      </c>
      <c r="H5567" s="207" t="s">
        <v>298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691</v>
      </c>
      <c r="C5568" s="209" t="s">
        <v>692</v>
      </c>
      <c r="D5568" s="72" t="str">
        <f t="shared" si="173"/>
        <v>ago/2018</v>
      </c>
      <c r="E5568" s="206">
        <v>43335</v>
      </c>
      <c r="F5568" s="205" t="s">
        <v>210</v>
      </c>
      <c r="G5568" s="205" t="s">
        <v>287</v>
      </c>
      <c r="H5568" s="207" t="s">
        <v>298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691</v>
      </c>
      <c r="C5569" s="209" t="s">
        <v>692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287</v>
      </c>
      <c r="H5569" s="207" t="s">
        <v>1559</v>
      </c>
      <c r="I5569" s="207" t="s">
        <v>241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691</v>
      </c>
      <c r="C5570" s="209" t="s">
        <v>692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287</v>
      </c>
      <c r="H5570" s="207" t="s">
        <v>1560</v>
      </c>
      <c r="I5570" s="207" t="s">
        <v>241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691</v>
      </c>
      <c r="C5571" s="209" t="s">
        <v>692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287</v>
      </c>
      <c r="H5571" s="207" t="s">
        <v>1561</v>
      </c>
      <c r="I5571" s="207" t="s">
        <v>247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691</v>
      </c>
      <c r="C5572" s="209" t="s">
        <v>692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287</v>
      </c>
      <c r="H5572" s="207" t="s">
        <v>355</v>
      </c>
      <c r="I5572" s="207" t="s">
        <v>240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691</v>
      </c>
      <c r="C5573" s="209" t="s">
        <v>692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287</v>
      </c>
      <c r="H5573" s="207" t="s">
        <v>355</v>
      </c>
      <c r="I5573" s="207" t="s">
        <v>240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691</v>
      </c>
      <c r="C5574" s="209" t="s">
        <v>692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287</v>
      </c>
      <c r="H5574" s="207" t="s">
        <v>1562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691</v>
      </c>
      <c r="C5575" s="209" t="s">
        <v>692</v>
      </c>
      <c r="D5575" s="72" t="str">
        <f t="shared" si="175"/>
        <v>ago/2018</v>
      </c>
      <c r="E5575" s="206">
        <v>43336</v>
      </c>
      <c r="F5575" s="205" t="s">
        <v>203</v>
      </c>
      <c r="G5575" s="205" t="s">
        <v>287</v>
      </c>
      <c r="H5575" s="207" t="s">
        <v>204</v>
      </c>
      <c r="I5575" s="207" t="s">
        <v>292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691</v>
      </c>
      <c r="C5576" s="209" t="s">
        <v>692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287</v>
      </c>
      <c r="H5576" s="207" t="s">
        <v>360</v>
      </c>
      <c r="I5576" s="207" t="s">
        <v>241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691</v>
      </c>
      <c r="C5577" s="209" t="s">
        <v>692</v>
      </c>
      <c r="D5577" s="72" t="str">
        <f t="shared" si="175"/>
        <v>ago/2018</v>
      </c>
      <c r="E5577" s="206">
        <v>43336</v>
      </c>
      <c r="F5577" s="205" t="s">
        <v>210</v>
      </c>
      <c r="G5577" s="205" t="s">
        <v>287</v>
      </c>
      <c r="H5577" s="207" t="s">
        <v>298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691</v>
      </c>
      <c r="C5578" s="209" t="s">
        <v>692</v>
      </c>
      <c r="D5578" s="72" t="str">
        <f t="shared" si="175"/>
        <v>ago/2018</v>
      </c>
      <c r="E5578" s="206">
        <v>43336</v>
      </c>
      <c r="F5578" s="205" t="s">
        <v>210</v>
      </c>
      <c r="G5578" s="205" t="s">
        <v>287</v>
      </c>
      <c r="H5578" s="207" t="s">
        <v>298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691</v>
      </c>
      <c r="C5579" s="209" t="s">
        <v>692</v>
      </c>
      <c r="D5579" s="72" t="str">
        <f t="shared" si="175"/>
        <v>ago/2018</v>
      </c>
      <c r="E5579" s="206">
        <v>43336</v>
      </c>
      <c r="F5579" s="205" t="s">
        <v>210</v>
      </c>
      <c r="G5579" s="205" t="s">
        <v>287</v>
      </c>
      <c r="H5579" s="207" t="s">
        <v>298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691</v>
      </c>
      <c r="C5580" s="209" t="s">
        <v>692</v>
      </c>
      <c r="D5580" s="72" t="str">
        <f t="shared" si="175"/>
        <v>ago/2018</v>
      </c>
      <c r="E5580" s="206">
        <v>43336</v>
      </c>
      <c r="F5580" s="205" t="s">
        <v>210</v>
      </c>
      <c r="G5580" s="205" t="s">
        <v>287</v>
      </c>
      <c r="H5580" s="207" t="s">
        <v>298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691</v>
      </c>
      <c r="C5581" s="209" t="s">
        <v>692</v>
      </c>
      <c r="D5581" s="72" t="str">
        <f t="shared" si="175"/>
        <v>ago/2018</v>
      </c>
      <c r="E5581" s="206">
        <v>43336</v>
      </c>
      <c r="F5581" s="205" t="s">
        <v>210</v>
      </c>
      <c r="G5581" s="205" t="s">
        <v>287</v>
      </c>
      <c r="H5581" s="207" t="s">
        <v>298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693</v>
      </c>
      <c r="C5582" s="209" t="s">
        <v>692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287</v>
      </c>
      <c r="H5582" s="207" t="s">
        <v>140</v>
      </c>
      <c r="I5582" s="207" t="s">
        <v>227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693</v>
      </c>
      <c r="C5583" s="209" t="s">
        <v>692</v>
      </c>
      <c r="D5583" s="72" t="str">
        <f t="shared" si="175"/>
        <v>ago/2018</v>
      </c>
      <c r="E5583" s="206">
        <v>43341</v>
      </c>
      <c r="F5583" s="205" t="s">
        <v>210</v>
      </c>
      <c r="G5583" s="205" t="s">
        <v>287</v>
      </c>
      <c r="H5583" s="207" t="s">
        <v>321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691</v>
      </c>
      <c r="C5584" s="209" t="s">
        <v>692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287</v>
      </c>
      <c r="H5584" s="207" t="s">
        <v>1462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691</v>
      </c>
      <c r="C5585" s="209" t="s">
        <v>692</v>
      </c>
      <c r="D5585" s="72" t="str">
        <f t="shared" si="175"/>
        <v>ago/2018</v>
      </c>
      <c r="E5585" s="206">
        <v>43341</v>
      </c>
      <c r="F5585" s="205" t="s">
        <v>203</v>
      </c>
      <c r="G5585" s="205" t="s">
        <v>287</v>
      </c>
      <c r="H5585" s="207" t="s">
        <v>204</v>
      </c>
      <c r="I5585" s="207" t="s">
        <v>292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693</v>
      </c>
      <c r="C5586" s="209" t="s">
        <v>692</v>
      </c>
      <c r="D5586" s="72" t="str">
        <f t="shared" si="175"/>
        <v>ago/2018</v>
      </c>
      <c r="E5586" s="206">
        <v>43341</v>
      </c>
      <c r="F5586" s="205" t="s">
        <v>210</v>
      </c>
      <c r="G5586" s="205" t="s">
        <v>287</v>
      </c>
      <c r="H5586" s="207" t="s">
        <v>1563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693</v>
      </c>
      <c r="C5587" s="209" t="s">
        <v>692</v>
      </c>
      <c r="D5587" s="72" t="str">
        <f t="shared" si="175"/>
        <v>ago/2018</v>
      </c>
      <c r="E5587" s="206">
        <v>43341</v>
      </c>
      <c r="F5587" s="205" t="s">
        <v>210</v>
      </c>
      <c r="G5587" s="205" t="s">
        <v>287</v>
      </c>
      <c r="H5587" s="207" t="s">
        <v>1563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693</v>
      </c>
      <c r="C5588" s="209" t="s">
        <v>692</v>
      </c>
      <c r="D5588" s="72" t="str">
        <f t="shared" si="175"/>
        <v>ago/2018</v>
      </c>
      <c r="E5588" s="206">
        <v>43341</v>
      </c>
      <c r="F5588" s="205" t="s">
        <v>210</v>
      </c>
      <c r="G5588" s="205" t="s">
        <v>287</v>
      </c>
      <c r="H5588" s="207" t="s">
        <v>1563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691</v>
      </c>
      <c r="C5589" s="209" t="s">
        <v>692</v>
      </c>
      <c r="D5589" s="72" t="str">
        <f t="shared" si="175"/>
        <v>ago/2018</v>
      </c>
      <c r="E5589" s="206">
        <v>43341</v>
      </c>
      <c r="F5589" s="205" t="s">
        <v>210</v>
      </c>
      <c r="G5589" s="205" t="s">
        <v>287</v>
      </c>
      <c r="H5589" s="207" t="s">
        <v>298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691</v>
      </c>
      <c r="C5590" s="209" t="s">
        <v>692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287</v>
      </c>
      <c r="H5590" s="207" t="s">
        <v>1014</v>
      </c>
      <c r="I5590" s="207" t="s">
        <v>244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691</v>
      </c>
      <c r="C5591" s="209" t="s">
        <v>692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287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693</v>
      </c>
      <c r="C5592" s="209" t="s">
        <v>692</v>
      </c>
      <c r="D5592" s="72" t="str">
        <f t="shared" si="175"/>
        <v>ago/2018</v>
      </c>
      <c r="E5592" s="206">
        <v>43342</v>
      </c>
      <c r="F5592" s="205" t="s">
        <v>203</v>
      </c>
      <c r="G5592" s="205" t="s">
        <v>287</v>
      </c>
      <c r="H5592" s="207" t="s">
        <v>204</v>
      </c>
      <c r="I5592" s="207" t="s">
        <v>292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691</v>
      </c>
      <c r="C5593" s="209" t="s">
        <v>692</v>
      </c>
      <c r="D5593" s="72" t="str">
        <f t="shared" si="175"/>
        <v>ago/2018</v>
      </c>
      <c r="E5593" s="206">
        <v>43342</v>
      </c>
      <c r="F5593" s="205" t="s">
        <v>1564</v>
      </c>
      <c r="G5593" s="205" t="s">
        <v>287</v>
      </c>
      <c r="H5593" s="207" t="s">
        <v>307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693</v>
      </c>
      <c r="C5594" s="209" t="s">
        <v>692</v>
      </c>
      <c r="D5594" s="72" t="str">
        <f t="shared" si="175"/>
        <v>ago/2018</v>
      </c>
      <c r="E5594" s="206">
        <v>43342</v>
      </c>
      <c r="F5594" s="205" t="s">
        <v>201</v>
      </c>
      <c r="G5594" s="205" t="s">
        <v>287</v>
      </c>
      <c r="H5594" s="207" t="s">
        <v>299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691</v>
      </c>
      <c r="C5595" s="209" t="s">
        <v>692</v>
      </c>
      <c r="D5595" s="72" t="str">
        <f t="shared" si="175"/>
        <v>ago/2018</v>
      </c>
      <c r="E5595" s="206">
        <v>43342</v>
      </c>
      <c r="F5595" s="205" t="s">
        <v>201</v>
      </c>
      <c r="G5595" s="205" t="s">
        <v>287</v>
      </c>
      <c r="H5595" s="207" t="s">
        <v>299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691</v>
      </c>
      <c r="C5596" s="209" t="s">
        <v>692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287</v>
      </c>
      <c r="H5596" s="207" t="s">
        <v>521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693</v>
      </c>
      <c r="C5597" s="209" t="s">
        <v>692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287</v>
      </c>
      <c r="H5597" s="207" t="s">
        <v>140</v>
      </c>
      <c r="I5597" s="207" t="s">
        <v>227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691</v>
      </c>
      <c r="C5598" s="209" t="s">
        <v>692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287</v>
      </c>
      <c r="H5598" s="207" t="s">
        <v>1029</v>
      </c>
      <c r="I5598" s="207" t="s">
        <v>235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691</v>
      </c>
      <c r="C5599" s="209" t="s">
        <v>692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287</v>
      </c>
      <c r="H5599" s="207" t="s">
        <v>1030</v>
      </c>
      <c r="I5599" s="207" t="s">
        <v>235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691</v>
      </c>
      <c r="C5600" s="209" t="s">
        <v>692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287</v>
      </c>
      <c r="H5600" s="207" t="s">
        <v>1011</v>
      </c>
      <c r="I5600" s="207" t="s">
        <v>235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691</v>
      </c>
      <c r="C5601" s="209" t="s">
        <v>692</v>
      </c>
      <c r="D5601" s="72" t="str">
        <f t="shared" si="175"/>
        <v>ago/2018</v>
      </c>
      <c r="E5601" s="206">
        <v>43343</v>
      </c>
      <c r="F5601" s="205" t="s">
        <v>201</v>
      </c>
      <c r="G5601" s="205" t="s">
        <v>287</v>
      </c>
      <c r="H5601" s="207" t="s">
        <v>294</v>
      </c>
      <c r="I5601" s="207" t="s">
        <v>229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691</v>
      </c>
      <c r="C5602" s="209" t="s">
        <v>692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287</v>
      </c>
      <c r="H5602" s="207" t="s">
        <v>346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691</v>
      </c>
      <c r="C5603" s="209" t="s">
        <v>692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287</v>
      </c>
      <c r="H5603" s="207" t="s">
        <v>346</v>
      </c>
      <c r="I5603" s="207" t="s">
        <v>241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691</v>
      </c>
      <c r="C5604" s="209" t="s">
        <v>692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287</v>
      </c>
      <c r="H5604" s="207" t="s">
        <v>1115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691</v>
      </c>
      <c r="C5605" s="209" t="s">
        <v>692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287</v>
      </c>
      <c r="H5605" s="207" t="s">
        <v>1012</v>
      </c>
      <c r="I5605" s="207" t="s">
        <v>235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691</v>
      </c>
      <c r="C5606" s="209" t="s">
        <v>692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287</v>
      </c>
      <c r="H5606" s="207" t="s">
        <v>1354</v>
      </c>
      <c r="I5606" s="207" t="s">
        <v>235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691</v>
      </c>
      <c r="C5607" s="209" t="s">
        <v>692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287</v>
      </c>
      <c r="H5607" s="207" t="s">
        <v>1013</v>
      </c>
      <c r="I5607" s="207" t="s">
        <v>235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691</v>
      </c>
      <c r="C5608" s="209" t="s">
        <v>692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303</v>
      </c>
      <c r="H5608" s="207" t="s">
        <v>305</v>
      </c>
      <c r="I5608" s="207" t="s">
        <v>241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691</v>
      </c>
      <c r="C5609" s="209" t="s">
        <v>692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287</v>
      </c>
      <c r="H5609" s="207" t="s">
        <v>305</v>
      </c>
      <c r="I5609" s="207" t="s">
        <v>240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691</v>
      </c>
      <c r="C5610" s="209" t="s">
        <v>692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287</v>
      </c>
      <c r="H5610" s="207" t="s">
        <v>305</v>
      </c>
      <c r="I5610" s="207" t="s">
        <v>240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691</v>
      </c>
      <c r="C5611" s="209" t="s">
        <v>692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287</v>
      </c>
      <c r="H5611" s="207" t="s">
        <v>999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691</v>
      </c>
      <c r="C5612" s="209" t="s">
        <v>692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287</v>
      </c>
      <c r="H5612" s="207" t="s">
        <v>355</v>
      </c>
      <c r="I5612" s="207" t="s">
        <v>241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691</v>
      </c>
      <c r="C5613" s="209" t="s">
        <v>692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287</v>
      </c>
      <c r="H5613" s="207" t="s">
        <v>355</v>
      </c>
      <c r="I5613" s="207" t="s">
        <v>240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691</v>
      </c>
      <c r="C5614" s="209" t="s">
        <v>692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287</v>
      </c>
      <c r="H5614" s="207" t="s">
        <v>1071</v>
      </c>
      <c r="I5614" s="207" t="s">
        <v>235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691</v>
      </c>
      <c r="C5615" s="209" t="s">
        <v>692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287</v>
      </c>
      <c r="H5615" s="207" t="s">
        <v>1059</v>
      </c>
      <c r="I5615" s="207" t="s">
        <v>261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691</v>
      </c>
      <c r="C5616" s="209" t="s">
        <v>692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287</v>
      </c>
      <c r="H5616" s="207" t="s">
        <v>168</v>
      </c>
      <c r="I5616" s="207" t="s">
        <v>252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691</v>
      </c>
      <c r="C5617" s="209" t="s">
        <v>692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287</v>
      </c>
      <c r="H5617" s="207" t="s">
        <v>1015</v>
      </c>
      <c r="I5617" s="207" t="s">
        <v>260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693</v>
      </c>
      <c r="C5618" s="209" t="s">
        <v>692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287</v>
      </c>
      <c r="H5618" s="207" t="s">
        <v>518</v>
      </c>
      <c r="I5618" s="207" t="s">
        <v>230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691</v>
      </c>
      <c r="C5619" s="209" t="s">
        <v>692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287</v>
      </c>
      <c r="H5619" s="207" t="s">
        <v>518</v>
      </c>
      <c r="I5619" s="207" t="s">
        <v>230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691</v>
      </c>
      <c r="C5620" s="209" t="s">
        <v>692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287</v>
      </c>
      <c r="H5620" s="207" t="s">
        <v>1005</v>
      </c>
      <c r="I5620" s="207" t="s">
        <v>242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691</v>
      </c>
      <c r="C5621" s="209" t="s">
        <v>692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287</v>
      </c>
      <c r="H5621" s="207" t="s">
        <v>1017</v>
      </c>
      <c r="I5621" s="207" t="s">
        <v>235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691</v>
      </c>
      <c r="C5622" s="209" t="s">
        <v>692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287</v>
      </c>
      <c r="H5622" s="207" t="s">
        <v>408</v>
      </c>
      <c r="I5622" s="207" t="s">
        <v>240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691</v>
      </c>
      <c r="C5623" s="209" t="s">
        <v>692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287</v>
      </c>
      <c r="H5623" s="207" t="s">
        <v>1558</v>
      </c>
      <c r="I5623" s="207" t="s">
        <v>235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691</v>
      </c>
      <c r="C5624" s="209" t="s">
        <v>692</v>
      </c>
      <c r="D5624" s="72" t="str">
        <f t="shared" si="175"/>
        <v>ago/2018</v>
      </c>
      <c r="E5624" s="206">
        <v>43343</v>
      </c>
      <c r="F5624" s="205" t="s">
        <v>210</v>
      </c>
      <c r="G5624" s="205" t="s">
        <v>287</v>
      </c>
      <c r="H5624" s="207" t="s">
        <v>298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691</v>
      </c>
      <c r="C5625" s="209" t="s">
        <v>692</v>
      </c>
      <c r="D5625" s="72" t="str">
        <f t="shared" si="175"/>
        <v>ago/2018</v>
      </c>
      <c r="E5625" s="206">
        <v>43343</v>
      </c>
      <c r="F5625" s="205" t="s">
        <v>210</v>
      </c>
      <c r="G5625" s="205" t="s">
        <v>287</v>
      </c>
      <c r="H5625" s="207" t="s">
        <v>298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691</v>
      </c>
      <c r="C5626" s="209" t="s">
        <v>692</v>
      </c>
      <c r="D5626" s="72" t="str">
        <f t="shared" si="175"/>
        <v>ago/2018</v>
      </c>
      <c r="E5626" s="206">
        <v>43343</v>
      </c>
      <c r="F5626" s="205" t="s">
        <v>210</v>
      </c>
      <c r="G5626" s="205" t="s">
        <v>287</v>
      </c>
      <c r="H5626" s="207" t="s">
        <v>298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691</v>
      </c>
      <c r="C5627" s="209" t="s">
        <v>692</v>
      </c>
      <c r="D5627" s="72" t="str">
        <f t="shared" si="175"/>
        <v>ago/2018</v>
      </c>
      <c r="E5627" s="206">
        <v>43343</v>
      </c>
      <c r="F5627" s="205" t="s">
        <v>210</v>
      </c>
      <c r="G5627" s="205" t="s">
        <v>287</v>
      </c>
      <c r="H5627" s="207" t="s">
        <v>298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691</v>
      </c>
      <c r="C5628" s="209" t="s">
        <v>692</v>
      </c>
      <c r="D5628" s="72" t="str">
        <f t="shared" si="175"/>
        <v>ago/2018</v>
      </c>
      <c r="E5628" s="206">
        <v>43343</v>
      </c>
      <c r="F5628" s="205" t="s">
        <v>210</v>
      </c>
      <c r="G5628" s="205" t="s">
        <v>287</v>
      </c>
      <c r="H5628" s="207" t="s">
        <v>298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691</v>
      </c>
      <c r="C5629" s="209" t="s">
        <v>692</v>
      </c>
      <c r="D5629" s="72" t="str">
        <f t="shared" si="175"/>
        <v>ago/2018</v>
      </c>
      <c r="E5629" s="206">
        <v>43343</v>
      </c>
      <c r="F5629" s="205" t="s">
        <v>210</v>
      </c>
      <c r="G5629" s="205" t="s">
        <v>287</v>
      </c>
      <c r="H5629" s="207" t="s">
        <v>298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691</v>
      </c>
      <c r="C5630" s="209" t="s">
        <v>692</v>
      </c>
      <c r="D5630" s="72" t="str">
        <f t="shared" si="175"/>
        <v>ago/2018</v>
      </c>
      <c r="E5630" s="206">
        <v>43343</v>
      </c>
      <c r="F5630" s="205" t="s">
        <v>210</v>
      </c>
      <c r="G5630" s="205" t="s">
        <v>287</v>
      </c>
      <c r="H5630" s="207" t="s">
        <v>298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691</v>
      </c>
      <c r="C5631" s="209" t="s">
        <v>692</v>
      </c>
      <c r="D5631" s="72" t="str">
        <f t="shared" si="175"/>
        <v>ago/2018</v>
      </c>
      <c r="E5631" s="206">
        <v>43343</v>
      </c>
      <c r="F5631" s="205" t="s">
        <v>210</v>
      </c>
      <c r="G5631" s="205" t="s">
        <v>287</v>
      </c>
      <c r="H5631" s="207" t="s">
        <v>298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691</v>
      </c>
      <c r="C5632" s="209" t="s">
        <v>692</v>
      </c>
      <c r="D5632" s="72" t="str">
        <f t="shared" si="175"/>
        <v>ago/2018</v>
      </c>
      <c r="E5632" s="206">
        <v>43343</v>
      </c>
      <c r="F5632" s="205" t="s">
        <v>210</v>
      </c>
      <c r="G5632" s="205" t="s">
        <v>287</v>
      </c>
      <c r="H5632" s="207" t="s">
        <v>298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691</v>
      </c>
      <c r="C5633" s="209" t="s">
        <v>692</v>
      </c>
      <c r="D5633" s="72" t="str">
        <f t="shared" si="175"/>
        <v>ago/2018</v>
      </c>
      <c r="E5633" s="206">
        <v>43343</v>
      </c>
      <c r="F5633" s="205" t="s">
        <v>210</v>
      </c>
      <c r="G5633" s="205" t="s">
        <v>287</v>
      </c>
      <c r="H5633" s="207" t="s">
        <v>298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691</v>
      </c>
      <c r="C5634" s="209" t="s">
        <v>692</v>
      </c>
      <c r="D5634" s="72" t="str">
        <f t="shared" si="175"/>
        <v>ago/2018</v>
      </c>
      <c r="E5634" s="206">
        <v>43343</v>
      </c>
      <c r="F5634" s="205" t="s">
        <v>210</v>
      </c>
      <c r="G5634" s="205" t="s">
        <v>287</v>
      </c>
      <c r="H5634" s="207" t="s">
        <v>298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691</v>
      </c>
      <c r="C5635" s="209" t="s">
        <v>692</v>
      </c>
      <c r="D5635" s="72" t="str">
        <f t="shared" si="175"/>
        <v>ago/2018</v>
      </c>
      <c r="E5635" s="206">
        <v>43343</v>
      </c>
      <c r="F5635" s="205" t="s">
        <v>210</v>
      </c>
      <c r="G5635" s="205" t="s">
        <v>287</v>
      </c>
      <c r="H5635" s="207" t="s">
        <v>298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691</v>
      </c>
      <c r="C5636" s="209" t="s">
        <v>692</v>
      </c>
      <c r="D5636" s="72" t="str">
        <f t="shared" ref="D5636:D5699" si="177">TEXT(E5636,"mmm/aaaa")</f>
        <v>ago/2018</v>
      </c>
      <c r="E5636" s="206">
        <v>43343</v>
      </c>
      <c r="F5636" s="205" t="s">
        <v>210</v>
      </c>
      <c r="G5636" s="205" t="s">
        <v>287</v>
      </c>
      <c r="H5636" s="207" t="s">
        <v>298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691</v>
      </c>
      <c r="C5637" s="209" t="s">
        <v>692</v>
      </c>
      <c r="D5637" s="72" t="str">
        <f t="shared" si="177"/>
        <v>ago/2018</v>
      </c>
      <c r="E5637" s="206">
        <v>43343</v>
      </c>
      <c r="F5637" s="205" t="s">
        <v>210</v>
      </c>
      <c r="G5637" s="205" t="s">
        <v>287</v>
      </c>
      <c r="H5637" s="207" t="s">
        <v>298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691</v>
      </c>
      <c r="C5638" s="209" t="s">
        <v>692</v>
      </c>
      <c r="D5638" s="72" t="str">
        <f t="shared" si="177"/>
        <v>ago/2018</v>
      </c>
      <c r="E5638" s="206">
        <v>43343</v>
      </c>
      <c r="F5638" s="205" t="s">
        <v>210</v>
      </c>
      <c r="G5638" s="205" t="s">
        <v>287</v>
      </c>
      <c r="H5638" s="207" t="s">
        <v>1040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691</v>
      </c>
      <c r="C5639" s="209" t="s">
        <v>692</v>
      </c>
      <c r="D5639" s="72" t="str">
        <f t="shared" si="177"/>
        <v>ago/2018</v>
      </c>
      <c r="E5639" s="206">
        <v>43343</v>
      </c>
      <c r="F5639" s="205" t="s">
        <v>210</v>
      </c>
      <c r="G5639" s="205" t="s">
        <v>287</v>
      </c>
      <c r="H5639" s="207" t="s">
        <v>1040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691</v>
      </c>
      <c r="C5640" s="209" t="s">
        <v>692</v>
      </c>
      <c r="D5640" s="72" t="str">
        <f t="shared" si="177"/>
        <v>ago/2018</v>
      </c>
      <c r="E5640" s="206">
        <v>43343</v>
      </c>
      <c r="F5640" s="205" t="s">
        <v>210</v>
      </c>
      <c r="G5640" s="205" t="s">
        <v>287</v>
      </c>
      <c r="H5640" s="207" t="s">
        <v>1040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691</v>
      </c>
      <c r="C5641" s="209" t="s">
        <v>692</v>
      </c>
      <c r="D5641" s="72" t="str">
        <f t="shared" si="177"/>
        <v>ago/2018</v>
      </c>
      <c r="E5641" s="206">
        <v>43343</v>
      </c>
      <c r="F5641" s="205" t="s">
        <v>210</v>
      </c>
      <c r="G5641" s="205" t="s">
        <v>287</v>
      </c>
      <c r="H5641" s="207" t="s">
        <v>1040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693</v>
      </c>
      <c r="C5642" s="209" t="s">
        <v>692</v>
      </c>
      <c r="D5642" s="72" t="str">
        <f t="shared" si="177"/>
        <v>ago/2018</v>
      </c>
      <c r="E5642" s="206">
        <v>43343</v>
      </c>
      <c r="F5642" s="205" t="s">
        <v>287</v>
      </c>
      <c r="G5642" s="205" t="s">
        <v>287</v>
      </c>
      <c r="H5642" s="207" t="s">
        <v>299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691</v>
      </c>
      <c r="C5643" s="209" t="s">
        <v>692</v>
      </c>
      <c r="D5643" s="72" t="str">
        <f t="shared" si="177"/>
        <v>ago/2018</v>
      </c>
      <c r="E5643" s="206">
        <v>43343</v>
      </c>
      <c r="F5643" s="205" t="s">
        <v>201</v>
      </c>
      <c r="G5643" s="205" t="s">
        <v>287</v>
      </c>
      <c r="H5643" s="207" t="s">
        <v>299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691</v>
      </c>
      <c r="C5644" s="209" t="s">
        <v>692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302</v>
      </c>
      <c r="H5644" s="207" t="s">
        <v>1565</v>
      </c>
      <c r="I5644" s="207" t="s">
        <v>240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691</v>
      </c>
      <c r="C5645" s="209" t="s">
        <v>692</v>
      </c>
      <c r="D5645" s="72" t="str">
        <f t="shared" si="177"/>
        <v>set/2018</v>
      </c>
      <c r="E5645" s="206">
        <v>43346</v>
      </c>
      <c r="F5645" s="205" t="s">
        <v>314</v>
      </c>
      <c r="G5645" s="205" t="s">
        <v>287</v>
      </c>
      <c r="H5645" s="207" t="s">
        <v>1566</v>
      </c>
      <c r="I5645" s="207" t="s">
        <v>268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691</v>
      </c>
      <c r="C5646" s="209" t="s">
        <v>692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287</v>
      </c>
      <c r="H5646" s="207" t="s">
        <v>1567</v>
      </c>
      <c r="I5646" s="207" t="s">
        <v>241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691</v>
      </c>
      <c r="C5647" s="209" t="s">
        <v>692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287</v>
      </c>
      <c r="H5647" s="207" t="s">
        <v>570</v>
      </c>
      <c r="I5647" s="207" t="s">
        <v>241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691</v>
      </c>
      <c r="C5648" s="209" t="s">
        <v>692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287</v>
      </c>
      <c r="H5648" s="207" t="s">
        <v>1406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691</v>
      </c>
      <c r="C5649" s="209" t="s">
        <v>692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303</v>
      </c>
      <c r="H5649" s="207" t="s">
        <v>1568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691</v>
      </c>
      <c r="C5650" s="209" t="s">
        <v>692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303</v>
      </c>
      <c r="H5650" s="207" t="s">
        <v>1568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691</v>
      </c>
      <c r="C5651" s="209" t="s">
        <v>692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287</v>
      </c>
      <c r="H5651" s="207" t="s">
        <v>1569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691</v>
      </c>
      <c r="C5652" s="209" t="s">
        <v>692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287</v>
      </c>
      <c r="H5652" s="207" t="s">
        <v>1570</v>
      </c>
      <c r="I5652" s="207" t="s">
        <v>241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691</v>
      </c>
      <c r="C5653" s="209" t="s">
        <v>692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287</v>
      </c>
      <c r="H5653" s="207" t="s">
        <v>1008</v>
      </c>
      <c r="I5653" s="207" t="s">
        <v>240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691</v>
      </c>
      <c r="C5654" s="209" t="s">
        <v>692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287</v>
      </c>
      <c r="H5654" s="207" t="s">
        <v>901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691</v>
      </c>
      <c r="C5655" s="209" t="s">
        <v>692</v>
      </c>
      <c r="D5655" s="72" t="str">
        <f t="shared" si="177"/>
        <v>set/2018</v>
      </c>
      <c r="E5655" s="206">
        <v>43346</v>
      </c>
      <c r="F5655" s="205" t="s">
        <v>314</v>
      </c>
      <c r="G5655" s="205" t="s">
        <v>287</v>
      </c>
      <c r="H5655" s="207" t="s">
        <v>1571</v>
      </c>
      <c r="I5655" s="207" t="s">
        <v>268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691</v>
      </c>
      <c r="C5656" s="209" t="s">
        <v>692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287</v>
      </c>
      <c r="H5656" s="207" t="s">
        <v>1572</v>
      </c>
      <c r="I5656" s="207" t="s">
        <v>240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691</v>
      </c>
      <c r="C5657" s="209" t="s">
        <v>692</v>
      </c>
      <c r="D5657" s="72" t="str">
        <f t="shared" si="177"/>
        <v>set/2018</v>
      </c>
      <c r="E5657" s="206">
        <v>43346</v>
      </c>
      <c r="F5657" s="205" t="s">
        <v>314</v>
      </c>
      <c r="G5657" s="205" t="s">
        <v>287</v>
      </c>
      <c r="H5657" s="207" t="s">
        <v>1573</v>
      </c>
      <c r="I5657" s="207" t="s">
        <v>268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691</v>
      </c>
      <c r="C5658" s="209" t="s">
        <v>692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287</v>
      </c>
      <c r="H5658" s="207" t="s">
        <v>345</v>
      </c>
      <c r="I5658" s="207" t="s">
        <v>266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691</v>
      </c>
      <c r="C5659" s="209" t="s">
        <v>692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287</v>
      </c>
      <c r="H5659" s="207" t="s">
        <v>306</v>
      </c>
      <c r="I5659" s="207" t="s">
        <v>240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691</v>
      </c>
      <c r="C5660" s="209" t="s">
        <v>692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287</v>
      </c>
      <c r="H5660" s="207" t="s">
        <v>306</v>
      </c>
      <c r="I5660" s="207" t="s">
        <v>240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691</v>
      </c>
      <c r="C5661" s="209" t="s">
        <v>692</v>
      </c>
      <c r="D5661" s="72" t="str">
        <f t="shared" si="177"/>
        <v>set/2018</v>
      </c>
      <c r="E5661" s="206">
        <v>43346</v>
      </c>
      <c r="F5661" s="205" t="s">
        <v>314</v>
      </c>
      <c r="G5661" s="205" t="s">
        <v>287</v>
      </c>
      <c r="H5661" s="207" t="s">
        <v>1485</v>
      </c>
      <c r="I5661" s="207" t="s">
        <v>268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691</v>
      </c>
      <c r="C5662" s="209" t="s">
        <v>692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287</v>
      </c>
      <c r="H5662" s="207" t="s">
        <v>1574</v>
      </c>
      <c r="I5662" s="207" t="s">
        <v>242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691</v>
      </c>
      <c r="C5663" s="209" t="s">
        <v>692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287</v>
      </c>
      <c r="H5663" s="207" t="s">
        <v>179</v>
      </c>
      <c r="I5663" s="207" t="s">
        <v>242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691</v>
      </c>
      <c r="C5664" s="209" t="s">
        <v>692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287</v>
      </c>
      <c r="H5664" s="207" t="s">
        <v>1575</v>
      </c>
      <c r="I5664" s="207" t="s">
        <v>240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691</v>
      </c>
      <c r="C5665" s="209" t="s">
        <v>692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287</v>
      </c>
      <c r="H5665" s="207" t="s">
        <v>1486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691</v>
      </c>
      <c r="C5666" s="209" t="s">
        <v>692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287</v>
      </c>
      <c r="H5666" s="207" t="s">
        <v>1486</v>
      </c>
      <c r="I5666" s="207" t="s">
        <v>240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691</v>
      </c>
      <c r="C5667" s="209" t="s">
        <v>692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287</v>
      </c>
      <c r="H5667" s="207" t="s">
        <v>355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691</v>
      </c>
      <c r="C5668" s="209" t="s">
        <v>692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287</v>
      </c>
      <c r="H5668" s="207" t="s">
        <v>355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691</v>
      </c>
      <c r="C5669" s="209" t="s">
        <v>692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287</v>
      </c>
      <c r="H5669" s="207" t="s">
        <v>355</v>
      </c>
      <c r="I5669" s="207" t="s">
        <v>240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691</v>
      </c>
      <c r="C5670" s="209" t="s">
        <v>692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287</v>
      </c>
      <c r="H5670" s="207" t="s">
        <v>355</v>
      </c>
      <c r="I5670" s="207" t="s">
        <v>252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691</v>
      </c>
      <c r="C5671" s="209" t="s">
        <v>692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313</v>
      </c>
      <c r="H5671" s="207" t="s">
        <v>1344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691</v>
      </c>
      <c r="C5672" s="209" t="s">
        <v>692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313</v>
      </c>
      <c r="H5672" s="207" t="s">
        <v>1344</v>
      </c>
      <c r="I5672" s="207" t="s">
        <v>243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691</v>
      </c>
      <c r="C5673" s="209" t="s">
        <v>692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287</v>
      </c>
      <c r="H5673" s="229" t="s">
        <v>168</v>
      </c>
      <c r="I5673" s="229" t="s">
        <v>252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691</v>
      </c>
      <c r="C5674" s="209" t="s">
        <v>692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287</v>
      </c>
      <c r="H5674" s="207" t="s">
        <v>405</v>
      </c>
      <c r="I5674" s="207" t="s">
        <v>252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691</v>
      </c>
      <c r="C5675" s="209" t="s">
        <v>692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287</v>
      </c>
      <c r="H5675" s="207" t="s">
        <v>1576</v>
      </c>
      <c r="I5675" s="207" t="s">
        <v>240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691</v>
      </c>
      <c r="C5676" s="209" t="s">
        <v>692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287</v>
      </c>
      <c r="H5676" s="207" t="s">
        <v>1208</v>
      </c>
      <c r="I5676" s="207" t="s">
        <v>241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691</v>
      </c>
      <c r="C5677" s="209" t="s">
        <v>692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287</v>
      </c>
      <c r="H5677" s="207" t="s">
        <v>1409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691</v>
      </c>
      <c r="C5678" s="209" t="s">
        <v>692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287</v>
      </c>
      <c r="H5678" s="207" t="s">
        <v>1409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691</v>
      </c>
      <c r="C5679" s="209" t="s">
        <v>692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287</v>
      </c>
      <c r="H5679" s="207" t="s">
        <v>1409</v>
      </c>
      <c r="I5679" s="207" t="s">
        <v>241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691</v>
      </c>
      <c r="C5680" s="209" t="s">
        <v>692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287</v>
      </c>
      <c r="H5680" s="207" t="s">
        <v>1409</v>
      </c>
      <c r="I5680" s="207" t="s">
        <v>241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691</v>
      </c>
      <c r="C5681" s="209" t="s">
        <v>692</v>
      </c>
      <c r="D5681" s="72" t="str">
        <f t="shared" si="177"/>
        <v>set/2018</v>
      </c>
      <c r="E5681" s="206">
        <v>43346</v>
      </c>
      <c r="F5681" s="205" t="s">
        <v>314</v>
      </c>
      <c r="G5681" s="205" t="s">
        <v>287</v>
      </c>
      <c r="H5681" s="207" t="s">
        <v>1577</v>
      </c>
      <c r="I5681" s="207" t="s">
        <v>268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691</v>
      </c>
      <c r="C5682" s="209" t="s">
        <v>692</v>
      </c>
      <c r="D5682" s="72" t="str">
        <f t="shared" si="177"/>
        <v>set/2018</v>
      </c>
      <c r="E5682" s="206">
        <v>43346</v>
      </c>
      <c r="F5682" s="205" t="s">
        <v>314</v>
      </c>
      <c r="G5682" s="205" t="s">
        <v>287</v>
      </c>
      <c r="H5682" s="207" t="s">
        <v>1578</v>
      </c>
      <c r="I5682" s="207" t="s">
        <v>268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691</v>
      </c>
      <c r="C5683" s="209" t="s">
        <v>692</v>
      </c>
      <c r="D5683" s="72" t="str">
        <f t="shared" si="177"/>
        <v>set/2018</v>
      </c>
      <c r="E5683" s="206">
        <v>43346</v>
      </c>
      <c r="F5683" s="205" t="s">
        <v>314</v>
      </c>
      <c r="G5683" s="205" t="s">
        <v>287</v>
      </c>
      <c r="H5683" s="207" t="s">
        <v>993</v>
      </c>
      <c r="I5683" s="207" t="s">
        <v>268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691</v>
      </c>
      <c r="C5684" s="209" t="s">
        <v>692</v>
      </c>
      <c r="D5684" s="72" t="str">
        <f t="shared" si="177"/>
        <v>set/2018</v>
      </c>
      <c r="E5684" s="206">
        <v>43346</v>
      </c>
      <c r="F5684" s="205" t="s">
        <v>314</v>
      </c>
      <c r="G5684" s="205" t="s">
        <v>287</v>
      </c>
      <c r="H5684" s="207" t="s">
        <v>1578</v>
      </c>
      <c r="I5684" s="207" t="s">
        <v>268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691</v>
      </c>
      <c r="C5685" s="209" t="s">
        <v>692</v>
      </c>
      <c r="D5685" s="72" t="str">
        <f t="shared" si="177"/>
        <v>set/2018</v>
      </c>
      <c r="E5685" s="206">
        <v>43346</v>
      </c>
      <c r="F5685" s="205" t="s">
        <v>314</v>
      </c>
      <c r="G5685" s="205" t="s">
        <v>287</v>
      </c>
      <c r="H5685" s="207" t="s">
        <v>979</v>
      </c>
      <c r="I5685" s="207" t="s">
        <v>268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691</v>
      </c>
      <c r="C5686" s="209" t="s">
        <v>692</v>
      </c>
      <c r="D5686" s="72" t="str">
        <f t="shared" si="177"/>
        <v>set/2018</v>
      </c>
      <c r="E5686" s="206">
        <v>43346</v>
      </c>
      <c r="F5686" s="205" t="s">
        <v>314</v>
      </c>
      <c r="G5686" s="205" t="s">
        <v>287</v>
      </c>
      <c r="H5686" s="207" t="s">
        <v>354</v>
      </c>
      <c r="I5686" s="207" t="s">
        <v>268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691</v>
      </c>
      <c r="C5687" s="209" t="s">
        <v>692</v>
      </c>
      <c r="D5687" s="72" t="str">
        <f t="shared" si="177"/>
        <v>set/2018</v>
      </c>
      <c r="E5687" s="206">
        <v>43346</v>
      </c>
      <c r="F5687" s="205" t="s">
        <v>1502</v>
      </c>
      <c r="G5687" s="205" t="s">
        <v>287</v>
      </c>
      <c r="H5687" s="207" t="s">
        <v>1503</v>
      </c>
      <c r="I5687" s="207" t="s">
        <v>235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691</v>
      </c>
      <c r="C5688" s="209" t="s">
        <v>692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287</v>
      </c>
      <c r="H5688" s="229" t="s">
        <v>360</v>
      </c>
      <c r="I5688" s="229" t="s">
        <v>240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691</v>
      </c>
      <c r="C5689" s="209" t="s">
        <v>692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287</v>
      </c>
      <c r="H5689" s="207" t="s">
        <v>360</v>
      </c>
      <c r="I5689" s="207" t="s">
        <v>241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691</v>
      </c>
      <c r="C5690" s="209" t="s">
        <v>692</v>
      </c>
      <c r="D5690" s="72" t="str">
        <f t="shared" si="177"/>
        <v>set/2018</v>
      </c>
      <c r="E5690" s="206">
        <v>43346</v>
      </c>
      <c r="F5690" s="205" t="s">
        <v>210</v>
      </c>
      <c r="G5690" s="205" t="s">
        <v>287</v>
      </c>
      <c r="H5690" s="207" t="s">
        <v>298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691</v>
      </c>
      <c r="C5691" s="209" t="s">
        <v>692</v>
      </c>
      <c r="D5691" s="72" t="str">
        <f t="shared" si="177"/>
        <v>set/2018</v>
      </c>
      <c r="E5691" s="206">
        <v>43346</v>
      </c>
      <c r="F5691" s="205" t="s">
        <v>210</v>
      </c>
      <c r="G5691" s="205" t="s">
        <v>287</v>
      </c>
      <c r="H5691" s="207" t="s">
        <v>298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691</v>
      </c>
      <c r="C5692" s="209" t="s">
        <v>692</v>
      </c>
      <c r="D5692" s="72" t="str">
        <f t="shared" si="177"/>
        <v>set/2018</v>
      </c>
      <c r="E5692" s="206">
        <v>43346</v>
      </c>
      <c r="F5692" s="205" t="s">
        <v>210</v>
      </c>
      <c r="G5692" s="205" t="s">
        <v>287</v>
      </c>
      <c r="H5692" s="207" t="s">
        <v>298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691</v>
      </c>
      <c r="C5693" s="209" t="s">
        <v>692</v>
      </c>
      <c r="D5693" s="72" t="str">
        <f t="shared" si="177"/>
        <v>set/2018</v>
      </c>
      <c r="E5693" s="206">
        <v>43346</v>
      </c>
      <c r="F5693" s="205" t="s">
        <v>210</v>
      </c>
      <c r="G5693" s="205" t="s">
        <v>287</v>
      </c>
      <c r="H5693" s="207" t="s">
        <v>298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691</v>
      </c>
      <c r="C5694" s="209" t="s">
        <v>692</v>
      </c>
      <c r="D5694" s="72" t="str">
        <f t="shared" si="177"/>
        <v>set/2018</v>
      </c>
      <c r="E5694" s="206">
        <v>43346</v>
      </c>
      <c r="F5694" s="205" t="s">
        <v>210</v>
      </c>
      <c r="G5694" s="205" t="s">
        <v>287</v>
      </c>
      <c r="H5694" s="207" t="s">
        <v>298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691</v>
      </c>
      <c r="C5695" s="209" t="s">
        <v>692</v>
      </c>
      <c r="D5695" s="72" t="str">
        <f t="shared" si="177"/>
        <v>set/2018</v>
      </c>
      <c r="E5695" s="206">
        <v>43346</v>
      </c>
      <c r="F5695" s="205" t="s">
        <v>210</v>
      </c>
      <c r="G5695" s="205" t="s">
        <v>287</v>
      </c>
      <c r="H5695" s="207" t="s">
        <v>298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691</v>
      </c>
      <c r="C5696" s="209" t="s">
        <v>692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287</v>
      </c>
      <c r="H5696" s="207" t="s">
        <v>1579</v>
      </c>
      <c r="I5696" s="207" t="s">
        <v>247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691</v>
      </c>
      <c r="C5697" s="209" t="s">
        <v>692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287</v>
      </c>
      <c r="H5697" s="207" t="s">
        <v>1580</v>
      </c>
      <c r="I5697" s="207" t="s">
        <v>253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691</v>
      </c>
      <c r="C5698" s="209" t="s">
        <v>692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287</v>
      </c>
      <c r="H5698" s="207" t="s">
        <v>363</v>
      </c>
      <c r="I5698" s="207" t="s">
        <v>241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691</v>
      </c>
      <c r="C5699" s="209" t="s">
        <v>692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287</v>
      </c>
      <c r="H5699" s="207" t="s">
        <v>363</v>
      </c>
      <c r="I5699" s="207" t="s">
        <v>240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691</v>
      </c>
      <c r="C5700" s="209" t="s">
        <v>692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287</v>
      </c>
      <c r="H5700" s="207" t="s">
        <v>363</v>
      </c>
      <c r="I5700" s="207" t="s">
        <v>241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691</v>
      </c>
      <c r="C5701" s="209" t="s">
        <v>692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287</v>
      </c>
      <c r="H5701" s="207" t="s">
        <v>1581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691</v>
      </c>
      <c r="C5702" s="209" t="s">
        <v>692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287</v>
      </c>
      <c r="H5702" s="207" t="s">
        <v>1494</v>
      </c>
      <c r="I5702" s="207" t="s">
        <v>235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691</v>
      </c>
      <c r="C5703" s="209" t="s">
        <v>692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287</v>
      </c>
      <c r="H5703" s="207" t="s">
        <v>1494</v>
      </c>
      <c r="I5703" s="207" t="s">
        <v>235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691</v>
      </c>
      <c r="C5704" s="209" t="s">
        <v>692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287</v>
      </c>
      <c r="H5704" s="207" t="s">
        <v>1029</v>
      </c>
      <c r="I5704" s="207" t="s">
        <v>235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691</v>
      </c>
      <c r="C5705" s="209" t="s">
        <v>692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287</v>
      </c>
      <c r="H5705" s="207" t="s">
        <v>178</v>
      </c>
      <c r="I5705" s="207" t="s">
        <v>241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691</v>
      </c>
      <c r="C5706" s="209" t="s">
        <v>692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287</v>
      </c>
      <c r="H5706" s="207" t="s">
        <v>178</v>
      </c>
      <c r="I5706" s="207" t="s">
        <v>240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691</v>
      </c>
      <c r="C5707" s="209" t="s">
        <v>692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287</v>
      </c>
      <c r="H5707" s="229" t="s">
        <v>178</v>
      </c>
      <c r="I5707" s="229" t="s">
        <v>252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691</v>
      </c>
      <c r="C5708" s="209" t="s">
        <v>692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287</v>
      </c>
      <c r="H5708" s="207" t="s">
        <v>178</v>
      </c>
      <c r="I5708" s="207" t="s">
        <v>241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691</v>
      </c>
      <c r="C5709" s="209" t="s">
        <v>692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287</v>
      </c>
      <c r="H5709" s="207" t="s">
        <v>178</v>
      </c>
      <c r="I5709" s="207" t="s">
        <v>241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691</v>
      </c>
      <c r="C5710" s="209" t="s">
        <v>692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287</v>
      </c>
      <c r="H5710" s="207" t="s">
        <v>178</v>
      </c>
      <c r="I5710" s="207" t="s">
        <v>241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691</v>
      </c>
      <c r="C5711" s="209" t="s">
        <v>692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287</v>
      </c>
      <c r="H5711" s="207" t="s">
        <v>178</v>
      </c>
      <c r="I5711" s="207" t="s">
        <v>240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691</v>
      </c>
      <c r="C5712" s="209" t="s">
        <v>692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287</v>
      </c>
      <c r="H5712" s="207" t="s">
        <v>178</v>
      </c>
      <c r="I5712" s="207" t="s">
        <v>241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691</v>
      </c>
      <c r="C5713" s="209" t="s">
        <v>692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287</v>
      </c>
      <c r="H5713" s="207" t="s">
        <v>178</v>
      </c>
      <c r="I5713" s="207" t="s">
        <v>241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691</v>
      </c>
      <c r="C5714" s="209" t="s">
        <v>692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287</v>
      </c>
      <c r="H5714" s="207" t="s">
        <v>570</v>
      </c>
      <c r="I5714" s="207" t="s">
        <v>241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691</v>
      </c>
      <c r="C5715" s="209" t="s">
        <v>692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287</v>
      </c>
      <c r="H5715" s="207" t="s">
        <v>570</v>
      </c>
      <c r="I5715" s="207" t="s">
        <v>241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691</v>
      </c>
      <c r="C5716" s="209" t="s">
        <v>692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287</v>
      </c>
      <c r="H5716" s="207" t="s">
        <v>389</v>
      </c>
      <c r="I5716" s="207" t="s">
        <v>241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691</v>
      </c>
      <c r="C5717" s="209" t="s">
        <v>692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287</v>
      </c>
      <c r="H5717" s="207" t="s">
        <v>1030</v>
      </c>
      <c r="I5717" s="207" t="s">
        <v>235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691</v>
      </c>
      <c r="C5718" s="209" t="s">
        <v>692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287</v>
      </c>
      <c r="H5718" s="207" t="s">
        <v>1011</v>
      </c>
      <c r="I5718" s="207" t="s">
        <v>235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691</v>
      </c>
      <c r="C5719" s="209" t="s">
        <v>692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287</v>
      </c>
      <c r="H5719" s="207" t="s">
        <v>346</v>
      </c>
      <c r="I5719" s="207" t="s">
        <v>241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691</v>
      </c>
      <c r="C5720" s="209" t="s">
        <v>692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287</v>
      </c>
      <c r="H5720" s="229" t="s">
        <v>346</v>
      </c>
      <c r="I5720" s="229" t="s">
        <v>240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691</v>
      </c>
      <c r="C5721" s="209" t="s">
        <v>692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287</v>
      </c>
      <c r="H5721" s="207" t="s">
        <v>346</v>
      </c>
      <c r="I5721" s="207" t="s">
        <v>241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691</v>
      </c>
      <c r="C5722" s="209" t="s">
        <v>692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287</v>
      </c>
      <c r="H5722" s="207" t="s">
        <v>1206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691</v>
      </c>
      <c r="C5723" s="209" t="s">
        <v>692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287</v>
      </c>
      <c r="H5723" s="207" t="s">
        <v>1012</v>
      </c>
      <c r="I5723" s="207" t="s">
        <v>235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691</v>
      </c>
      <c r="C5724" s="209" t="s">
        <v>692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287</v>
      </c>
      <c r="H5724" s="207" t="s">
        <v>694</v>
      </c>
      <c r="I5724" s="207" t="s">
        <v>268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691</v>
      </c>
      <c r="C5725" s="209" t="s">
        <v>692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287</v>
      </c>
      <c r="H5725" s="207" t="s">
        <v>1031</v>
      </c>
      <c r="I5725" s="207" t="s">
        <v>242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691</v>
      </c>
      <c r="C5726" s="209" t="s">
        <v>692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287</v>
      </c>
      <c r="H5726" s="207" t="s">
        <v>1031</v>
      </c>
      <c r="I5726" s="207" t="s">
        <v>242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691</v>
      </c>
      <c r="C5727" s="209" t="s">
        <v>692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287</v>
      </c>
      <c r="H5727" s="207" t="s">
        <v>1354</v>
      </c>
      <c r="I5727" s="207" t="s">
        <v>235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691</v>
      </c>
      <c r="C5728" s="209" t="s">
        <v>692</v>
      </c>
      <c r="D5728" s="72" t="str">
        <f t="shared" si="179"/>
        <v>set/2018</v>
      </c>
      <c r="E5728" s="206">
        <v>43347</v>
      </c>
      <c r="F5728" s="205" t="s">
        <v>314</v>
      </c>
      <c r="G5728" s="205" t="s">
        <v>287</v>
      </c>
      <c r="H5728" s="207" t="s">
        <v>1582</v>
      </c>
      <c r="I5728" s="207" t="s">
        <v>268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691</v>
      </c>
      <c r="C5729" s="209" t="s">
        <v>692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287</v>
      </c>
      <c r="H5729" s="207" t="s">
        <v>306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691</v>
      </c>
      <c r="C5730" s="209" t="s">
        <v>692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287</v>
      </c>
      <c r="H5730" s="207" t="s">
        <v>306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691</v>
      </c>
      <c r="C5731" s="209" t="s">
        <v>692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287</v>
      </c>
      <c r="H5731" s="229" t="s">
        <v>306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691</v>
      </c>
      <c r="C5732" s="209" t="s">
        <v>692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287</v>
      </c>
      <c r="H5732" s="207" t="s">
        <v>306</v>
      </c>
      <c r="I5732" s="207" t="s">
        <v>240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691</v>
      </c>
      <c r="C5733" s="209" t="s">
        <v>692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287</v>
      </c>
      <c r="H5733" s="207" t="s">
        <v>306</v>
      </c>
      <c r="I5733" s="207" t="s">
        <v>240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691</v>
      </c>
      <c r="C5734" s="209" t="s">
        <v>692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287</v>
      </c>
      <c r="H5734" s="229" t="s">
        <v>306</v>
      </c>
      <c r="I5734" s="229" t="s">
        <v>240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691</v>
      </c>
      <c r="C5735" s="209" t="s">
        <v>692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287</v>
      </c>
      <c r="H5735" s="207" t="s">
        <v>1014</v>
      </c>
      <c r="I5735" s="207" t="s">
        <v>244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691</v>
      </c>
      <c r="C5736" s="209" t="s">
        <v>692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287</v>
      </c>
      <c r="H5736" s="207" t="s">
        <v>323</v>
      </c>
      <c r="I5736" s="207" t="s">
        <v>241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691</v>
      </c>
      <c r="C5737" s="209" t="s">
        <v>692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287</v>
      </c>
      <c r="H5737" s="207" t="s">
        <v>1583</v>
      </c>
      <c r="I5737" s="207" t="s">
        <v>252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691</v>
      </c>
      <c r="C5738" s="209" t="s">
        <v>692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287</v>
      </c>
      <c r="H5738" s="229" t="s">
        <v>1116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691</v>
      </c>
      <c r="C5739" s="209" t="s">
        <v>692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287</v>
      </c>
      <c r="H5739" s="207" t="s">
        <v>1486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691</v>
      </c>
      <c r="C5740" s="209" t="s">
        <v>692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287</v>
      </c>
      <c r="H5740" s="207" t="s">
        <v>1486</v>
      </c>
      <c r="I5740" s="207" t="s">
        <v>240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691</v>
      </c>
      <c r="C5741" s="209" t="s">
        <v>692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287</v>
      </c>
      <c r="H5741" s="207" t="s">
        <v>355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691</v>
      </c>
      <c r="C5742" s="209" t="s">
        <v>692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287</v>
      </c>
      <c r="H5742" s="207" t="s">
        <v>355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691</v>
      </c>
      <c r="C5743" s="209" t="s">
        <v>692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287</v>
      </c>
      <c r="H5743" s="207" t="s">
        <v>355</v>
      </c>
      <c r="I5743" s="207" t="s">
        <v>240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691</v>
      </c>
      <c r="C5744" s="209" t="s">
        <v>692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287</v>
      </c>
      <c r="H5744" s="207" t="s">
        <v>355</v>
      </c>
      <c r="I5744" s="207" t="s">
        <v>240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691</v>
      </c>
      <c r="C5745" s="209" t="s">
        <v>692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287</v>
      </c>
      <c r="H5745" s="207" t="s">
        <v>1071</v>
      </c>
      <c r="I5745" s="207" t="s">
        <v>235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691</v>
      </c>
      <c r="C5746" s="209" t="s">
        <v>692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287</v>
      </c>
      <c r="H5746" s="207" t="s">
        <v>566</v>
      </c>
      <c r="I5746" s="207" t="s">
        <v>241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691</v>
      </c>
      <c r="C5747" s="209" t="s">
        <v>692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287</v>
      </c>
      <c r="H5747" s="207" t="s">
        <v>566</v>
      </c>
      <c r="I5747" s="207" t="s">
        <v>241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691</v>
      </c>
      <c r="C5748" s="209" t="s">
        <v>692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287</v>
      </c>
      <c r="H5748" s="207" t="s">
        <v>566</v>
      </c>
      <c r="I5748" s="207" t="s">
        <v>241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691</v>
      </c>
      <c r="C5749" s="209" t="s">
        <v>692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287</v>
      </c>
      <c r="H5749" s="207" t="s">
        <v>1059</v>
      </c>
      <c r="I5749" s="207" t="s">
        <v>261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691</v>
      </c>
      <c r="C5750" s="209" t="s">
        <v>692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287</v>
      </c>
      <c r="H5750" s="207" t="s">
        <v>1073</v>
      </c>
      <c r="I5750" s="207" t="s">
        <v>270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691</v>
      </c>
      <c r="C5751" s="209" t="s">
        <v>692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287</v>
      </c>
      <c r="H5751" s="207" t="s">
        <v>1073</v>
      </c>
      <c r="I5751" s="207" t="s">
        <v>270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691</v>
      </c>
      <c r="C5752" s="209" t="s">
        <v>692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287</v>
      </c>
      <c r="H5752" s="207" t="s">
        <v>1015</v>
      </c>
      <c r="I5752" s="207" t="s">
        <v>260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691</v>
      </c>
      <c r="C5753" s="209" t="s">
        <v>692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287</v>
      </c>
      <c r="H5753" s="207" t="s">
        <v>1017</v>
      </c>
      <c r="I5753" s="207" t="s">
        <v>235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691</v>
      </c>
      <c r="C5754" s="209" t="s">
        <v>692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287</v>
      </c>
      <c r="H5754" s="207" t="s">
        <v>1558</v>
      </c>
      <c r="I5754" s="207" t="s">
        <v>235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691</v>
      </c>
      <c r="C5755" s="209" t="s">
        <v>692</v>
      </c>
      <c r="D5755" s="72" t="str">
        <f t="shared" si="179"/>
        <v>set/2018</v>
      </c>
      <c r="E5755" s="206">
        <v>43347</v>
      </c>
      <c r="F5755" s="205" t="s">
        <v>210</v>
      </c>
      <c r="G5755" s="205" t="s">
        <v>287</v>
      </c>
      <c r="H5755" s="207" t="s">
        <v>298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691</v>
      </c>
      <c r="C5756" s="209" t="s">
        <v>692</v>
      </c>
      <c r="D5756" s="72" t="str">
        <f t="shared" si="179"/>
        <v>set/2018</v>
      </c>
      <c r="E5756" s="206">
        <v>43347</v>
      </c>
      <c r="F5756" s="205" t="s">
        <v>210</v>
      </c>
      <c r="G5756" s="205" t="s">
        <v>287</v>
      </c>
      <c r="H5756" s="207" t="s">
        <v>298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691</v>
      </c>
      <c r="C5757" s="209" t="s">
        <v>692</v>
      </c>
      <c r="D5757" s="72" t="str">
        <f t="shared" si="179"/>
        <v>set/2018</v>
      </c>
      <c r="E5757" s="206">
        <v>43347</v>
      </c>
      <c r="F5757" s="205" t="s">
        <v>210</v>
      </c>
      <c r="G5757" s="205" t="s">
        <v>287</v>
      </c>
      <c r="H5757" s="207" t="s">
        <v>298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691</v>
      </c>
      <c r="C5758" s="209" t="s">
        <v>692</v>
      </c>
      <c r="D5758" s="72" t="str">
        <f t="shared" si="179"/>
        <v>set/2018</v>
      </c>
      <c r="E5758" s="206">
        <v>43347</v>
      </c>
      <c r="F5758" s="205" t="s">
        <v>210</v>
      </c>
      <c r="G5758" s="205" t="s">
        <v>287</v>
      </c>
      <c r="H5758" s="207" t="s">
        <v>298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691</v>
      </c>
      <c r="C5759" s="209" t="s">
        <v>692</v>
      </c>
      <c r="D5759" s="72" t="str">
        <f t="shared" si="179"/>
        <v>set/2018</v>
      </c>
      <c r="E5759" s="206">
        <v>43347</v>
      </c>
      <c r="F5759" s="205" t="s">
        <v>210</v>
      </c>
      <c r="G5759" s="205" t="s">
        <v>287</v>
      </c>
      <c r="H5759" s="207" t="s">
        <v>298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691</v>
      </c>
      <c r="C5760" s="209" t="s">
        <v>692</v>
      </c>
      <c r="D5760" s="72" t="str">
        <f t="shared" si="179"/>
        <v>set/2018</v>
      </c>
      <c r="E5760" s="206">
        <v>43347</v>
      </c>
      <c r="F5760" s="205" t="s">
        <v>210</v>
      </c>
      <c r="G5760" s="205" t="s">
        <v>287</v>
      </c>
      <c r="H5760" s="207" t="s">
        <v>298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691</v>
      </c>
      <c r="C5761" s="209" t="s">
        <v>692</v>
      </c>
      <c r="D5761" s="72" t="str">
        <f t="shared" si="179"/>
        <v>set/2018</v>
      </c>
      <c r="E5761" s="206">
        <v>43347</v>
      </c>
      <c r="F5761" s="205" t="s">
        <v>210</v>
      </c>
      <c r="G5761" s="205" t="s">
        <v>287</v>
      </c>
      <c r="H5761" s="207" t="s">
        <v>298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691</v>
      </c>
      <c r="C5762" s="209" t="s">
        <v>692</v>
      </c>
      <c r="D5762" s="72" t="str">
        <f t="shared" si="179"/>
        <v>set/2018</v>
      </c>
      <c r="E5762" s="206">
        <v>43347</v>
      </c>
      <c r="F5762" s="205" t="s">
        <v>210</v>
      </c>
      <c r="G5762" s="205" t="s">
        <v>287</v>
      </c>
      <c r="H5762" s="207" t="s">
        <v>298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691</v>
      </c>
      <c r="C5763" s="209" t="s">
        <v>692</v>
      </c>
      <c r="D5763" s="72" t="str">
        <f t="shared" si="179"/>
        <v>set/2018</v>
      </c>
      <c r="E5763" s="206">
        <v>43347</v>
      </c>
      <c r="F5763" s="205" t="s">
        <v>210</v>
      </c>
      <c r="G5763" s="205" t="s">
        <v>287</v>
      </c>
      <c r="H5763" s="207" t="s">
        <v>298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691</v>
      </c>
      <c r="C5764" s="209" t="s">
        <v>692</v>
      </c>
      <c r="D5764" s="72" t="str">
        <f t="shared" ref="D5764:D5827" si="181">TEXT(E5764,"mmm/aaaa")</f>
        <v>set/2018</v>
      </c>
      <c r="E5764" s="206">
        <v>43347</v>
      </c>
      <c r="F5764" s="205" t="s">
        <v>210</v>
      </c>
      <c r="G5764" s="205" t="s">
        <v>287</v>
      </c>
      <c r="H5764" s="207" t="s">
        <v>298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691</v>
      </c>
      <c r="C5765" s="209" t="s">
        <v>692</v>
      </c>
      <c r="D5765" s="72" t="str">
        <f t="shared" si="181"/>
        <v>set/2018</v>
      </c>
      <c r="E5765" s="206">
        <v>43347</v>
      </c>
      <c r="F5765" s="205" t="s">
        <v>210</v>
      </c>
      <c r="G5765" s="205" t="s">
        <v>287</v>
      </c>
      <c r="H5765" s="207" t="s">
        <v>298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691</v>
      </c>
      <c r="C5766" s="209" t="s">
        <v>692</v>
      </c>
      <c r="D5766" s="72" t="str">
        <f t="shared" si="181"/>
        <v>set/2018</v>
      </c>
      <c r="E5766" s="206">
        <v>43347</v>
      </c>
      <c r="F5766" s="205" t="s">
        <v>210</v>
      </c>
      <c r="G5766" s="205" t="s">
        <v>287</v>
      </c>
      <c r="H5766" s="207" t="s">
        <v>298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691</v>
      </c>
      <c r="C5767" s="209" t="s">
        <v>692</v>
      </c>
      <c r="D5767" s="72" t="str">
        <f t="shared" si="181"/>
        <v>set/2018</v>
      </c>
      <c r="E5767" s="206">
        <v>43347</v>
      </c>
      <c r="F5767" s="205" t="s">
        <v>210</v>
      </c>
      <c r="G5767" s="205" t="s">
        <v>287</v>
      </c>
      <c r="H5767" s="207" t="s">
        <v>298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691</v>
      </c>
      <c r="C5768" s="209" t="s">
        <v>692</v>
      </c>
      <c r="D5768" s="72" t="str">
        <f t="shared" si="181"/>
        <v>set/2018</v>
      </c>
      <c r="E5768" s="206">
        <v>43347</v>
      </c>
      <c r="F5768" s="205" t="s">
        <v>210</v>
      </c>
      <c r="G5768" s="205" t="s">
        <v>287</v>
      </c>
      <c r="H5768" s="207" t="s">
        <v>298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691</v>
      </c>
      <c r="C5769" s="209" t="s">
        <v>692</v>
      </c>
      <c r="D5769" s="72" t="str">
        <f t="shared" si="181"/>
        <v>set/2018</v>
      </c>
      <c r="E5769" s="206">
        <v>43347</v>
      </c>
      <c r="F5769" s="205" t="s">
        <v>210</v>
      </c>
      <c r="G5769" s="205" t="s">
        <v>287</v>
      </c>
      <c r="H5769" s="207" t="s">
        <v>298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691</v>
      </c>
      <c r="C5770" s="209" t="s">
        <v>692</v>
      </c>
      <c r="D5770" s="72" t="str">
        <f t="shared" si="181"/>
        <v>set/2018</v>
      </c>
      <c r="E5770" s="206">
        <v>43347</v>
      </c>
      <c r="F5770" s="205" t="s">
        <v>210</v>
      </c>
      <c r="G5770" s="205" t="s">
        <v>287</v>
      </c>
      <c r="H5770" s="207" t="s">
        <v>298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691</v>
      </c>
      <c r="C5771" s="209" t="s">
        <v>692</v>
      </c>
      <c r="D5771" s="72" t="str">
        <f t="shared" si="181"/>
        <v>set/2018</v>
      </c>
      <c r="E5771" s="206">
        <v>43347</v>
      </c>
      <c r="F5771" s="205" t="s">
        <v>210</v>
      </c>
      <c r="G5771" s="205" t="s">
        <v>287</v>
      </c>
      <c r="H5771" s="207" t="s">
        <v>298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691</v>
      </c>
      <c r="C5772" s="209" t="s">
        <v>692</v>
      </c>
      <c r="D5772" s="72" t="str">
        <f t="shared" si="181"/>
        <v>set/2018</v>
      </c>
      <c r="E5772" s="206">
        <v>43347</v>
      </c>
      <c r="F5772" s="205" t="s">
        <v>210</v>
      </c>
      <c r="G5772" s="205" t="s">
        <v>287</v>
      </c>
      <c r="H5772" s="207" t="s">
        <v>298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691</v>
      </c>
      <c r="C5773" s="209" t="s">
        <v>692</v>
      </c>
      <c r="D5773" s="72" t="str">
        <f t="shared" si="181"/>
        <v>set/2018</v>
      </c>
      <c r="E5773" s="206">
        <v>43347</v>
      </c>
      <c r="F5773" s="205" t="s">
        <v>210</v>
      </c>
      <c r="G5773" s="205" t="s">
        <v>287</v>
      </c>
      <c r="H5773" s="207" t="s">
        <v>298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691</v>
      </c>
      <c r="C5774" s="209" t="s">
        <v>692</v>
      </c>
      <c r="D5774" s="72" t="str">
        <f t="shared" si="181"/>
        <v>set/2018</v>
      </c>
      <c r="E5774" s="206">
        <v>43347</v>
      </c>
      <c r="F5774" s="205" t="s">
        <v>210</v>
      </c>
      <c r="G5774" s="205" t="s">
        <v>287</v>
      </c>
      <c r="H5774" s="207" t="s">
        <v>298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691</v>
      </c>
      <c r="C5775" s="209" t="s">
        <v>692</v>
      </c>
      <c r="D5775" s="72" t="str">
        <f t="shared" si="181"/>
        <v>set/2018</v>
      </c>
      <c r="E5775" s="206">
        <v>43347</v>
      </c>
      <c r="F5775" s="205" t="s">
        <v>210</v>
      </c>
      <c r="G5775" s="205" t="s">
        <v>287</v>
      </c>
      <c r="H5775" s="207" t="s">
        <v>298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691</v>
      </c>
      <c r="C5776" s="209" t="s">
        <v>692</v>
      </c>
      <c r="D5776" s="72" t="str">
        <f t="shared" si="181"/>
        <v>set/2018</v>
      </c>
      <c r="E5776" s="206">
        <v>43347</v>
      </c>
      <c r="F5776" s="205" t="s">
        <v>210</v>
      </c>
      <c r="G5776" s="205" t="s">
        <v>287</v>
      </c>
      <c r="H5776" s="207" t="s">
        <v>298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691</v>
      </c>
      <c r="C5777" s="209" t="s">
        <v>692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287</v>
      </c>
      <c r="H5777" s="207" t="s">
        <v>1006</v>
      </c>
      <c r="I5777" s="207" t="s">
        <v>252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691</v>
      </c>
      <c r="C5778" s="209" t="s">
        <v>692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287</v>
      </c>
      <c r="H5778" s="207" t="s">
        <v>1580</v>
      </c>
      <c r="I5778" s="207" t="s">
        <v>253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691</v>
      </c>
      <c r="C5779" s="209" t="s">
        <v>692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287</v>
      </c>
      <c r="H5779" s="207" t="s">
        <v>1581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691</v>
      </c>
      <c r="C5780" s="209" t="s">
        <v>692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287</v>
      </c>
      <c r="H5780" s="207" t="s">
        <v>1581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691</v>
      </c>
      <c r="C5781" s="209" t="s">
        <v>692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287</v>
      </c>
      <c r="H5781" s="207" t="s">
        <v>1581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691</v>
      </c>
      <c r="C5782" s="209" t="s">
        <v>692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287</v>
      </c>
      <c r="H5782" s="207" t="s">
        <v>320</v>
      </c>
      <c r="I5782" s="207" t="s">
        <v>251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691</v>
      </c>
      <c r="C5783" s="209" t="s">
        <v>692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287</v>
      </c>
      <c r="H5783" s="207" t="s">
        <v>388</v>
      </c>
      <c r="I5783" s="207" t="s">
        <v>240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691</v>
      </c>
      <c r="C5784" s="209" t="s">
        <v>692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287</v>
      </c>
      <c r="H5784" s="207" t="s">
        <v>388</v>
      </c>
      <c r="I5784" s="207" t="s">
        <v>241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691</v>
      </c>
      <c r="C5785" s="209" t="s">
        <v>692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287</v>
      </c>
      <c r="H5785" s="207" t="s">
        <v>388</v>
      </c>
      <c r="I5785" s="207" t="s">
        <v>240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691</v>
      </c>
      <c r="C5786" s="209" t="s">
        <v>692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287</v>
      </c>
      <c r="H5786" s="207" t="s">
        <v>388</v>
      </c>
      <c r="I5786" s="207" t="s">
        <v>240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691</v>
      </c>
      <c r="C5787" s="209" t="s">
        <v>692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287</v>
      </c>
      <c r="H5787" s="207" t="s">
        <v>1008</v>
      </c>
      <c r="I5787" s="207" t="s">
        <v>241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691</v>
      </c>
      <c r="C5788" s="209" t="s">
        <v>692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287</v>
      </c>
      <c r="H5788" s="207" t="s">
        <v>1013</v>
      </c>
      <c r="I5788" s="207" t="s">
        <v>235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691</v>
      </c>
      <c r="C5789" s="209" t="s">
        <v>692</v>
      </c>
      <c r="D5789" s="72" t="str">
        <f t="shared" si="181"/>
        <v>set/2018</v>
      </c>
      <c r="E5789" s="206">
        <v>43348</v>
      </c>
      <c r="F5789" s="205" t="s">
        <v>522</v>
      </c>
      <c r="G5789" s="205" t="s">
        <v>287</v>
      </c>
      <c r="H5789" s="207" t="s">
        <v>1179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691</v>
      </c>
      <c r="C5790" s="209" t="s">
        <v>692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287</v>
      </c>
      <c r="H5790" s="207" t="s">
        <v>1575</v>
      </c>
      <c r="I5790" s="207" t="s">
        <v>240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691</v>
      </c>
      <c r="C5791" s="209" t="s">
        <v>692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317</v>
      </c>
      <c r="H5791" s="207" t="s">
        <v>1575</v>
      </c>
      <c r="I5791" s="207" t="s">
        <v>241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691</v>
      </c>
      <c r="C5792" s="209" t="s">
        <v>692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313</v>
      </c>
      <c r="H5792" s="207" t="s">
        <v>1575</v>
      </c>
      <c r="I5792" s="207" t="s">
        <v>241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691</v>
      </c>
      <c r="C5793" s="209" t="s">
        <v>692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287</v>
      </c>
      <c r="H5793" s="207" t="s">
        <v>1575</v>
      </c>
      <c r="I5793" s="207" t="s">
        <v>240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691</v>
      </c>
      <c r="C5794" s="209" t="s">
        <v>692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287</v>
      </c>
      <c r="H5794" s="207" t="s">
        <v>996</v>
      </c>
      <c r="I5794" s="207" t="s">
        <v>248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691</v>
      </c>
      <c r="C5795" s="209" t="s">
        <v>692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287</v>
      </c>
      <c r="H5795" s="207" t="s">
        <v>996</v>
      </c>
      <c r="I5795" s="207" t="s">
        <v>248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691</v>
      </c>
      <c r="C5796" s="209" t="s">
        <v>692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287</v>
      </c>
      <c r="H5796" s="207" t="s">
        <v>996</v>
      </c>
      <c r="I5796" s="207" t="s">
        <v>249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691</v>
      </c>
      <c r="C5797" s="209" t="s">
        <v>692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287</v>
      </c>
      <c r="H5797" s="207" t="s">
        <v>1173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691</v>
      </c>
      <c r="C5798" s="209" t="s">
        <v>692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317</v>
      </c>
      <c r="H5798" s="207" t="s">
        <v>1584</v>
      </c>
      <c r="I5798" s="207" t="s">
        <v>276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691</v>
      </c>
      <c r="C5799" s="209" t="s">
        <v>692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287</v>
      </c>
      <c r="H5799" s="207" t="s">
        <v>311</v>
      </c>
      <c r="I5799" s="207" t="s">
        <v>247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691</v>
      </c>
      <c r="C5800" s="209" t="s">
        <v>692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313</v>
      </c>
      <c r="H5800" s="207" t="s">
        <v>291</v>
      </c>
      <c r="I5800" s="207" t="s">
        <v>241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691</v>
      </c>
      <c r="C5801" s="209" t="s">
        <v>692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303</v>
      </c>
      <c r="H5801" s="229" t="s">
        <v>291</v>
      </c>
      <c r="I5801" s="229" t="s">
        <v>240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691</v>
      </c>
      <c r="C5802" s="209" t="s">
        <v>692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289</v>
      </c>
      <c r="H5802" s="207" t="s">
        <v>291</v>
      </c>
      <c r="I5802" s="207" t="s">
        <v>241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691</v>
      </c>
      <c r="C5803" s="209" t="s">
        <v>692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293</v>
      </c>
      <c r="H5803" s="207" t="s">
        <v>291</v>
      </c>
      <c r="I5803" s="207" t="s">
        <v>240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691</v>
      </c>
      <c r="C5804" s="209" t="s">
        <v>692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303</v>
      </c>
      <c r="H5804" s="207" t="s">
        <v>291</v>
      </c>
      <c r="I5804" s="207" t="s">
        <v>241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691</v>
      </c>
      <c r="C5805" s="209" t="s">
        <v>692</v>
      </c>
      <c r="D5805" s="72" t="str">
        <f t="shared" si="181"/>
        <v>set/2018</v>
      </c>
      <c r="E5805" s="206">
        <v>43348</v>
      </c>
      <c r="F5805" s="205" t="s">
        <v>210</v>
      </c>
      <c r="G5805" s="205" t="s">
        <v>287</v>
      </c>
      <c r="H5805" s="207" t="s">
        <v>298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691</v>
      </c>
      <c r="C5806" s="209" t="s">
        <v>692</v>
      </c>
      <c r="D5806" s="72" t="str">
        <f t="shared" si="181"/>
        <v>set/2018</v>
      </c>
      <c r="E5806" s="206">
        <v>43348</v>
      </c>
      <c r="F5806" s="205" t="s">
        <v>210</v>
      </c>
      <c r="G5806" s="205" t="s">
        <v>287</v>
      </c>
      <c r="H5806" s="207" t="s">
        <v>298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691</v>
      </c>
      <c r="C5807" s="209" t="s">
        <v>692</v>
      </c>
      <c r="D5807" s="72" t="str">
        <f t="shared" si="181"/>
        <v>set/2018</v>
      </c>
      <c r="E5807" s="206">
        <v>43348</v>
      </c>
      <c r="F5807" s="205" t="s">
        <v>210</v>
      </c>
      <c r="G5807" s="205" t="s">
        <v>287</v>
      </c>
      <c r="H5807" s="207" t="s">
        <v>298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691</v>
      </c>
      <c r="C5808" s="209" t="s">
        <v>692</v>
      </c>
      <c r="D5808" s="72" t="str">
        <f t="shared" si="181"/>
        <v>set/2018</v>
      </c>
      <c r="E5808" s="206">
        <v>43348</v>
      </c>
      <c r="F5808" s="205" t="s">
        <v>210</v>
      </c>
      <c r="G5808" s="205" t="s">
        <v>287</v>
      </c>
      <c r="H5808" s="207" t="s">
        <v>298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691</v>
      </c>
      <c r="C5809" s="209" t="s">
        <v>692</v>
      </c>
      <c r="D5809" s="72" t="str">
        <f t="shared" si="181"/>
        <v>set/2018</v>
      </c>
      <c r="E5809" s="206">
        <v>43348</v>
      </c>
      <c r="F5809" s="205" t="s">
        <v>210</v>
      </c>
      <c r="G5809" s="205" t="s">
        <v>287</v>
      </c>
      <c r="H5809" s="207" t="s">
        <v>298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691</v>
      </c>
      <c r="C5810" s="209" t="s">
        <v>692</v>
      </c>
      <c r="D5810" s="72" t="str">
        <f t="shared" si="181"/>
        <v>set/2018</v>
      </c>
      <c r="E5810" s="206">
        <v>43348</v>
      </c>
      <c r="F5810" s="205" t="s">
        <v>210</v>
      </c>
      <c r="G5810" s="205" t="s">
        <v>287</v>
      </c>
      <c r="H5810" s="207" t="s">
        <v>298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691</v>
      </c>
      <c r="C5811" s="209" t="s">
        <v>692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287</v>
      </c>
      <c r="H5811" s="207" t="s">
        <v>1006</v>
      </c>
      <c r="I5811" s="207" t="s">
        <v>252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691</v>
      </c>
      <c r="C5812" s="209" t="s">
        <v>692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287</v>
      </c>
      <c r="H5812" s="207" t="s">
        <v>1006</v>
      </c>
      <c r="I5812" s="207" t="s">
        <v>252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691</v>
      </c>
      <c r="C5813" s="209" t="s">
        <v>692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287</v>
      </c>
      <c r="H5813" s="207" t="s">
        <v>1411</v>
      </c>
      <c r="I5813" s="207" t="s">
        <v>137</v>
      </c>
      <c r="J5813" s="207" t="s">
        <v>3346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691</v>
      </c>
      <c r="C5814" s="209" t="s">
        <v>692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287</v>
      </c>
      <c r="H5814" s="207" t="s">
        <v>1585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691</v>
      </c>
      <c r="C5815" s="209" t="s">
        <v>692</v>
      </c>
      <c r="D5815" s="72" t="str">
        <f t="shared" si="181"/>
        <v>set/2018</v>
      </c>
      <c r="E5815" s="206">
        <v>43349</v>
      </c>
      <c r="F5815" s="205" t="s">
        <v>1586</v>
      </c>
      <c r="G5815" s="205" t="s">
        <v>287</v>
      </c>
      <c r="H5815" s="207" t="s">
        <v>525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691</v>
      </c>
      <c r="C5816" s="209" t="s">
        <v>692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287</v>
      </c>
      <c r="H5816" s="207" t="s">
        <v>524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691</v>
      </c>
      <c r="C5817" s="209" t="s">
        <v>692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287</v>
      </c>
      <c r="H5817" s="207" t="s">
        <v>901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691</v>
      </c>
      <c r="C5818" s="209" t="s">
        <v>692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287</v>
      </c>
      <c r="H5818" s="207" t="s">
        <v>323</v>
      </c>
      <c r="I5818" s="207" t="s">
        <v>241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691</v>
      </c>
      <c r="C5819" s="209" t="s">
        <v>692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287</v>
      </c>
      <c r="H5819" s="207" t="s">
        <v>1575</v>
      </c>
      <c r="I5819" s="207" t="s">
        <v>240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691</v>
      </c>
      <c r="C5820" s="209" t="s">
        <v>692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287</v>
      </c>
      <c r="H5820" s="207" t="s">
        <v>1575</v>
      </c>
      <c r="I5820" s="207" t="s">
        <v>241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691</v>
      </c>
      <c r="C5821" s="209" t="s">
        <v>692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317</v>
      </c>
      <c r="H5821" s="229" t="s">
        <v>291</v>
      </c>
      <c r="I5821" s="229" t="s">
        <v>241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691</v>
      </c>
      <c r="C5822" s="209" t="s">
        <v>692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289</v>
      </c>
      <c r="H5822" s="207" t="s">
        <v>291</v>
      </c>
      <c r="I5822" s="207" t="s">
        <v>240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691</v>
      </c>
      <c r="C5823" s="209" t="s">
        <v>692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293</v>
      </c>
      <c r="H5823" s="221" t="s">
        <v>291</v>
      </c>
      <c r="I5823" s="207" t="s">
        <v>240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691</v>
      </c>
      <c r="C5824" s="209" t="s">
        <v>692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289</v>
      </c>
      <c r="H5824" s="207" t="s">
        <v>291</v>
      </c>
      <c r="I5824" s="207" t="s">
        <v>240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691</v>
      </c>
      <c r="C5825" s="209" t="s">
        <v>692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317</v>
      </c>
      <c r="H5825" s="207" t="s">
        <v>291</v>
      </c>
      <c r="I5825" s="207" t="s">
        <v>241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691</v>
      </c>
      <c r="C5826" s="209" t="s">
        <v>692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317</v>
      </c>
      <c r="H5826" s="207" t="s">
        <v>291</v>
      </c>
      <c r="I5826" s="207" t="s">
        <v>240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691</v>
      </c>
      <c r="C5827" s="209" t="s">
        <v>692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313</v>
      </c>
      <c r="H5827" s="207" t="s">
        <v>291</v>
      </c>
      <c r="I5827" s="207" t="s">
        <v>240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691</v>
      </c>
      <c r="C5828" s="209" t="s">
        <v>692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317</v>
      </c>
      <c r="H5828" s="207" t="s">
        <v>291</v>
      </c>
      <c r="I5828" s="207" t="s">
        <v>240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691</v>
      </c>
      <c r="C5829" s="209" t="s">
        <v>692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317</v>
      </c>
      <c r="H5829" s="207" t="s">
        <v>291</v>
      </c>
      <c r="I5829" s="207" t="s">
        <v>240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691</v>
      </c>
      <c r="C5830" s="209" t="s">
        <v>692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293</v>
      </c>
      <c r="H5830" s="207" t="s">
        <v>291</v>
      </c>
      <c r="I5830" s="207" t="s">
        <v>240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691</v>
      </c>
      <c r="C5831" s="209" t="s">
        <v>692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313</v>
      </c>
      <c r="H5831" s="207" t="s">
        <v>291</v>
      </c>
      <c r="I5831" s="207" t="s">
        <v>240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691</v>
      </c>
      <c r="C5832" s="209" t="s">
        <v>692</v>
      </c>
      <c r="D5832" s="72" t="str">
        <f t="shared" si="183"/>
        <v>set/2018</v>
      </c>
      <c r="E5832" s="206">
        <v>43349</v>
      </c>
      <c r="F5832" s="205" t="s">
        <v>203</v>
      </c>
      <c r="G5832" s="205" t="s">
        <v>287</v>
      </c>
      <c r="H5832" s="207" t="s">
        <v>204</v>
      </c>
      <c r="I5832" s="207" t="s">
        <v>292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691</v>
      </c>
      <c r="C5833" s="209" t="s">
        <v>692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317</v>
      </c>
      <c r="H5833" s="207" t="s">
        <v>360</v>
      </c>
      <c r="I5833" s="207" t="s">
        <v>240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691</v>
      </c>
      <c r="C5834" s="209" t="s">
        <v>692</v>
      </c>
      <c r="D5834" s="72" t="str">
        <f t="shared" si="183"/>
        <v>set/2018</v>
      </c>
      <c r="E5834" s="206">
        <v>43349</v>
      </c>
      <c r="F5834" s="205" t="s">
        <v>210</v>
      </c>
      <c r="G5834" s="205" t="s">
        <v>287</v>
      </c>
      <c r="H5834" s="207" t="s">
        <v>298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691</v>
      </c>
      <c r="C5835" s="209" t="s">
        <v>692</v>
      </c>
      <c r="D5835" s="72" t="str">
        <f t="shared" si="183"/>
        <v>set/2018</v>
      </c>
      <c r="E5835" s="206">
        <v>43349</v>
      </c>
      <c r="F5835" s="205" t="s">
        <v>210</v>
      </c>
      <c r="G5835" s="205" t="s">
        <v>287</v>
      </c>
      <c r="H5835" s="207" t="s">
        <v>298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691</v>
      </c>
      <c r="C5836" s="209" t="s">
        <v>692</v>
      </c>
      <c r="D5836" s="72" t="str">
        <f t="shared" si="183"/>
        <v>set/2018</v>
      </c>
      <c r="E5836" s="206">
        <v>43349</v>
      </c>
      <c r="F5836" s="205" t="s">
        <v>210</v>
      </c>
      <c r="G5836" s="205" t="s">
        <v>287</v>
      </c>
      <c r="H5836" s="207" t="s">
        <v>298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691</v>
      </c>
      <c r="C5837" s="209" t="s">
        <v>692</v>
      </c>
      <c r="D5837" s="72" t="str">
        <f t="shared" si="183"/>
        <v>set/2018</v>
      </c>
      <c r="E5837" s="206">
        <v>43353</v>
      </c>
      <c r="F5837" s="205" t="s">
        <v>1587</v>
      </c>
      <c r="G5837" s="205" t="s">
        <v>287</v>
      </c>
      <c r="H5837" s="207" t="s">
        <v>1011</v>
      </c>
      <c r="I5837" s="207" t="s">
        <v>235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691</v>
      </c>
      <c r="C5838" s="209" t="s">
        <v>692</v>
      </c>
      <c r="D5838" s="72" t="str">
        <f t="shared" si="183"/>
        <v>set/2018</v>
      </c>
      <c r="E5838" s="206">
        <v>43353</v>
      </c>
      <c r="F5838" s="205" t="s">
        <v>1588</v>
      </c>
      <c r="G5838" s="205" t="s">
        <v>287</v>
      </c>
      <c r="H5838" s="207" t="s">
        <v>1012</v>
      </c>
      <c r="I5838" s="207" t="s">
        <v>235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691</v>
      </c>
      <c r="C5839" s="209" t="s">
        <v>692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287</v>
      </c>
      <c r="H5839" s="207" t="s">
        <v>1014</v>
      </c>
      <c r="I5839" s="207" t="s">
        <v>244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691</v>
      </c>
      <c r="C5840" s="209" t="s">
        <v>692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287</v>
      </c>
      <c r="H5840" s="207" t="s">
        <v>1014</v>
      </c>
      <c r="I5840" s="207" t="s">
        <v>265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691</v>
      </c>
      <c r="C5841" s="209" t="s">
        <v>692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287</v>
      </c>
      <c r="H5841" s="207" t="s">
        <v>1014</v>
      </c>
      <c r="I5841" s="207" t="s">
        <v>265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691</v>
      </c>
      <c r="C5842" s="209" t="s">
        <v>692</v>
      </c>
      <c r="D5842" s="72" t="str">
        <f t="shared" si="183"/>
        <v>set/2018</v>
      </c>
      <c r="E5842" s="206">
        <v>43353</v>
      </c>
      <c r="F5842" s="205" t="s">
        <v>550</v>
      </c>
      <c r="G5842" s="205" t="s">
        <v>287</v>
      </c>
      <c r="H5842" s="207" t="s">
        <v>1400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691</v>
      </c>
      <c r="C5843" s="209" t="s">
        <v>692</v>
      </c>
      <c r="D5843" s="72" t="str">
        <f t="shared" si="183"/>
        <v>set/2018</v>
      </c>
      <c r="E5843" s="206">
        <v>43353</v>
      </c>
      <c r="F5843" s="205" t="s">
        <v>1589</v>
      </c>
      <c r="G5843" s="205" t="s">
        <v>287</v>
      </c>
      <c r="H5843" s="207" t="s">
        <v>1073</v>
      </c>
      <c r="I5843" s="207" t="s">
        <v>270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691</v>
      </c>
      <c r="C5844" s="209" t="s">
        <v>692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287</v>
      </c>
      <c r="H5844" s="207" t="s">
        <v>1462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691</v>
      </c>
      <c r="C5845" s="209" t="s">
        <v>692</v>
      </c>
      <c r="D5845" s="72" t="str">
        <f t="shared" si="183"/>
        <v>set/2018</v>
      </c>
      <c r="E5845" s="206">
        <v>43353</v>
      </c>
      <c r="F5845" s="205" t="s">
        <v>1590</v>
      </c>
      <c r="G5845" s="205" t="s">
        <v>287</v>
      </c>
      <c r="H5845" s="207" t="s">
        <v>1015</v>
      </c>
      <c r="I5845" s="207" t="s">
        <v>260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691</v>
      </c>
      <c r="C5846" s="209" t="s">
        <v>692</v>
      </c>
      <c r="D5846" s="72" t="str">
        <f t="shared" si="183"/>
        <v>set/2018</v>
      </c>
      <c r="E5846" s="206">
        <v>43353</v>
      </c>
      <c r="F5846" s="205" t="s">
        <v>203</v>
      </c>
      <c r="G5846" s="205" t="s">
        <v>287</v>
      </c>
      <c r="H5846" s="207" t="s">
        <v>204</v>
      </c>
      <c r="I5846" s="207" t="s">
        <v>292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691</v>
      </c>
      <c r="C5847" s="209" t="s">
        <v>692</v>
      </c>
      <c r="D5847" s="72" t="str">
        <f t="shared" si="183"/>
        <v>set/2018</v>
      </c>
      <c r="E5847" s="206">
        <v>43353</v>
      </c>
      <c r="F5847" s="205" t="s">
        <v>1591</v>
      </c>
      <c r="G5847" s="205" t="s">
        <v>287</v>
      </c>
      <c r="H5847" s="207" t="s">
        <v>1592</v>
      </c>
      <c r="I5847" s="207" t="s">
        <v>263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691</v>
      </c>
      <c r="C5848" s="209" t="s">
        <v>692</v>
      </c>
      <c r="D5848" s="72" t="str">
        <f t="shared" si="183"/>
        <v>set/2018</v>
      </c>
      <c r="E5848" s="206">
        <v>43353</v>
      </c>
      <c r="F5848" s="205" t="s">
        <v>1593</v>
      </c>
      <c r="G5848" s="205" t="s">
        <v>287</v>
      </c>
      <c r="H5848" s="207" t="s">
        <v>1594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691</v>
      </c>
      <c r="C5849" s="209" t="s">
        <v>692</v>
      </c>
      <c r="D5849" s="72" t="str">
        <f t="shared" si="183"/>
        <v>set/2018</v>
      </c>
      <c r="E5849" s="206">
        <v>43353</v>
      </c>
      <c r="F5849" s="205" t="s">
        <v>1595</v>
      </c>
      <c r="G5849" s="205" t="s">
        <v>287</v>
      </c>
      <c r="H5849" s="207" t="s">
        <v>540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691</v>
      </c>
      <c r="C5850" s="209" t="s">
        <v>692</v>
      </c>
      <c r="D5850" s="72" t="str">
        <f t="shared" si="183"/>
        <v>set/2018</v>
      </c>
      <c r="E5850" s="206">
        <v>43353</v>
      </c>
      <c r="F5850" s="205" t="s">
        <v>1593</v>
      </c>
      <c r="G5850" s="205" t="s">
        <v>287</v>
      </c>
      <c r="H5850" s="207" t="s">
        <v>1596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693</v>
      </c>
      <c r="C5851" s="209" t="s">
        <v>692</v>
      </c>
      <c r="D5851" s="72" t="str">
        <f t="shared" si="183"/>
        <v>set/2018</v>
      </c>
      <c r="E5851" s="206">
        <v>43356</v>
      </c>
      <c r="F5851" s="205" t="s">
        <v>213</v>
      </c>
      <c r="G5851" s="205" t="s">
        <v>287</v>
      </c>
      <c r="H5851" s="207" t="s">
        <v>213</v>
      </c>
      <c r="I5851" s="207" t="s">
        <v>202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693</v>
      </c>
      <c r="C5852" s="209" t="s">
        <v>692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287</v>
      </c>
      <c r="H5852" s="207" t="s">
        <v>140</v>
      </c>
      <c r="I5852" s="207" t="s">
        <v>227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691</v>
      </c>
      <c r="C5853" s="209" t="s">
        <v>692</v>
      </c>
      <c r="D5853" s="72" t="str">
        <f t="shared" si="183"/>
        <v>set/2018</v>
      </c>
      <c r="E5853" s="206">
        <v>43357</v>
      </c>
      <c r="F5853" s="205" t="s">
        <v>522</v>
      </c>
      <c r="G5853" s="205" t="s">
        <v>287</v>
      </c>
      <c r="H5853" s="207" t="s">
        <v>1597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693</v>
      </c>
      <c r="C5854" s="209" t="s">
        <v>692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287</v>
      </c>
      <c r="H5854" s="207" t="s">
        <v>140</v>
      </c>
      <c r="I5854" s="207" t="s">
        <v>227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691</v>
      </c>
      <c r="C5855" s="209" t="s">
        <v>692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287</v>
      </c>
      <c r="H5855" s="207" t="s">
        <v>1598</v>
      </c>
      <c r="I5855" s="207" t="s">
        <v>273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691</v>
      </c>
      <c r="C5856" s="209" t="s">
        <v>692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287</v>
      </c>
      <c r="H5856" s="207" t="s">
        <v>1598</v>
      </c>
      <c r="I5856" s="207" t="s">
        <v>273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691</v>
      </c>
      <c r="C5857" s="209" t="s">
        <v>692</v>
      </c>
      <c r="D5857" s="72" t="str">
        <f t="shared" si="183"/>
        <v>set/2018</v>
      </c>
      <c r="E5857" s="206">
        <v>43357</v>
      </c>
      <c r="F5857" s="205" t="s">
        <v>1507</v>
      </c>
      <c r="G5857" s="205" t="s">
        <v>287</v>
      </c>
      <c r="H5857" s="207" t="s">
        <v>926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691</v>
      </c>
      <c r="C5858" s="209" t="s">
        <v>692</v>
      </c>
      <c r="D5858" s="72" t="str">
        <f t="shared" si="183"/>
        <v>set/2018</v>
      </c>
      <c r="E5858" s="206">
        <v>43357</v>
      </c>
      <c r="F5858" s="205" t="s">
        <v>522</v>
      </c>
      <c r="G5858" s="205" t="s">
        <v>287</v>
      </c>
      <c r="H5858" s="209" t="s">
        <v>523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691</v>
      </c>
      <c r="C5859" s="209" t="s">
        <v>692</v>
      </c>
      <c r="D5859" s="72" t="str">
        <f t="shared" si="183"/>
        <v>set/2018</v>
      </c>
      <c r="E5859" s="206">
        <v>43357</v>
      </c>
      <c r="F5859" s="205" t="s">
        <v>522</v>
      </c>
      <c r="G5859" s="205" t="s">
        <v>287</v>
      </c>
      <c r="H5859" s="207" t="s">
        <v>1599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691</v>
      </c>
      <c r="C5860" s="209" t="s">
        <v>692</v>
      </c>
      <c r="D5860" s="72" t="str">
        <f t="shared" si="183"/>
        <v>set/2018</v>
      </c>
      <c r="E5860" s="206">
        <v>43357</v>
      </c>
      <c r="F5860" s="205" t="s">
        <v>522</v>
      </c>
      <c r="G5860" s="205" t="s">
        <v>287</v>
      </c>
      <c r="H5860" s="207" t="s">
        <v>1600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691</v>
      </c>
      <c r="C5861" s="209" t="s">
        <v>692</v>
      </c>
      <c r="D5861" s="72" t="str">
        <f t="shared" si="183"/>
        <v>set/2018</v>
      </c>
      <c r="E5861" s="206">
        <v>43357</v>
      </c>
      <c r="F5861" s="205" t="s">
        <v>522</v>
      </c>
      <c r="G5861" s="205" t="s">
        <v>287</v>
      </c>
      <c r="H5861" s="207" t="s">
        <v>1601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691</v>
      </c>
      <c r="C5862" s="209" t="s">
        <v>692</v>
      </c>
      <c r="D5862" s="72" t="str">
        <f t="shared" si="183"/>
        <v>set/2018</v>
      </c>
      <c r="E5862" s="206">
        <v>43357</v>
      </c>
      <c r="F5862" s="205" t="s">
        <v>1602</v>
      </c>
      <c r="G5862" s="205" t="s">
        <v>287</v>
      </c>
      <c r="H5862" s="207" t="s">
        <v>1603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691</v>
      </c>
      <c r="C5863" s="209" t="s">
        <v>692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287</v>
      </c>
      <c r="H5863" s="207" t="s">
        <v>412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691</v>
      </c>
      <c r="C5864" s="209" t="s">
        <v>692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287</v>
      </c>
      <c r="H5864" s="207" t="s">
        <v>412</v>
      </c>
      <c r="I5864" s="207" t="s">
        <v>241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693</v>
      </c>
      <c r="C5865" s="209" t="s">
        <v>692</v>
      </c>
      <c r="D5865" s="72" t="str">
        <f t="shared" si="183"/>
        <v>set/2018</v>
      </c>
      <c r="E5865" s="206">
        <v>43357</v>
      </c>
      <c r="F5865" s="205" t="s">
        <v>203</v>
      </c>
      <c r="G5865" s="205" t="s">
        <v>287</v>
      </c>
      <c r="H5865" s="207" t="s">
        <v>204</v>
      </c>
      <c r="I5865" s="207" t="s">
        <v>292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691</v>
      </c>
      <c r="C5866" s="209" t="s">
        <v>692</v>
      </c>
      <c r="D5866" s="72" t="str">
        <f t="shared" si="183"/>
        <v>set/2018</v>
      </c>
      <c r="E5866" s="206">
        <v>43357</v>
      </c>
      <c r="F5866" s="205" t="s">
        <v>522</v>
      </c>
      <c r="G5866" s="205" t="s">
        <v>287</v>
      </c>
      <c r="H5866" s="207" t="s">
        <v>1604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693</v>
      </c>
      <c r="C5867" s="209" t="s">
        <v>692</v>
      </c>
      <c r="D5867" s="72" t="str">
        <f t="shared" si="183"/>
        <v>set/2018</v>
      </c>
      <c r="E5867" s="206">
        <v>43357</v>
      </c>
      <c r="F5867" s="205" t="s">
        <v>210</v>
      </c>
      <c r="G5867" s="205" t="s">
        <v>287</v>
      </c>
      <c r="H5867" s="207" t="s">
        <v>298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691</v>
      </c>
      <c r="C5868" s="209" t="s">
        <v>692</v>
      </c>
      <c r="D5868" s="72" t="str">
        <f t="shared" si="183"/>
        <v>set/2018</v>
      </c>
      <c r="E5868" s="206">
        <v>43357</v>
      </c>
      <c r="F5868" s="205" t="s">
        <v>210</v>
      </c>
      <c r="G5868" s="205" t="s">
        <v>287</v>
      </c>
      <c r="H5868" s="207" t="s">
        <v>298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691</v>
      </c>
      <c r="C5869" s="209" t="s">
        <v>692</v>
      </c>
      <c r="D5869" s="72" t="str">
        <f t="shared" si="183"/>
        <v>set/2018</v>
      </c>
      <c r="E5869" s="206">
        <v>43357</v>
      </c>
      <c r="F5869" s="205" t="s">
        <v>210</v>
      </c>
      <c r="G5869" s="205" t="s">
        <v>287</v>
      </c>
      <c r="H5869" s="207" t="s">
        <v>298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691</v>
      </c>
      <c r="C5870" s="209" t="s">
        <v>692</v>
      </c>
      <c r="D5870" s="72" t="str">
        <f t="shared" si="183"/>
        <v>set/2018</v>
      </c>
      <c r="E5870" s="206">
        <v>43357</v>
      </c>
      <c r="F5870" s="205" t="s">
        <v>210</v>
      </c>
      <c r="G5870" s="205" t="s">
        <v>287</v>
      </c>
      <c r="H5870" s="207" t="s">
        <v>298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691</v>
      </c>
      <c r="C5871" s="209" t="s">
        <v>692</v>
      </c>
      <c r="D5871" s="72" t="str">
        <f t="shared" si="183"/>
        <v>set/2018</v>
      </c>
      <c r="E5871" s="206">
        <v>43357</v>
      </c>
      <c r="F5871" s="205" t="s">
        <v>210</v>
      </c>
      <c r="G5871" s="205" t="s">
        <v>287</v>
      </c>
      <c r="H5871" s="207" t="s">
        <v>298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691</v>
      </c>
      <c r="C5872" s="209" t="s">
        <v>692</v>
      </c>
      <c r="D5872" s="72" t="str">
        <f t="shared" si="183"/>
        <v>set/2018</v>
      </c>
      <c r="E5872" s="206">
        <v>43357</v>
      </c>
      <c r="F5872" s="205" t="s">
        <v>210</v>
      </c>
      <c r="G5872" s="205" t="s">
        <v>287</v>
      </c>
      <c r="H5872" s="207" t="s">
        <v>298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693</v>
      </c>
      <c r="C5873" s="209" t="s">
        <v>692</v>
      </c>
      <c r="D5873" s="72" t="str">
        <f t="shared" si="183"/>
        <v>set/2018</v>
      </c>
      <c r="E5873" s="206">
        <v>43357</v>
      </c>
      <c r="F5873" s="205" t="s">
        <v>201</v>
      </c>
      <c r="G5873" s="205" t="s">
        <v>287</v>
      </c>
      <c r="H5873" s="207" t="s">
        <v>299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691</v>
      </c>
      <c r="C5874" s="209" t="s">
        <v>692</v>
      </c>
      <c r="D5874" s="72" t="str">
        <f t="shared" si="183"/>
        <v>set/2018</v>
      </c>
      <c r="E5874" s="206">
        <v>43357</v>
      </c>
      <c r="F5874" s="205" t="s">
        <v>201</v>
      </c>
      <c r="G5874" s="205" t="s">
        <v>287</v>
      </c>
      <c r="H5874" s="207" t="s">
        <v>299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691</v>
      </c>
      <c r="C5875" s="209" t="s">
        <v>692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287</v>
      </c>
      <c r="H5875" s="221" t="s">
        <v>705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691</v>
      </c>
      <c r="C5876" s="209" t="s">
        <v>692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287</v>
      </c>
      <c r="H5876" s="221" t="s">
        <v>705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691</v>
      </c>
      <c r="C5877" s="209" t="s">
        <v>692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287</v>
      </c>
      <c r="H5877" s="207" t="s">
        <v>1605</v>
      </c>
      <c r="I5877" s="207" t="s">
        <v>240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691</v>
      </c>
      <c r="C5878" s="209" t="s">
        <v>692</v>
      </c>
      <c r="D5878" s="72" t="str">
        <f t="shared" si="183"/>
        <v>set/2018</v>
      </c>
      <c r="E5878" s="206">
        <v>43360</v>
      </c>
      <c r="F5878" s="205" t="s">
        <v>522</v>
      </c>
      <c r="G5878" s="205" t="s">
        <v>287</v>
      </c>
      <c r="H5878" s="207" t="s">
        <v>883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691</v>
      </c>
      <c r="C5879" s="209" t="s">
        <v>692</v>
      </c>
      <c r="D5879" s="72" t="str">
        <f t="shared" si="183"/>
        <v>set/2018</v>
      </c>
      <c r="E5879" s="206">
        <v>43360</v>
      </c>
      <c r="F5879" s="205" t="s">
        <v>1586</v>
      </c>
      <c r="G5879" s="205" t="s">
        <v>287</v>
      </c>
      <c r="H5879" s="207" t="s">
        <v>525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691</v>
      </c>
      <c r="C5880" s="209" t="s">
        <v>692</v>
      </c>
      <c r="D5880" s="72" t="str">
        <f t="shared" si="183"/>
        <v>set/2018</v>
      </c>
      <c r="E5880" s="206">
        <v>43360</v>
      </c>
      <c r="F5880" s="205" t="s">
        <v>1586</v>
      </c>
      <c r="G5880" s="205" t="s">
        <v>287</v>
      </c>
      <c r="H5880" s="207" t="s">
        <v>525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691</v>
      </c>
      <c r="C5881" s="209" t="s">
        <v>692</v>
      </c>
      <c r="D5881" s="72" t="str">
        <f t="shared" si="183"/>
        <v>set/2018</v>
      </c>
      <c r="E5881" s="206">
        <v>43360</v>
      </c>
      <c r="F5881" s="205" t="s">
        <v>522</v>
      </c>
      <c r="G5881" s="205" t="s">
        <v>287</v>
      </c>
      <c r="H5881" s="207" t="s">
        <v>1606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691</v>
      </c>
      <c r="C5882" s="209" t="s">
        <v>692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287</v>
      </c>
      <c r="H5882" s="207" t="s">
        <v>566</v>
      </c>
      <c r="I5882" s="207" t="s">
        <v>241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691</v>
      </c>
      <c r="C5883" s="209" t="s">
        <v>692</v>
      </c>
      <c r="D5883" s="72" t="str">
        <f t="shared" si="183"/>
        <v>set/2018</v>
      </c>
      <c r="E5883" s="206">
        <v>43360</v>
      </c>
      <c r="F5883" s="205" t="s">
        <v>1602</v>
      </c>
      <c r="G5883" s="205" t="s">
        <v>287</v>
      </c>
      <c r="H5883" s="207" t="s">
        <v>1603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691</v>
      </c>
      <c r="C5884" s="209" t="s">
        <v>692</v>
      </c>
      <c r="D5884" s="72" t="str">
        <f t="shared" si="183"/>
        <v>set/2018</v>
      </c>
      <c r="E5884" s="206">
        <v>43360</v>
      </c>
      <c r="F5884" s="205" t="s">
        <v>1602</v>
      </c>
      <c r="G5884" s="205" t="s">
        <v>287</v>
      </c>
      <c r="H5884" s="207" t="s">
        <v>1603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691</v>
      </c>
      <c r="C5885" s="209" t="s">
        <v>692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287</v>
      </c>
      <c r="H5885" s="207" t="s">
        <v>1180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693</v>
      </c>
      <c r="C5886" s="209" t="s">
        <v>692</v>
      </c>
      <c r="D5886" s="72" t="str">
        <f t="shared" si="183"/>
        <v>set/2018</v>
      </c>
      <c r="E5886" s="206">
        <v>43360</v>
      </c>
      <c r="F5886" s="205" t="s">
        <v>203</v>
      </c>
      <c r="G5886" s="205" t="s">
        <v>287</v>
      </c>
      <c r="H5886" s="207" t="s">
        <v>204</v>
      </c>
      <c r="I5886" s="207" t="s">
        <v>292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691</v>
      </c>
      <c r="C5887" s="209" t="s">
        <v>692</v>
      </c>
      <c r="D5887" s="72" t="str">
        <f t="shared" si="183"/>
        <v>set/2018</v>
      </c>
      <c r="E5887" s="206">
        <v>43360</v>
      </c>
      <c r="F5887" s="205" t="s">
        <v>210</v>
      </c>
      <c r="G5887" s="205" t="s">
        <v>287</v>
      </c>
      <c r="H5887" s="207" t="s">
        <v>298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691</v>
      </c>
      <c r="C5888" s="209" t="s">
        <v>692</v>
      </c>
      <c r="D5888" s="72" t="str">
        <f t="shared" si="183"/>
        <v>set/2018</v>
      </c>
      <c r="E5888" s="206">
        <v>43360</v>
      </c>
      <c r="F5888" s="205" t="s">
        <v>210</v>
      </c>
      <c r="G5888" s="205" t="s">
        <v>287</v>
      </c>
      <c r="H5888" s="207" t="s">
        <v>298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691</v>
      </c>
      <c r="C5889" s="209" t="s">
        <v>692</v>
      </c>
      <c r="D5889" s="72" t="str">
        <f t="shared" si="183"/>
        <v>set/2018</v>
      </c>
      <c r="E5889" s="206">
        <v>43360</v>
      </c>
      <c r="F5889" s="205" t="s">
        <v>210</v>
      </c>
      <c r="G5889" s="205" t="s">
        <v>287</v>
      </c>
      <c r="H5889" s="207" t="s">
        <v>298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691</v>
      </c>
      <c r="C5890" s="209" t="s">
        <v>692</v>
      </c>
      <c r="D5890" s="72" t="str">
        <f t="shared" si="183"/>
        <v>set/2018</v>
      </c>
      <c r="E5890" s="206">
        <v>43360</v>
      </c>
      <c r="F5890" s="205" t="s">
        <v>210</v>
      </c>
      <c r="G5890" s="205" t="s">
        <v>287</v>
      </c>
      <c r="H5890" s="207" t="s">
        <v>298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693</v>
      </c>
      <c r="C5891" s="209" t="s">
        <v>692</v>
      </c>
      <c r="D5891" s="72" t="str">
        <f t="shared" si="183"/>
        <v>set/2018</v>
      </c>
      <c r="E5891" s="206">
        <v>43360</v>
      </c>
      <c r="F5891" s="205" t="s">
        <v>201</v>
      </c>
      <c r="G5891" s="205" t="s">
        <v>287</v>
      </c>
      <c r="H5891" s="207" t="s">
        <v>299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691</v>
      </c>
      <c r="C5892" s="209" t="s">
        <v>692</v>
      </c>
      <c r="D5892" s="72" t="str">
        <f t="shared" ref="D5892:D5955" si="185">TEXT(E5892,"mmm/aaaa")</f>
        <v>set/2018</v>
      </c>
      <c r="E5892" s="206">
        <v>43360</v>
      </c>
      <c r="F5892" s="205" t="s">
        <v>201</v>
      </c>
      <c r="G5892" s="205" t="s">
        <v>287</v>
      </c>
      <c r="H5892" s="207" t="s">
        <v>299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691</v>
      </c>
      <c r="C5893" s="209" t="s">
        <v>692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287</v>
      </c>
      <c r="H5893" s="207" t="s">
        <v>1565</v>
      </c>
      <c r="I5893" s="207" t="s">
        <v>240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691</v>
      </c>
      <c r="C5894" s="209" t="s">
        <v>692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1607</v>
      </c>
      <c r="H5894" s="207" t="s">
        <v>1565</v>
      </c>
      <c r="I5894" s="207" t="s">
        <v>240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691</v>
      </c>
      <c r="C5895" s="209" t="s">
        <v>692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287</v>
      </c>
      <c r="H5895" s="207" t="s">
        <v>178</v>
      </c>
      <c r="I5895" s="207" t="s">
        <v>241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691</v>
      </c>
      <c r="C5896" s="209" t="s">
        <v>692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287</v>
      </c>
      <c r="H5896" s="207" t="s">
        <v>178</v>
      </c>
      <c r="I5896" s="207" t="s">
        <v>241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691</v>
      </c>
      <c r="C5897" s="209" t="s">
        <v>692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287</v>
      </c>
      <c r="H5897" s="207" t="s">
        <v>178</v>
      </c>
      <c r="I5897" s="207" t="s">
        <v>240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691</v>
      </c>
      <c r="C5898" s="209" t="s">
        <v>692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287</v>
      </c>
      <c r="H5898" s="207" t="s">
        <v>178</v>
      </c>
      <c r="I5898" s="207" t="s">
        <v>240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691</v>
      </c>
      <c r="C5899" s="209" t="s">
        <v>692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287</v>
      </c>
      <c r="H5899" s="207" t="s">
        <v>178</v>
      </c>
      <c r="I5899" s="207" t="s">
        <v>241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691</v>
      </c>
      <c r="C5900" s="209" t="s">
        <v>692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287</v>
      </c>
      <c r="H5900" s="207" t="s">
        <v>178</v>
      </c>
      <c r="I5900" s="207" t="s">
        <v>240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691</v>
      </c>
      <c r="C5901" s="209" t="s">
        <v>692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287</v>
      </c>
      <c r="H5901" s="207" t="s">
        <v>178</v>
      </c>
      <c r="I5901" s="207" t="s">
        <v>240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691</v>
      </c>
      <c r="C5902" s="209" t="s">
        <v>692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287</v>
      </c>
      <c r="H5902" s="207" t="s">
        <v>389</v>
      </c>
      <c r="I5902" s="207" t="s">
        <v>241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691</v>
      </c>
      <c r="C5903" s="209" t="s">
        <v>692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287</v>
      </c>
      <c r="H5903" s="207" t="s">
        <v>1406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691</v>
      </c>
      <c r="C5904" s="209" t="s">
        <v>692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287</v>
      </c>
      <c r="H5904" s="207" t="s">
        <v>1406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691</v>
      </c>
      <c r="C5905" s="209" t="s">
        <v>692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287</v>
      </c>
      <c r="H5905" s="207" t="s">
        <v>581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691</v>
      </c>
      <c r="C5906" s="209" t="s">
        <v>692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287</v>
      </c>
      <c r="H5906" s="207" t="s">
        <v>581</v>
      </c>
      <c r="I5906" s="207" t="s">
        <v>240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691</v>
      </c>
      <c r="C5907" s="209" t="s">
        <v>692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287</v>
      </c>
      <c r="H5907" s="207" t="s">
        <v>1110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691</v>
      </c>
      <c r="C5908" s="209" t="s">
        <v>692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287</v>
      </c>
      <c r="H5908" s="207" t="s">
        <v>388</v>
      </c>
      <c r="I5908" s="207" t="s">
        <v>240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691</v>
      </c>
      <c r="C5909" s="209" t="s">
        <v>692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287</v>
      </c>
      <c r="H5909" s="207" t="s">
        <v>1605</v>
      </c>
      <c r="I5909" s="207" t="s">
        <v>241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691</v>
      </c>
      <c r="C5910" s="209" t="s">
        <v>692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287</v>
      </c>
      <c r="H5910" s="207" t="s">
        <v>519</v>
      </c>
      <c r="I5910" s="207" t="s">
        <v>248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691</v>
      </c>
      <c r="C5911" s="209" t="s">
        <v>692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287</v>
      </c>
      <c r="H5911" s="207" t="s">
        <v>1570</v>
      </c>
      <c r="I5911" s="207" t="s">
        <v>245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691</v>
      </c>
      <c r="C5912" s="209" t="s">
        <v>692</v>
      </c>
      <c r="D5912" s="72" t="str">
        <f t="shared" si="185"/>
        <v>set/2018</v>
      </c>
      <c r="E5912" s="206">
        <v>43361</v>
      </c>
      <c r="F5912" s="205" t="s">
        <v>1291</v>
      </c>
      <c r="G5912" s="205" t="s">
        <v>287</v>
      </c>
      <c r="H5912" s="207" t="s">
        <v>328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691</v>
      </c>
      <c r="C5913" s="209" t="s">
        <v>692</v>
      </c>
      <c r="D5913" s="72" t="str">
        <f t="shared" si="185"/>
        <v>set/2018</v>
      </c>
      <c r="E5913" s="206">
        <v>43361</v>
      </c>
      <c r="F5913" s="205" t="s">
        <v>1291</v>
      </c>
      <c r="G5913" s="205" t="s">
        <v>287</v>
      </c>
      <c r="H5913" s="207" t="s">
        <v>328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691</v>
      </c>
      <c r="C5914" s="209" t="s">
        <v>692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287</v>
      </c>
      <c r="H5914" s="207" t="s">
        <v>1008</v>
      </c>
      <c r="I5914" s="207" t="s">
        <v>241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691</v>
      </c>
      <c r="C5915" s="209" t="s">
        <v>692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287</v>
      </c>
      <c r="H5915" s="207" t="s">
        <v>1008</v>
      </c>
      <c r="I5915" s="207" t="s">
        <v>240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691</v>
      </c>
      <c r="C5916" s="209" t="s">
        <v>692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287</v>
      </c>
      <c r="H5916" s="207" t="s">
        <v>901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691</v>
      </c>
      <c r="C5917" s="209" t="s">
        <v>692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287</v>
      </c>
      <c r="H5917" s="207" t="s">
        <v>1014</v>
      </c>
      <c r="I5917" s="207" t="s">
        <v>244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691</v>
      </c>
      <c r="C5918" s="209" t="s">
        <v>692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287</v>
      </c>
      <c r="H5918" s="207" t="s">
        <v>1342</v>
      </c>
      <c r="I5918" s="207" t="s">
        <v>242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691</v>
      </c>
      <c r="C5919" s="209" t="s">
        <v>692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287</v>
      </c>
      <c r="H5919" s="207" t="s">
        <v>1342</v>
      </c>
      <c r="I5919" s="207" t="s">
        <v>242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691</v>
      </c>
      <c r="C5920" s="209" t="s">
        <v>692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287</v>
      </c>
      <c r="H5920" s="207" t="s">
        <v>1608</v>
      </c>
      <c r="I5920" s="207" t="s">
        <v>249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691</v>
      </c>
      <c r="C5921" s="209" t="s">
        <v>692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287</v>
      </c>
      <c r="H5921" s="207" t="s">
        <v>502</v>
      </c>
      <c r="I5921" s="207" t="s">
        <v>241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691</v>
      </c>
      <c r="C5922" s="209" t="s">
        <v>692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287</v>
      </c>
      <c r="H5922" s="207" t="s">
        <v>502</v>
      </c>
      <c r="I5922" s="229" t="s">
        <v>240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691</v>
      </c>
      <c r="C5923" s="209" t="s">
        <v>692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287</v>
      </c>
      <c r="H5923" s="207" t="s">
        <v>502</v>
      </c>
      <c r="I5923" s="207" t="s">
        <v>240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691</v>
      </c>
      <c r="C5924" s="209" t="s">
        <v>692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287</v>
      </c>
      <c r="H5924" s="207" t="s">
        <v>1575</v>
      </c>
      <c r="I5924" s="207" t="s">
        <v>240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691</v>
      </c>
      <c r="C5925" s="209" t="s">
        <v>692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317</v>
      </c>
      <c r="H5925" s="207" t="s">
        <v>1575</v>
      </c>
      <c r="I5925" s="207" t="s">
        <v>241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691</v>
      </c>
      <c r="C5926" s="209" t="s">
        <v>692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287</v>
      </c>
      <c r="H5926" s="207" t="s">
        <v>355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691</v>
      </c>
      <c r="C5927" s="209" t="s">
        <v>692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287</v>
      </c>
      <c r="H5927" s="207" t="s">
        <v>355</v>
      </c>
      <c r="I5927" s="207" t="s">
        <v>240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691</v>
      </c>
      <c r="C5928" s="209" t="s">
        <v>692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287</v>
      </c>
      <c r="H5928" s="207" t="s">
        <v>412</v>
      </c>
      <c r="I5928" s="207" t="s">
        <v>241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691</v>
      </c>
      <c r="C5929" s="209" t="s">
        <v>692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303</v>
      </c>
      <c r="H5929" s="207" t="s">
        <v>1576</v>
      </c>
      <c r="I5929" s="207" t="s">
        <v>240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691</v>
      </c>
      <c r="C5930" s="209" t="s">
        <v>692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287</v>
      </c>
      <c r="H5930" s="207" t="s">
        <v>360</v>
      </c>
      <c r="I5930" s="207" t="s">
        <v>241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691</v>
      </c>
      <c r="C5931" s="209" t="s">
        <v>692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313</v>
      </c>
      <c r="H5931" s="207" t="s">
        <v>360</v>
      </c>
      <c r="I5931" s="207" t="s">
        <v>241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691</v>
      </c>
      <c r="C5932" s="209" t="s">
        <v>692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317</v>
      </c>
      <c r="H5932" s="207" t="s">
        <v>360</v>
      </c>
      <c r="I5932" s="207" t="s">
        <v>241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691</v>
      </c>
      <c r="C5933" s="209" t="s">
        <v>692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313</v>
      </c>
      <c r="H5933" s="207" t="s">
        <v>360</v>
      </c>
      <c r="I5933" s="207" t="s">
        <v>240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691</v>
      </c>
      <c r="C5934" s="209" t="s">
        <v>692</v>
      </c>
      <c r="D5934" s="72" t="str">
        <f t="shared" si="185"/>
        <v>set/2018</v>
      </c>
      <c r="E5934" s="206">
        <v>43361</v>
      </c>
      <c r="F5934" s="205" t="s">
        <v>210</v>
      </c>
      <c r="G5934" s="205" t="s">
        <v>287</v>
      </c>
      <c r="H5934" s="207" t="s">
        <v>298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691</v>
      </c>
      <c r="C5935" s="209" t="s">
        <v>692</v>
      </c>
      <c r="D5935" s="72" t="str">
        <f t="shared" si="185"/>
        <v>set/2018</v>
      </c>
      <c r="E5935" s="206">
        <v>43361</v>
      </c>
      <c r="F5935" s="205" t="s">
        <v>210</v>
      </c>
      <c r="G5935" s="205" t="s">
        <v>287</v>
      </c>
      <c r="H5935" s="207" t="s">
        <v>298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691</v>
      </c>
      <c r="C5936" s="209" t="s">
        <v>692</v>
      </c>
      <c r="D5936" s="72" t="str">
        <f t="shared" si="185"/>
        <v>set/2018</v>
      </c>
      <c r="E5936" s="206">
        <v>43361</v>
      </c>
      <c r="F5936" s="205" t="s">
        <v>210</v>
      </c>
      <c r="G5936" s="205" t="s">
        <v>287</v>
      </c>
      <c r="H5936" s="207" t="s">
        <v>298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691</v>
      </c>
      <c r="C5937" s="209" t="s">
        <v>692</v>
      </c>
      <c r="D5937" s="72" t="str">
        <f t="shared" si="185"/>
        <v>set/2018</v>
      </c>
      <c r="E5937" s="206">
        <v>43361</v>
      </c>
      <c r="F5937" s="205" t="s">
        <v>210</v>
      </c>
      <c r="G5937" s="205" t="s">
        <v>287</v>
      </c>
      <c r="H5937" s="207" t="s">
        <v>298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691</v>
      </c>
      <c r="C5938" s="209" t="s">
        <v>692</v>
      </c>
      <c r="D5938" s="72" t="str">
        <f t="shared" si="185"/>
        <v>set/2018</v>
      </c>
      <c r="E5938" s="206">
        <v>43361</v>
      </c>
      <c r="F5938" s="205" t="s">
        <v>210</v>
      </c>
      <c r="G5938" s="205" t="s">
        <v>287</v>
      </c>
      <c r="H5938" s="207" t="s">
        <v>298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691</v>
      </c>
      <c r="C5939" s="209" t="s">
        <v>692</v>
      </c>
      <c r="D5939" s="72" t="str">
        <f t="shared" si="185"/>
        <v>set/2018</v>
      </c>
      <c r="E5939" s="206">
        <v>43361</v>
      </c>
      <c r="F5939" s="205" t="s">
        <v>210</v>
      </c>
      <c r="G5939" s="205" t="s">
        <v>287</v>
      </c>
      <c r="H5939" s="207" t="s">
        <v>298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691</v>
      </c>
      <c r="C5940" s="209" t="s">
        <v>692</v>
      </c>
      <c r="D5940" s="72" t="str">
        <f t="shared" si="185"/>
        <v>set/2018</v>
      </c>
      <c r="E5940" s="206">
        <v>43361</v>
      </c>
      <c r="F5940" s="205" t="s">
        <v>210</v>
      </c>
      <c r="G5940" s="205" t="s">
        <v>287</v>
      </c>
      <c r="H5940" s="207" t="s">
        <v>298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691</v>
      </c>
      <c r="C5941" s="209" t="s">
        <v>692</v>
      </c>
      <c r="D5941" s="72" t="str">
        <f t="shared" si="185"/>
        <v>set/2018</v>
      </c>
      <c r="E5941" s="206">
        <v>43361</v>
      </c>
      <c r="F5941" s="205" t="s">
        <v>210</v>
      </c>
      <c r="G5941" s="205" t="s">
        <v>287</v>
      </c>
      <c r="H5941" s="207" t="s">
        <v>298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691</v>
      </c>
      <c r="C5942" s="209" t="s">
        <v>692</v>
      </c>
      <c r="D5942" s="72" t="str">
        <f t="shared" si="185"/>
        <v>set/2018</v>
      </c>
      <c r="E5942" s="206">
        <v>43361</v>
      </c>
      <c r="F5942" s="205" t="s">
        <v>210</v>
      </c>
      <c r="G5942" s="205" t="s">
        <v>287</v>
      </c>
      <c r="H5942" s="207" t="s">
        <v>298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691</v>
      </c>
      <c r="C5943" s="209" t="s">
        <v>692</v>
      </c>
      <c r="D5943" s="72" t="str">
        <f t="shared" si="185"/>
        <v>set/2018</v>
      </c>
      <c r="E5943" s="206">
        <v>43361</v>
      </c>
      <c r="F5943" s="205" t="s">
        <v>210</v>
      </c>
      <c r="G5943" s="205" t="s">
        <v>287</v>
      </c>
      <c r="H5943" s="207" t="s">
        <v>298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691</v>
      </c>
      <c r="C5944" s="209" t="s">
        <v>692</v>
      </c>
      <c r="D5944" s="72" t="str">
        <f t="shared" si="185"/>
        <v>set/2018</v>
      </c>
      <c r="E5944" s="206">
        <v>43361</v>
      </c>
      <c r="F5944" s="205" t="s">
        <v>210</v>
      </c>
      <c r="G5944" s="205" t="s">
        <v>287</v>
      </c>
      <c r="H5944" s="207" t="s">
        <v>1609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691</v>
      </c>
      <c r="C5945" s="209" t="s">
        <v>692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287</v>
      </c>
      <c r="H5945" s="207" t="s">
        <v>1610</v>
      </c>
      <c r="I5945" s="207" t="s">
        <v>269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693</v>
      </c>
      <c r="C5946" s="209" t="s">
        <v>692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287</v>
      </c>
      <c r="H5946" s="207" t="s">
        <v>140</v>
      </c>
      <c r="I5946" s="207" t="s">
        <v>227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691</v>
      </c>
      <c r="C5947" s="209" t="s">
        <v>692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287</v>
      </c>
      <c r="H5947" s="207" t="s">
        <v>1581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691</v>
      </c>
      <c r="C5948" s="209" t="s">
        <v>692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287</v>
      </c>
      <c r="H5948" s="207" t="s">
        <v>1581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691</v>
      </c>
      <c r="C5949" s="209" t="s">
        <v>692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287</v>
      </c>
      <c r="H5949" s="207" t="s">
        <v>1581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691</v>
      </c>
      <c r="C5950" s="209" t="s">
        <v>692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287</v>
      </c>
      <c r="H5950" s="207" t="s">
        <v>1581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691</v>
      </c>
      <c r="C5951" s="209" t="s">
        <v>692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287</v>
      </c>
      <c r="H5951" s="207" t="s">
        <v>1611</v>
      </c>
      <c r="I5951" s="207" t="s">
        <v>240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691</v>
      </c>
      <c r="C5952" s="209" t="s">
        <v>692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287</v>
      </c>
      <c r="H5952" s="207" t="s">
        <v>306</v>
      </c>
      <c r="I5952" s="207" t="s">
        <v>240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691</v>
      </c>
      <c r="C5953" s="209" t="s">
        <v>692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287</v>
      </c>
      <c r="H5953" s="207" t="s">
        <v>306</v>
      </c>
      <c r="I5953" s="207" t="s">
        <v>240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691</v>
      </c>
      <c r="C5954" s="209" t="s">
        <v>692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287</v>
      </c>
      <c r="H5954" s="207" t="s">
        <v>306</v>
      </c>
      <c r="I5954" s="207" t="s">
        <v>241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691</v>
      </c>
      <c r="C5955" s="209" t="s">
        <v>692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287</v>
      </c>
      <c r="H5955" s="207" t="s">
        <v>306</v>
      </c>
      <c r="I5955" s="207" t="s">
        <v>240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691</v>
      </c>
      <c r="C5956" s="209" t="s">
        <v>692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287</v>
      </c>
      <c r="H5956" s="207" t="s">
        <v>566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691</v>
      </c>
      <c r="C5957" s="209" t="s">
        <v>692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287</v>
      </c>
      <c r="H5957" s="207" t="s">
        <v>566</v>
      </c>
      <c r="I5957" s="207" t="s">
        <v>241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691</v>
      </c>
      <c r="C5958" s="209" t="s">
        <v>692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287</v>
      </c>
      <c r="H5958" s="207" t="s">
        <v>996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691</v>
      </c>
      <c r="C5959" s="209" t="s">
        <v>692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287</v>
      </c>
      <c r="H5959" s="207" t="s">
        <v>996</v>
      </c>
      <c r="I5959" s="207" t="s">
        <v>249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691</v>
      </c>
      <c r="C5960" s="209" t="s">
        <v>692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287</v>
      </c>
      <c r="H5960" s="207" t="s">
        <v>996</v>
      </c>
      <c r="I5960" s="207" t="s">
        <v>249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691</v>
      </c>
      <c r="C5961" s="209" t="s">
        <v>692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287</v>
      </c>
      <c r="H5961" s="207" t="s">
        <v>996</v>
      </c>
      <c r="I5961" s="207" t="s">
        <v>249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691</v>
      </c>
      <c r="C5962" s="209" t="s">
        <v>692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287</v>
      </c>
      <c r="H5962" s="207" t="s">
        <v>1612</v>
      </c>
      <c r="I5962" s="207" t="s">
        <v>248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691</v>
      </c>
      <c r="C5963" s="209" t="s">
        <v>692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287</v>
      </c>
      <c r="H5963" s="207" t="s">
        <v>291</v>
      </c>
      <c r="I5963" s="207" t="s">
        <v>241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691</v>
      </c>
      <c r="C5964" s="209" t="s">
        <v>692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313</v>
      </c>
      <c r="H5964" s="207" t="s">
        <v>291</v>
      </c>
      <c r="I5964" s="207" t="s">
        <v>240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691</v>
      </c>
      <c r="C5965" s="209" t="s">
        <v>692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303</v>
      </c>
      <c r="H5965" s="207" t="s">
        <v>291</v>
      </c>
      <c r="I5965" s="207" t="s">
        <v>1613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691</v>
      </c>
      <c r="C5966" s="209" t="s">
        <v>692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313</v>
      </c>
      <c r="H5966" s="207" t="s">
        <v>291</v>
      </c>
      <c r="I5966" s="207" t="s">
        <v>241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691</v>
      </c>
      <c r="C5967" s="209" t="s">
        <v>692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303</v>
      </c>
      <c r="H5967" s="207" t="s">
        <v>291</v>
      </c>
      <c r="I5967" s="207" t="s">
        <v>240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691</v>
      </c>
      <c r="C5968" s="209" t="s">
        <v>692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313</v>
      </c>
      <c r="H5968" s="207" t="s">
        <v>291</v>
      </c>
      <c r="I5968" s="207" t="s">
        <v>241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691</v>
      </c>
      <c r="C5969" s="209" t="s">
        <v>692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313</v>
      </c>
      <c r="H5969" s="207" t="s">
        <v>291</v>
      </c>
      <c r="I5969" s="207" t="s">
        <v>241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691</v>
      </c>
      <c r="C5970" s="209" t="s">
        <v>692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313</v>
      </c>
      <c r="H5970" s="207" t="s">
        <v>291</v>
      </c>
      <c r="I5970" s="207" t="s">
        <v>240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691</v>
      </c>
      <c r="C5971" s="209" t="s">
        <v>692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313</v>
      </c>
      <c r="H5971" s="207" t="s">
        <v>291</v>
      </c>
      <c r="I5971" s="207" t="s">
        <v>240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691</v>
      </c>
      <c r="C5972" s="209" t="s">
        <v>692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293</v>
      </c>
      <c r="H5972" s="207" t="s">
        <v>291</v>
      </c>
      <c r="I5972" s="207" t="s">
        <v>240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691</v>
      </c>
      <c r="C5973" s="209" t="s">
        <v>692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317</v>
      </c>
      <c r="H5973" s="207" t="s">
        <v>291</v>
      </c>
      <c r="I5973" s="207" t="s">
        <v>241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693</v>
      </c>
      <c r="C5974" s="209" t="s">
        <v>692</v>
      </c>
      <c r="D5974" s="72" t="str">
        <f t="shared" si="187"/>
        <v>set/2018</v>
      </c>
      <c r="E5974" s="206">
        <v>43362</v>
      </c>
      <c r="F5974" s="205" t="s">
        <v>203</v>
      </c>
      <c r="G5974" s="205" t="s">
        <v>287</v>
      </c>
      <c r="H5974" s="207" t="s">
        <v>204</v>
      </c>
      <c r="I5974" s="207" t="s">
        <v>292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691</v>
      </c>
      <c r="C5975" s="209" t="s">
        <v>692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287</v>
      </c>
      <c r="H5975" s="207" t="s">
        <v>1614</v>
      </c>
      <c r="I5975" s="207" t="s">
        <v>247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691</v>
      </c>
      <c r="C5976" s="209" t="s">
        <v>692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287</v>
      </c>
      <c r="H5976" s="207" t="s">
        <v>1614</v>
      </c>
      <c r="I5976" s="207" t="s">
        <v>241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691</v>
      </c>
      <c r="C5977" s="209" t="s">
        <v>692</v>
      </c>
      <c r="D5977" s="72" t="str">
        <f t="shared" si="187"/>
        <v>set/2018</v>
      </c>
      <c r="E5977" s="206">
        <v>43362</v>
      </c>
      <c r="F5977" s="205" t="s">
        <v>210</v>
      </c>
      <c r="G5977" s="205" t="s">
        <v>287</v>
      </c>
      <c r="H5977" s="207" t="s">
        <v>298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691</v>
      </c>
      <c r="C5978" s="209" t="s">
        <v>692</v>
      </c>
      <c r="D5978" s="72" t="str">
        <f t="shared" si="187"/>
        <v>set/2018</v>
      </c>
      <c r="E5978" s="206">
        <v>43362</v>
      </c>
      <c r="F5978" s="205" t="s">
        <v>210</v>
      </c>
      <c r="G5978" s="205" t="s">
        <v>287</v>
      </c>
      <c r="H5978" s="207" t="s">
        <v>298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691</v>
      </c>
      <c r="C5979" s="209" t="s">
        <v>692</v>
      </c>
      <c r="D5979" s="72" t="str">
        <f t="shared" si="187"/>
        <v>set/2018</v>
      </c>
      <c r="E5979" s="206">
        <v>43362</v>
      </c>
      <c r="F5979" s="205" t="s">
        <v>210</v>
      </c>
      <c r="G5979" s="205" t="s">
        <v>287</v>
      </c>
      <c r="H5979" s="207" t="s">
        <v>298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691</v>
      </c>
      <c r="C5980" s="209" t="s">
        <v>692</v>
      </c>
      <c r="D5980" s="72" t="str">
        <f t="shared" si="187"/>
        <v>set/2018</v>
      </c>
      <c r="E5980" s="206">
        <v>43362</v>
      </c>
      <c r="F5980" s="205" t="s">
        <v>210</v>
      </c>
      <c r="G5980" s="205" t="s">
        <v>287</v>
      </c>
      <c r="H5980" s="207" t="s">
        <v>298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691</v>
      </c>
      <c r="C5981" s="209" t="s">
        <v>692</v>
      </c>
      <c r="D5981" s="72" t="str">
        <f t="shared" si="187"/>
        <v>set/2018</v>
      </c>
      <c r="E5981" s="206">
        <v>43362</v>
      </c>
      <c r="F5981" s="205" t="s">
        <v>210</v>
      </c>
      <c r="G5981" s="205" t="s">
        <v>287</v>
      </c>
      <c r="H5981" s="207" t="s">
        <v>298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691</v>
      </c>
      <c r="C5982" s="209" t="s">
        <v>692</v>
      </c>
      <c r="D5982" s="72" t="str">
        <f t="shared" si="187"/>
        <v>set/2018</v>
      </c>
      <c r="E5982" s="206">
        <v>43362</v>
      </c>
      <c r="F5982" s="205" t="s">
        <v>210</v>
      </c>
      <c r="G5982" s="205" t="s">
        <v>287</v>
      </c>
      <c r="H5982" s="207" t="s">
        <v>298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691</v>
      </c>
      <c r="C5983" s="209" t="s">
        <v>692</v>
      </c>
      <c r="D5983" s="72" t="str">
        <f t="shared" si="187"/>
        <v>set/2018</v>
      </c>
      <c r="E5983" s="206">
        <v>43362</v>
      </c>
      <c r="F5983" s="205" t="s">
        <v>210</v>
      </c>
      <c r="G5983" s="205" t="s">
        <v>287</v>
      </c>
      <c r="H5983" s="207" t="s">
        <v>298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693</v>
      </c>
      <c r="C5984" s="209" t="s">
        <v>692</v>
      </c>
      <c r="D5984" s="72" t="str">
        <f t="shared" si="187"/>
        <v>set/2018</v>
      </c>
      <c r="E5984" s="206">
        <v>43362</v>
      </c>
      <c r="F5984" s="205" t="s">
        <v>201</v>
      </c>
      <c r="G5984" s="205" t="s">
        <v>287</v>
      </c>
      <c r="H5984" s="207" t="s">
        <v>299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691</v>
      </c>
      <c r="C5985" s="209" t="s">
        <v>692</v>
      </c>
      <c r="D5985" s="72" t="str">
        <f t="shared" si="187"/>
        <v>set/2018</v>
      </c>
      <c r="E5985" s="206">
        <v>43362</v>
      </c>
      <c r="F5985" s="205" t="s">
        <v>201</v>
      </c>
      <c r="G5985" s="205" t="s">
        <v>287</v>
      </c>
      <c r="H5985" s="207" t="s">
        <v>299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691</v>
      </c>
      <c r="C5986" s="209" t="s">
        <v>692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287</v>
      </c>
      <c r="H5986" s="207" t="s">
        <v>319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691</v>
      </c>
      <c r="C5987" s="209" t="s">
        <v>692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287</v>
      </c>
      <c r="H5987" s="207" t="s">
        <v>1494</v>
      </c>
      <c r="I5987" s="207" t="s">
        <v>235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691</v>
      </c>
      <c r="C5988" s="209" t="s">
        <v>692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287</v>
      </c>
      <c r="H5988" s="207" t="s">
        <v>1029</v>
      </c>
      <c r="I5988" s="207" t="s">
        <v>235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691</v>
      </c>
      <c r="C5989" s="209" t="s">
        <v>692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287</v>
      </c>
      <c r="H5989" s="207" t="s">
        <v>1030</v>
      </c>
      <c r="I5989" s="207" t="s">
        <v>235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691</v>
      </c>
      <c r="C5990" s="209" t="s">
        <v>692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287</v>
      </c>
      <c r="H5990" s="207" t="s">
        <v>1011</v>
      </c>
      <c r="I5990" s="207" t="s">
        <v>235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691</v>
      </c>
      <c r="C5991" s="209" t="s">
        <v>692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287</v>
      </c>
      <c r="H5991" s="207" t="s">
        <v>1012</v>
      </c>
      <c r="I5991" s="207" t="s">
        <v>235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691</v>
      </c>
      <c r="C5992" s="209" t="s">
        <v>692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287</v>
      </c>
      <c r="H5992" s="207" t="s">
        <v>1354</v>
      </c>
      <c r="I5992" s="207" t="s">
        <v>235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691</v>
      </c>
      <c r="C5993" s="209" t="s">
        <v>692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287</v>
      </c>
      <c r="H5993" s="207" t="s">
        <v>1013</v>
      </c>
      <c r="I5993" s="207" t="s">
        <v>235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691</v>
      </c>
      <c r="C5994" s="209" t="s">
        <v>692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287</v>
      </c>
      <c r="H5994" s="207" t="s">
        <v>1400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691</v>
      </c>
      <c r="C5995" s="209" t="s">
        <v>692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287</v>
      </c>
      <c r="H5995" s="207" t="s">
        <v>1071</v>
      </c>
      <c r="I5995" s="207" t="s">
        <v>235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691</v>
      </c>
      <c r="C5996" s="209" t="s">
        <v>692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287</v>
      </c>
      <c r="H5996" s="207" t="s">
        <v>1017</v>
      </c>
      <c r="I5996" s="207" t="s">
        <v>235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691</v>
      </c>
      <c r="C5997" s="209" t="s">
        <v>692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287</v>
      </c>
      <c r="H5997" s="207" t="s">
        <v>1039</v>
      </c>
      <c r="I5997" s="207" t="s">
        <v>245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691</v>
      </c>
      <c r="C5998" s="209" t="s">
        <v>692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287</v>
      </c>
      <c r="H5998" s="207" t="s">
        <v>1039</v>
      </c>
      <c r="I5998" s="207" t="s">
        <v>245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691</v>
      </c>
      <c r="C5999" s="209" t="s">
        <v>692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287</v>
      </c>
      <c r="H5999" s="207" t="s">
        <v>1039</v>
      </c>
      <c r="I5999" s="207" t="s">
        <v>245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691</v>
      </c>
      <c r="C6000" s="209" t="s">
        <v>692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287</v>
      </c>
      <c r="H6000" s="207" t="s">
        <v>1039</v>
      </c>
      <c r="I6000" s="207" t="s">
        <v>245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691</v>
      </c>
      <c r="C6001" s="209" t="s">
        <v>692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287</v>
      </c>
      <c r="H6001" s="207" t="s">
        <v>1039</v>
      </c>
      <c r="I6001" s="207" t="s">
        <v>245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691</v>
      </c>
      <c r="C6002" s="209" t="s">
        <v>692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287</v>
      </c>
      <c r="H6002" s="207" t="s">
        <v>1039</v>
      </c>
      <c r="I6002" s="207" t="s">
        <v>245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691</v>
      </c>
      <c r="C6003" s="209" t="s">
        <v>692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287</v>
      </c>
      <c r="H6003" s="207" t="s">
        <v>1039</v>
      </c>
      <c r="I6003" s="207" t="s">
        <v>245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691</v>
      </c>
      <c r="C6004" s="209" t="s">
        <v>692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287</v>
      </c>
      <c r="H6004" s="207" t="s">
        <v>1039</v>
      </c>
      <c r="I6004" s="207" t="s">
        <v>245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691</v>
      </c>
      <c r="C6005" s="209" t="s">
        <v>692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287</v>
      </c>
      <c r="H6005" s="207" t="s">
        <v>1039</v>
      </c>
      <c r="I6005" s="207" t="s">
        <v>245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691</v>
      </c>
      <c r="C6006" s="209" t="s">
        <v>692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287</v>
      </c>
      <c r="H6006" s="207" t="s">
        <v>1039</v>
      </c>
      <c r="I6006" s="207" t="s">
        <v>245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691</v>
      </c>
      <c r="C6007" s="209" t="s">
        <v>692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287</v>
      </c>
      <c r="H6007" s="207" t="s">
        <v>1039</v>
      </c>
      <c r="I6007" s="207" t="s">
        <v>245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691</v>
      </c>
      <c r="C6008" s="209" t="s">
        <v>692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287</v>
      </c>
      <c r="H6008" s="207" t="s">
        <v>1039</v>
      </c>
      <c r="I6008" s="207" t="s">
        <v>245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691</v>
      </c>
      <c r="C6009" s="209" t="s">
        <v>692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287</v>
      </c>
      <c r="H6009" s="207" t="s">
        <v>1039</v>
      </c>
      <c r="I6009" s="207" t="s">
        <v>245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691</v>
      </c>
      <c r="C6010" s="209" t="s">
        <v>692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287</v>
      </c>
      <c r="H6010" s="207" t="s">
        <v>1039</v>
      </c>
      <c r="I6010" s="207" t="s">
        <v>245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691</v>
      </c>
      <c r="C6011" s="209" t="s">
        <v>692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287</v>
      </c>
      <c r="H6011" s="207" t="s">
        <v>1039</v>
      </c>
      <c r="I6011" s="207" t="s">
        <v>245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691</v>
      </c>
      <c r="C6012" s="209" t="s">
        <v>692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287</v>
      </c>
      <c r="H6012" s="207" t="s">
        <v>1039</v>
      </c>
      <c r="I6012" s="207" t="s">
        <v>245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691</v>
      </c>
      <c r="C6013" s="209" t="s">
        <v>692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287</v>
      </c>
      <c r="H6013" s="207" t="s">
        <v>1039</v>
      </c>
      <c r="I6013" s="207" t="s">
        <v>245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691</v>
      </c>
      <c r="C6014" s="209" t="s">
        <v>692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287</v>
      </c>
      <c r="H6014" s="207" t="s">
        <v>1039</v>
      </c>
      <c r="I6014" s="207" t="s">
        <v>245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691</v>
      </c>
      <c r="C6015" s="209" t="s">
        <v>692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287</v>
      </c>
      <c r="H6015" s="207" t="s">
        <v>1039</v>
      </c>
      <c r="I6015" s="207" t="s">
        <v>245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691</v>
      </c>
      <c r="C6016" s="209" t="s">
        <v>692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287</v>
      </c>
      <c r="H6016" s="207" t="s">
        <v>1039</v>
      </c>
      <c r="I6016" s="207" t="s">
        <v>245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691</v>
      </c>
      <c r="C6017" s="209" t="s">
        <v>692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287</v>
      </c>
      <c r="H6017" s="207" t="s">
        <v>1039</v>
      </c>
      <c r="I6017" s="207" t="s">
        <v>245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691</v>
      </c>
      <c r="C6018" s="209" t="s">
        <v>692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287</v>
      </c>
      <c r="H6018" s="207" t="s">
        <v>1039</v>
      </c>
      <c r="I6018" s="207" t="s">
        <v>245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691</v>
      </c>
      <c r="C6019" s="209" t="s">
        <v>692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287</v>
      </c>
      <c r="H6019" s="207" t="s">
        <v>1039</v>
      </c>
      <c r="I6019" s="207" t="s">
        <v>245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691</v>
      </c>
      <c r="C6020" s="209" t="s">
        <v>692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287</v>
      </c>
      <c r="H6020" s="207" t="s">
        <v>1039</v>
      </c>
      <c r="I6020" s="207" t="s">
        <v>245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691</v>
      </c>
      <c r="C6021" s="209" t="s">
        <v>692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287</v>
      </c>
      <c r="H6021" s="207" t="s">
        <v>1039</v>
      </c>
      <c r="I6021" s="207" t="s">
        <v>245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691</v>
      </c>
      <c r="C6022" s="209" t="s">
        <v>692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287</v>
      </c>
      <c r="H6022" s="207" t="s">
        <v>1039</v>
      </c>
      <c r="I6022" s="207" t="s">
        <v>245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691</v>
      </c>
      <c r="C6023" s="209" t="s">
        <v>692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287</v>
      </c>
      <c r="H6023" s="207" t="s">
        <v>1039</v>
      </c>
      <c r="I6023" s="207" t="s">
        <v>245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691</v>
      </c>
      <c r="C6024" s="209" t="s">
        <v>692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287</v>
      </c>
      <c r="H6024" s="207" t="s">
        <v>1039</v>
      </c>
      <c r="I6024" s="207" t="s">
        <v>245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691</v>
      </c>
      <c r="C6025" s="209" t="s">
        <v>692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287</v>
      </c>
      <c r="H6025" s="207" t="s">
        <v>1039</v>
      </c>
      <c r="I6025" s="207" t="s">
        <v>245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691</v>
      </c>
      <c r="C6026" s="209" t="s">
        <v>692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287</v>
      </c>
      <c r="H6026" s="207" t="s">
        <v>1039</v>
      </c>
      <c r="I6026" s="207" t="s">
        <v>245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691</v>
      </c>
      <c r="C6027" s="209" t="s">
        <v>692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287</v>
      </c>
      <c r="H6027" s="207" t="s">
        <v>1039</v>
      </c>
      <c r="I6027" s="207" t="s">
        <v>245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691</v>
      </c>
      <c r="C6028" s="209" t="s">
        <v>692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287</v>
      </c>
      <c r="H6028" s="207" t="s">
        <v>1039</v>
      </c>
      <c r="I6028" s="207" t="s">
        <v>245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691</v>
      </c>
      <c r="C6029" s="209" t="s">
        <v>692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287</v>
      </c>
      <c r="H6029" s="207" t="s">
        <v>1039</v>
      </c>
      <c r="I6029" s="207" t="s">
        <v>245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691</v>
      </c>
      <c r="C6030" s="209" t="s">
        <v>692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287</v>
      </c>
      <c r="H6030" s="207" t="s">
        <v>1039</v>
      </c>
      <c r="I6030" s="207" t="s">
        <v>245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691</v>
      </c>
      <c r="C6031" s="209" t="s">
        <v>692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287</v>
      </c>
      <c r="H6031" s="207" t="s">
        <v>1039</v>
      </c>
      <c r="I6031" s="207" t="s">
        <v>245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691</v>
      </c>
      <c r="C6032" s="209" t="s">
        <v>692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287</v>
      </c>
      <c r="H6032" s="207" t="s">
        <v>1039</v>
      </c>
      <c r="I6032" s="207" t="s">
        <v>245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691</v>
      </c>
      <c r="C6033" s="209" t="s">
        <v>692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287</v>
      </c>
      <c r="H6033" s="207" t="s">
        <v>1039</v>
      </c>
      <c r="I6033" s="207" t="s">
        <v>245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691</v>
      </c>
      <c r="C6034" s="209" t="s">
        <v>692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287</v>
      </c>
      <c r="H6034" s="207" t="s">
        <v>1039</v>
      </c>
      <c r="I6034" s="207" t="s">
        <v>245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691</v>
      </c>
      <c r="C6035" s="209" t="s">
        <v>692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287</v>
      </c>
      <c r="H6035" s="207" t="s">
        <v>1039</v>
      </c>
      <c r="I6035" s="207" t="s">
        <v>245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691</v>
      </c>
      <c r="C6036" s="209" t="s">
        <v>692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287</v>
      </c>
      <c r="H6036" s="207" t="s">
        <v>1039</v>
      </c>
      <c r="I6036" s="207" t="s">
        <v>245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691</v>
      </c>
      <c r="C6037" s="209" t="s">
        <v>692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287</v>
      </c>
      <c r="H6037" s="207" t="s">
        <v>1039</v>
      </c>
      <c r="I6037" s="207" t="s">
        <v>245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691</v>
      </c>
      <c r="C6038" s="209" t="s">
        <v>692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287</v>
      </c>
      <c r="H6038" s="207" t="s">
        <v>1039</v>
      </c>
      <c r="I6038" s="207" t="s">
        <v>245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691</v>
      </c>
      <c r="C6039" s="209" t="s">
        <v>692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287</v>
      </c>
      <c r="H6039" s="207" t="s">
        <v>1039</v>
      </c>
      <c r="I6039" s="207" t="s">
        <v>245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691</v>
      </c>
      <c r="C6040" s="209" t="s">
        <v>692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287</v>
      </c>
      <c r="H6040" s="207" t="s">
        <v>1039</v>
      </c>
      <c r="I6040" s="207" t="s">
        <v>245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691</v>
      </c>
      <c r="C6041" s="209" t="s">
        <v>692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287</v>
      </c>
      <c r="H6041" s="207" t="s">
        <v>1039</v>
      </c>
      <c r="I6041" s="207" t="s">
        <v>245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691</v>
      </c>
      <c r="C6042" s="209" t="s">
        <v>692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287</v>
      </c>
      <c r="H6042" s="207" t="s">
        <v>1039</v>
      </c>
      <c r="I6042" s="207" t="s">
        <v>245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691</v>
      </c>
      <c r="C6043" s="209" t="s">
        <v>692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287</v>
      </c>
      <c r="H6043" s="207" t="s">
        <v>1039</v>
      </c>
      <c r="I6043" s="207" t="s">
        <v>245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691</v>
      </c>
      <c r="C6044" s="209" t="s">
        <v>692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287</v>
      </c>
      <c r="H6044" s="207" t="s">
        <v>1039</v>
      </c>
      <c r="I6044" s="207" t="s">
        <v>245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691</v>
      </c>
      <c r="C6045" s="209" t="s">
        <v>692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287</v>
      </c>
      <c r="H6045" s="207" t="s">
        <v>1039</v>
      </c>
      <c r="I6045" s="207" t="s">
        <v>245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691</v>
      </c>
      <c r="C6046" s="209" t="s">
        <v>692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287</v>
      </c>
      <c r="H6046" s="207" t="s">
        <v>1039</v>
      </c>
      <c r="I6046" s="207" t="s">
        <v>245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691</v>
      </c>
      <c r="C6047" s="209" t="s">
        <v>692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287</v>
      </c>
      <c r="H6047" s="207" t="s">
        <v>1039</v>
      </c>
      <c r="I6047" s="207" t="s">
        <v>245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691</v>
      </c>
      <c r="C6048" s="209" t="s">
        <v>692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287</v>
      </c>
      <c r="H6048" s="207" t="s">
        <v>1039</v>
      </c>
      <c r="I6048" s="207" t="s">
        <v>245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691</v>
      </c>
      <c r="C6049" s="209" t="s">
        <v>692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287</v>
      </c>
      <c r="H6049" s="207" t="s">
        <v>1039</v>
      </c>
      <c r="I6049" s="207" t="s">
        <v>245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691</v>
      </c>
      <c r="C6050" s="209" t="s">
        <v>692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287</v>
      </c>
      <c r="H6050" s="207" t="s">
        <v>1039</v>
      </c>
      <c r="I6050" s="207" t="s">
        <v>245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691</v>
      </c>
      <c r="C6051" s="209" t="s">
        <v>692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287</v>
      </c>
      <c r="H6051" s="207" t="s">
        <v>1039</v>
      </c>
      <c r="I6051" s="207" t="s">
        <v>245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691</v>
      </c>
      <c r="C6052" s="209" t="s">
        <v>692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287</v>
      </c>
      <c r="H6052" s="207" t="s">
        <v>1594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691</v>
      </c>
      <c r="C6053" s="209" t="s">
        <v>692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287</v>
      </c>
      <c r="H6053" s="207" t="s">
        <v>1558</v>
      </c>
      <c r="I6053" s="207" t="s">
        <v>235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691</v>
      </c>
      <c r="C6054" s="209" t="s">
        <v>692</v>
      </c>
      <c r="D6054" s="72" t="str">
        <f t="shared" si="189"/>
        <v>set/2018</v>
      </c>
      <c r="E6054" s="206">
        <v>43363</v>
      </c>
      <c r="F6054" s="205" t="s">
        <v>210</v>
      </c>
      <c r="G6054" s="205" t="s">
        <v>287</v>
      </c>
      <c r="H6054" s="207" t="s">
        <v>298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691</v>
      </c>
      <c r="C6055" s="209" t="s">
        <v>692</v>
      </c>
      <c r="D6055" s="72" t="str">
        <f t="shared" si="189"/>
        <v>set/2018</v>
      </c>
      <c r="E6055" s="206">
        <v>43363</v>
      </c>
      <c r="F6055" s="205" t="s">
        <v>210</v>
      </c>
      <c r="G6055" s="205" t="s">
        <v>287</v>
      </c>
      <c r="H6055" s="207" t="s">
        <v>298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691</v>
      </c>
      <c r="C6056" s="209" t="s">
        <v>692</v>
      </c>
      <c r="D6056" s="72" t="str">
        <f t="shared" si="189"/>
        <v>set/2018</v>
      </c>
      <c r="E6056" s="206">
        <v>43363</v>
      </c>
      <c r="F6056" s="205" t="s">
        <v>210</v>
      </c>
      <c r="G6056" s="205" t="s">
        <v>287</v>
      </c>
      <c r="H6056" s="207" t="s">
        <v>298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691</v>
      </c>
      <c r="C6057" s="209" t="s">
        <v>692</v>
      </c>
      <c r="D6057" s="72" t="str">
        <f t="shared" si="189"/>
        <v>set/2018</v>
      </c>
      <c r="E6057" s="206">
        <v>43363</v>
      </c>
      <c r="F6057" s="205" t="s">
        <v>210</v>
      </c>
      <c r="G6057" s="205" t="s">
        <v>287</v>
      </c>
      <c r="H6057" s="207" t="s">
        <v>298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691</v>
      </c>
      <c r="C6058" s="209" t="s">
        <v>692</v>
      </c>
      <c r="D6058" s="72" t="str">
        <f t="shared" si="189"/>
        <v>set/2018</v>
      </c>
      <c r="E6058" s="206">
        <v>43363</v>
      </c>
      <c r="F6058" s="205" t="s">
        <v>210</v>
      </c>
      <c r="G6058" s="205" t="s">
        <v>287</v>
      </c>
      <c r="H6058" s="207" t="s">
        <v>298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691</v>
      </c>
      <c r="C6059" s="209" t="s">
        <v>692</v>
      </c>
      <c r="D6059" s="72" t="str">
        <f t="shared" si="189"/>
        <v>set/2018</v>
      </c>
      <c r="E6059" s="206">
        <v>43363</v>
      </c>
      <c r="F6059" s="205" t="s">
        <v>210</v>
      </c>
      <c r="G6059" s="205" t="s">
        <v>287</v>
      </c>
      <c r="H6059" s="207" t="s">
        <v>298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691</v>
      </c>
      <c r="C6060" s="209" t="s">
        <v>692</v>
      </c>
      <c r="D6060" s="72" t="str">
        <f t="shared" si="189"/>
        <v>set/2018</v>
      </c>
      <c r="E6060" s="206">
        <v>43363</v>
      </c>
      <c r="F6060" s="205" t="s">
        <v>210</v>
      </c>
      <c r="G6060" s="205" t="s">
        <v>287</v>
      </c>
      <c r="H6060" s="207" t="s">
        <v>298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691</v>
      </c>
      <c r="C6061" s="209" t="s">
        <v>692</v>
      </c>
      <c r="D6061" s="72" t="str">
        <f t="shared" si="189"/>
        <v>set/2018</v>
      </c>
      <c r="E6061" s="206">
        <v>43363</v>
      </c>
      <c r="F6061" s="205" t="s">
        <v>210</v>
      </c>
      <c r="G6061" s="205" t="s">
        <v>287</v>
      </c>
      <c r="H6061" s="207" t="s">
        <v>298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691</v>
      </c>
      <c r="C6062" s="209" t="s">
        <v>692</v>
      </c>
      <c r="D6062" s="72" t="str">
        <f t="shared" si="189"/>
        <v>set/2018</v>
      </c>
      <c r="E6062" s="206">
        <v>43363</v>
      </c>
      <c r="F6062" s="205" t="s">
        <v>210</v>
      </c>
      <c r="G6062" s="205" t="s">
        <v>287</v>
      </c>
      <c r="H6062" s="207" t="s">
        <v>298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691</v>
      </c>
      <c r="C6063" s="209" t="s">
        <v>692</v>
      </c>
      <c r="D6063" s="72" t="str">
        <f t="shared" si="189"/>
        <v>set/2018</v>
      </c>
      <c r="E6063" s="206">
        <v>43363</v>
      </c>
      <c r="F6063" s="205" t="s">
        <v>210</v>
      </c>
      <c r="G6063" s="205" t="s">
        <v>287</v>
      </c>
      <c r="H6063" s="207" t="s">
        <v>298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691</v>
      </c>
      <c r="C6064" s="209" t="s">
        <v>692</v>
      </c>
      <c r="D6064" s="72" t="str">
        <f t="shared" si="189"/>
        <v>set/2018</v>
      </c>
      <c r="E6064" s="206">
        <v>43363</v>
      </c>
      <c r="F6064" s="205" t="s">
        <v>210</v>
      </c>
      <c r="G6064" s="205" t="s">
        <v>287</v>
      </c>
      <c r="H6064" s="207" t="s">
        <v>298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691</v>
      </c>
      <c r="C6065" s="209" t="s">
        <v>692</v>
      </c>
      <c r="D6065" s="72" t="str">
        <f t="shared" si="189"/>
        <v>set/2018</v>
      </c>
      <c r="E6065" s="206">
        <v>43363</v>
      </c>
      <c r="F6065" s="205" t="s">
        <v>210</v>
      </c>
      <c r="G6065" s="205" t="s">
        <v>287</v>
      </c>
      <c r="H6065" s="207" t="s">
        <v>298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691</v>
      </c>
      <c r="C6066" s="209" t="s">
        <v>692</v>
      </c>
      <c r="D6066" s="72" t="str">
        <f t="shared" si="189"/>
        <v>set/2018</v>
      </c>
      <c r="E6066" s="206">
        <v>43364</v>
      </c>
      <c r="F6066" s="205" t="s">
        <v>652</v>
      </c>
      <c r="G6066" s="205" t="s">
        <v>287</v>
      </c>
      <c r="H6066" s="207" t="s">
        <v>1494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691</v>
      </c>
      <c r="C6067" s="209" t="s">
        <v>692</v>
      </c>
      <c r="D6067" s="72" t="str">
        <f t="shared" si="189"/>
        <v>set/2018</v>
      </c>
      <c r="E6067" s="206">
        <v>43364</v>
      </c>
      <c r="F6067" s="205" t="s">
        <v>210</v>
      </c>
      <c r="G6067" s="205" t="s">
        <v>287</v>
      </c>
      <c r="H6067" s="207" t="s">
        <v>298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691</v>
      </c>
      <c r="C6068" s="209" t="s">
        <v>692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287</v>
      </c>
      <c r="H6068" s="207" t="s">
        <v>1596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693</v>
      </c>
      <c r="C6069" s="209" t="s">
        <v>692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287</v>
      </c>
      <c r="H6069" s="207" t="s">
        <v>140</v>
      </c>
      <c r="I6069" s="207" t="s">
        <v>227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693</v>
      </c>
      <c r="C6070" s="209" t="s">
        <v>692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287</v>
      </c>
      <c r="H6070" s="207" t="s">
        <v>140</v>
      </c>
      <c r="I6070" s="207" t="s">
        <v>227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691</v>
      </c>
      <c r="C6071" s="209" t="s">
        <v>692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287</v>
      </c>
      <c r="H6071" s="207" t="s">
        <v>1030</v>
      </c>
      <c r="I6071" s="207" t="s">
        <v>235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691</v>
      </c>
      <c r="C6072" s="209" t="s">
        <v>692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287</v>
      </c>
      <c r="H6072" s="207" t="s">
        <v>1011</v>
      </c>
      <c r="I6072" s="207" t="s">
        <v>235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691</v>
      </c>
      <c r="C6073" s="209" t="s">
        <v>692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287</v>
      </c>
      <c r="H6073" s="207" t="s">
        <v>1013</v>
      </c>
      <c r="I6073" s="207" t="s">
        <v>235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691</v>
      </c>
      <c r="C6074" s="209" t="s">
        <v>692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303</v>
      </c>
      <c r="H6074" s="207" t="s">
        <v>1615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691</v>
      </c>
      <c r="C6075" s="209" t="s">
        <v>692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303</v>
      </c>
      <c r="H6075" s="207" t="s">
        <v>1615</v>
      </c>
      <c r="I6075" s="207" t="s">
        <v>240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691</v>
      </c>
      <c r="C6076" s="209" t="s">
        <v>692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303</v>
      </c>
      <c r="H6076" s="207" t="s">
        <v>1615</v>
      </c>
      <c r="I6076" s="207" t="s">
        <v>240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691</v>
      </c>
      <c r="C6077" s="209" t="s">
        <v>692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303</v>
      </c>
      <c r="H6077" s="207" t="s">
        <v>1615</v>
      </c>
      <c r="I6077" s="207" t="s">
        <v>240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691</v>
      </c>
      <c r="C6078" s="209" t="s">
        <v>692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287</v>
      </c>
      <c r="H6078" s="207" t="s">
        <v>1071</v>
      </c>
      <c r="I6078" s="207" t="s">
        <v>235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691</v>
      </c>
      <c r="C6079" s="209" t="s">
        <v>692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287</v>
      </c>
      <c r="H6079" s="207" t="s">
        <v>1017</v>
      </c>
      <c r="I6079" s="207" t="s">
        <v>235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691</v>
      </c>
      <c r="C6080" s="209" t="s">
        <v>692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287</v>
      </c>
      <c r="H6080" s="207" t="s">
        <v>1558</v>
      </c>
      <c r="I6080" s="207" t="s">
        <v>235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691</v>
      </c>
      <c r="C6081" s="209" t="s">
        <v>692</v>
      </c>
      <c r="D6081" s="72" t="str">
        <f t="shared" si="189"/>
        <v>set/2018</v>
      </c>
      <c r="E6081" s="206">
        <v>43369</v>
      </c>
      <c r="F6081" s="205" t="s">
        <v>210</v>
      </c>
      <c r="G6081" s="205" t="s">
        <v>287</v>
      </c>
      <c r="H6081" s="207" t="s">
        <v>298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691</v>
      </c>
      <c r="C6082" s="209" t="s">
        <v>692</v>
      </c>
      <c r="D6082" s="72" t="str">
        <f t="shared" si="189"/>
        <v>set/2018</v>
      </c>
      <c r="E6082" s="206">
        <v>43369</v>
      </c>
      <c r="F6082" s="205" t="s">
        <v>210</v>
      </c>
      <c r="G6082" s="205" t="s">
        <v>287</v>
      </c>
      <c r="H6082" s="207" t="s">
        <v>298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691</v>
      </c>
      <c r="C6083" s="209" t="s">
        <v>692</v>
      </c>
      <c r="D6083" s="72" t="str">
        <f t="shared" si="189"/>
        <v>set/2018</v>
      </c>
      <c r="E6083" s="206">
        <v>43369</v>
      </c>
      <c r="F6083" s="205" t="s">
        <v>210</v>
      </c>
      <c r="G6083" s="205" t="s">
        <v>287</v>
      </c>
      <c r="H6083" s="207" t="s">
        <v>298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691</v>
      </c>
      <c r="C6084" s="209" t="s">
        <v>692</v>
      </c>
      <c r="D6084" s="72" t="str">
        <f t="shared" ref="D6084:D6147" si="191">TEXT(E6084,"mmm/aaaa")</f>
        <v>set/2018</v>
      </c>
      <c r="E6084" s="206">
        <v>43369</v>
      </c>
      <c r="F6084" s="205" t="s">
        <v>210</v>
      </c>
      <c r="G6084" s="205" t="s">
        <v>287</v>
      </c>
      <c r="H6084" s="207" t="s">
        <v>298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691</v>
      </c>
      <c r="C6085" s="209" t="s">
        <v>692</v>
      </c>
      <c r="D6085" s="72" t="str">
        <f t="shared" si="191"/>
        <v>set/2018</v>
      </c>
      <c r="E6085" s="206">
        <v>43369</v>
      </c>
      <c r="F6085" s="205" t="s">
        <v>210</v>
      </c>
      <c r="G6085" s="205" t="s">
        <v>287</v>
      </c>
      <c r="H6085" s="207" t="s">
        <v>298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691</v>
      </c>
      <c r="C6086" s="209" t="s">
        <v>692</v>
      </c>
      <c r="D6086" s="72" t="str">
        <f t="shared" si="191"/>
        <v>set/2018</v>
      </c>
      <c r="E6086" s="206">
        <v>43369</v>
      </c>
      <c r="F6086" s="205" t="s">
        <v>210</v>
      </c>
      <c r="G6086" s="205" t="s">
        <v>287</v>
      </c>
      <c r="H6086" s="207" t="s">
        <v>298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693</v>
      </c>
      <c r="C6087" s="209" t="s">
        <v>692</v>
      </c>
      <c r="D6087" s="72" t="str">
        <f t="shared" si="191"/>
        <v>set/2018</v>
      </c>
      <c r="E6087" s="206">
        <v>43369</v>
      </c>
      <c r="F6087" s="205" t="s">
        <v>201</v>
      </c>
      <c r="G6087" s="205" t="s">
        <v>287</v>
      </c>
      <c r="H6087" s="207" t="s">
        <v>299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691</v>
      </c>
      <c r="C6088" s="209" t="s">
        <v>692</v>
      </c>
      <c r="D6088" s="72" t="str">
        <f t="shared" si="191"/>
        <v>set/2018</v>
      </c>
      <c r="E6088" s="206">
        <v>43369</v>
      </c>
      <c r="F6088" s="205" t="s">
        <v>201</v>
      </c>
      <c r="G6088" s="205" t="s">
        <v>287</v>
      </c>
      <c r="H6088" s="207" t="s">
        <v>299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691</v>
      </c>
      <c r="C6089" s="209" t="s">
        <v>692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287</v>
      </c>
      <c r="H6089" s="207" t="s">
        <v>1287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691</v>
      </c>
      <c r="C6090" s="209" t="s">
        <v>692</v>
      </c>
      <c r="D6090" s="72" t="str">
        <f t="shared" si="191"/>
        <v>set/2018</v>
      </c>
      <c r="E6090" s="206">
        <v>43370</v>
      </c>
      <c r="F6090" s="205" t="s">
        <v>537</v>
      </c>
      <c r="G6090" s="205" t="s">
        <v>287</v>
      </c>
      <c r="H6090" s="207" t="s">
        <v>538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691</v>
      </c>
      <c r="C6091" s="209" t="s">
        <v>692</v>
      </c>
      <c r="D6091" s="72" t="str">
        <f t="shared" si="191"/>
        <v>set/2018</v>
      </c>
      <c r="E6091" s="206">
        <v>43370</v>
      </c>
      <c r="F6091" s="205" t="s">
        <v>537</v>
      </c>
      <c r="G6091" s="205" t="s">
        <v>287</v>
      </c>
      <c r="H6091" s="207" t="s">
        <v>538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691</v>
      </c>
      <c r="C6092" s="209" t="s">
        <v>692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287</v>
      </c>
      <c r="H6092" s="207" t="s">
        <v>1023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691</v>
      </c>
      <c r="C6093" s="209" t="s">
        <v>692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287</v>
      </c>
      <c r="H6093" s="207" t="s">
        <v>1023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691</v>
      </c>
      <c r="C6094" s="209" t="s">
        <v>692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287</v>
      </c>
      <c r="H6094" s="207" t="s">
        <v>1023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691</v>
      </c>
      <c r="C6095" s="209" t="s">
        <v>692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287</v>
      </c>
      <c r="H6095" s="207" t="s">
        <v>1023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691</v>
      </c>
      <c r="C6096" s="209" t="s">
        <v>692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287</v>
      </c>
      <c r="H6096" s="207" t="s">
        <v>1576</v>
      </c>
      <c r="I6096" s="207" t="s">
        <v>240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691</v>
      </c>
      <c r="C6097" s="209" t="s">
        <v>692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303</v>
      </c>
      <c r="H6097" s="207" t="s">
        <v>1576</v>
      </c>
      <c r="I6097" s="207" t="s">
        <v>240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693</v>
      </c>
      <c r="C6098" s="209" t="s">
        <v>692</v>
      </c>
      <c r="D6098" s="72" t="str">
        <f t="shared" si="191"/>
        <v>set/2018</v>
      </c>
      <c r="E6098" s="206">
        <v>43370</v>
      </c>
      <c r="F6098" s="205" t="s">
        <v>201</v>
      </c>
      <c r="G6098" s="205" t="s">
        <v>287</v>
      </c>
      <c r="H6098" s="207" t="s">
        <v>299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691</v>
      </c>
      <c r="C6099" s="209" t="s">
        <v>692</v>
      </c>
      <c r="D6099" s="72" t="str">
        <f t="shared" si="191"/>
        <v>set/2018</v>
      </c>
      <c r="E6099" s="206">
        <v>43370</v>
      </c>
      <c r="F6099" s="205" t="s">
        <v>201</v>
      </c>
      <c r="G6099" s="205" t="s">
        <v>287</v>
      </c>
      <c r="H6099" s="207" t="s">
        <v>299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691</v>
      </c>
      <c r="C6100" s="209" t="s">
        <v>692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287</v>
      </c>
      <c r="H6100" s="207" t="s">
        <v>1616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693</v>
      </c>
      <c r="C6101" s="209" t="s">
        <v>692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287</v>
      </c>
      <c r="H6101" s="207" t="s">
        <v>140</v>
      </c>
      <c r="I6101" s="207" t="s">
        <v>227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691</v>
      </c>
      <c r="C6102" s="209" t="s">
        <v>692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287</v>
      </c>
      <c r="H6102" s="207" t="s">
        <v>363</v>
      </c>
      <c r="I6102" s="207" t="s">
        <v>240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691</v>
      </c>
      <c r="C6103" s="209" t="s">
        <v>692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287</v>
      </c>
      <c r="H6103" s="207" t="s">
        <v>363</v>
      </c>
      <c r="I6103" s="207" t="s">
        <v>240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691</v>
      </c>
      <c r="C6104" s="209" t="s">
        <v>692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287</v>
      </c>
      <c r="H6104" s="207" t="s">
        <v>320</v>
      </c>
      <c r="I6104" s="207" t="s">
        <v>251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691</v>
      </c>
      <c r="C6105" s="209" t="s">
        <v>692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287</v>
      </c>
      <c r="H6105" s="207" t="s">
        <v>1177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691</v>
      </c>
      <c r="C6106" s="209" t="s">
        <v>692</v>
      </c>
      <c r="D6106" s="72" t="str">
        <f t="shared" si="191"/>
        <v>set/2018</v>
      </c>
      <c r="E6106" s="206">
        <v>43371</v>
      </c>
      <c r="F6106" s="205" t="s">
        <v>201</v>
      </c>
      <c r="G6106" s="205" t="s">
        <v>287</v>
      </c>
      <c r="H6106" s="207" t="s">
        <v>294</v>
      </c>
      <c r="I6106" s="207" t="s">
        <v>229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691</v>
      </c>
      <c r="C6107" s="209" t="s">
        <v>692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287</v>
      </c>
      <c r="H6107" s="207" t="s">
        <v>388</v>
      </c>
      <c r="I6107" s="207" t="s">
        <v>240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691</v>
      </c>
      <c r="C6108" s="209" t="s">
        <v>692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287</v>
      </c>
      <c r="H6108" s="207" t="s">
        <v>593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691</v>
      </c>
      <c r="C6109" s="209" t="s">
        <v>692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287</v>
      </c>
      <c r="H6109" s="207" t="s">
        <v>328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691</v>
      </c>
      <c r="C6110" s="209" t="s">
        <v>692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287</v>
      </c>
      <c r="H6110" s="207" t="s">
        <v>328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691</v>
      </c>
      <c r="C6111" s="209" t="s">
        <v>692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293</v>
      </c>
      <c r="H6111" s="207" t="s">
        <v>1615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691</v>
      </c>
      <c r="C6112" s="209" t="s">
        <v>692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293</v>
      </c>
      <c r="H6112" s="207" t="s">
        <v>1615</v>
      </c>
      <c r="I6112" s="207" t="s">
        <v>240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691</v>
      </c>
      <c r="C6113" s="209" t="s">
        <v>692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287</v>
      </c>
      <c r="H6113" s="207" t="s">
        <v>306</v>
      </c>
      <c r="I6113" s="207" t="s">
        <v>240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691</v>
      </c>
      <c r="C6114" s="209" t="s">
        <v>692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287</v>
      </c>
      <c r="H6114" s="207" t="s">
        <v>306</v>
      </c>
      <c r="I6114" s="207" t="s">
        <v>240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691</v>
      </c>
      <c r="C6115" s="209" t="s">
        <v>692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287</v>
      </c>
      <c r="H6115" s="207" t="s">
        <v>306</v>
      </c>
      <c r="I6115" s="207" t="s">
        <v>240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691</v>
      </c>
      <c r="C6116" s="209" t="s">
        <v>692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287</v>
      </c>
      <c r="H6116" s="207" t="s">
        <v>306</v>
      </c>
      <c r="I6116" s="207" t="s">
        <v>240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691</v>
      </c>
      <c r="C6117" s="209" t="s">
        <v>692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287</v>
      </c>
      <c r="H6117" s="207" t="s">
        <v>323</v>
      </c>
      <c r="I6117" s="207" t="s">
        <v>241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691</v>
      </c>
      <c r="C6118" s="209" t="s">
        <v>692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287</v>
      </c>
      <c r="H6118" s="207" t="s">
        <v>1574</v>
      </c>
      <c r="I6118" s="207" t="s">
        <v>276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691</v>
      </c>
      <c r="C6119" s="209" t="s">
        <v>692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287</v>
      </c>
      <c r="H6119" s="207" t="s">
        <v>1575</v>
      </c>
      <c r="I6119" s="207" t="s">
        <v>241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691</v>
      </c>
      <c r="C6120" s="209" t="s">
        <v>692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287</v>
      </c>
      <c r="H6120" s="207" t="s">
        <v>1483</v>
      </c>
      <c r="I6120" s="207" t="s">
        <v>269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691</v>
      </c>
      <c r="C6121" s="209" t="s">
        <v>692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287</v>
      </c>
      <c r="H6121" s="207" t="s">
        <v>1000</v>
      </c>
      <c r="I6121" s="207" t="s">
        <v>247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691</v>
      </c>
      <c r="C6122" s="209" t="s">
        <v>692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287</v>
      </c>
      <c r="H6122" s="207" t="s">
        <v>1562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691</v>
      </c>
      <c r="C6123" s="209" t="s">
        <v>692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293</v>
      </c>
      <c r="H6123" s="207" t="s">
        <v>291</v>
      </c>
      <c r="I6123" s="207" t="s">
        <v>240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691</v>
      </c>
      <c r="C6124" s="209" t="s">
        <v>692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293</v>
      </c>
      <c r="H6124" s="207" t="s">
        <v>291</v>
      </c>
      <c r="I6124" s="207" t="s">
        <v>241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691</v>
      </c>
      <c r="C6125" s="209" t="s">
        <v>692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293</v>
      </c>
      <c r="H6125" s="207" t="s">
        <v>291</v>
      </c>
      <c r="I6125" s="207" t="s">
        <v>240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691</v>
      </c>
      <c r="C6126" s="209" t="s">
        <v>692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313</v>
      </c>
      <c r="H6126" s="207" t="s">
        <v>291</v>
      </c>
      <c r="I6126" s="207" t="s">
        <v>240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691</v>
      </c>
      <c r="C6127" s="209" t="s">
        <v>692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289</v>
      </c>
      <c r="H6127" s="207" t="s">
        <v>291</v>
      </c>
      <c r="I6127" s="207" t="s">
        <v>240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691</v>
      </c>
      <c r="C6128" s="209" t="s">
        <v>692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289</v>
      </c>
      <c r="H6128" s="207" t="s">
        <v>291</v>
      </c>
      <c r="I6128" s="207" t="s">
        <v>240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691</v>
      </c>
      <c r="C6129" s="209" t="s">
        <v>692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313</v>
      </c>
      <c r="H6129" s="207" t="s">
        <v>291</v>
      </c>
      <c r="I6129" s="207" t="s">
        <v>241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691</v>
      </c>
      <c r="C6130" s="209" t="s">
        <v>692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293</v>
      </c>
      <c r="H6130" s="207" t="s">
        <v>291</v>
      </c>
      <c r="I6130" s="207" t="s">
        <v>241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693</v>
      </c>
      <c r="C6131" s="209" t="s">
        <v>692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287</v>
      </c>
      <c r="H6131" s="207" t="s">
        <v>543</v>
      </c>
      <c r="I6131" s="207" t="s">
        <v>230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691</v>
      </c>
      <c r="C6132" s="209" t="s">
        <v>692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287</v>
      </c>
      <c r="H6132" s="207" t="s">
        <v>543</v>
      </c>
      <c r="I6132" s="207" t="s">
        <v>230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691</v>
      </c>
      <c r="C6133" s="209" t="s">
        <v>692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287</v>
      </c>
      <c r="H6133" s="207" t="s">
        <v>342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691</v>
      </c>
      <c r="C6134" s="209" t="s">
        <v>692</v>
      </c>
      <c r="D6134" s="72" t="str">
        <f t="shared" si="191"/>
        <v>set/2018</v>
      </c>
      <c r="E6134" s="206">
        <v>43371</v>
      </c>
      <c r="F6134" s="205" t="s">
        <v>210</v>
      </c>
      <c r="G6134" s="205" t="s">
        <v>287</v>
      </c>
      <c r="H6134" s="207" t="s">
        <v>298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691</v>
      </c>
      <c r="C6135" s="209" t="s">
        <v>692</v>
      </c>
      <c r="D6135" s="72" t="str">
        <f t="shared" si="191"/>
        <v>set/2018</v>
      </c>
      <c r="E6135" s="206">
        <v>43371</v>
      </c>
      <c r="F6135" s="205" t="s">
        <v>210</v>
      </c>
      <c r="G6135" s="205" t="s">
        <v>287</v>
      </c>
      <c r="H6135" s="207" t="s">
        <v>298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691</v>
      </c>
      <c r="C6136" s="209" t="s">
        <v>692</v>
      </c>
      <c r="D6136" s="72" t="str">
        <f t="shared" si="191"/>
        <v>set/2018</v>
      </c>
      <c r="E6136" s="206">
        <v>43371</v>
      </c>
      <c r="F6136" s="205" t="s">
        <v>210</v>
      </c>
      <c r="G6136" s="205" t="s">
        <v>287</v>
      </c>
      <c r="H6136" s="207" t="s">
        <v>298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691</v>
      </c>
      <c r="C6137" s="209" t="s">
        <v>692</v>
      </c>
      <c r="D6137" s="72" t="str">
        <f t="shared" si="191"/>
        <v>set/2018</v>
      </c>
      <c r="E6137" s="206">
        <v>43371</v>
      </c>
      <c r="F6137" s="205" t="s">
        <v>210</v>
      </c>
      <c r="G6137" s="205" t="s">
        <v>287</v>
      </c>
      <c r="H6137" s="207" t="s">
        <v>298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691</v>
      </c>
      <c r="C6138" s="209" t="s">
        <v>692</v>
      </c>
      <c r="D6138" s="72" t="str">
        <f t="shared" si="191"/>
        <v>set/2018</v>
      </c>
      <c r="E6138" s="206">
        <v>43371</v>
      </c>
      <c r="F6138" s="205" t="s">
        <v>210</v>
      </c>
      <c r="G6138" s="205" t="s">
        <v>287</v>
      </c>
      <c r="H6138" s="207" t="s">
        <v>298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691</v>
      </c>
      <c r="C6139" s="209" t="s">
        <v>692</v>
      </c>
      <c r="D6139" s="72" t="str">
        <f t="shared" si="191"/>
        <v>set/2018</v>
      </c>
      <c r="E6139" s="206">
        <v>43371</v>
      </c>
      <c r="F6139" s="205" t="s">
        <v>210</v>
      </c>
      <c r="G6139" s="205" t="s">
        <v>287</v>
      </c>
      <c r="H6139" s="207" t="s">
        <v>298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691</v>
      </c>
      <c r="C6140" s="209" t="s">
        <v>692</v>
      </c>
      <c r="D6140" s="72" t="str">
        <f t="shared" si="191"/>
        <v>set/2018</v>
      </c>
      <c r="E6140" s="206">
        <v>43371</v>
      </c>
      <c r="F6140" s="205" t="s">
        <v>210</v>
      </c>
      <c r="G6140" s="205" t="s">
        <v>287</v>
      </c>
      <c r="H6140" s="207" t="s">
        <v>298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691</v>
      </c>
      <c r="C6141" s="209" t="s">
        <v>692</v>
      </c>
      <c r="D6141" s="72" t="str">
        <f t="shared" si="191"/>
        <v>set/2018</v>
      </c>
      <c r="E6141" s="206">
        <v>43371</v>
      </c>
      <c r="F6141" s="205" t="s">
        <v>210</v>
      </c>
      <c r="G6141" s="205" t="s">
        <v>287</v>
      </c>
      <c r="H6141" s="207" t="s">
        <v>298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691</v>
      </c>
      <c r="C6142" s="209" t="s">
        <v>692</v>
      </c>
      <c r="D6142" s="72" t="str">
        <f t="shared" si="191"/>
        <v>set/2018</v>
      </c>
      <c r="E6142" s="206">
        <v>43371</v>
      </c>
      <c r="F6142" s="205" t="s">
        <v>210</v>
      </c>
      <c r="G6142" s="205" t="s">
        <v>287</v>
      </c>
      <c r="H6142" s="207" t="s">
        <v>298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691</v>
      </c>
      <c r="C6143" s="209" t="s">
        <v>692</v>
      </c>
      <c r="D6143" s="72" t="str">
        <f t="shared" si="191"/>
        <v>set/2018</v>
      </c>
      <c r="E6143" s="206">
        <v>43371</v>
      </c>
      <c r="F6143" s="205" t="s">
        <v>210</v>
      </c>
      <c r="G6143" s="205" t="s">
        <v>287</v>
      </c>
      <c r="H6143" s="207" t="s">
        <v>298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691</v>
      </c>
      <c r="C6144" s="209" t="s">
        <v>692</v>
      </c>
      <c r="D6144" s="72" t="str">
        <f t="shared" si="191"/>
        <v>set/2018</v>
      </c>
      <c r="E6144" s="206">
        <v>43371</v>
      </c>
      <c r="F6144" s="205" t="s">
        <v>210</v>
      </c>
      <c r="G6144" s="205" t="s">
        <v>287</v>
      </c>
      <c r="H6144" s="207" t="s">
        <v>298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691</v>
      </c>
      <c r="C6145" s="209" t="s">
        <v>692</v>
      </c>
      <c r="D6145" s="72" t="str">
        <f t="shared" si="191"/>
        <v>set/2018</v>
      </c>
      <c r="E6145" s="206">
        <v>43371</v>
      </c>
      <c r="F6145" s="205" t="s">
        <v>210</v>
      </c>
      <c r="G6145" s="205" t="s">
        <v>287</v>
      </c>
      <c r="H6145" s="207" t="s">
        <v>298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691</v>
      </c>
      <c r="C6146" s="209" t="s">
        <v>692</v>
      </c>
      <c r="D6146" s="72" t="str">
        <f t="shared" si="191"/>
        <v>set/2018</v>
      </c>
      <c r="E6146" s="206">
        <v>43371</v>
      </c>
      <c r="F6146" s="205" t="s">
        <v>210</v>
      </c>
      <c r="G6146" s="205" t="s">
        <v>287</v>
      </c>
      <c r="H6146" s="207" t="s">
        <v>298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691</v>
      </c>
      <c r="C6147" s="209" t="s">
        <v>692</v>
      </c>
      <c r="D6147" s="72" t="str">
        <f t="shared" si="191"/>
        <v>set/2018</v>
      </c>
      <c r="E6147" s="206">
        <v>43371</v>
      </c>
      <c r="F6147" s="205" t="s">
        <v>210</v>
      </c>
      <c r="G6147" s="205" t="s">
        <v>287</v>
      </c>
      <c r="H6147" s="207" t="s">
        <v>298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691</v>
      </c>
      <c r="C6148" s="209" t="s">
        <v>692</v>
      </c>
      <c r="D6148" s="72" t="str">
        <f t="shared" ref="D6148:D6211" si="193">TEXT(E6148,"mmm/aaaa")</f>
        <v>set/2018</v>
      </c>
      <c r="E6148" s="206">
        <v>43371</v>
      </c>
      <c r="F6148" s="205" t="s">
        <v>210</v>
      </c>
      <c r="G6148" s="205" t="s">
        <v>287</v>
      </c>
      <c r="H6148" s="207" t="s">
        <v>298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691</v>
      </c>
      <c r="C6149" s="209" t="s">
        <v>692</v>
      </c>
      <c r="D6149" s="72" t="str">
        <f t="shared" si="193"/>
        <v>set/2018</v>
      </c>
      <c r="E6149" s="206">
        <v>43371</v>
      </c>
      <c r="F6149" s="205" t="s">
        <v>210</v>
      </c>
      <c r="G6149" s="205" t="s">
        <v>287</v>
      </c>
      <c r="H6149" s="207" t="s">
        <v>298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691</v>
      </c>
      <c r="C6150" s="209" t="s">
        <v>692</v>
      </c>
      <c r="D6150" s="72" t="str">
        <f t="shared" si="193"/>
        <v>set/2018</v>
      </c>
      <c r="E6150" s="206">
        <v>43371</v>
      </c>
      <c r="F6150" s="205" t="s">
        <v>210</v>
      </c>
      <c r="G6150" s="205" t="s">
        <v>287</v>
      </c>
      <c r="H6150" s="207" t="s">
        <v>298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691</v>
      </c>
      <c r="C6151" s="209" t="s">
        <v>692</v>
      </c>
      <c r="D6151" s="72" t="str">
        <f t="shared" si="193"/>
        <v>set/2018</v>
      </c>
      <c r="E6151" s="206">
        <v>43371</v>
      </c>
      <c r="F6151" s="205" t="s">
        <v>210</v>
      </c>
      <c r="G6151" s="205" t="s">
        <v>287</v>
      </c>
      <c r="H6151" s="207" t="s">
        <v>298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691</v>
      </c>
      <c r="C6152" s="209" t="s">
        <v>692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287</v>
      </c>
      <c r="H6152" s="207" t="s">
        <v>540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691</v>
      </c>
      <c r="C6153" s="209" t="s">
        <v>692</v>
      </c>
      <c r="D6153" s="72" t="str">
        <f t="shared" si="193"/>
        <v>set/2018</v>
      </c>
      <c r="E6153" s="206">
        <v>43371</v>
      </c>
      <c r="F6153" s="205" t="s">
        <v>584</v>
      </c>
      <c r="G6153" s="205" t="s">
        <v>287</v>
      </c>
      <c r="H6153" s="207" t="s">
        <v>1617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691</v>
      </c>
      <c r="C6154" s="209" t="s">
        <v>692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287</v>
      </c>
      <c r="H6154" s="207" t="s">
        <v>327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691</v>
      </c>
      <c r="C6155" s="209" t="s">
        <v>692</v>
      </c>
      <c r="D6155" s="72" t="str">
        <f t="shared" si="193"/>
        <v>out/2018</v>
      </c>
      <c r="E6155" s="206">
        <v>43374</v>
      </c>
      <c r="F6155" s="205" t="s">
        <v>1618</v>
      </c>
      <c r="G6155" s="205" t="s">
        <v>287</v>
      </c>
      <c r="H6155" s="207" t="s">
        <v>213</v>
      </c>
      <c r="I6155" s="207" t="s">
        <v>202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691</v>
      </c>
      <c r="C6156" s="209" t="s">
        <v>692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1619</v>
      </c>
      <c r="H6156" s="207" t="s">
        <v>1565</v>
      </c>
      <c r="I6156" s="207" t="s">
        <v>240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691</v>
      </c>
      <c r="C6157" s="209" t="s">
        <v>692</v>
      </c>
      <c r="D6157" s="72" t="str">
        <f t="shared" si="193"/>
        <v>out/2018</v>
      </c>
      <c r="E6157" s="206">
        <v>43374</v>
      </c>
      <c r="F6157" s="205" t="s">
        <v>1620</v>
      </c>
      <c r="G6157" s="205" t="s">
        <v>287</v>
      </c>
      <c r="H6157" s="207" t="s">
        <v>1494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691</v>
      </c>
      <c r="C6158" s="209" t="s">
        <v>692</v>
      </c>
      <c r="D6158" s="72" t="str">
        <f t="shared" si="193"/>
        <v>out/2018</v>
      </c>
      <c r="E6158" s="206">
        <v>43374</v>
      </c>
      <c r="F6158" s="205" t="s">
        <v>1620</v>
      </c>
      <c r="G6158" s="205" t="s">
        <v>287</v>
      </c>
      <c r="H6158" s="207" t="s">
        <v>1494</v>
      </c>
      <c r="I6158" s="207" t="s">
        <v>235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691</v>
      </c>
      <c r="C6159" s="209" t="s">
        <v>692</v>
      </c>
      <c r="D6159" s="72" t="str">
        <f t="shared" si="193"/>
        <v>out/2018</v>
      </c>
      <c r="E6159" s="206">
        <v>43374</v>
      </c>
      <c r="F6159" s="205" t="s">
        <v>1621</v>
      </c>
      <c r="G6159" s="205" t="s">
        <v>287</v>
      </c>
      <c r="H6159" s="207" t="s">
        <v>1287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691</v>
      </c>
      <c r="C6160" s="209" t="s">
        <v>692</v>
      </c>
      <c r="D6160" s="72" t="str">
        <f t="shared" si="193"/>
        <v>out/2018</v>
      </c>
      <c r="E6160" s="206">
        <v>43374</v>
      </c>
      <c r="F6160" s="205" t="s">
        <v>1622</v>
      </c>
      <c r="G6160" s="205" t="s">
        <v>287</v>
      </c>
      <c r="H6160" s="207" t="s">
        <v>1287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691</v>
      </c>
      <c r="C6161" s="209" t="s">
        <v>692</v>
      </c>
      <c r="D6161" s="72" t="str">
        <f t="shared" si="193"/>
        <v>out/2018</v>
      </c>
      <c r="E6161" s="206">
        <v>43374</v>
      </c>
      <c r="F6161" s="205" t="s">
        <v>1623</v>
      </c>
      <c r="G6161" s="205" t="s">
        <v>287</v>
      </c>
      <c r="H6161" s="207" t="s">
        <v>1287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691</v>
      </c>
      <c r="C6162" s="209" t="s">
        <v>692</v>
      </c>
      <c r="D6162" s="72" t="str">
        <f t="shared" si="193"/>
        <v>out/2018</v>
      </c>
      <c r="E6162" s="206">
        <v>43374</v>
      </c>
      <c r="F6162" s="205" t="s">
        <v>1621</v>
      </c>
      <c r="G6162" s="205" t="s">
        <v>287</v>
      </c>
      <c r="H6162" s="207" t="s">
        <v>1287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691</v>
      </c>
      <c r="C6163" s="209" t="s">
        <v>692</v>
      </c>
      <c r="D6163" s="72" t="str">
        <f t="shared" si="193"/>
        <v>out/2018</v>
      </c>
      <c r="E6163" s="206">
        <v>43374</v>
      </c>
      <c r="F6163" s="205" t="s">
        <v>1622</v>
      </c>
      <c r="G6163" s="205" t="s">
        <v>287</v>
      </c>
      <c r="H6163" s="207" t="s">
        <v>1287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691</v>
      </c>
      <c r="C6164" s="209" t="s">
        <v>692</v>
      </c>
      <c r="D6164" s="72" t="str">
        <f t="shared" si="193"/>
        <v>out/2018</v>
      </c>
      <c r="E6164" s="206">
        <v>43374</v>
      </c>
      <c r="F6164" s="205" t="s">
        <v>1623</v>
      </c>
      <c r="G6164" s="205" t="s">
        <v>287</v>
      </c>
      <c r="H6164" s="207" t="s">
        <v>1287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691</v>
      </c>
      <c r="C6165" s="209" t="s">
        <v>692</v>
      </c>
      <c r="D6165" s="72" t="str">
        <f t="shared" si="193"/>
        <v>out/2018</v>
      </c>
      <c r="E6165" s="206">
        <v>43374</v>
      </c>
      <c r="F6165" s="205" t="s">
        <v>1624</v>
      </c>
      <c r="G6165" s="205" t="s">
        <v>287</v>
      </c>
      <c r="H6165" s="207" t="s">
        <v>1029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691</v>
      </c>
      <c r="C6166" s="209" t="s">
        <v>692</v>
      </c>
      <c r="D6166" s="72" t="str">
        <f t="shared" si="193"/>
        <v>out/2018</v>
      </c>
      <c r="E6166" s="206">
        <v>43374</v>
      </c>
      <c r="F6166" s="205" t="s">
        <v>1624</v>
      </c>
      <c r="G6166" s="205" t="s">
        <v>287</v>
      </c>
      <c r="H6166" s="207" t="s">
        <v>1029</v>
      </c>
      <c r="I6166" s="207" t="s">
        <v>235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691</v>
      </c>
      <c r="C6167" s="209" t="s">
        <v>692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287</v>
      </c>
      <c r="H6167" s="207" t="s">
        <v>178</v>
      </c>
      <c r="I6167" s="207" t="s">
        <v>241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691</v>
      </c>
      <c r="C6168" s="209" t="s">
        <v>692</v>
      </c>
      <c r="D6168" s="72" t="str">
        <f t="shared" si="193"/>
        <v>out/2018</v>
      </c>
      <c r="E6168" s="206">
        <v>43374</v>
      </c>
      <c r="F6168" s="205" t="s">
        <v>1625</v>
      </c>
      <c r="G6168" s="205" t="s">
        <v>287</v>
      </c>
      <c r="H6168" s="207" t="s">
        <v>1030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691</v>
      </c>
      <c r="C6169" s="209" t="s">
        <v>692</v>
      </c>
      <c r="D6169" s="72" t="str">
        <f t="shared" si="193"/>
        <v>out/2018</v>
      </c>
      <c r="E6169" s="206">
        <v>43374</v>
      </c>
      <c r="F6169" s="205" t="s">
        <v>413</v>
      </c>
      <c r="G6169" s="205" t="s">
        <v>287</v>
      </c>
      <c r="H6169" s="207" t="s">
        <v>1030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691</v>
      </c>
      <c r="C6170" s="209" t="s">
        <v>692</v>
      </c>
      <c r="D6170" s="72" t="str">
        <f t="shared" si="193"/>
        <v>out/2018</v>
      </c>
      <c r="E6170" s="206">
        <v>43374</v>
      </c>
      <c r="F6170" s="205" t="s">
        <v>1626</v>
      </c>
      <c r="G6170" s="205" t="s">
        <v>287</v>
      </c>
      <c r="H6170" s="207" t="s">
        <v>1030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691</v>
      </c>
      <c r="C6171" s="209" t="s">
        <v>692</v>
      </c>
      <c r="D6171" s="72" t="str">
        <f t="shared" si="193"/>
        <v>out/2018</v>
      </c>
      <c r="E6171" s="206">
        <v>43374</v>
      </c>
      <c r="F6171" s="205" t="s">
        <v>1625</v>
      </c>
      <c r="G6171" s="205" t="s">
        <v>287</v>
      </c>
      <c r="H6171" s="207" t="s">
        <v>1030</v>
      </c>
      <c r="I6171" s="207" t="s">
        <v>235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691</v>
      </c>
      <c r="C6172" s="209" t="s">
        <v>692</v>
      </c>
      <c r="D6172" s="72" t="str">
        <f t="shared" si="193"/>
        <v>out/2018</v>
      </c>
      <c r="E6172" s="206">
        <v>43374</v>
      </c>
      <c r="F6172" s="205" t="s">
        <v>413</v>
      </c>
      <c r="G6172" s="205" t="s">
        <v>287</v>
      </c>
      <c r="H6172" s="207" t="s">
        <v>1030</v>
      </c>
      <c r="I6172" s="207" t="s">
        <v>235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691</v>
      </c>
      <c r="C6173" s="209" t="s">
        <v>692</v>
      </c>
      <c r="D6173" s="72" t="str">
        <f t="shared" si="193"/>
        <v>out/2018</v>
      </c>
      <c r="E6173" s="206">
        <v>43374</v>
      </c>
      <c r="F6173" s="205" t="s">
        <v>1626</v>
      </c>
      <c r="G6173" s="205" t="s">
        <v>287</v>
      </c>
      <c r="H6173" s="207" t="s">
        <v>1030</v>
      </c>
      <c r="I6173" s="207" t="s">
        <v>235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691</v>
      </c>
      <c r="C6174" s="209" t="s">
        <v>692</v>
      </c>
      <c r="D6174" s="72" t="str">
        <f t="shared" si="193"/>
        <v>out/2018</v>
      </c>
      <c r="E6174" s="206">
        <v>43374</v>
      </c>
      <c r="F6174" s="205" t="s">
        <v>1627</v>
      </c>
      <c r="G6174" s="205" t="s">
        <v>287</v>
      </c>
      <c r="H6174" s="207" t="s">
        <v>1011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691</v>
      </c>
      <c r="C6175" s="209" t="s">
        <v>692</v>
      </c>
      <c r="D6175" s="72" t="str">
        <f t="shared" si="193"/>
        <v>out/2018</v>
      </c>
      <c r="E6175" s="206">
        <v>43374</v>
      </c>
      <c r="F6175" s="205" t="s">
        <v>1628</v>
      </c>
      <c r="G6175" s="205" t="s">
        <v>287</v>
      </c>
      <c r="H6175" s="207" t="s">
        <v>1011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691</v>
      </c>
      <c r="C6176" s="209" t="s">
        <v>692</v>
      </c>
      <c r="D6176" s="72" t="str">
        <f t="shared" si="193"/>
        <v>out/2018</v>
      </c>
      <c r="E6176" s="206">
        <v>43374</v>
      </c>
      <c r="F6176" s="205" t="s">
        <v>1627</v>
      </c>
      <c r="G6176" s="205" t="s">
        <v>287</v>
      </c>
      <c r="H6176" s="207" t="s">
        <v>1011</v>
      </c>
      <c r="I6176" s="207" t="s">
        <v>235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691</v>
      </c>
      <c r="C6177" s="209" t="s">
        <v>692</v>
      </c>
      <c r="D6177" s="72" t="str">
        <f t="shared" si="193"/>
        <v>out/2018</v>
      </c>
      <c r="E6177" s="206">
        <v>43374</v>
      </c>
      <c r="F6177" s="205" t="s">
        <v>1628</v>
      </c>
      <c r="G6177" s="205" t="s">
        <v>287</v>
      </c>
      <c r="H6177" s="207" t="s">
        <v>1011</v>
      </c>
      <c r="I6177" s="207" t="s">
        <v>235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691</v>
      </c>
      <c r="C6178" s="209" t="s">
        <v>692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287</v>
      </c>
      <c r="H6178" s="207" t="s">
        <v>1611</v>
      </c>
      <c r="I6178" s="207" t="s">
        <v>240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691</v>
      </c>
      <c r="C6179" s="209" t="s">
        <v>692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287</v>
      </c>
      <c r="H6179" s="207" t="s">
        <v>1406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691</v>
      </c>
      <c r="C6180" s="209" t="s">
        <v>692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287</v>
      </c>
      <c r="H6180" s="207" t="s">
        <v>1406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691</v>
      </c>
      <c r="C6181" s="209" t="s">
        <v>692</v>
      </c>
      <c r="D6181" s="72" t="str">
        <f t="shared" si="193"/>
        <v>out/2018</v>
      </c>
      <c r="E6181" s="206">
        <v>43374</v>
      </c>
      <c r="F6181" s="205" t="s">
        <v>1629</v>
      </c>
      <c r="G6181" s="205" t="s">
        <v>287</v>
      </c>
      <c r="H6181" s="207" t="s">
        <v>1012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691</v>
      </c>
      <c r="C6182" s="209" t="s">
        <v>692</v>
      </c>
      <c r="D6182" s="72" t="str">
        <f t="shared" si="193"/>
        <v>out/2018</v>
      </c>
      <c r="E6182" s="206">
        <v>43374</v>
      </c>
      <c r="F6182" s="205" t="s">
        <v>576</v>
      </c>
      <c r="G6182" s="205" t="s">
        <v>287</v>
      </c>
      <c r="H6182" s="207" t="s">
        <v>1012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691</v>
      </c>
      <c r="C6183" s="209" t="s">
        <v>692</v>
      </c>
      <c r="D6183" s="72" t="str">
        <f t="shared" si="193"/>
        <v>out/2018</v>
      </c>
      <c r="E6183" s="206">
        <v>43374</v>
      </c>
      <c r="F6183" s="205" t="s">
        <v>1629</v>
      </c>
      <c r="G6183" s="205" t="s">
        <v>287</v>
      </c>
      <c r="H6183" s="207" t="s">
        <v>1012</v>
      </c>
      <c r="I6183" s="207" t="s">
        <v>235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691</v>
      </c>
      <c r="C6184" s="209" t="s">
        <v>692</v>
      </c>
      <c r="D6184" s="72" t="str">
        <f t="shared" si="193"/>
        <v>out/2018</v>
      </c>
      <c r="E6184" s="206">
        <v>43374</v>
      </c>
      <c r="F6184" s="205" t="s">
        <v>576</v>
      </c>
      <c r="G6184" s="205" t="s">
        <v>287</v>
      </c>
      <c r="H6184" s="207" t="s">
        <v>1012</v>
      </c>
      <c r="I6184" s="207" t="s">
        <v>235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691</v>
      </c>
      <c r="C6185" s="209" t="s">
        <v>692</v>
      </c>
      <c r="D6185" s="72" t="str">
        <f t="shared" si="193"/>
        <v>out/2018</v>
      </c>
      <c r="E6185" s="206">
        <v>43374</v>
      </c>
      <c r="F6185" s="205" t="s">
        <v>1630</v>
      </c>
      <c r="G6185" s="205" t="s">
        <v>287</v>
      </c>
      <c r="H6185" s="207" t="s">
        <v>328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691</v>
      </c>
      <c r="C6186" s="209" t="s">
        <v>692</v>
      </c>
      <c r="D6186" s="72" t="str">
        <f t="shared" si="193"/>
        <v>out/2018</v>
      </c>
      <c r="E6186" s="206">
        <v>43374</v>
      </c>
      <c r="F6186" s="205" t="s">
        <v>508</v>
      </c>
      <c r="G6186" s="205" t="s">
        <v>287</v>
      </c>
      <c r="H6186" s="207" t="s">
        <v>328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691</v>
      </c>
      <c r="C6187" s="209" t="s">
        <v>692</v>
      </c>
      <c r="D6187" s="72" t="str">
        <f t="shared" si="193"/>
        <v>out/2018</v>
      </c>
      <c r="E6187" s="206">
        <v>43374</v>
      </c>
      <c r="F6187" s="205" t="s">
        <v>1631</v>
      </c>
      <c r="G6187" s="205" t="s">
        <v>287</v>
      </c>
      <c r="H6187" s="207" t="s">
        <v>328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691</v>
      </c>
      <c r="C6188" s="209" t="s">
        <v>692</v>
      </c>
      <c r="D6188" s="72" t="str">
        <f t="shared" si="193"/>
        <v>out/2018</v>
      </c>
      <c r="E6188" s="206">
        <v>43374</v>
      </c>
      <c r="F6188" s="205" t="s">
        <v>1632</v>
      </c>
      <c r="G6188" s="205" t="s">
        <v>287</v>
      </c>
      <c r="H6188" s="207" t="s">
        <v>328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691</v>
      </c>
      <c r="C6189" s="209" t="s">
        <v>692</v>
      </c>
      <c r="D6189" s="72" t="str">
        <f t="shared" si="193"/>
        <v>out/2018</v>
      </c>
      <c r="E6189" s="206">
        <v>43374</v>
      </c>
      <c r="F6189" s="205" t="s">
        <v>1633</v>
      </c>
      <c r="G6189" s="205" t="s">
        <v>287</v>
      </c>
      <c r="H6189" s="207" t="s">
        <v>328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691</v>
      </c>
      <c r="C6190" s="209" t="s">
        <v>692</v>
      </c>
      <c r="D6190" s="72" t="str">
        <f t="shared" si="193"/>
        <v>out/2018</v>
      </c>
      <c r="E6190" s="206">
        <v>43374</v>
      </c>
      <c r="F6190" s="205" t="s">
        <v>1634</v>
      </c>
      <c r="G6190" s="205" t="s">
        <v>287</v>
      </c>
      <c r="H6190" s="207" t="s">
        <v>328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691</v>
      </c>
      <c r="C6191" s="209" t="s">
        <v>692</v>
      </c>
      <c r="D6191" s="72" t="str">
        <f t="shared" si="193"/>
        <v>out/2018</v>
      </c>
      <c r="E6191" s="206">
        <v>43374</v>
      </c>
      <c r="F6191" s="205" t="s">
        <v>1635</v>
      </c>
      <c r="G6191" s="205" t="s">
        <v>287</v>
      </c>
      <c r="H6191" s="207" t="s">
        <v>328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691</v>
      </c>
      <c r="C6192" s="209" t="s">
        <v>692</v>
      </c>
      <c r="D6192" s="72" t="str">
        <f t="shared" si="193"/>
        <v>out/2018</v>
      </c>
      <c r="E6192" s="206">
        <v>43374</v>
      </c>
      <c r="F6192" s="205" t="s">
        <v>1630</v>
      </c>
      <c r="G6192" s="205" t="s">
        <v>287</v>
      </c>
      <c r="H6192" s="207" t="s">
        <v>328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691</v>
      </c>
      <c r="C6193" s="209" t="s">
        <v>692</v>
      </c>
      <c r="D6193" s="72" t="str">
        <f t="shared" si="193"/>
        <v>out/2018</v>
      </c>
      <c r="E6193" s="206">
        <v>43374</v>
      </c>
      <c r="F6193" s="205" t="s">
        <v>508</v>
      </c>
      <c r="G6193" s="205" t="s">
        <v>287</v>
      </c>
      <c r="H6193" s="207" t="s">
        <v>328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691</v>
      </c>
      <c r="C6194" s="209" t="s">
        <v>692</v>
      </c>
      <c r="D6194" s="72" t="str">
        <f t="shared" si="193"/>
        <v>out/2018</v>
      </c>
      <c r="E6194" s="206">
        <v>43374</v>
      </c>
      <c r="F6194" s="205" t="s">
        <v>1631</v>
      </c>
      <c r="G6194" s="205" t="s">
        <v>287</v>
      </c>
      <c r="H6194" s="207" t="s">
        <v>328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691</v>
      </c>
      <c r="C6195" s="209" t="s">
        <v>692</v>
      </c>
      <c r="D6195" s="72" t="str">
        <f t="shared" si="193"/>
        <v>out/2018</v>
      </c>
      <c r="E6195" s="206">
        <v>43374</v>
      </c>
      <c r="F6195" s="205" t="s">
        <v>1632</v>
      </c>
      <c r="G6195" s="205" t="s">
        <v>287</v>
      </c>
      <c r="H6195" s="207" t="s">
        <v>328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691</v>
      </c>
      <c r="C6196" s="209" t="s">
        <v>692</v>
      </c>
      <c r="D6196" s="72" t="str">
        <f t="shared" si="193"/>
        <v>out/2018</v>
      </c>
      <c r="E6196" s="206">
        <v>43374</v>
      </c>
      <c r="F6196" s="205" t="s">
        <v>1633</v>
      </c>
      <c r="G6196" s="205" t="s">
        <v>287</v>
      </c>
      <c r="H6196" s="207" t="s">
        <v>328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691</v>
      </c>
      <c r="C6197" s="209" t="s">
        <v>692</v>
      </c>
      <c r="D6197" s="72" t="str">
        <f t="shared" si="193"/>
        <v>out/2018</v>
      </c>
      <c r="E6197" s="206">
        <v>43374</v>
      </c>
      <c r="F6197" s="205" t="s">
        <v>1453</v>
      </c>
      <c r="G6197" s="205" t="s">
        <v>287</v>
      </c>
      <c r="H6197" s="207" t="s">
        <v>328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691</v>
      </c>
      <c r="C6198" s="209" t="s">
        <v>692</v>
      </c>
      <c r="D6198" s="72" t="str">
        <f t="shared" si="193"/>
        <v>out/2018</v>
      </c>
      <c r="E6198" s="206">
        <v>43374</v>
      </c>
      <c r="F6198" s="205" t="s">
        <v>1634</v>
      </c>
      <c r="G6198" s="205" t="s">
        <v>287</v>
      </c>
      <c r="H6198" s="207" t="s">
        <v>328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691</v>
      </c>
      <c r="C6199" s="209" t="s">
        <v>692</v>
      </c>
      <c r="D6199" s="72" t="str">
        <f t="shared" si="193"/>
        <v>out/2018</v>
      </c>
      <c r="E6199" s="206">
        <v>43374</v>
      </c>
      <c r="F6199" s="205" t="s">
        <v>1635</v>
      </c>
      <c r="G6199" s="205" t="s">
        <v>287</v>
      </c>
      <c r="H6199" s="207" t="s">
        <v>328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691</v>
      </c>
      <c r="C6200" s="209" t="s">
        <v>692</v>
      </c>
      <c r="D6200" s="72" t="str">
        <f t="shared" si="193"/>
        <v>out/2018</v>
      </c>
      <c r="E6200" s="206">
        <v>43374</v>
      </c>
      <c r="F6200" s="205" t="s">
        <v>1453</v>
      </c>
      <c r="G6200" s="205" t="s">
        <v>287</v>
      </c>
      <c r="H6200" s="207" t="s">
        <v>328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691</v>
      </c>
      <c r="C6201" s="209" t="s">
        <v>692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287</v>
      </c>
      <c r="H6201" s="207" t="s">
        <v>1031</v>
      </c>
      <c r="I6201" s="207" t="s">
        <v>242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691</v>
      </c>
      <c r="C6202" s="209" t="s">
        <v>692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287</v>
      </c>
      <c r="H6202" s="207" t="s">
        <v>1031</v>
      </c>
      <c r="I6202" s="207" t="s">
        <v>242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691</v>
      </c>
      <c r="C6203" s="209" t="s">
        <v>692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287</v>
      </c>
      <c r="H6203" s="207" t="s">
        <v>1031</v>
      </c>
      <c r="I6203" s="207" t="s">
        <v>242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691</v>
      </c>
      <c r="C6204" s="209" t="s">
        <v>692</v>
      </c>
      <c r="D6204" s="72" t="str">
        <f t="shared" si="193"/>
        <v>out/2018</v>
      </c>
      <c r="E6204" s="206">
        <v>43374</v>
      </c>
      <c r="F6204" s="205" t="s">
        <v>1636</v>
      </c>
      <c r="G6204" s="205" t="s">
        <v>287</v>
      </c>
      <c r="H6204" s="207" t="s">
        <v>1354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691</v>
      </c>
      <c r="C6205" s="209" t="s">
        <v>692</v>
      </c>
      <c r="D6205" s="72" t="str">
        <f t="shared" si="193"/>
        <v>out/2018</v>
      </c>
      <c r="E6205" s="206">
        <v>43374</v>
      </c>
      <c r="F6205" s="205" t="s">
        <v>1636</v>
      </c>
      <c r="G6205" s="205" t="s">
        <v>287</v>
      </c>
      <c r="H6205" s="207" t="s">
        <v>1354</v>
      </c>
      <c r="I6205" s="207" t="s">
        <v>235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691</v>
      </c>
      <c r="C6206" s="209" t="s">
        <v>692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287</v>
      </c>
      <c r="H6206" s="207" t="s">
        <v>1008</v>
      </c>
      <c r="I6206" s="207" t="s">
        <v>241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691</v>
      </c>
      <c r="C6207" s="209" t="s">
        <v>692</v>
      </c>
      <c r="D6207" s="72" t="str">
        <f t="shared" si="193"/>
        <v>out/2018</v>
      </c>
      <c r="E6207" s="206">
        <v>43374</v>
      </c>
      <c r="F6207" s="205" t="s">
        <v>1637</v>
      </c>
      <c r="G6207" s="205" t="s">
        <v>287</v>
      </c>
      <c r="H6207" s="207" t="s">
        <v>1013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691</v>
      </c>
      <c r="C6208" s="209" t="s">
        <v>692</v>
      </c>
      <c r="D6208" s="72" t="str">
        <f t="shared" si="193"/>
        <v>out/2018</v>
      </c>
      <c r="E6208" s="206">
        <v>43374</v>
      </c>
      <c r="F6208" s="205" t="s">
        <v>682</v>
      </c>
      <c r="G6208" s="205" t="s">
        <v>287</v>
      </c>
      <c r="H6208" s="207" t="s">
        <v>1013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691</v>
      </c>
      <c r="C6209" s="209" t="s">
        <v>692</v>
      </c>
      <c r="D6209" s="72" t="str">
        <f t="shared" si="193"/>
        <v>out/2018</v>
      </c>
      <c r="E6209" s="206">
        <v>43374</v>
      </c>
      <c r="F6209" s="205" t="s">
        <v>1637</v>
      </c>
      <c r="G6209" s="205" t="s">
        <v>287</v>
      </c>
      <c r="H6209" s="207" t="s">
        <v>1013</v>
      </c>
      <c r="I6209" s="207" t="s">
        <v>235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691</v>
      </c>
      <c r="C6210" s="209" t="s">
        <v>692</v>
      </c>
      <c r="D6210" s="72" t="str">
        <f t="shared" si="193"/>
        <v>out/2018</v>
      </c>
      <c r="E6210" s="206">
        <v>43374</v>
      </c>
      <c r="F6210" s="205" t="s">
        <v>682</v>
      </c>
      <c r="G6210" s="205" t="s">
        <v>287</v>
      </c>
      <c r="H6210" s="207" t="s">
        <v>1013</v>
      </c>
      <c r="I6210" s="207" t="s">
        <v>235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691</v>
      </c>
      <c r="C6211" s="209" t="s">
        <v>692</v>
      </c>
      <c r="D6211" s="72" t="str">
        <f t="shared" si="193"/>
        <v>out/2018</v>
      </c>
      <c r="E6211" s="206">
        <v>43374</v>
      </c>
      <c r="F6211" s="205" t="s">
        <v>1638</v>
      </c>
      <c r="G6211" s="205" t="s">
        <v>287</v>
      </c>
      <c r="H6211" s="207" t="s">
        <v>1014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691</v>
      </c>
      <c r="C6212" s="209" t="s">
        <v>692</v>
      </c>
      <c r="D6212" s="72" t="str">
        <f t="shared" ref="D6212:D6275" si="195">TEXT(E6212,"mmm/aaaa")</f>
        <v>out/2018</v>
      </c>
      <c r="E6212" s="206">
        <v>43374</v>
      </c>
      <c r="F6212" s="205" t="s">
        <v>1638</v>
      </c>
      <c r="G6212" s="205" t="s">
        <v>287</v>
      </c>
      <c r="H6212" s="207" t="s">
        <v>1014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691</v>
      </c>
      <c r="C6213" s="209" t="s">
        <v>692</v>
      </c>
      <c r="D6213" s="72" t="str">
        <f t="shared" si="195"/>
        <v>out/2018</v>
      </c>
      <c r="E6213" s="206">
        <v>43374</v>
      </c>
      <c r="F6213" s="205" t="s">
        <v>1639</v>
      </c>
      <c r="G6213" s="205" t="s">
        <v>287</v>
      </c>
      <c r="H6213" s="207" t="s">
        <v>539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691</v>
      </c>
      <c r="C6214" s="209" t="s">
        <v>692</v>
      </c>
      <c r="D6214" s="72" t="str">
        <f t="shared" si="195"/>
        <v>out/2018</v>
      </c>
      <c r="E6214" s="206">
        <v>43374</v>
      </c>
      <c r="F6214" s="205" t="s">
        <v>1639</v>
      </c>
      <c r="G6214" s="205" t="s">
        <v>287</v>
      </c>
      <c r="H6214" s="207" t="s">
        <v>539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691</v>
      </c>
      <c r="C6215" s="209" t="s">
        <v>692</v>
      </c>
      <c r="D6215" s="72" t="str">
        <f t="shared" si="195"/>
        <v>out/2018</v>
      </c>
      <c r="E6215" s="206">
        <v>43374</v>
      </c>
      <c r="F6215" s="205" t="s">
        <v>1640</v>
      </c>
      <c r="G6215" s="205" t="s">
        <v>287</v>
      </c>
      <c r="H6215" s="207" t="s">
        <v>1640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691</v>
      </c>
      <c r="C6216" s="209" t="s">
        <v>692</v>
      </c>
      <c r="D6216" s="72" t="str">
        <f t="shared" si="195"/>
        <v>out/2018</v>
      </c>
      <c r="E6216" s="206">
        <v>43374</v>
      </c>
      <c r="F6216" s="205" t="s">
        <v>1640</v>
      </c>
      <c r="G6216" s="205" t="s">
        <v>287</v>
      </c>
      <c r="H6216" s="207" t="s">
        <v>1640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691</v>
      </c>
      <c r="C6217" s="209" t="s">
        <v>692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313</v>
      </c>
      <c r="H6217" s="207" t="s">
        <v>1486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691</v>
      </c>
      <c r="C6218" s="209" t="s">
        <v>692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313</v>
      </c>
      <c r="H6218" s="207" t="s">
        <v>1486</v>
      </c>
      <c r="I6218" s="207" t="s">
        <v>240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691</v>
      </c>
      <c r="C6219" s="209" t="s">
        <v>692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303</v>
      </c>
      <c r="H6219" s="207" t="s">
        <v>355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691</v>
      </c>
      <c r="C6220" s="209" t="s">
        <v>692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303</v>
      </c>
      <c r="H6220" s="207" t="s">
        <v>355</v>
      </c>
      <c r="I6220" s="207" t="s">
        <v>240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691</v>
      </c>
      <c r="C6221" s="209" t="s">
        <v>692</v>
      </c>
      <c r="D6221" s="72" t="str">
        <f t="shared" si="195"/>
        <v>out/2018</v>
      </c>
      <c r="E6221" s="206">
        <v>43374</v>
      </c>
      <c r="F6221" s="205" t="s">
        <v>1641</v>
      </c>
      <c r="G6221" s="205" t="s">
        <v>287</v>
      </c>
      <c r="H6221" s="207" t="s">
        <v>1071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691</v>
      </c>
      <c r="C6222" s="209" t="s">
        <v>692</v>
      </c>
      <c r="D6222" s="72" t="str">
        <f t="shared" si="195"/>
        <v>out/2018</v>
      </c>
      <c r="E6222" s="206">
        <v>43374</v>
      </c>
      <c r="F6222" s="205" t="s">
        <v>1520</v>
      </c>
      <c r="G6222" s="205" t="s">
        <v>287</v>
      </c>
      <c r="H6222" s="207" t="s">
        <v>1071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691</v>
      </c>
      <c r="C6223" s="209" t="s">
        <v>692</v>
      </c>
      <c r="D6223" s="72" t="str">
        <f t="shared" si="195"/>
        <v>out/2018</v>
      </c>
      <c r="E6223" s="206">
        <v>43374</v>
      </c>
      <c r="F6223" s="205" t="s">
        <v>1641</v>
      </c>
      <c r="G6223" s="205" t="s">
        <v>287</v>
      </c>
      <c r="H6223" s="207" t="s">
        <v>1071</v>
      </c>
      <c r="I6223" s="207" t="s">
        <v>235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691</v>
      </c>
      <c r="C6224" s="209" t="s">
        <v>692</v>
      </c>
      <c r="D6224" s="72" t="str">
        <f t="shared" si="195"/>
        <v>out/2018</v>
      </c>
      <c r="E6224" s="206">
        <v>43374</v>
      </c>
      <c r="F6224" s="205" t="s">
        <v>1520</v>
      </c>
      <c r="G6224" s="205" t="s">
        <v>287</v>
      </c>
      <c r="H6224" s="207" t="s">
        <v>1071</v>
      </c>
      <c r="I6224" s="207" t="s">
        <v>235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691</v>
      </c>
      <c r="C6225" s="209" t="s">
        <v>692</v>
      </c>
      <c r="D6225" s="72" t="str">
        <f t="shared" si="195"/>
        <v>out/2018</v>
      </c>
      <c r="E6225" s="206">
        <v>43374</v>
      </c>
      <c r="F6225" s="205" t="s">
        <v>1642</v>
      </c>
      <c r="G6225" s="205" t="s">
        <v>287</v>
      </c>
      <c r="H6225" s="207" t="s">
        <v>1059</v>
      </c>
      <c r="I6225" s="207" t="s">
        <v>261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691</v>
      </c>
      <c r="C6226" s="209" t="s">
        <v>692</v>
      </c>
      <c r="D6226" s="72" t="str">
        <f t="shared" si="195"/>
        <v>out/2018</v>
      </c>
      <c r="E6226" s="206">
        <v>43374</v>
      </c>
      <c r="F6226" s="205" t="s">
        <v>1642</v>
      </c>
      <c r="G6226" s="205" t="s">
        <v>287</v>
      </c>
      <c r="H6226" s="207" t="s">
        <v>1059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691</v>
      </c>
      <c r="C6227" s="209" t="s">
        <v>692</v>
      </c>
      <c r="D6227" s="72" t="str">
        <f t="shared" si="195"/>
        <v>out/2018</v>
      </c>
      <c r="E6227" s="206">
        <v>43374</v>
      </c>
      <c r="F6227" s="205" t="s">
        <v>1643</v>
      </c>
      <c r="G6227" s="205" t="s">
        <v>287</v>
      </c>
      <c r="H6227" s="207" t="s">
        <v>1059</v>
      </c>
      <c r="I6227" s="207" t="s">
        <v>261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691</v>
      </c>
      <c r="C6228" s="209" t="s">
        <v>692</v>
      </c>
      <c r="D6228" s="72" t="str">
        <f t="shared" si="195"/>
        <v>out/2018</v>
      </c>
      <c r="E6228" s="206">
        <v>43374</v>
      </c>
      <c r="F6228" s="205" t="s">
        <v>1643</v>
      </c>
      <c r="G6228" s="205" t="s">
        <v>287</v>
      </c>
      <c r="H6228" s="207" t="s">
        <v>1059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691</v>
      </c>
      <c r="C6229" s="209" t="s">
        <v>692</v>
      </c>
      <c r="D6229" s="72" t="str">
        <f t="shared" si="195"/>
        <v>out/2018</v>
      </c>
      <c r="E6229" s="206">
        <v>43374</v>
      </c>
      <c r="F6229" s="205" t="s">
        <v>1644</v>
      </c>
      <c r="G6229" s="205" t="s">
        <v>287</v>
      </c>
      <c r="H6229" s="207" t="s">
        <v>1462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691</v>
      </c>
      <c r="C6230" s="209" t="s">
        <v>692</v>
      </c>
      <c r="D6230" s="72" t="str">
        <f t="shared" si="195"/>
        <v>out/2018</v>
      </c>
      <c r="E6230" s="206">
        <v>43374</v>
      </c>
      <c r="F6230" s="205" t="s">
        <v>1645</v>
      </c>
      <c r="G6230" s="205" t="s">
        <v>287</v>
      </c>
      <c r="H6230" s="207" t="s">
        <v>1462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691</v>
      </c>
      <c r="C6231" s="209" t="s">
        <v>692</v>
      </c>
      <c r="D6231" s="72" t="str">
        <f t="shared" si="195"/>
        <v>out/2018</v>
      </c>
      <c r="E6231" s="206">
        <v>43374</v>
      </c>
      <c r="F6231" s="205" t="s">
        <v>1644</v>
      </c>
      <c r="G6231" s="205" t="s">
        <v>287</v>
      </c>
      <c r="H6231" s="207" t="s">
        <v>1462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691</v>
      </c>
      <c r="C6232" s="209" t="s">
        <v>692</v>
      </c>
      <c r="D6232" s="72" t="str">
        <f t="shared" si="195"/>
        <v>out/2018</v>
      </c>
      <c r="E6232" s="206">
        <v>43374</v>
      </c>
      <c r="F6232" s="205" t="s">
        <v>1645</v>
      </c>
      <c r="G6232" s="205" t="s">
        <v>287</v>
      </c>
      <c r="H6232" s="207" t="s">
        <v>1462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691</v>
      </c>
      <c r="C6233" s="209" t="s">
        <v>692</v>
      </c>
      <c r="D6233" s="72" t="str">
        <f t="shared" si="195"/>
        <v>out/2018</v>
      </c>
      <c r="E6233" s="206">
        <v>43374</v>
      </c>
      <c r="F6233" s="205" t="s">
        <v>542</v>
      </c>
      <c r="G6233" s="205" t="s">
        <v>287</v>
      </c>
      <c r="H6233" s="207" t="s">
        <v>542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691</v>
      </c>
      <c r="C6234" s="209" t="s">
        <v>692</v>
      </c>
      <c r="D6234" s="72" t="str">
        <f t="shared" si="195"/>
        <v>out/2018</v>
      </c>
      <c r="E6234" s="206">
        <v>43374</v>
      </c>
      <c r="F6234" s="205" t="s">
        <v>542</v>
      </c>
      <c r="G6234" s="205" t="s">
        <v>287</v>
      </c>
      <c r="H6234" s="207" t="s">
        <v>542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691</v>
      </c>
      <c r="C6235" s="209" t="s">
        <v>692</v>
      </c>
      <c r="D6235" s="72" t="str">
        <f t="shared" si="195"/>
        <v>out/2018</v>
      </c>
      <c r="E6235" s="206">
        <v>43374</v>
      </c>
      <c r="F6235" s="205" t="s">
        <v>1646</v>
      </c>
      <c r="G6235" s="205" t="s">
        <v>287</v>
      </c>
      <c r="H6235" s="207" t="s">
        <v>334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691</v>
      </c>
      <c r="C6236" s="209" t="s">
        <v>692</v>
      </c>
      <c r="D6236" s="72" t="str">
        <f t="shared" si="195"/>
        <v>out/2018</v>
      </c>
      <c r="E6236" s="206">
        <v>43374</v>
      </c>
      <c r="F6236" s="205" t="s">
        <v>1646</v>
      </c>
      <c r="G6236" s="205" t="s">
        <v>287</v>
      </c>
      <c r="H6236" s="207" t="s">
        <v>334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691</v>
      </c>
      <c r="C6237" s="209" t="s">
        <v>692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287</v>
      </c>
      <c r="H6237" s="207" t="s">
        <v>1409</v>
      </c>
      <c r="I6237" s="207" t="s">
        <v>241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691</v>
      </c>
      <c r="C6238" s="209" t="s">
        <v>692</v>
      </c>
      <c r="D6238" s="72" t="str">
        <f t="shared" si="195"/>
        <v>out/2018</v>
      </c>
      <c r="E6238" s="206">
        <v>43374</v>
      </c>
      <c r="F6238" s="205" t="s">
        <v>1647</v>
      </c>
      <c r="G6238" s="205" t="s">
        <v>287</v>
      </c>
      <c r="H6238" s="207" t="s">
        <v>1180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691</v>
      </c>
      <c r="C6239" s="209" t="s">
        <v>692</v>
      </c>
      <c r="D6239" s="72" t="str">
        <f t="shared" si="195"/>
        <v>out/2018</v>
      </c>
      <c r="E6239" s="206">
        <v>43374</v>
      </c>
      <c r="F6239" s="205" t="s">
        <v>1647</v>
      </c>
      <c r="G6239" s="205" t="s">
        <v>287</v>
      </c>
      <c r="H6239" s="207" t="s">
        <v>1180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691</v>
      </c>
      <c r="C6240" s="209" t="s">
        <v>692</v>
      </c>
      <c r="D6240" s="72" t="str">
        <f t="shared" si="195"/>
        <v>out/2018</v>
      </c>
      <c r="E6240" s="206">
        <v>43374</v>
      </c>
      <c r="F6240" s="205" t="s">
        <v>498</v>
      </c>
      <c r="G6240" s="205" t="s">
        <v>287</v>
      </c>
      <c r="H6240" s="207" t="s">
        <v>1015</v>
      </c>
      <c r="I6240" s="207" t="s">
        <v>260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691</v>
      </c>
      <c r="C6241" s="209" t="s">
        <v>692</v>
      </c>
      <c r="D6241" s="72" t="str">
        <f t="shared" si="195"/>
        <v>out/2018</v>
      </c>
      <c r="E6241" s="206">
        <v>43374</v>
      </c>
      <c r="F6241" s="205" t="s">
        <v>1648</v>
      </c>
      <c r="G6241" s="205" t="s">
        <v>287</v>
      </c>
      <c r="H6241" s="207" t="s">
        <v>1015</v>
      </c>
      <c r="I6241" s="207" t="s">
        <v>260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691</v>
      </c>
      <c r="C6242" s="209" t="s">
        <v>692</v>
      </c>
      <c r="D6242" s="72" t="str">
        <f t="shared" si="195"/>
        <v>out/2018</v>
      </c>
      <c r="E6242" s="206">
        <v>43374</v>
      </c>
      <c r="F6242" s="205" t="s">
        <v>490</v>
      </c>
      <c r="G6242" s="205" t="s">
        <v>287</v>
      </c>
      <c r="H6242" s="207" t="s">
        <v>1015</v>
      </c>
      <c r="I6242" s="207" t="s">
        <v>260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691</v>
      </c>
      <c r="C6243" s="209" t="s">
        <v>692</v>
      </c>
      <c r="D6243" s="72" t="str">
        <f t="shared" si="195"/>
        <v>out/2018</v>
      </c>
      <c r="E6243" s="206">
        <v>43374</v>
      </c>
      <c r="F6243" s="205" t="s">
        <v>498</v>
      </c>
      <c r="G6243" s="205" t="s">
        <v>287</v>
      </c>
      <c r="H6243" s="207" t="s">
        <v>1015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691</v>
      </c>
      <c r="C6244" s="209" t="s">
        <v>692</v>
      </c>
      <c r="D6244" s="72" t="str">
        <f t="shared" si="195"/>
        <v>out/2018</v>
      </c>
      <c r="E6244" s="206">
        <v>43374</v>
      </c>
      <c r="F6244" s="205" t="s">
        <v>1648</v>
      </c>
      <c r="G6244" s="205" t="s">
        <v>287</v>
      </c>
      <c r="H6244" s="207" t="s">
        <v>1015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691</v>
      </c>
      <c r="C6245" s="209" t="s">
        <v>692</v>
      </c>
      <c r="D6245" s="72" t="str">
        <f t="shared" si="195"/>
        <v>out/2018</v>
      </c>
      <c r="E6245" s="206">
        <v>43374</v>
      </c>
      <c r="F6245" s="205" t="s">
        <v>490</v>
      </c>
      <c r="G6245" s="205" t="s">
        <v>287</v>
      </c>
      <c r="H6245" s="207" t="s">
        <v>1015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691</v>
      </c>
      <c r="C6246" s="209" t="s">
        <v>692</v>
      </c>
      <c r="D6246" s="72" t="str">
        <f t="shared" si="195"/>
        <v>out/2018</v>
      </c>
      <c r="E6246" s="206">
        <v>43374</v>
      </c>
      <c r="F6246" s="205" t="s">
        <v>203</v>
      </c>
      <c r="G6246" s="205" t="s">
        <v>287</v>
      </c>
      <c r="H6246" s="207" t="s">
        <v>204</v>
      </c>
      <c r="I6246" s="207" t="s">
        <v>292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691</v>
      </c>
      <c r="C6247" s="209" t="s">
        <v>692</v>
      </c>
      <c r="D6247" s="72" t="str">
        <f t="shared" si="195"/>
        <v>out/2018</v>
      </c>
      <c r="E6247" s="206">
        <v>43374</v>
      </c>
      <c r="F6247" s="205" t="s">
        <v>1304</v>
      </c>
      <c r="G6247" s="205" t="s">
        <v>287</v>
      </c>
      <c r="H6247" s="207" t="s">
        <v>1017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691</v>
      </c>
      <c r="C6248" s="209" t="s">
        <v>692</v>
      </c>
      <c r="D6248" s="72" t="str">
        <f t="shared" si="195"/>
        <v>out/2018</v>
      </c>
      <c r="E6248" s="206">
        <v>43374</v>
      </c>
      <c r="F6248" s="205" t="s">
        <v>1649</v>
      </c>
      <c r="G6248" s="205" t="s">
        <v>287</v>
      </c>
      <c r="H6248" s="207" t="s">
        <v>1017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691</v>
      </c>
      <c r="C6249" s="209" t="s">
        <v>692</v>
      </c>
      <c r="D6249" s="72" t="str">
        <f t="shared" si="195"/>
        <v>out/2018</v>
      </c>
      <c r="E6249" s="206">
        <v>43374</v>
      </c>
      <c r="F6249" s="205" t="s">
        <v>1650</v>
      </c>
      <c r="G6249" s="205" t="s">
        <v>287</v>
      </c>
      <c r="H6249" s="207" t="s">
        <v>1017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691</v>
      </c>
      <c r="C6250" s="209" t="s">
        <v>692</v>
      </c>
      <c r="D6250" s="72" t="str">
        <f t="shared" si="195"/>
        <v>out/2018</v>
      </c>
      <c r="E6250" s="206">
        <v>43374</v>
      </c>
      <c r="F6250" s="205" t="s">
        <v>1304</v>
      </c>
      <c r="G6250" s="205" t="s">
        <v>287</v>
      </c>
      <c r="H6250" s="207" t="s">
        <v>1017</v>
      </c>
      <c r="I6250" s="207" t="s">
        <v>235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691</v>
      </c>
      <c r="C6251" s="209" t="s">
        <v>692</v>
      </c>
      <c r="D6251" s="72" t="str">
        <f t="shared" si="195"/>
        <v>out/2018</v>
      </c>
      <c r="E6251" s="206">
        <v>43374</v>
      </c>
      <c r="F6251" s="205" t="s">
        <v>1649</v>
      </c>
      <c r="G6251" s="205" t="s">
        <v>287</v>
      </c>
      <c r="H6251" s="207" t="s">
        <v>1017</v>
      </c>
      <c r="I6251" s="207" t="s">
        <v>235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691</v>
      </c>
      <c r="C6252" s="209" t="s">
        <v>692</v>
      </c>
      <c r="D6252" s="72" t="str">
        <f t="shared" si="195"/>
        <v>out/2018</v>
      </c>
      <c r="E6252" s="206">
        <v>43374</v>
      </c>
      <c r="F6252" s="205" t="s">
        <v>1650</v>
      </c>
      <c r="G6252" s="205" t="s">
        <v>287</v>
      </c>
      <c r="H6252" s="207" t="s">
        <v>1017</v>
      </c>
      <c r="I6252" s="207" t="s">
        <v>235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691</v>
      </c>
      <c r="C6253" s="209" t="s">
        <v>692</v>
      </c>
      <c r="D6253" s="72" t="str">
        <f t="shared" si="195"/>
        <v>out/2018</v>
      </c>
      <c r="E6253" s="206">
        <v>43374</v>
      </c>
      <c r="F6253" s="205" t="s">
        <v>1651</v>
      </c>
      <c r="G6253" s="205" t="s">
        <v>287</v>
      </c>
      <c r="H6253" s="207" t="s">
        <v>1558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691</v>
      </c>
      <c r="C6254" s="209" t="s">
        <v>692</v>
      </c>
      <c r="D6254" s="72" t="str">
        <f t="shared" si="195"/>
        <v>out/2018</v>
      </c>
      <c r="E6254" s="206">
        <v>43374</v>
      </c>
      <c r="F6254" s="205" t="s">
        <v>1652</v>
      </c>
      <c r="G6254" s="205" t="s">
        <v>287</v>
      </c>
      <c r="H6254" s="207" t="s">
        <v>1558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691</v>
      </c>
      <c r="C6255" s="209" t="s">
        <v>692</v>
      </c>
      <c r="D6255" s="72" t="str">
        <f t="shared" si="195"/>
        <v>out/2018</v>
      </c>
      <c r="E6255" s="206">
        <v>43374</v>
      </c>
      <c r="F6255" s="205" t="s">
        <v>1653</v>
      </c>
      <c r="G6255" s="205" t="s">
        <v>287</v>
      </c>
      <c r="H6255" s="207" t="s">
        <v>1558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691</v>
      </c>
      <c r="C6256" s="209" t="s">
        <v>692</v>
      </c>
      <c r="D6256" s="72" t="str">
        <f t="shared" si="195"/>
        <v>out/2018</v>
      </c>
      <c r="E6256" s="206">
        <v>43374</v>
      </c>
      <c r="F6256" s="205" t="s">
        <v>1654</v>
      </c>
      <c r="G6256" s="205" t="s">
        <v>287</v>
      </c>
      <c r="H6256" s="207" t="s">
        <v>1558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691</v>
      </c>
      <c r="C6257" s="209" t="s">
        <v>692</v>
      </c>
      <c r="D6257" s="72" t="str">
        <f t="shared" si="195"/>
        <v>out/2018</v>
      </c>
      <c r="E6257" s="206">
        <v>43374</v>
      </c>
      <c r="F6257" s="205" t="s">
        <v>1655</v>
      </c>
      <c r="G6257" s="205" t="s">
        <v>287</v>
      </c>
      <c r="H6257" s="207" t="s">
        <v>1558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691</v>
      </c>
      <c r="C6258" s="209" t="s">
        <v>692</v>
      </c>
      <c r="D6258" s="72" t="str">
        <f t="shared" si="195"/>
        <v>out/2018</v>
      </c>
      <c r="E6258" s="206">
        <v>43374</v>
      </c>
      <c r="F6258" s="205" t="s">
        <v>1656</v>
      </c>
      <c r="G6258" s="205" t="s">
        <v>287</v>
      </c>
      <c r="H6258" s="207" t="s">
        <v>1558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691</v>
      </c>
      <c r="C6259" s="209" t="s">
        <v>692</v>
      </c>
      <c r="D6259" s="72" t="str">
        <f t="shared" si="195"/>
        <v>out/2018</v>
      </c>
      <c r="E6259" s="206">
        <v>43374</v>
      </c>
      <c r="F6259" s="205" t="s">
        <v>1651</v>
      </c>
      <c r="G6259" s="205" t="s">
        <v>287</v>
      </c>
      <c r="H6259" s="207" t="s">
        <v>1558</v>
      </c>
      <c r="I6259" s="207" t="s">
        <v>235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691</v>
      </c>
      <c r="C6260" s="209" t="s">
        <v>692</v>
      </c>
      <c r="D6260" s="72" t="str">
        <f t="shared" si="195"/>
        <v>out/2018</v>
      </c>
      <c r="E6260" s="206">
        <v>43374</v>
      </c>
      <c r="F6260" s="205" t="s">
        <v>1652</v>
      </c>
      <c r="G6260" s="205" t="s">
        <v>287</v>
      </c>
      <c r="H6260" s="207" t="s">
        <v>1558</v>
      </c>
      <c r="I6260" s="207" t="s">
        <v>235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691</v>
      </c>
      <c r="C6261" s="209" t="s">
        <v>692</v>
      </c>
      <c r="D6261" s="72" t="str">
        <f t="shared" si="195"/>
        <v>out/2018</v>
      </c>
      <c r="E6261" s="206">
        <v>43374</v>
      </c>
      <c r="F6261" s="205" t="s">
        <v>1653</v>
      </c>
      <c r="G6261" s="205" t="s">
        <v>287</v>
      </c>
      <c r="H6261" s="207" t="s">
        <v>1558</v>
      </c>
      <c r="I6261" s="207" t="s">
        <v>235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691</v>
      </c>
      <c r="C6262" s="209" t="s">
        <v>692</v>
      </c>
      <c r="D6262" s="72" t="str">
        <f t="shared" si="195"/>
        <v>out/2018</v>
      </c>
      <c r="E6262" s="206">
        <v>43374</v>
      </c>
      <c r="F6262" s="205" t="s">
        <v>1654</v>
      </c>
      <c r="G6262" s="205" t="s">
        <v>287</v>
      </c>
      <c r="H6262" s="207" t="s">
        <v>1558</v>
      </c>
      <c r="I6262" s="207" t="s">
        <v>235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691</v>
      </c>
      <c r="C6263" s="209" t="s">
        <v>692</v>
      </c>
      <c r="D6263" s="72" t="str">
        <f t="shared" si="195"/>
        <v>out/2018</v>
      </c>
      <c r="E6263" s="206">
        <v>43374</v>
      </c>
      <c r="F6263" s="205" t="s">
        <v>1655</v>
      </c>
      <c r="G6263" s="205" t="s">
        <v>287</v>
      </c>
      <c r="H6263" s="207" t="s">
        <v>1558</v>
      </c>
      <c r="I6263" s="207" t="s">
        <v>235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691</v>
      </c>
      <c r="C6264" s="209" t="s">
        <v>692</v>
      </c>
      <c r="D6264" s="72" t="str">
        <f t="shared" si="195"/>
        <v>out/2018</v>
      </c>
      <c r="E6264" s="206">
        <v>43374</v>
      </c>
      <c r="F6264" s="205" t="s">
        <v>1656</v>
      </c>
      <c r="G6264" s="205" t="s">
        <v>287</v>
      </c>
      <c r="H6264" s="207" t="s">
        <v>1558</v>
      </c>
      <c r="I6264" s="207" t="s">
        <v>235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691</v>
      </c>
      <c r="C6265" s="209" t="s">
        <v>692</v>
      </c>
      <c r="D6265" s="72" t="str">
        <f t="shared" si="195"/>
        <v>out/2018</v>
      </c>
      <c r="E6265" s="206">
        <v>43374</v>
      </c>
      <c r="F6265" s="205" t="s">
        <v>1657</v>
      </c>
      <c r="G6265" s="205" t="s">
        <v>287</v>
      </c>
      <c r="H6265" s="207" t="s">
        <v>1610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691</v>
      </c>
      <c r="C6266" s="209" t="s">
        <v>692</v>
      </c>
      <c r="D6266" s="72" t="str">
        <f t="shared" si="195"/>
        <v>out/2018</v>
      </c>
      <c r="E6266" s="206">
        <v>43374</v>
      </c>
      <c r="F6266" s="205" t="s">
        <v>1658</v>
      </c>
      <c r="G6266" s="205" t="s">
        <v>287</v>
      </c>
      <c r="H6266" s="207" t="s">
        <v>1610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691</v>
      </c>
      <c r="C6267" s="209" t="s">
        <v>692</v>
      </c>
      <c r="D6267" s="72" t="str">
        <f t="shared" si="195"/>
        <v>out/2018</v>
      </c>
      <c r="E6267" s="206">
        <v>43374</v>
      </c>
      <c r="F6267" s="205" t="s">
        <v>1659</v>
      </c>
      <c r="G6267" s="205" t="s">
        <v>287</v>
      </c>
      <c r="H6267" s="207" t="s">
        <v>1610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691</v>
      </c>
      <c r="C6268" s="209" t="s">
        <v>692</v>
      </c>
      <c r="D6268" s="72" t="str">
        <f t="shared" si="195"/>
        <v>out/2018</v>
      </c>
      <c r="E6268" s="206">
        <v>43374</v>
      </c>
      <c r="F6268" s="205" t="s">
        <v>1657</v>
      </c>
      <c r="G6268" s="205" t="s">
        <v>287</v>
      </c>
      <c r="H6268" s="207" t="s">
        <v>1610</v>
      </c>
      <c r="I6268" s="207" t="s">
        <v>269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691</v>
      </c>
      <c r="C6269" s="209" t="s">
        <v>692</v>
      </c>
      <c r="D6269" s="72" t="str">
        <f t="shared" si="195"/>
        <v>out/2018</v>
      </c>
      <c r="E6269" s="206">
        <v>43374</v>
      </c>
      <c r="F6269" s="205" t="s">
        <v>1658</v>
      </c>
      <c r="G6269" s="205" t="s">
        <v>287</v>
      </c>
      <c r="H6269" s="207" t="s">
        <v>1610</v>
      </c>
      <c r="I6269" s="207" t="s">
        <v>269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691</v>
      </c>
      <c r="C6270" s="209" t="s">
        <v>692</v>
      </c>
      <c r="D6270" s="72" t="str">
        <f t="shared" si="195"/>
        <v>out/2018</v>
      </c>
      <c r="E6270" s="206">
        <v>43374</v>
      </c>
      <c r="F6270" s="205" t="s">
        <v>1659</v>
      </c>
      <c r="G6270" s="205" t="s">
        <v>287</v>
      </c>
      <c r="H6270" s="207" t="s">
        <v>1610</v>
      </c>
      <c r="I6270" s="207" t="s">
        <v>269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691</v>
      </c>
      <c r="C6271" s="209" t="s">
        <v>692</v>
      </c>
      <c r="D6271" s="72" t="str">
        <f t="shared" si="195"/>
        <v>out/2018</v>
      </c>
      <c r="E6271" s="206">
        <v>43374</v>
      </c>
      <c r="F6271" s="205" t="s">
        <v>1660</v>
      </c>
      <c r="G6271" s="205" t="s">
        <v>287</v>
      </c>
      <c r="H6271" s="207" t="s">
        <v>540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691</v>
      </c>
      <c r="C6272" s="209" t="s">
        <v>692</v>
      </c>
      <c r="D6272" s="72" t="str">
        <f t="shared" si="195"/>
        <v>out/2018</v>
      </c>
      <c r="E6272" s="206">
        <v>43374</v>
      </c>
      <c r="F6272" s="205" t="s">
        <v>1661</v>
      </c>
      <c r="G6272" s="205" t="s">
        <v>287</v>
      </c>
      <c r="H6272" s="207" t="s">
        <v>540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691</v>
      </c>
      <c r="C6273" s="209" t="s">
        <v>692</v>
      </c>
      <c r="D6273" s="72" t="str">
        <f t="shared" si="195"/>
        <v>out/2018</v>
      </c>
      <c r="E6273" s="206">
        <v>43374</v>
      </c>
      <c r="F6273" s="205" t="s">
        <v>1662</v>
      </c>
      <c r="G6273" s="205" t="s">
        <v>287</v>
      </c>
      <c r="H6273" s="207" t="s">
        <v>540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691</v>
      </c>
      <c r="C6274" s="209" t="s">
        <v>692</v>
      </c>
      <c r="D6274" s="72" t="str">
        <f t="shared" si="195"/>
        <v>out/2018</v>
      </c>
      <c r="E6274" s="206">
        <v>43374</v>
      </c>
      <c r="F6274" s="205" t="s">
        <v>1660</v>
      </c>
      <c r="G6274" s="205" t="s">
        <v>287</v>
      </c>
      <c r="H6274" s="207" t="s">
        <v>540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691</v>
      </c>
      <c r="C6275" s="209" t="s">
        <v>692</v>
      </c>
      <c r="D6275" s="72" t="str">
        <f t="shared" si="195"/>
        <v>out/2018</v>
      </c>
      <c r="E6275" s="206">
        <v>43374</v>
      </c>
      <c r="F6275" s="205" t="s">
        <v>1661</v>
      </c>
      <c r="G6275" s="205" t="s">
        <v>287</v>
      </c>
      <c r="H6275" s="207" t="s">
        <v>540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691</v>
      </c>
      <c r="C6276" s="209" t="s">
        <v>692</v>
      </c>
      <c r="D6276" s="72" t="str">
        <f t="shared" ref="D6276:D6339" si="197">TEXT(E6276,"mmm/aaaa")</f>
        <v>out/2018</v>
      </c>
      <c r="E6276" s="206">
        <v>43374</v>
      </c>
      <c r="F6276" s="205" t="s">
        <v>1663</v>
      </c>
      <c r="G6276" s="205" t="s">
        <v>287</v>
      </c>
      <c r="H6276" s="207" t="s">
        <v>540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693</v>
      </c>
      <c r="C6277" s="209" t="s">
        <v>692</v>
      </c>
      <c r="D6277" s="72" t="str">
        <f t="shared" si="197"/>
        <v>out/2018</v>
      </c>
      <c r="E6277" s="206">
        <v>43374</v>
      </c>
      <c r="F6277" s="205" t="s">
        <v>201</v>
      </c>
      <c r="G6277" s="205" t="s">
        <v>287</v>
      </c>
      <c r="H6277" s="207" t="s">
        <v>299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691</v>
      </c>
      <c r="C6278" s="209" t="s">
        <v>692</v>
      </c>
      <c r="D6278" s="72" t="str">
        <f t="shared" si="197"/>
        <v>out/2018</v>
      </c>
      <c r="E6278" s="206">
        <v>43374</v>
      </c>
      <c r="F6278" s="205" t="s">
        <v>201</v>
      </c>
      <c r="G6278" s="205" t="s">
        <v>287</v>
      </c>
      <c r="H6278" s="207" t="s">
        <v>299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691</v>
      </c>
      <c r="C6279" s="209" t="s">
        <v>692</v>
      </c>
      <c r="D6279" s="72" t="str">
        <f t="shared" si="197"/>
        <v>out/2018</v>
      </c>
      <c r="E6279" s="206">
        <v>43374</v>
      </c>
      <c r="F6279" s="205" t="s">
        <v>1664</v>
      </c>
      <c r="G6279" s="205" t="s">
        <v>287</v>
      </c>
      <c r="H6279" s="207" t="s">
        <v>327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691</v>
      </c>
      <c r="C6280" s="209" t="s">
        <v>692</v>
      </c>
      <c r="D6280" s="72" t="str">
        <f t="shared" si="197"/>
        <v>out/2018</v>
      </c>
      <c r="E6280" s="206">
        <v>43374</v>
      </c>
      <c r="F6280" s="205" t="s">
        <v>417</v>
      </c>
      <c r="G6280" s="205" t="s">
        <v>287</v>
      </c>
      <c r="H6280" s="207" t="s">
        <v>327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691</v>
      </c>
      <c r="C6281" s="209" t="s">
        <v>692</v>
      </c>
      <c r="D6281" s="72" t="str">
        <f t="shared" si="197"/>
        <v>out/2018</v>
      </c>
      <c r="E6281" s="206">
        <v>43374</v>
      </c>
      <c r="F6281" s="205" t="s">
        <v>1664</v>
      </c>
      <c r="G6281" s="205" t="s">
        <v>287</v>
      </c>
      <c r="H6281" s="207" t="s">
        <v>327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691</v>
      </c>
      <c r="C6282" s="209" t="s">
        <v>692</v>
      </c>
      <c r="D6282" s="72" t="str">
        <f t="shared" si="197"/>
        <v>out/2018</v>
      </c>
      <c r="E6282" s="206">
        <v>43374</v>
      </c>
      <c r="F6282" s="205" t="s">
        <v>417</v>
      </c>
      <c r="G6282" s="205" t="s">
        <v>287</v>
      </c>
      <c r="H6282" s="207" t="s">
        <v>327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691</v>
      </c>
      <c r="C6283" s="209" t="s">
        <v>692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287</v>
      </c>
      <c r="H6283" s="207" t="s">
        <v>1006</v>
      </c>
      <c r="I6283" s="207" t="s">
        <v>252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691</v>
      </c>
      <c r="C6284" s="209" t="s">
        <v>692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303</v>
      </c>
      <c r="H6284" s="207" t="s">
        <v>1006</v>
      </c>
      <c r="I6284" s="207" t="s">
        <v>252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691</v>
      </c>
      <c r="C6285" s="209" t="s">
        <v>692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287</v>
      </c>
      <c r="H6285" s="207" t="s">
        <v>1581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691</v>
      </c>
      <c r="C6286" s="209" t="s">
        <v>692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287</v>
      </c>
      <c r="H6286" s="207" t="s">
        <v>1581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691</v>
      </c>
      <c r="C6287" s="209" t="s">
        <v>692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287</v>
      </c>
      <c r="H6287" s="207" t="s">
        <v>1581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691</v>
      </c>
      <c r="C6288" s="209" t="s">
        <v>692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287</v>
      </c>
      <c r="H6288" s="207" t="s">
        <v>1581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691</v>
      </c>
      <c r="C6289" s="209" t="s">
        <v>692</v>
      </c>
      <c r="D6289" s="72" t="str">
        <f t="shared" si="197"/>
        <v>out/2018</v>
      </c>
      <c r="E6289" s="206">
        <v>43375</v>
      </c>
      <c r="F6289" s="205" t="s">
        <v>1665</v>
      </c>
      <c r="G6289" s="205" t="s">
        <v>287</v>
      </c>
      <c r="H6289" s="207" t="s">
        <v>1287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691</v>
      </c>
      <c r="C6290" s="209" t="s">
        <v>692</v>
      </c>
      <c r="D6290" s="72" t="str">
        <f t="shared" si="197"/>
        <v>out/2018</v>
      </c>
      <c r="E6290" s="206">
        <v>43375</v>
      </c>
      <c r="F6290" s="205" t="s">
        <v>1665</v>
      </c>
      <c r="G6290" s="205" t="s">
        <v>287</v>
      </c>
      <c r="H6290" s="207" t="s">
        <v>1287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691</v>
      </c>
      <c r="C6291" s="209" t="s">
        <v>692</v>
      </c>
      <c r="D6291" s="72" t="str">
        <f t="shared" si="197"/>
        <v>out/2018</v>
      </c>
      <c r="E6291" s="206">
        <v>43375</v>
      </c>
      <c r="F6291" s="205" t="s">
        <v>406</v>
      </c>
      <c r="G6291" s="205" t="s">
        <v>287</v>
      </c>
      <c r="H6291" s="207" t="s">
        <v>1030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691</v>
      </c>
      <c r="C6292" s="209" t="s">
        <v>692</v>
      </c>
      <c r="D6292" s="72" t="str">
        <f t="shared" si="197"/>
        <v>out/2018</v>
      </c>
      <c r="E6292" s="206">
        <v>43375</v>
      </c>
      <c r="F6292" s="205" t="s">
        <v>406</v>
      </c>
      <c r="G6292" s="205" t="s">
        <v>287</v>
      </c>
      <c r="H6292" s="207" t="s">
        <v>1030</v>
      </c>
      <c r="I6292" s="207" t="s">
        <v>235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691</v>
      </c>
      <c r="C6293" s="209" t="s">
        <v>692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287</v>
      </c>
      <c r="H6293" s="207" t="s">
        <v>1666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691</v>
      </c>
      <c r="C6294" s="209" t="s">
        <v>692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289</v>
      </c>
      <c r="H6294" s="207" t="s">
        <v>1666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691</v>
      </c>
      <c r="C6295" s="209" t="s">
        <v>692</v>
      </c>
      <c r="D6295" s="72" t="str">
        <f t="shared" si="197"/>
        <v>out/2018</v>
      </c>
      <c r="E6295" s="206">
        <v>43375</v>
      </c>
      <c r="F6295" s="205" t="s">
        <v>201</v>
      </c>
      <c r="G6295" s="205" t="s">
        <v>287</v>
      </c>
      <c r="H6295" s="207" t="s">
        <v>294</v>
      </c>
      <c r="I6295" s="207" t="s">
        <v>229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691</v>
      </c>
      <c r="C6296" s="209" t="s">
        <v>692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287</v>
      </c>
      <c r="H6296" s="207" t="s">
        <v>1605</v>
      </c>
      <c r="I6296" s="207" t="s">
        <v>241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691</v>
      </c>
      <c r="C6297" s="209" t="s">
        <v>692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287</v>
      </c>
      <c r="H6297" s="207" t="s">
        <v>1605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691</v>
      </c>
      <c r="C6298" s="209" t="s">
        <v>692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287</v>
      </c>
      <c r="H6298" s="207" t="s">
        <v>901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691</v>
      </c>
      <c r="C6299" s="209" t="s">
        <v>692</v>
      </c>
      <c r="D6299" s="72" t="str">
        <f t="shared" si="197"/>
        <v>out/2018</v>
      </c>
      <c r="E6299" s="206">
        <v>43375</v>
      </c>
      <c r="F6299" s="205" t="s">
        <v>597</v>
      </c>
      <c r="G6299" s="205" t="s">
        <v>287</v>
      </c>
      <c r="H6299" s="207" t="s">
        <v>1013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691</v>
      </c>
      <c r="C6300" s="209" t="s">
        <v>692</v>
      </c>
      <c r="D6300" s="72" t="str">
        <f t="shared" si="197"/>
        <v>out/2018</v>
      </c>
      <c r="E6300" s="206">
        <v>43375</v>
      </c>
      <c r="F6300" s="205" t="s">
        <v>597</v>
      </c>
      <c r="G6300" s="205" t="s">
        <v>287</v>
      </c>
      <c r="H6300" s="207" t="s">
        <v>1013</v>
      </c>
      <c r="I6300" s="207" t="s">
        <v>235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691</v>
      </c>
      <c r="C6301" s="209" t="s">
        <v>692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287</v>
      </c>
      <c r="H6301" s="207" t="s">
        <v>1572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691</v>
      </c>
      <c r="C6302" s="209" t="s">
        <v>692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287</v>
      </c>
      <c r="H6302" s="207" t="s">
        <v>1572</v>
      </c>
      <c r="I6302" s="207" t="s">
        <v>240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691</v>
      </c>
      <c r="C6303" s="209" t="s">
        <v>692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313</v>
      </c>
      <c r="H6303" s="207" t="s">
        <v>1615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691</v>
      </c>
      <c r="C6304" s="209" t="s">
        <v>692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313</v>
      </c>
      <c r="H6304" s="207" t="s">
        <v>1615</v>
      </c>
      <c r="I6304" s="207" t="s">
        <v>240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691</v>
      </c>
      <c r="C6305" s="209" t="s">
        <v>692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287</v>
      </c>
      <c r="H6305" s="207" t="s">
        <v>657</v>
      </c>
      <c r="I6305" s="207" t="s">
        <v>241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691</v>
      </c>
      <c r="C6306" s="209" t="s">
        <v>692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287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691</v>
      </c>
      <c r="C6307" s="209" t="s">
        <v>692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287</v>
      </c>
      <c r="H6307" s="207" t="s">
        <v>311</v>
      </c>
      <c r="I6307" s="207" t="s">
        <v>247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691</v>
      </c>
      <c r="C6308" s="209" t="s">
        <v>692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287</v>
      </c>
      <c r="H6308" s="207" t="s">
        <v>311</v>
      </c>
      <c r="I6308" s="207" t="s">
        <v>247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691</v>
      </c>
      <c r="C6309" s="209" t="s">
        <v>692</v>
      </c>
      <c r="D6309" s="72" t="str">
        <f t="shared" si="197"/>
        <v>out/2018</v>
      </c>
      <c r="E6309" s="206">
        <v>43375</v>
      </c>
      <c r="F6309" s="205" t="s">
        <v>203</v>
      </c>
      <c r="G6309" s="205" t="s">
        <v>287</v>
      </c>
      <c r="H6309" s="207" t="s">
        <v>204</v>
      </c>
      <c r="I6309" s="207" t="s">
        <v>292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691</v>
      </c>
      <c r="C6310" s="209" t="s">
        <v>692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287</v>
      </c>
      <c r="H6310" s="207" t="s">
        <v>1667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691</v>
      </c>
      <c r="C6311" s="209" t="s">
        <v>692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287</v>
      </c>
      <c r="H6311" s="207" t="s">
        <v>1667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691</v>
      </c>
      <c r="C6312" s="209" t="s">
        <v>692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287</v>
      </c>
      <c r="H6312" s="207" t="s">
        <v>1005</v>
      </c>
      <c r="I6312" s="207" t="s">
        <v>242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691</v>
      </c>
      <c r="C6313" s="209" t="s">
        <v>692</v>
      </c>
      <c r="D6313" s="72" t="str">
        <f t="shared" si="197"/>
        <v>out/2018</v>
      </c>
      <c r="E6313" s="206">
        <v>43375</v>
      </c>
      <c r="F6313" s="205" t="s">
        <v>1288</v>
      </c>
      <c r="G6313" s="205" t="s">
        <v>287</v>
      </c>
      <c r="H6313" s="207" t="s">
        <v>1017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691</v>
      </c>
      <c r="C6314" s="209" t="s">
        <v>692</v>
      </c>
      <c r="D6314" s="72" t="str">
        <f t="shared" si="197"/>
        <v>out/2018</v>
      </c>
      <c r="E6314" s="206">
        <v>43375</v>
      </c>
      <c r="F6314" s="205" t="s">
        <v>1288</v>
      </c>
      <c r="G6314" s="205" t="s">
        <v>287</v>
      </c>
      <c r="H6314" s="207" t="s">
        <v>1017</v>
      </c>
      <c r="I6314" s="207" t="s">
        <v>235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691</v>
      </c>
      <c r="C6315" s="209" t="s">
        <v>692</v>
      </c>
      <c r="D6315" s="72" t="str">
        <f t="shared" si="197"/>
        <v>out/2018</v>
      </c>
      <c r="E6315" s="206">
        <v>43375</v>
      </c>
      <c r="F6315" s="205" t="s">
        <v>210</v>
      </c>
      <c r="G6315" s="205" t="s">
        <v>287</v>
      </c>
      <c r="H6315" s="207" t="s">
        <v>298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691</v>
      </c>
      <c r="C6316" s="209" t="s">
        <v>692</v>
      </c>
      <c r="D6316" s="72" t="str">
        <f t="shared" si="197"/>
        <v>out/2018</v>
      </c>
      <c r="E6316" s="206">
        <v>43375</v>
      </c>
      <c r="F6316" s="205" t="s">
        <v>210</v>
      </c>
      <c r="G6316" s="205" t="s">
        <v>287</v>
      </c>
      <c r="H6316" s="207" t="s">
        <v>298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691</v>
      </c>
      <c r="C6317" s="209" t="s">
        <v>692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287</v>
      </c>
      <c r="H6317" s="207" t="s">
        <v>1006</v>
      </c>
      <c r="I6317" s="207" t="s">
        <v>252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691</v>
      </c>
      <c r="C6318" s="209" t="s">
        <v>692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287</v>
      </c>
      <c r="H6318" s="207" t="s">
        <v>1668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691</v>
      </c>
      <c r="C6319" s="209" t="s">
        <v>692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287</v>
      </c>
      <c r="H6319" s="207" t="s">
        <v>1668</v>
      </c>
      <c r="I6319" s="207" t="s">
        <v>240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691</v>
      </c>
      <c r="C6320" s="209" t="s">
        <v>692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317</v>
      </c>
      <c r="H6320" s="207" t="s">
        <v>1668</v>
      </c>
      <c r="I6320" s="207" t="s">
        <v>240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691</v>
      </c>
      <c r="C6321" s="209" t="s">
        <v>692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287</v>
      </c>
      <c r="H6321" s="207" t="s">
        <v>1668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691</v>
      </c>
      <c r="C6322" s="209" t="s">
        <v>692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317</v>
      </c>
      <c r="H6322" s="207" t="s">
        <v>1668</v>
      </c>
      <c r="I6322" s="207" t="s">
        <v>240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691</v>
      </c>
      <c r="C6323" s="209" t="s">
        <v>692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287</v>
      </c>
      <c r="H6323" s="207" t="s">
        <v>1668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691</v>
      </c>
      <c r="C6324" s="209" t="s">
        <v>692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287</v>
      </c>
      <c r="H6324" s="207" t="s">
        <v>1668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691</v>
      </c>
      <c r="C6325" s="209" t="s">
        <v>692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317</v>
      </c>
      <c r="H6325" s="207" t="s">
        <v>1668</v>
      </c>
      <c r="I6325" s="207" t="s">
        <v>240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691</v>
      </c>
      <c r="C6326" s="209" t="s">
        <v>692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287</v>
      </c>
      <c r="H6326" s="207" t="s">
        <v>1669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691</v>
      </c>
      <c r="C6327" s="209" t="s">
        <v>692</v>
      </c>
      <c r="D6327" s="72" t="str">
        <f t="shared" si="197"/>
        <v>out/2018</v>
      </c>
      <c r="E6327" s="206">
        <v>43376</v>
      </c>
      <c r="F6327" s="205" t="s">
        <v>1670</v>
      </c>
      <c r="G6327" s="205" t="s">
        <v>287</v>
      </c>
      <c r="H6327" s="207" t="s">
        <v>993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691</v>
      </c>
      <c r="C6328" s="209" t="s">
        <v>692</v>
      </c>
      <c r="D6328" s="72" t="str">
        <f t="shared" si="197"/>
        <v>out/2018</v>
      </c>
      <c r="E6328" s="206">
        <v>43376</v>
      </c>
      <c r="F6328" s="205" t="s">
        <v>584</v>
      </c>
      <c r="G6328" s="205" t="s">
        <v>287</v>
      </c>
      <c r="H6328" s="207" t="s">
        <v>993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691</v>
      </c>
      <c r="C6329" s="209" t="s">
        <v>692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317</v>
      </c>
      <c r="H6329" s="207" t="s">
        <v>1486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691</v>
      </c>
      <c r="C6330" s="209" t="s">
        <v>692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317</v>
      </c>
      <c r="H6330" s="207" t="s">
        <v>1486</v>
      </c>
      <c r="I6330" s="207" t="s">
        <v>240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691</v>
      </c>
      <c r="C6331" s="209" t="s">
        <v>692</v>
      </c>
      <c r="D6331" s="72" t="str">
        <f t="shared" si="197"/>
        <v>out/2018</v>
      </c>
      <c r="E6331" s="206">
        <v>43376</v>
      </c>
      <c r="F6331" s="205" t="s">
        <v>203</v>
      </c>
      <c r="G6331" s="205" t="s">
        <v>287</v>
      </c>
      <c r="H6331" s="207" t="s">
        <v>204</v>
      </c>
      <c r="I6331" s="207" t="s">
        <v>292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691</v>
      </c>
      <c r="C6332" s="209" t="s">
        <v>692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287</v>
      </c>
      <c r="H6332" s="207" t="s">
        <v>309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691</v>
      </c>
      <c r="C6333" s="209" t="s">
        <v>692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287</v>
      </c>
      <c r="H6333" s="207" t="s">
        <v>309</v>
      </c>
      <c r="I6333" s="207" t="s">
        <v>248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691</v>
      </c>
      <c r="C6334" s="209" t="s">
        <v>692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287</v>
      </c>
      <c r="H6334" s="207" t="s">
        <v>309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691</v>
      </c>
      <c r="C6335" s="209" t="s">
        <v>692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287</v>
      </c>
      <c r="H6335" s="207" t="s">
        <v>309</v>
      </c>
      <c r="I6335" s="207" t="s">
        <v>249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691</v>
      </c>
      <c r="C6336" s="209" t="s">
        <v>692</v>
      </c>
      <c r="D6336" s="72" t="str">
        <f t="shared" si="197"/>
        <v>out/2018</v>
      </c>
      <c r="E6336" s="206">
        <v>43376</v>
      </c>
      <c r="F6336" s="205" t="s">
        <v>210</v>
      </c>
      <c r="G6336" s="205" t="s">
        <v>287</v>
      </c>
      <c r="H6336" s="207" t="s">
        <v>298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691</v>
      </c>
      <c r="C6337" s="209" t="s">
        <v>692</v>
      </c>
      <c r="D6337" s="72" t="str">
        <f t="shared" si="197"/>
        <v>out/2018</v>
      </c>
      <c r="E6337" s="206">
        <v>43376</v>
      </c>
      <c r="F6337" s="205" t="s">
        <v>210</v>
      </c>
      <c r="G6337" s="205" t="s">
        <v>287</v>
      </c>
      <c r="H6337" s="207" t="s">
        <v>298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691</v>
      </c>
      <c r="C6338" s="209" t="s">
        <v>692</v>
      </c>
      <c r="D6338" s="72" t="str">
        <f t="shared" si="197"/>
        <v>out/2018</v>
      </c>
      <c r="E6338" s="206">
        <v>43376</v>
      </c>
      <c r="F6338" s="205" t="s">
        <v>210</v>
      </c>
      <c r="G6338" s="205" t="s">
        <v>287</v>
      </c>
      <c r="H6338" s="207" t="s">
        <v>298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691</v>
      </c>
      <c r="C6339" s="209" t="s">
        <v>692</v>
      </c>
      <c r="D6339" s="72" t="str">
        <f t="shared" si="197"/>
        <v>out/2018</v>
      </c>
      <c r="E6339" s="206">
        <v>43376</v>
      </c>
      <c r="F6339" s="205" t="s">
        <v>210</v>
      </c>
      <c r="G6339" s="205" t="s">
        <v>287</v>
      </c>
      <c r="H6339" s="207" t="s">
        <v>298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693</v>
      </c>
      <c r="C6340" s="209" t="s">
        <v>692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287</v>
      </c>
      <c r="H6340" s="207" t="s">
        <v>140</v>
      </c>
      <c r="I6340" s="207" t="s">
        <v>227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691</v>
      </c>
      <c r="C6341" s="209" t="s">
        <v>692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287</v>
      </c>
      <c r="H6341" s="207" t="s">
        <v>544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691</v>
      </c>
      <c r="C6342" s="209" t="s">
        <v>692</v>
      </c>
      <c r="D6342" s="72" t="str">
        <f t="shared" si="199"/>
        <v>out/2018</v>
      </c>
      <c r="E6342" s="206">
        <v>43377</v>
      </c>
      <c r="F6342" s="205" t="s">
        <v>203</v>
      </c>
      <c r="G6342" s="205" t="s">
        <v>287</v>
      </c>
      <c r="H6342" s="207" t="s">
        <v>204</v>
      </c>
      <c r="I6342" s="207" t="s">
        <v>292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691</v>
      </c>
      <c r="C6343" s="209" t="s">
        <v>692</v>
      </c>
      <c r="D6343" s="72" t="str">
        <f t="shared" si="199"/>
        <v>out/2018</v>
      </c>
      <c r="E6343" s="206">
        <v>43378</v>
      </c>
      <c r="F6343" s="205" t="s">
        <v>545</v>
      </c>
      <c r="G6343" s="205" t="s">
        <v>287</v>
      </c>
      <c r="H6343" s="207" t="s">
        <v>1597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691</v>
      </c>
      <c r="C6344" s="209" t="s">
        <v>692</v>
      </c>
      <c r="D6344" s="72" t="str">
        <f t="shared" si="199"/>
        <v>out/2018</v>
      </c>
      <c r="E6344" s="206">
        <v>43378</v>
      </c>
      <c r="F6344" s="205" t="s">
        <v>531</v>
      </c>
      <c r="G6344" s="205" t="s">
        <v>287</v>
      </c>
      <c r="H6344" s="207" t="s">
        <v>1494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691</v>
      </c>
      <c r="C6345" s="209" t="s">
        <v>692</v>
      </c>
      <c r="D6345" s="72" t="str">
        <f t="shared" si="199"/>
        <v>out/2018</v>
      </c>
      <c r="E6345" s="206">
        <v>43378</v>
      </c>
      <c r="F6345" s="205" t="s">
        <v>531</v>
      </c>
      <c r="G6345" s="205" t="s">
        <v>287</v>
      </c>
      <c r="H6345" s="207" t="s">
        <v>1494</v>
      </c>
      <c r="I6345" s="207" t="s">
        <v>235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691</v>
      </c>
      <c r="C6346" s="209" t="s">
        <v>692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287</v>
      </c>
      <c r="H6346" s="207" t="s">
        <v>1671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691</v>
      </c>
      <c r="C6347" s="209" t="s">
        <v>692</v>
      </c>
      <c r="D6347" s="72" t="str">
        <f t="shared" si="199"/>
        <v>out/2018</v>
      </c>
      <c r="E6347" s="206">
        <v>43378</v>
      </c>
      <c r="F6347" s="205" t="s">
        <v>545</v>
      </c>
      <c r="G6347" s="205" t="s">
        <v>287</v>
      </c>
      <c r="H6347" s="207" t="s">
        <v>744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691</v>
      </c>
      <c r="C6348" s="209" t="s">
        <v>692</v>
      </c>
      <c r="D6348" s="72" t="str">
        <f t="shared" si="199"/>
        <v>out/2018</v>
      </c>
      <c r="E6348" s="206">
        <v>43378</v>
      </c>
      <c r="F6348" s="205" t="s">
        <v>545</v>
      </c>
      <c r="G6348" s="205" t="s">
        <v>287</v>
      </c>
      <c r="H6348" s="207" t="s">
        <v>1672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691</v>
      </c>
      <c r="C6349" s="209" t="s">
        <v>692</v>
      </c>
      <c r="D6349" s="72" t="str">
        <f t="shared" si="199"/>
        <v>out/2018</v>
      </c>
      <c r="E6349" s="206">
        <v>43378</v>
      </c>
      <c r="F6349" s="205" t="s">
        <v>545</v>
      </c>
      <c r="G6349" s="205" t="s">
        <v>287</v>
      </c>
      <c r="H6349" s="207" t="s">
        <v>883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691</v>
      </c>
      <c r="C6350" s="209" t="s">
        <v>692</v>
      </c>
      <c r="D6350" s="72" t="str">
        <f t="shared" si="199"/>
        <v>out/2018</v>
      </c>
      <c r="E6350" s="206">
        <v>43378</v>
      </c>
      <c r="F6350" s="205" t="s">
        <v>545</v>
      </c>
      <c r="G6350" s="205" t="s">
        <v>287</v>
      </c>
      <c r="H6350" s="207" t="s">
        <v>930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691</v>
      </c>
      <c r="C6351" s="209" t="s">
        <v>692</v>
      </c>
      <c r="D6351" s="72" t="str">
        <f t="shared" si="199"/>
        <v>out/2018</v>
      </c>
      <c r="E6351" s="206">
        <v>43378</v>
      </c>
      <c r="F6351" s="205" t="s">
        <v>1673</v>
      </c>
      <c r="G6351" s="205" t="s">
        <v>287</v>
      </c>
      <c r="H6351" s="207" t="s">
        <v>549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691</v>
      </c>
      <c r="C6352" s="209" t="s">
        <v>692</v>
      </c>
      <c r="D6352" s="72" t="str">
        <f t="shared" si="199"/>
        <v>out/2018</v>
      </c>
      <c r="E6352" s="206">
        <v>43378</v>
      </c>
      <c r="F6352" s="205" t="s">
        <v>545</v>
      </c>
      <c r="G6352" s="205" t="s">
        <v>287</v>
      </c>
      <c r="H6352" s="207" t="s">
        <v>546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691</v>
      </c>
      <c r="C6353" s="209" t="s">
        <v>692</v>
      </c>
      <c r="D6353" s="72" t="str">
        <f t="shared" si="199"/>
        <v>out/2018</v>
      </c>
      <c r="E6353" s="206">
        <v>43378</v>
      </c>
      <c r="F6353" s="205" t="s">
        <v>545</v>
      </c>
      <c r="G6353" s="205" t="s">
        <v>287</v>
      </c>
      <c r="H6353" s="207" t="s">
        <v>1600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691</v>
      </c>
      <c r="C6354" s="209" t="s">
        <v>692</v>
      </c>
      <c r="D6354" s="72" t="str">
        <f t="shared" si="199"/>
        <v>out/2018</v>
      </c>
      <c r="E6354" s="206">
        <v>43378</v>
      </c>
      <c r="F6354" s="205" t="s">
        <v>545</v>
      </c>
      <c r="G6354" s="205" t="s">
        <v>287</v>
      </c>
      <c r="H6354" s="207" t="s">
        <v>1601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691</v>
      </c>
      <c r="C6355" s="209" t="s">
        <v>692</v>
      </c>
      <c r="D6355" s="72" t="str">
        <f t="shared" si="199"/>
        <v>out/2018</v>
      </c>
      <c r="E6355" s="206">
        <v>43378</v>
      </c>
      <c r="F6355" s="205" t="s">
        <v>545</v>
      </c>
      <c r="G6355" s="205" t="s">
        <v>287</v>
      </c>
      <c r="H6355" s="207" t="s">
        <v>1179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691</v>
      </c>
      <c r="C6356" s="209" t="s">
        <v>692</v>
      </c>
      <c r="D6356" s="72" t="str">
        <f t="shared" si="199"/>
        <v>out/2018</v>
      </c>
      <c r="E6356" s="206">
        <v>43378</v>
      </c>
      <c r="F6356" s="205" t="s">
        <v>545</v>
      </c>
      <c r="G6356" s="205" t="s">
        <v>287</v>
      </c>
      <c r="H6356" s="207" t="s">
        <v>1604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691</v>
      </c>
      <c r="C6357" s="209" t="s">
        <v>692</v>
      </c>
      <c r="D6357" s="72" t="str">
        <f t="shared" si="199"/>
        <v>out/2018</v>
      </c>
      <c r="E6357" s="206">
        <v>43378</v>
      </c>
      <c r="F6357" s="205" t="s">
        <v>210</v>
      </c>
      <c r="G6357" s="205" t="s">
        <v>287</v>
      </c>
      <c r="H6357" s="207" t="s">
        <v>298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691</v>
      </c>
      <c r="C6358" s="209" t="s">
        <v>692</v>
      </c>
      <c r="D6358" s="72" t="str">
        <f t="shared" si="199"/>
        <v>out/2018</v>
      </c>
      <c r="E6358" s="206">
        <v>43378</v>
      </c>
      <c r="F6358" s="205" t="s">
        <v>210</v>
      </c>
      <c r="G6358" s="205" t="s">
        <v>287</v>
      </c>
      <c r="H6358" s="207" t="s">
        <v>298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691</v>
      </c>
      <c r="C6359" s="209" t="s">
        <v>692</v>
      </c>
      <c r="D6359" s="72" t="str">
        <f t="shared" si="199"/>
        <v>out/2018</v>
      </c>
      <c r="E6359" s="206">
        <v>43378</v>
      </c>
      <c r="F6359" s="205" t="s">
        <v>210</v>
      </c>
      <c r="G6359" s="205" t="s">
        <v>287</v>
      </c>
      <c r="H6359" s="207" t="s">
        <v>298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691</v>
      </c>
      <c r="C6360" s="209" t="s">
        <v>692</v>
      </c>
      <c r="D6360" s="72" t="str">
        <f t="shared" si="199"/>
        <v>out/2018</v>
      </c>
      <c r="E6360" s="206">
        <v>43378</v>
      </c>
      <c r="F6360" s="205" t="s">
        <v>210</v>
      </c>
      <c r="G6360" s="205" t="s">
        <v>287</v>
      </c>
      <c r="H6360" s="207" t="s">
        <v>298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691</v>
      </c>
      <c r="C6361" s="209" t="s">
        <v>692</v>
      </c>
      <c r="D6361" s="72" t="str">
        <f t="shared" si="199"/>
        <v>out/2018</v>
      </c>
      <c r="E6361" s="206">
        <v>43378</v>
      </c>
      <c r="F6361" s="205" t="s">
        <v>210</v>
      </c>
      <c r="G6361" s="205" t="s">
        <v>287</v>
      </c>
      <c r="H6361" s="207" t="s">
        <v>298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691</v>
      </c>
      <c r="C6362" s="209" t="s">
        <v>692</v>
      </c>
      <c r="D6362" s="72" t="str">
        <f t="shared" si="199"/>
        <v>out/2018</v>
      </c>
      <c r="E6362" s="206">
        <v>43378</v>
      </c>
      <c r="F6362" s="205" t="s">
        <v>210</v>
      </c>
      <c r="G6362" s="205" t="s">
        <v>287</v>
      </c>
      <c r="H6362" s="207" t="s">
        <v>298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691</v>
      </c>
      <c r="C6363" s="209" t="s">
        <v>692</v>
      </c>
      <c r="D6363" s="72" t="str">
        <f t="shared" si="199"/>
        <v>out/2018</v>
      </c>
      <c r="E6363" s="206">
        <v>43378</v>
      </c>
      <c r="F6363" s="205" t="s">
        <v>210</v>
      </c>
      <c r="G6363" s="205" t="s">
        <v>287</v>
      </c>
      <c r="H6363" s="207" t="s">
        <v>298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693</v>
      </c>
      <c r="C6364" s="209" t="s">
        <v>692</v>
      </c>
      <c r="D6364" s="72" t="str">
        <f t="shared" si="199"/>
        <v>out/2018</v>
      </c>
      <c r="E6364" s="206">
        <v>43378</v>
      </c>
      <c r="F6364" s="205" t="s">
        <v>201</v>
      </c>
      <c r="G6364" s="205" t="s">
        <v>287</v>
      </c>
      <c r="H6364" s="207" t="s">
        <v>299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691</v>
      </c>
      <c r="C6365" s="209" t="s">
        <v>692</v>
      </c>
      <c r="D6365" s="72" t="str">
        <f t="shared" si="199"/>
        <v>out/2018</v>
      </c>
      <c r="E6365" s="206">
        <v>43378</v>
      </c>
      <c r="F6365" s="205" t="s">
        <v>201</v>
      </c>
      <c r="G6365" s="205" t="s">
        <v>287</v>
      </c>
      <c r="H6365" s="207" t="s">
        <v>299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691</v>
      </c>
      <c r="C6366" s="209" t="s">
        <v>692</v>
      </c>
      <c r="D6366" s="72" t="str">
        <f t="shared" si="199"/>
        <v>out/2018</v>
      </c>
      <c r="E6366" s="206">
        <v>43378</v>
      </c>
      <c r="F6366" s="205" t="s">
        <v>545</v>
      </c>
      <c r="G6366" s="205" t="s">
        <v>287</v>
      </c>
      <c r="H6366" s="207" t="s">
        <v>1674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691</v>
      </c>
      <c r="C6367" s="209" t="s">
        <v>692</v>
      </c>
      <c r="D6367" s="72" t="str">
        <f t="shared" si="199"/>
        <v>out/2018</v>
      </c>
      <c r="E6367" s="206">
        <v>43381</v>
      </c>
      <c r="F6367" s="205" t="s">
        <v>1618</v>
      </c>
      <c r="G6367" s="205" t="s">
        <v>287</v>
      </c>
      <c r="H6367" s="207" t="s">
        <v>213</v>
      </c>
      <c r="I6367" s="207" t="s">
        <v>202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691</v>
      </c>
      <c r="C6368" s="209" t="s">
        <v>692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287</v>
      </c>
      <c r="H6368" s="207" t="s">
        <v>316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691</v>
      </c>
      <c r="C6369" s="209" t="s">
        <v>692</v>
      </c>
      <c r="D6369" s="72" t="str">
        <f t="shared" si="199"/>
        <v>out/2018</v>
      </c>
      <c r="E6369" s="206">
        <v>43381</v>
      </c>
      <c r="F6369" s="205" t="s">
        <v>1675</v>
      </c>
      <c r="G6369" s="205" t="s">
        <v>287</v>
      </c>
      <c r="H6369" s="207" t="s">
        <v>1494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691</v>
      </c>
      <c r="C6370" s="209" t="s">
        <v>692</v>
      </c>
      <c r="D6370" s="72" t="str">
        <f t="shared" si="199"/>
        <v>out/2018</v>
      </c>
      <c r="E6370" s="206">
        <v>43381</v>
      </c>
      <c r="F6370" s="205" t="s">
        <v>1675</v>
      </c>
      <c r="G6370" s="205" t="s">
        <v>287</v>
      </c>
      <c r="H6370" s="207" t="s">
        <v>1494</v>
      </c>
      <c r="I6370" s="207" t="s">
        <v>235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691</v>
      </c>
      <c r="C6371" s="209" t="s">
        <v>692</v>
      </c>
      <c r="D6371" s="72" t="str">
        <f t="shared" si="199"/>
        <v>out/2018</v>
      </c>
      <c r="E6371" s="206">
        <v>43381</v>
      </c>
      <c r="F6371" s="205" t="s">
        <v>1507</v>
      </c>
      <c r="G6371" s="205" t="s">
        <v>287</v>
      </c>
      <c r="H6371" s="207" t="s">
        <v>744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691</v>
      </c>
      <c r="C6372" s="209" t="s">
        <v>692</v>
      </c>
      <c r="D6372" s="72" t="str">
        <f t="shared" si="199"/>
        <v>out/2018</v>
      </c>
      <c r="E6372" s="206">
        <v>43381</v>
      </c>
      <c r="F6372" s="205" t="s">
        <v>1676</v>
      </c>
      <c r="G6372" s="205" t="s">
        <v>287</v>
      </c>
      <c r="H6372" s="207" t="s">
        <v>1677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691</v>
      </c>
      <c r="C6373" s="209" t="s">
        <v>692</v>
      </c>
      <c r="D6373" s="72" t="str">
        <f t="shared" si="199"/>
        <v>out/2018</v>
      </c>
      <c r="E6373" s="206">
        <v>43381</v>
      </c>
      <c r="F6373" s="205" t="s">
        <v>1678</v>
      </c>
      <c r="G6373" s="205" t="s">
        <v>287</v>
      </c>
      <c r="H6373" s="207" t="s">
        <v>1677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691</v>
      </c>
      <c r="C6374" s="209" t="s">
        <v>692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287</v>
      </c>
      <c r="H6374" s="207" t="s">
        <v>1031</v>
      </c>
      <c r="I6374" s="207" t="s">
        <v>242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691</v>
      </c>
      <c r="C6375" s="209" t="s">
        <v>692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287</v>
      </c>
      <c r="H6375" s="207" t="s">
        <v>1409</v>
      </c>
      <c r="I6375" s="207" t="s">
        <v>241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691</v>
      </c>
      <c r="C6376" s="209" t="s">
        <v>692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287</v>
      </c>
      <c r="H6376" s="207" t="s">
        <v>1409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691</v>
      </c>
      <c r="C6377" s="209" t="s">
        <v>692</v>
      </c>
      <c r="D6377" s="72" t="str">
        <f t="shared" si="199"/>
        <v>out/2018</v>
      </c>
      <c r="E6377" s="206">
        <v>43381</v>
      </c>
      <c r="F6377" s="205" t="s">
        <v>210</v>
      </c>
      <c r="G6377" s="205" t="s">
        <v>287</v>
      </c>
      <c r="H6377" s="207" t="s">
        <v>298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691</v>
      </c>
      <c r="C6378" s="209" t="s">
        <v>692</v>
      </c>
      <c r="D6378" s="72" t="str">
        <f t="shared" si="199"/>
        <v>out/2018</v>
      </c>
      <c r="E6378" s="206">
        <v>43381</v>
      </c>
      <c r="F6378" s="205" t="s">
        <v>210</v>
      </c>
      <c r="G6378" s="205" t="s">
        <v>287</v>
      </c>
      <c r="H6378" s="207" t="s">
        <v>298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691</v>
      </c>
      <c r="C6379" s="209" t="s">
        <v>692</v>
      </c>
      <c r="D6379" s="72" t="str">
        <f t="shared" si="199"/>
        <v>out/2018</v>
      </c>
      <c r="E6379" s="206">
        <v>43381</v>
      </c>
      <c r="F6379" s="205" t="s">
        <v>210</v>
      </c>
      <c r="G6379" s="205" t="s">
        <v>287</v>
      </c>
      <c r="H6379" s="207" t="s">
        <v>298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691</v>
      </c>
      <c r="C6380" s="209" t="s">
        <v>692</v>
      </c>
      <c r="D6380" s="72" t="str">
        <f t="shared" si="199"/>
        <v>out/2018</v>
      </c>
      <c r="E6380" s="206">
        <v>43382</v>
      </c>
      <c r="F6380" s="205" t="s">
        <v>314</v>
      </c>
      <c r="G6380" s="205" t="s">
        <v>287</v>
      </c>
      <c r="H6380" s="207" t="s">
        <v>387</v>
      </c>
      <c r="I6380" s="207" t="s">
        <v>268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691</v>
      </c>
      <c r="C6381" s="209" t="s">
        <v>692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287</v>
      </c>
      <c r="H6381" s="207" t="s">
        <v>1679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691</v>
      </c>
      <c r="C6382" s="209" t="s">
        <v>692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287</v>
      </c>
      <c r="H6382" s="207" t="s">
        <v>1679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691</v>
      </c>
      <c r="C6383" s="209" t="s">
        <v>692</v>
      </c>
      <c r="D6383" s="72" t="str">
        <f t="shared" si="199"/>
        <v>out/2018</v>
      </c>
      <c r="E6383" s="206">
        <v>43382</v>
      </c>
      <c r="F6383" s="205" t="s">
        <v>210</v>
      </c>
      <c r="G6383" s="205" t="s">
        <v>287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691</v>
      </c>
      <c r="C6384" s="209" t="s">
        <v>692</v>
      </c>
      <c r="D6384" s="72" t="str">
        <f t="shared" si="199"/>
        <v>out/2018</v>
      </c>
      <c r="E6384" s="206">
        <v>43382</v>
      </c>
      <c r="F6384" s="205" t="s">
        <v>545</v>
      </c>
      <c r="G6384" s="205" t="s">
        <v>287</v>
      </c>
      <c r="H6384" s="207" t="s">
        <v>744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691</v>
      </c>
      <c r="C6385" s="209" t="s">
        <v>692</v>
      </c>
      <c r="D6385" s="72" t="str">
        <f t="shared" si="199"/>
        <v>out/2018</v>
      </c>
      <c r="E6385" s="206">
        <v>43382</v>
      </c>
      <c r="F6385" s="205" t="s">
        <v>314</v>
      </c>
      <c r="G6385" s="205" t="s">
        <v>287</v>
      </c>
      <c r="H6385" s="207" t="s">
        <v>197</v>
      </c>
      <c r="I6385" s="207" t="s">
        <v>268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691</v>
      </c>
      <c r="C6386" s="209" t="s">
        <v>692</v>
      </c>
      <c r="D6386" s="72" t="str">
        <f t="shared" si="199"/>
        <v>out/2018</v>
      </c>
      <c r="E6386" s="206">
        <v>43382</v>
      </c>
      <c r="F6386" s="205" t="s">
        <v>314</v>
      </c>
      <c r="G6386" s="205" t="s">
        <v>287</v>
      </c>
      <c r="H6386" s="207" t="s">
        <v>387</v>
      </c>
      <c r="I6386" s="207" t="s">
        <v>268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691</v>
      </c>
      <c r="C6387" s="209" t="s">
        <v>692</v>
      </c>
      <c r="D6387" s="72" t="str">
        <f t="shared" si="199"/>
        <v>out/2018</v>
      </c>
      <c r="E6387" s="206">
        <v>43382</v>
      </c>
      <c r="F6387" s="205" t="s">
        <v>314</v>
      </c>
      <c r="G6387" s="205" t="s">
        <v>287</v>
      </c>
      <c r="H6387" s="207" t="s">
        <v>867</v>
      </c>
      <c r="I6387" s="207" t="s">
        <v>268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691</v>
      </c>
      <c r="C6388" s="209" t="s">
        <v>692</v>
      </c>
      <c r="D6388" s="72" t="str">
        <f t="shared" si="199"/>
        <v>out/2018</v>
      </c>
      <c r="E6388" s="206">
        <v>43382</v>
      </c>
      <c r="F6388" s="205" t="s">
        <v>314</v>
      </c>
      <c r="G6388" s="205" t="s">
        <v>287</v>
      </c>
      <c r="H6388" s="207" t="s">
        <v>1573</v>
      </c>
      <c r="I6388" s="207" t="s">
        <v>268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691</v>
      </c>
      <c r="C6389" s="209" t="s">
        <v>692</v>
      </c>
      <c r="D6389" s="72" t="str">
        <f t="shared" si="199"/>
        <v>out/2018</v>
      </c>
      <c r="E6389" s="206">
        <v>43382</v>
      </c>
      <c r="F6389" s="205" t="s">
        <v>314</v>
      </c>
      <c r="G6389" s="205" t="s">
        <v>287</v>
      </c>
      <c r="H6389" s="207" t="s">
        <v>1328</v>
      </c>
      <c r="I6389" s="207" t="s">
        <v>268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691</v>
      </c>
      <c r="C6390" s="209" t="s">
        <v>692</v>
      </c>
      <c r="D6390" s="72" t="str">
        <f t="shared" si="199"/>
        <v>out/2018</v>
      </c>
      <c r="E6390" s="206">
        <v>43382</v>
      </c>
      <c r="F6390" s="205" t="s">
        <v>314</v>
      </c>
      <c r="G6390" s="205" t="s">
        <v>287</v>
      </c>
      <c r="H6390" s="207" t="s">
        <v>1578</v>
      </c>
      <c r="I6390" s="207" t="s">
        <v>268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691</v>
      </c>
      <c r="C6391" s="209" t="s">
        <v>692</v>
      </c>
      <c r="D6391" s="72" t="str">
        <f t="shared" si="199"/>
        <v>out/2018</v>
      </c>
      <c r="E6391" s="206">
        <v>43382</v>
      </c>
      <c r="F6391" s="205" t="s">
        <v>314</v>
      </c>
      <c r="G6391" s="205" t="s">
        <v>287</v>
      </c>
      <c r="H6391" s="207" t="s">
        <v>979</v>
      </c>
      <c r="I6391" s="221" t="s">
        <v>268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691</v>
      </c>
      <c r="C6392" s="209" t="s">
        <v>692</v>
      </c>
      <c r="D6392" s="72" t="str">
        <f t="shared" si="199"/>
        <v>out/2018</v>
      </c>
      <c r="E6392" s="206">
        <v>43382</v>
      </c>
      <c r="F6392" s="205" t="s">
        <v>203</v>
      </c>
      <c r="G6392" s="205" t="s">
        <v>287</v>
      </c>
      <c r="H6392" s="207" t="s">
        <v>204</v>
      </c>
      <c r="I6392" s="207" t="s">
        <v>292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691</v>
      </c>
      <c r="C6393" s="209" t="s">
        <v>692</v>
      </c>
      <c r="D6393" s="72" t="str">
        <f t="shared" si="199"/>
        <v>out/2018</v>
      </c>
      <c r="E6393" s="206">
        <v>43382</v>
      </c>
      <c r="F6393" s="205" t="s">
        <v>314</v>
      </c>
      <c r="G6393" s="205" t="s">
        <v>287</v>
      </c>
      <c r="H6393" s="207" t="s">
        <v>206</v>
      </c>
      <c r="I6393" s="207" t="s">
        <v>268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691</v>
      </c>
      <c r="C6394" s="209" t="s">
        <v>692</v>
      </c>
      <c r="D6394" s="72" t="str">
        <f t="shared" si="199"/>
        <v>out/2018</v>
      </c>
      <c r="E6394" s="206">
        <v>43382</v>
      </c>
      <c r="F6394" s="205" t="s">
        <v>314</v>
      </c>
      <c r="G6394" s="205" t="s">
        <v>287</v>
      </c>
      <c r="H6394" s="207" t="s">
        <v>1220</v>
      </c>
      <c r="I6394" s="207" t="s">
        <v>268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691</v>
      </c>
      <c r="C6395" s="209" t="s">
        <v>692</v>
      </c>
      <c r="D6395" s="72" t="str">
        <f t="shared" si="199"/>
        <v>out/2018</v>
      </c>
      <c r="E6395" s="206">
        <v>43382</v>
      </c>
      <c r="F6395" s="205" t="s">
        <v>314</v>
      </c>
      <c r="G6395" s="205" t="s">
        <v>287</v>
      </c>
      <c r="H6395" s="207" t="s">
        <v>979</v>
      </c>
      <c r="I6395" s="207" t="s">
        <v>268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691</v>
      </c>
      <c r="C6396" s="209" t="s">
        <v>692</v>
      </c>
      <c r="D6396" s="72" t="str">
        <f t="shared" si="199"/>
        <v>out/2018</v>
      </c>
      <c r="E6396" s="206">
        <v>43382</v>
      </c>
      <c r="F6396" s="205" t="s">
        <v>314</v>
      </c>
      <c r="G6396" s="205" t="s">
        <v>287</v>
      </c>
      <c r="H6396" s="207" t="s">
        <v>1256</v>
      </c>
      <c r="I6396" s="207" t="s">
        <v>268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691</v>
      </c>
      <c r="C6397" s="209" t="s">
        <v>692</v>
      </c>
      <c r="D6397" s="72" t="str">
        <f t="shared" si="199"/>
        <v>out/2018</v>
      </c>
      <c r="E6397" s="206">
        <v>43382</v>
      </c>
      <c r="F6397" s="205" t="s">
        <v>314</v>
      </c>
      <c r="G6397" s="205" t="s">
        <v>287</v>
      </c>
      <c r="H6397" s="207" t="s">
        <v>379</v>
      </c>
      <c r="I6397" s="207" t="s">
        <v>268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691</v>
      </c>
      <c r="C6398" s="209" t="s">
        <v>692</v>
      </c>
      <c r="D6398" s="72" t="str">
        <f t="shared" si="199"/>
        <v>out/2018</v>
      </c>
      <c r="E6398" s="206">
        <v>43382</v>
      </c>
      <c r="F6398" s="205" t="s">
        <v>314</v>
      </c>
      <c r="G6398" s="205" t="s">
        <v>287</v>
      </c>
      <c r="H6398" s="207" t="s">
        <v>1680</v>
      </c>
      <c r="I6398" s="207" t="s">
        <v>268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691</v>
      </c>
      <c r="C6399" s="209" t="s">
        <v>692</v>
      </c>
      <c r="D6399" s="72" t="str">
        <f t="shared" si="199"/>
        <v>out/2018</v>
      </c>
      <c r="E6399" s="206">
        <v>43382</v>
      </c>
      <c r="F6399" s="205" t="s">
        <v>314</v>
      </c>
      <c r="G6399" s="205" t="s">
        <v>287</v>
      </c>
      <c r="H6399" s="207" t="s">
        <v>1680</v>
      </c>
      <c r="I6399" s="207" t="s">
        <v>268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691</v>
      </c>
      <c r="C6400" s="209" t="s">
        <v>692</v>
      </c>
      <c r="D6400" s="72" t="str">
        <f t="shared" si="199"/>
        <v>out/2018</v>
      </c>
      <c r="E6400" s="206">
        <v>43382</v>
      </c>
      <c r="F6400" s="205" t="s">
        <v>210</v>
      </c>
      <c r="G6400" s="205" t="s">
        <v>287</v>
      </c>
      <c r="H6400" s="207" t="s">
        <v>298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691</v>
      </c>
      <c r="C6401" s="209" t="s">
        <v>692</v>
      </c>
      <c r="D6401" s="72" t="str">
        <f t="shared" si="199"/>
        <v>out/2018</v>
      </c>
      <c r="E6401" s="206">
        <v>43382</v>
      </c>
      <c r="F6401" s="205" t="s">
        <v>210</v>
      </c>
      <c r="G6401" s="205" t="s">
        <v>287</v>
      </c>
      <c r="H6401" s="207" t="s">
        <v>298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691</v>
      </c>
      <c r="C6402" s="209" t="s">
        <v>692</v>
      </c>
      <c r="D6402" s="72" t="str">
        <f t="shared" si="199"/>
        <v>out/2018</v>
      </c>
      <c r="E6402" s="206">
        <v>43382</v>
      </c>
      <c r="F6402" s="205" t="s">
        <v>210</v>
      </c>
      <c r="G6402" s="205" t="s">
        <v>287</v>
      </c>
      <c r="H6402" s="207" t="s">
        <v>298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691</v>
      </c>
      <c r="C6403" s="209" t="s">
        <v>692</v>
      </c>
      <c r="D6403" s="72" t="str">
        <f t="shared" si="199"/>
        <v>out/2018</v>
      </c>
      <c r="E6403" s="206">
        <v>43382</v>
      </c>
      <c r="F6403" s="205" t="s">
        <v>210</v>
      </c>
      <c r="G6403" s="205" t="s">
        <v>287</v>
      </c>
      <c r="H6403" s="207" t="s">
        <v>298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691</v>
      </c>
      <c r="C6404" s="209" t="s">
        <v>692</v>
      </c>
      <c r="D6404" s="72" t="str">
        <f t="shared" ref="D6404:D6467" si="201">TEXT(E6404,"mmm/aaaa")</f>
        <v>out/2018</v>
      </c>
      <c r="E6404" s="206">
        <v>43382</v>
      </c>
      <c r="F6404" s="205" t="s">
        <v>210</v>
      </c>
      <c r="G6404" s="205" t="s">
        <v>287</v>
      </c>
      <c r="H6404" s="207" t="s">
        <v>298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691</v>
      </c>
      <c r="C6405" s="209" t="s">
        <v>692</v>
      </c>
      <c r="D6405" s="72" t="str">
        <f t="shared" si="201"/>
        <v>out/2018</v>
      </c>
      <c r="E6405" s="206">
        <v>43382</v>
      </c>
      <c r="F6405" s="205" t="s">
        <v>210</v>
      </c>
      <c r="G6405" s="205" t="s">
        <v>287</v>
      </c>
      <c r="H6405" s="207" t="s">
        <v>298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691</v>
      </c>
      <c r="C6406" s="209" t="s">
        <v>692</v>
      </c>
      <c r="D6406" s="72" t="str">
        <f t="shared" si="201"/>
        <v>out/2018</v>
      </c>
      <c r="E6406" s="206">
        <v>43382</v>
      </c>
      <c r="F6406" s="205" t="s">
        <v>210</v>
      </c>
      <c r="G6406" s="205" t="s">
        <v>287</v>
      </c>
      <c r="H6406" s="207" t="s">
        <v>298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691</v>
      </c>
      <c r="C6407" s="209" t="s">
        <v>692</v>
      </c>
      <c r="D6407" s="72" t="str">
        <f t="shared" si="201"/>
        <v>out/2018</v>
      </c>
      <c r="E6407" s="206">
        <v>43382</v>
      </c>
      <c r="F6407" s="205" t="s">
        <v>210</v>
      </c>
      <c r="G6407" s="205" t="s">
        <v>287</v>
      </c>
      <c r="H6407" s="207" t="s">
        <v>298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691</v>
      </c>
      <c r="C6408" s="209" t="s">
        <v>692</v>
      </c>
      <c r="D6408" s="72" t="str">
        <f t="shared" si="201"/>
        <v>out/2018</v>
      </c>
      <c r="E6408" s="206">
        <v>43382</v>
      </c>
      <c r="F6408" s="205" t="s">
        <v>210</v>
      </c>
      <c r="G6408" s="205" t="s">
        <v>287</v>
      </c>
      <c r="H6408" s="207" t="s">
        <v>298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691</v>
      </c>
      <c r="C6409" s="209" t="s">
        <v>692</v>
      </c>
      <c r="D6409" s="72" t="str">
        <f t="shared" si="201"/>
        <v>out/2018</v>
      </c>
      <c r="E6409" s="206">
        <v>43382</v>
      </c>
      <c r="F6409" s="205" t="s">
        <v>210</v>
      </c>
      <c r="G6409" s="205" t="s">
        <v>287</v>
      </c>
      <c r="H6409" s="207" t="s">
        <v>298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691</v>
      </c>
      <c r="C6410" s="209" t="s">
        <v>692</v>
      </c>
      <c r="D6410" s="72" t="str">
        <f t="shared" si="201"/>
        <v>out/2018</v>
      </c>
      <c r="E6410" s="206">
        <v>43382</v>
      </c>
      <c r="F6410" s="205" t="s">
        <v>210</v>
      </c>
      <c r="G6410" s="205" t="s">
        <v>287</v>
      </c>
      <c r="H6410" s="207" t="s">
        <v>298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691</v>
      </c>
      <c r="C6411" s="209" t="s">
        <v>692</v>
      </c>
      <c r="D6411" s="72" t="str">
        <f t="shared" si="201"/>
        <v>out/2018</v>
      </c>
      <c r="E6411" s="206">
        <v>43382</v>
      </c>
      <c r="F6411" s="205" t="s">
        <v>210</v>
      </c>
      <c r="G6411" s="205" t="s">
        <v>287</v>
      </c>
      <c r="H6411" s="207" t="s">
        <v>298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691</v>
      </c>
      <c r="C6412" s="209" t="s">
        <v>692</v>
      </c>
      <c r="D6412" s="72" t="str">
        <f t="shared" si="201"/>
        <v>out/2018</v>
      </c>
      <c r="E6412" s="206">
        <v>43382</v>
      </c>
      <c r="F6412" s="205" t="s">
        <v>210</v>
      </c>
      <c r="G6412" s="205" t="s">
        <v>287</v>
      </c>
      <c r="H6412" s="207" t="s">
        <v>298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691</v>
      </c>
      <c r="C6413" s="209" t="s">
        <v>692</v>
      </c>
      <c r="D6413" s="72" t="str">
        <f t="shared" si="201"/>
        <v>out/2018</v>
      </c>
      <c r="E6413" s="206">
        <v>43382</v>
      </c>
      <c r="F6413" s="205" t="s">
        <v>210</v>
      </c>
      <c r="G6413" s="205" t="s">
        <v>287</v>
      </c>
      <c r="H6413" s="207" t="s">
        <v>298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691</v>
      </c>
      <c r="C6414" s="209" t="s">
        <v>692</v>
      </c>
      <c r="D6414" s="72" t="str">
        <f t="shared" si="201"/>
        <v>out/2018</v>
      </c>
      <c r="E6414" s="206">
        <v>43382</v>
      </c>
      <c r="F6414" s="205" t="s">
        <v>210</v>
      </c>
      <c r="G6414" s="205" t="s">
        <v>287</v>
      </c>
      <c r="H6414" s="207" t="s">
        <v>298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691</v>
      </c>
      <c r="C6415" s="209" t="s">
        <v>692</v>
      </c>
      <c r="D6415" s="72" t="str">
        <f t="shared" si="201"/>
        <v>out/2018</v>
      </c>
      <c r="E6415" s="206">
        <v>43382</v>
      </c>
      <c r="F6415" s="205" t="s">
        <v>210</v>
      </c>
      <c r="G6415" s="205" t="s">
        <v>287</v>
      </c>
      <c r="H6415" s="207" t="s">
        <v>298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691</v>
      </c>
      <c r="C6416" s="209" t="s">
        <v>692</v>
      </c>
      <c r="D6416" s="72" t="str">
        <f t="shared" si="201"/>
        <v>out/2018</v>
      </c>
      <c r="E6416" s="206">
        <v>43382</v>
      </c>
      <c r="F6416" s="205" t="s">
        <v>210</v>
      </c>
      <c r="G6416" s="205" t="s">
        <v>287</v>
      </c>
      <c r="H6416" s="207" t="s">
        <v>298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691</v>
      </c>
      <c r="C6417" s="209" t="s">
        <v>692</v>
      </c>
      <c r="D6417" s="72" t="str">
        <f t="shared" si="201"/>
        <v>out/2018</v>
      </c>
      <c r="E6417" s="206">
        <v>43382</v>
      </c>
      <c r="F6417" s="205" t="s">
        <v>1681</v>
      </c>
      <c r="G6417" s="205" t="s">
        <v>287</v>
      </c>
      <c r="H6417" s="207" t="s">
        <v>1680</v>
      </c>
      <c r="I6417" s="207" t="s">
        <v>268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691</v>
      </c>
      <c r="C6418" s="209" t="s">
        <v>692</v>
      </c>
      <c r="D6418" s="72" t="str">
        <f t="shared" si="201"/>
        <v>out/2018</v>
      </c>
      <c r="E6418" s="206">
        <v>43382</v>
      </c>
      <c r="F6418" s="205" t="s">
        <v>1681</v>
      </c>
      <c r="G6418" s="205" t="s">
        <v>287</v>
      </c>
      <c r="H6418" s="207" t="s">
        <v>1680</v>
      </c>
      <c r="I6418" s="207" t="s">
        <v>268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691</v>
      </c>
      <c r="C6419" s="209" t="s">
        <v>692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287</v>
      </c>
      <c r="H6419" s="207" t="s">
        <v>1682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691</v>
      </c>
      <c r="C6420" s="209" t="s">
        <v>692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581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691</v>
      </c>
      <c r="C6421" s="209" t="s">
        <v>692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303</v>
      </c>
      <c r="H6421" s="207" t="s">
        <v>581</v>
      </c>
      <c r="I6421" s="207" t="s">
        <v>240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691</v>
      </c>
      <c r="C6422" s="209" t="s">
        <v>692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289</v>
      </c>
      <c r="H6422" s="207" t="s">
        <v>1615</v>
      </c>
      <c r="I6422" s="207" t="s">
        <v>241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691</v>
      </c>
      <c r="C6423" s="209" t="s">
        <v>692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287</v>
      </c>
      <c r="H6423" s="207" t="s">
        <v>1615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691</v>
      </c>
      <c r="C6424" s="209" t="s">
        <v>692</v>
      </c>
      <c r="D6424" s="72" t="str">
        <f t="shared" si="201"/>
        <v>out/2018</v>
      </c>
      <c r="E6424" s="206">
        <v>43383</v>
      </c>
      <c r="F6424" s="205" t="s">
        <v>314</v>
      </c>
      <c r="G6424" s="205" t="s">
        <v>287</v>
      </c>
      <c r="H6424" s="207" t="s">
        <v>930</v>
      </c>
      <c r="I6424" s="207" t="s">
        <v>268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691</v>
      </c>
      <c r="C6425" s="209" t="s">
        <v>692</v>
      </c>
      <c r="D6425" s="72" t="str">
        <f t="shared" si="201"/>
        <v>out/2018</v>
      </c>
      <c r="E6425" s="206">
        <v>43383</v>
      </c>
      <c r="F6425" s="205" t="s">
        <v>203</v>
      </c>
      <c r="G6425" s="205" t="s">
        <v>287</v>
      </c>
      <c r="H6425" s="207" t="s">
        <v>204</v>
      </c>
      <c r="I6425" s="207" t="s">
        <v>292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691</v>
      </c>
      <c r="C6426" s="209" t="s">
        <v>692</v>
      </c>
      <c r="D6426" s="72" t="str">
        <f t="shared" si="201"/>
        <v>out/2018</v>
      </c>
      <c r="E6426" s="206">
        <v>43383</v>
      </c>
      <c r="F6426" s="205" t="s">
        <v>314</v>
      </c>
      <c r="G6426" s="205" t="s">
        <v>287</v>
      </c>
      <c r="H6426" s="207" t="s">
        <v>1680</v>
      </c>
      <c r="I6426" s="207" t="s">
        <v>268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691</v>
      </c>
      <c r="C6427" s="209" t="s">
        <v>692</v>
      </c>
      <c r="D6427" s="72" t="str">
        <f t="shared" si="201"/>
        <v>out/2018</v>
      </c>
      <c r="E6427" s="206">
        <v>43383</v>
      </c>
      <c r="F6427" s="205" t="s">
        <v>210</v>
      </c>
      <c r="G6427" s="205" t="s">
        <v>287</v>
      </c>
      <c r="H6427" s="207" t="s">
        <v>298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691</v>
      </c>
      <c r="C6428" s="209" t="s">
        <v>692</v>
      </c>
      <c r="D6428" s="72" t="str">
        <f t="shared" si="201"/>
        <v>out/2018</v>
      </c>
      <c r="E6428" s="206">
        <v>43383</v>
      </c>
      <c r="F6428" s="205" t="s">
        <v>210</v>
      </c>
      <c r="G6428" s="205" t="s">
        <v>287</v>
      </c>
      <c r="H6428" s="207" t="s">
        <v>298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691</v>
      </c>
      <c r="C6429" s="209" t="s">
        <v>692</v>
      </c>
      <c r="D6429" s="72" t="str">
        <f t="shared" si="201"/>
        <v>out/2018</v>
      </c>
      <c r="E6429" s="206">
        <v>43383</v>
      </c>
      <c r="F6429" s="205" t="s">
        <v>210</v>
      </c>
      <c r="G6429" s="205" t="s">
        <v>287</v>
      </c>
      <c r="H6429" s="207" t="s">
        <v>298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693</v>
      </c>
      <c r="C6430" s="209" t="s">
        <v>692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287</v>
      </c>
      <c r="H6430" s="207" t="s">
        <v>140</v>
      </c>
      <c r="I6430" s="207" t="s">
        <v>227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693</v>
      </c>
      <c r="C6431" s="209" t="s">
        <v>692</v>
      </c>
      <c r="D6431" s="72" t="str">
        <f t="shared" si="201"/>
        <v>out/2018</v>
      </c>
      <c r="E6431" s="206">
        <v>43384</v>
      </c>
      <c r="F6431" s="205" t="s">
        <v>210</v>
      </c>
      <c r="G6431" s="205" t="s">
        <v>287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691</v>
      </c>
      <c r="C6432" s="209" t="s">
        <v>692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287</v>
      </c>
      <c r="H6432" s="207" t="s">
        <v>320</v>
      </c>
      <c r="I6432" s="207" t="s">
        <v>251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691</v>
      </c>
      <c r="C6433" s="209" t="s">
        <v>692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287</v>
      </c>
      <c r="H6433" s="207" t="s">
        <v>1494</v>
      </c>
      <c r="I6433" s="207" t="s">
        <v>235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691</v>
      </c>
      <c r="C6434" s="209" t="s">
        <v>692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287</v>
      </c>
      <c r="H6434" s="207" t="s">
        <v>1287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691</v>
      </c>
      <c r="C6435" s="209" t="s">
        <v>692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287</v>
      </c>
      <c r="H6435" s="207" t="s">
        <v>1029</v>
      </c>
      <c r="I6435" s="207" t="s">
        <v>235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691</v>
      </c>
      <c r="C6436" s="209" t="s">
        <v>692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287</v>
      </c>
      <c r="H6436" s="207" t="s">
        <v>1030</v>
      </c>
      <c r="I6436" s="207" t="s">
        <v>235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691</v>
      </c>
      <c r="C6437" s="209" t="s">
        <v>692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287</v>
      </c>
      <c r="H6437" s="207" t="s">
        <v>1011</v>
      </c>
      <c r="I6437" s="207" t="s">
        <v>235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691</v>
      </c>
      <c r="C6438" s="209" t="s">
        <v>692</v>
      </c>
      <c r="D6438" s="72" t="str">
        <f t="shared" si="201"/>
        <v>out/2018</v>
      </c>
      <c r="E6438" s="206">
        <v>43388</v>
      </c>
      <c r="F6438" s="205" t="s">
        <v>210</v>
      </c>
      <c r="G6438" s="205" t="s">
        <v>287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691</v>
      </c>
      <c r="C6439" s="209" t="s">
        <v>692</v>
      </c>
      <c r="D6439" s="72" t="str">
        <f t="shared" si="201"/>
        <v>out/2018</v>
      </c>
      <c r="E6439" s="206">
        <v>43388</v>
      </c>
      <c r="F6439" s="205" t="s">
        <v>1678</v>
      </c>
      <c r="G6439" s="205" t="s">
        <v>287</v>
      </c>
      <c r="H6439" s="207" t="s">
        <v>1677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691</v>
      </c>
      <c r="C6440" s="209" t="s">
        <v>692</v>
      </c>
      <c r="D6440" s="72" t="str">
        <f t="shared" si="201"/>
        <v>out/2018</v>
      </c>
      <c r="E6440" s="206">
        <v>43388</v>
      </c>
      <c r="F6440" s="205" t="s">
        <v>1507</v>
      </c>
      <c r="G6440" s="205" t="s">
        <v>287</v>
      </c>
      <c r="H6440" s="207" t="s">
        <v>926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691</v>
      </c>
      <c r="C6441" s="209" t="s">
        <v>692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287</v>
      </c>
      <c r="H6441" s="207" t="s">
        <v>1012</v>
      </c>
      <c r="I6441" s="207" t="s">
        <v>235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691</v>
      </c>
      <c r="C6442" s="209" t="s">
        <v>692</v>
      </c>
      <c r="D6442" s="72" t="str">
        <f t="shared" si="201"/>
        <v>out/2018</v>
      </c>
      <c r="E6442" s="206">
        <v>43388</v>
      </c>
      <c r="F6442" s="205" t="s">
        <v>1673</v>
      </c>
      <c r="G6442" s="205" t="s">
        <v>287</v>
      </c>
      <c r="H6442" s="207" t="s">
        <v>549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691</v>
      </c>
      <c r="C6443" s="209" t="s">
        <v>692</v>
      </c>
      <c r="D6443" s="72" t="str">
        <f t="shared" si="201"/>
        <v>out/2018</v>
      </c>
      <c r="E6443" s="206">
        <v>43388</v>
      </c>
      <c r="F6443" s="205" t="s">
        <v>1673</v>
      </c>
      <c r="G6443" s="205" t="s">
        <v>287</v>
      </c>
      <c r="H6443" s="207" t="s">
        <v>549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691</v>
      </c>
      <c r="C6444" s="209" t="s">
        <v>692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287</v>
      </c>
      <c r="H6444" s="207" t="s">
        <v>1013</v>
      </c>
      <c r="I6444" s="207" t="s">
        <v>235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691</v>
      </c>
      <c r="C6445" s="209" t="s">
        <v>692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287</v>
      </c>
      <c r="H6445" s="207" t="s">
        <v>1014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691</v>
      </c>
      <c r="C6446" s="209" t="s">
        <v>692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287</v>
      </c>
      <c r="H6446" s="207" t="s">
        <v>1014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691</v>
      </c>
      <c r="C6447" s="209" t="s">
        <v>692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287</v>
      </c>
      <c r="H6447" s="207" t="s">
        <v>1014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691</v>
      </c>
      <c r="C6448" s="209" t="s">
        <v>692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287</v>
      </c>
      <c r="H6448" s="207" t="s">
        <v>1014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691</v>
      </c>
      <c r="C6449" s="209" t="s">
        <v>692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287</v>
      </c>
      <c r="H6449" s="207" t="s">
        <v>1014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691</v>
      </c>
      <c r="C6450" s="209" t="s">
        <v>692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287</v>
      </c>
      <c r="H6450" s="207" t="s">
        <v>1014</v>
      </c>
      <c r="I6450" s="207" t="s">
        <v>244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691</v>
      </c>
      <c r="C6451" s="209" t="s">
        <v>692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287</v>
      </c>
      <c r="H6451" s="207" t="s">
        <v>1014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691</v>
      </c>
      <c r="C6452" s="209" t="s">
        <v>692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287</v>
      </c>
      <c r="H6452" s="207" t="s">
        <v>1014</v>
      </c>
      <c r="I6452" s="207" t="s">
        <v>244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691</v>
      </c>
      <c r="C6453" s="209" t="s">
        <v>692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287</v>
      </c>
      <c r="H6453" s="207" t="s">
        <v>1014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691</v>
      </c>
      <c r="C6454" s="209" t="s">
        <v>692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287</v>
      </c>
      <c r="H6454" s="207" t="s">
        <v>1071</v>
      </c>
      <c r="I6454" s="207" t="s">
        <v>235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691</v>
      </c>
      <c r="C6455" s="209" t="s">
        <v>692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287</v>
      </c>
      <c r="H6455" s="207" t="s">
        <v>1059</v>
      </c>
      <c r="I6455" s="207" t="s">
        <v>261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691</v>
      </c>
      <c r="C6456" s="209" t="s">
        <v>692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293</v>
      </c>
      <c r="H6456" s="207" t="s">
        <v>1015</v>
      </c>
      <c r="I6456" s="207" t="s">
        <v>260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691</v>
      </c>
      <c r="C6457" s="209" t="s">
        <v>692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287</v>
      </c>
      <c r="H6457" s="207" t="s">
        <v>1017</v>
      </c>
      <c r="I6457" s="207" t="s">
        <v>235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691</v>
      </c>
      <c r="C6458" s="209" t="s">
        <v>692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287</v>
      </c>
      <c r="H6458" s="207" t="s">
        <v>1558</v>
      </c>
      <c r="I6458" s="207" t="s">
        <v>235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691</v>
      </c>
      <c r="C6459" s="209" t="s">
        <v>692</v>
      </c>
      <c r="D6459" s="72" t="str">
        <f t="shared" si="201"/>
        <v>out/2018</v>
      </c>
      <c r="E6459" s="206">
        <v>43388</v>
      </c>
      <c r="F6459" s="205" t="s">
        <v>210</v>
      </c>
      <c r="G6459" s="205" t="s">
        <v>287</v>
      </c>
      <c r="H6459" s="207" t="s">
        <v>298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691</v>
      </c>
      <c r="C6460" s="209" t="s">
        <v>692</v>
      </c>
      <c r="D6460" s="72" t="str">
        <f t="shared" si="201"/>
        <v>out/2018</v>
      </c>
      <c r="E6460" s="206">
        <v>43388</v>
      </c>
      <c r="F6460" s="205" t="s">
        <v>210</v>
      </c>
      <c r="G6460" s="205" t="s">
        <v>287</v>
      </c>
      <c r="H6460" s="207" t="s">
        <v>298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691</v>
      </c>
      <c r="C6461" s="209" t="s">
        <v>692</v>
      </c>
      <c r="D6461" s="72" t="str">
        <f t="shared" si="201"/>
        <v>out/2018</v>
      </c>
      <c r="E6461" s="206">
        <v>43388</v>
      </c>
      <c r="F6461" s="205" t="s">
        <v>210</v>
      </c>
      <c r="G6461" s="205" t="s">
        <v>287</v>
      </c>
      <c r="H6461" s="207" t="s">
        <v>298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691</v>
      </c>
      <c r="C6462" s="209" t="s">
        <v>692</v>
      </c>
      <c r="D6462" s="72" t="str">
        <f t="shared" si="201"/>
        <v>out/2018</v>
      </c>
      <c r="E6462" s="206">
        <v>43388</v>
      </c>
      <c r="F6462" s="205" t="s">
        <v>210</v>
      </c>
      <c r="G6462" s="205" t="s">
        <v>287</v>
      </c>
      <c r="H6462" s="207" t="s">
        <v>298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691</v>
      </c>
      <c r="C6463" s="209" t="s">
        <v>692</v>
      </c>
      <c r="D6463" s="72" t="str">
        <f t="shared" si="201"/>
        <v>out/2018</v>
      </c>
      <c r="E6463" s="206">
        <v>43388</v>
      </c>
      <c r="F6463" s="205" t="s">
        <v>210</v>
      </c>
      <c r="G6463" s="205" t="s">
        <v>287</v>
      </c>
      <c r="H6463" s="207" t="s">
        <v>298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691</v>
      </c>
      <c r="C6464" s="209" t="s">
        <v>692</v>
      </c>
      <c r="D6464" s="72" t="str">
        <f t="shared" si="201"/>
        <v>out/2018</v>
      </c>
      <c r="E6464" s="206">
        <v>43388</v>
      </c>
      <c r="F6464" s="205" t="s">
        <v>210</v>
      </c>
      <c r="G6464" s="205" t="s">
        <v>287</v>
      </c>
      <c r="H6464" s="207" t="s">
        <v>298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691</v>
      </c>
      <c r="C6465" s="209" t="s">
        <v>692</v>
      </c>
      <c r="D6465" s="72" t="str">
        <f t="shared" si="201"/>
        <v>out/2018</v>
      </c>
      <c r="E6465" s="206">
        <v>43388</v>
      </c>
      <c r="F6465" s="205" t="s">
        <v>210</v>
      </c>
      <c r="G6465" s="205" t="s">
        <v>287</v>
      </c>
      <c r="H6465" s="207" t="s">
        <v>298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691</v>
      </c>
      <c r="C6466" s="209" t="s">
        <v>692</v>
      </c>
      <c r="D6466" s="72" t="str">
        <f t="shared" si="201"/>
        <v>out/2018</v>
      </c>
      <c r="E6466" s="206">
        <v>43388</v>
      </c>
      <c r="F6466" s="205" t="s">
        <v>210</v>
      </c>
      <c r="G6466" s="205" t="s">
        <v>287</v>
      </c>
      <c r="H6466" s="207" t="s">
        <v>298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691</v>
      </c>
      <c r="C6467" s="209" t="s">
        <v>692</v>
      </c>
      <c r="D6467" s="72" t="str">
        <f t="shared" si="201"/>
        <v>out/2018</v>
      </c>
      <c r="E6467" s="206">
        <v>43388</v>
      </c>
      <c r="F6467" s="205" t="s">
        <v>210</v>
      </c>
      <c r="G6467" s="205" t="s">
        <v>287</v>
      </c>
      <c r="H6467" s="207" t="s">
        <v>298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691</v>
      </c>
      <c r="C6468" s="209" t="s">
        <v>692</v>
      </c>
      <c r="D6468" s="72" t="str">
        <f t="shared" ref="D6468:D6531" si="203">TEXT(E6468,"mmm/aaaa")</f>
        <v>out/2018</v>
      </c>
      <c r="E6468" s="206">
        <v>43388</v>
      </c>
      <c r="F6468" s="205" t="s">
        <v>210</v>
      </c>
      <c r="G6468" s="205" t="s">
        <v>287</v>
      </c>
      <c r="H6468" s="207" t="s">
        <v>298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691</v>
      </c>
      <c r="C6469" s="209" t="s">
        <v>692</v>
      </c>
      <c r="D6469" s="72" t="str">
        <f t="shared" si="203"/>
        <v>out/2018</v>
      </c>
      <c r="E6469" s="206">
        <v>43388</v>
      </c>
      <c r="F6469" s="205" t="s">
        <v>210</v>
      </c>
      <c r="G6469" s="205" t="s">
        <v>287</v>
      </c>
      <c r="H6469" s="207" t="s">
        <v>298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693</v>
      </c>
      <c r="C6470" s="209" t="s">
        <v>692</v>
      </c>
      <c r="D6470" s="72" t="str">
        <f t="shared" si="203"/>
        <v>out/2018</v>
      </c>
      <c r="E6470" s="206">
        <v>43388</v>
      </c>
      <c r="F6470" s="205" t="s">
        <v>201</v>
      </c>
      <c r="G6470" s="205" t="s">
        <v>287</v>
      </c>
      <c r="H6470" s="207" t="s">
        <v>299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693</v>
      </c>
      <c r="C6471" s="209" t="s">
        <v>692</v>
      </c>
      <c r="D6471" s="72" t="str">
        <f t="shared" si="203"/>
        <v>out/2018</v>
      </c>
      <c r="E6471" s="206">
        <v>43388</v>
      </c>
      <c r="F6471" s="205" t="s">
        <v>201</v>
      </c>
      <c r="G6471" s="205" t="s">
        <v>287</v>
      </c>
      <c r="H6471" s="207" t="s">
        <v>299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691</v>
      </c>
      <c r="C6472" s="209" t="s">
        <v>692</v>
      </c>
      <c r="D6472" s="72" t="str">
        <f t="shared" si="203"/>
        <v>out/2018</v>
      </c>
      <c r="E6472" s="206">
        <v>43388</v>
      </c>
      <c r="F6472" s="205" t="s">
        <v>201</v>
      </c>
      <c r="G6472" s="205" t="s">
        <v>287</v>
      </c>
      <c r="H6472" s="207" t="s">
        <v>299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691</v>
      </c>
      <c r="C6473" s="209" t="s">
        <v>692</v>
      </c>
      <c r="D6473" s="72" t="str">
        <f t="shared" si="203"/>
        <v>out/2018</v>
      </c>
      <c r="E6473" s="206">
        <v>43388</v>
      </c>
      <c r="F6473" s="205" t="s">
        <v>201</v>
      </c>
      <c r="G6473" s="205" t="s">
        <v>287</v>
      </c>
      <c r="H6473" s="207" t="s">
        <v>299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691</v>
      </c>
      <c r="C6474" s="209" t="s">
        <v>692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287</v>
      </c>
      <c r="H6474" s="207" t="s">
        <v>319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691</v>
      </c>
      <c r="C6475" s="209" t="s">
        <v>692</v>
      </c>
      <c r="D6475" s="72" t="str">
        <f t="shared" si="203"/>
        <v>out/2018</v>
      </c>
      <c r="E6475" s="206">
        <v>43389</v>
      </c>
      <c r="F6475" s="205" t="s">
        <v>1618</v>
      </c>
      <c r="G6475" s="205" t="s">
        <v>287</v>
      </c>
      <c r="H6475" s="207" t="s">
        <v>213</v>
      </c>
      <c r="I6475" s="207" t="s">
        <v>202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691</v>
      </c>
      <c r="C6476" s="209" t="s">
        <v>692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287</v>
      </c>
      <c r="H6476" s="207" t="s">
        <v>346</v>
      </c>
      <c r="I6476" s="207" t="s">
        <v>241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691</v>
      </c>
      <c r="C6477" s="209" t="s">
        <v>692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287</v>
      </c>
      <c r="H6477" s="207" t="s">
        <v>346</v>
      </c>
      <c r="I6477" s="207" t="s">
        <v>241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691</v>
      </c>
      <c r="C6478" s="209" t="s">
        <v>692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287</v>
      </c>
      <c r="H6478" s="207" t="s">
        <v>346</v>
      </c>
      <c r="I6478" s="207" t="s">
        <v>241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691</v>
      </c>
      <c r="C6479" s="209" t="s">
        <v>692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287</v>
      </c>
      <c r="H6479" s="207" t="s">
        <v>346</v>
      </c>
      <c r="I6479" s="207" t="s">
        <v>240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691</v>
      </c>
      <c r="C6480" s="209" t="s">
        <v>692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287</v>
      </c>
      <c r="H6480" s="207" t="s">
        <v>346</v>
      </c>
      <c r="I6480" s="207" t="s">
        <v>240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691</v>
      </c>
      <c r="C6481" s="209" t="s">
        <v>692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287</v>
      </c>
      <c r="H6481" s="207" t="s">
        <v>346</v>
      </c>
      <c r="I6481" s="207" t="s">
        <v>240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691</v>
      </c>
      <c r="C6482" s="209" t="s">
        <v>692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287</v>
      </c>
      <c r="H6482" s="207" t="s">
        <v>346</v>
      </c>
      <c r="I6482" s="207" t="s">
        <v>240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691</v>
      </c>
      <c r="C6483" s="209" t="s">
        <v>692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287</v>
      </c>
      <c r="H6483" s="207" t="s">
        <v>593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691</v>
      </c>
      <c r="C6484" s="209" t="s">
        <v>692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287</v>
      </c>
      <c r="H6484" s="207" t="s">
        <v>328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691</v>
      </c>
      <c r="C6485" s="209" t="s">
        <v>692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287</v>
      </c>
      <c r="H6485" s="207" t="s">
        <v>328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691</v>
      </c>
      <c r="C6486" s="209" t="s">
        <v>692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287</v>
      </c>
      <c r="H6486" s="207" t="s">
        <v>1483</v>
      </c>
      <c r="I6486" s="207" t="s">
        <v>269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691</v>
      </c>
      <c r="C6487" s="209" t="s">
        <v>692</v>
      </c>
      <c r="D6487" s="72" t="str">
        <f t="shared" si="203"/>
        <v>out/2018</v>
      </c>
      <c r="E6487" s="206">
        <v>43389</v>
      </c>
      <c r="F6487" s="205" t="s">
        <v>203</v>
      </c>
      <c r="G6487" s="205" t="s">
        <v>287</v>
      </c>
      <c r="H6487" s="207" t="s">
        <v>204</v>
      </c>
      <c r="I6487" s="207" t="s">
        <v>292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691</v>
      </c>
      <c r="C6488" s="209" t="s">
        <v>692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287</v>
      </c>
      <c r="H6488" s="207" t="s">
        <v>1592</v>
      </c>
      <c r="I6488" s="207" t="s">
        <v>263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691</v>
      </c>
      <c r="C6489" s="209" t="s">
        <v>692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287</v>
      </c>
      <c r="H6489" s="207" t="s">
        <v>342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691</v>
      </c>
      <c r="C6490" s="209" t="s">
        <v>692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287</v>
      </c>
      <c r="H6490" s="207" t="s">
        <v>1118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691</v>
      </c>
      <c r="C6491" s="209" t="s">
        <v>692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287</v>
      </c>
      <c r="H6491" s="207" t="s">
        <v>1118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691</v>
      </c>
      <c r="C6492" s="209" t="s">
        <v>692</v>
      </c>
      <c r="D6492" s="72" t="str">
        <f t="shared" si="203"/>
        <v>out/2018</v>
      </c>
      <c r="E6492" s="206">
        <v>43389</v>
      </c>
      <c r="F6492" s="205" t="s">
        <v>210</v>
      </c>
      <c r="G6492" s="205" t="s">
        <v>287</v>
      </c>
      <c r="H6492" s="207" t="s">
        <v>298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691</v>
      </c>
      <c r="C6493" s="209" t="s">
        <v>692</v>
      </c>
      <c r="D6493" s="72" t="str">
        <f t="shared" si="203"/>
        <v>out/2018</v>
      </c>
      <c r="E6493" s="206">
        <v>43389</v>
      </c>
      <c r="F6493" s="205" t="s">
        <v>210</v>
      </c>
      <c r="G6493" s="205" t="s">
        <v>287</v>
      </c>
      <c r="H6493" s="207" t="s">
        <v>298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691</v>
      </c>
      <c r="C6494" s="209" t="s">
        <v>692</v>
      </c>
      <c r="D6494" s="72" t="str">
        <f t="shared" si="203"/>
        <v>out/2018</v>
      </c>
      <c r="E6494" s="206">
        <v>43389</v>
      </c>
      <c r="F6494" s="205" t="s">
        <v>210</v>
      </c>
      <c r="G6494" s="205" t="s">
        <v>287</v>
      </c>
      <c r="H6494" s="207" t="s">
        <v>298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691</v>
      </c>
      <c r="C6495" s="209" t="s">
        <v>692</v>
      </c>
      <c r="D6495" s="72" t="str">
        <f t="shared" si="203"/>
        <v>out/2018</v>
      </c>
      <c r="E6495" s="206">
        <v>43389</v>
      </c>
      <c r="F6495" s="205" t="s">
        <v>210</v>
      </c>
      <c r="G6495" s="205" t="s">
        <v>287</v>
      </c>
      <c r="H6495" s="207" t="s">
        <v>298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691</v>
      </c>
      <c r="C6496" s="209" t="s">
        <v>692</v>
      </c>
      <c r="D6496" s="72" t="str">
        <f t="shared" si="203"/>
        <v>out/2018</v>
      </c>
      <c r="E6496" s="206">
        <v>43389</v>
      </c>
      <c r="F6496" s="205" t="s">
        <v>210</v>
      </c>
      <c r="G6496" s="205" t="s">
        <v>287</v>
      </c>
      <c r="H6496" s="207" t="s">
        <v>298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691</v>
      </c>
      <c r="C6497" s="209" t="s">
        <v>692</v>
      </c>
      <c r="D6497" s="72" t="str">
        <f t="shared" si="203"/>
        <v>out/2018</v>
      </c>
      <c r="E6497" s="206">
        <v>43389</v>
      </c>
      <c r="F6497" s="205" t="s">
        <v>210</v>
      </c>
      <c r="G6497" s="205" t="s">
        <v>287</v>
      </c>
      <c r="H6497" s="207" t="s">
        <v>298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691</v>
      </c>
      <c r="C6498" s="209" t="s">
        <v>692</v>
      </c>
      <c r="D6498" s="72" t="str">
        <f t="shared" si="203"/>
        <v>out/2018</v>
      </c>
      <c r="E6498" s="206">
        <v>43389</v>
      </c>
      <c r="F6498" s="205" t="s">
        <v>210</v>
      </c>
      <c r="G6498" s="205" t="s">
        <v>287</v>
      </c>
      <c r="H6498" s="207" t="s">
        <v>298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691</v>
      </c>
      <c r="C6499" s="209" t="s">
        <v>692</v>
      </c>
      <c r="D6499" s="72" t="str">
        <f t="shared" si="203"/>
        <v>out/2018</v>
      </c>
      <c r="E6499" s="206">
        <v>43389</v>
      </c>
      <c r="F6499" s="205" t="s">
        <v>210</v>
      </c>
      <c r="G6499" s="205" t="s">
        <v>287</v>
      </c>
      <c r="H6499" s="207" t="s">
        <v>298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691</v>
      </c>
      <c r="C6500" s="209" t="s">
        <v>692</v>
      </c>
      <c r="D6500" s="72" t="str">
        <f t="shared" si="203"/>
        <v>out/2018</v>
      </c>
      <c r="E6500" s="206">
        <v>43389</v>
      </c>
      <c r="F6500" s="205" t="s">
        <v>210</v>
      </c>
      <c r="G6500" s="205" t="s">
        <v>287</v>
      </c>
      <c r="H6500" s="207" t="s">
        <v>298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691</v>
      </c>
      <c r="C6501" s="209" t="s">
        <v>692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287</v>
      </c>
      <c r="H6501" s="207" t="s">
        <v>1007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691</v>
      </c>
      <c r="C6502" s="209" t="s">
        <v>692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287</v>
      </c>
      <c r="H6502" s="207" t="s">
        <v>1554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691</v>
      </c>
      <c r="C6503" s="209" t="s">
        <v>692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287</v>
      </c>
      <c r="H6503" s="207" t="s">
        <v>1683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691</v>
      </c>
      <c r="C6504" s="209" t="s">
        <v>692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287</v>
      </c>
      <c r="H6504" s="207" t="s">
        <v>168</v>
      </c>
      <c r="I6504" s="207" t="s">
        <v>252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691</v>
      </c>
      <c r="C6505" s="209" t="s">
        <v>692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287</v>
      </c>
      <c r="H6505" s="207" t="s">
        <v>1409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691</v>
      </c>
      <c r="C6506" s="209" t="s">
        <v>692</v>
      </c>
      <c r="D6506" s="72" t="str">
        <f t="shared" si="203"/>
        <v>out/2018</v>
      </c>
      <c r="E6506" s="206">
        <v>43390</v>
      </c>
      <c r="F6506" s="205" t="s">
        <v>203</v>
      </c>
      <c r="G6506" s="205" t="s">
        <v>287</v>
      </c>
      <c r="H6506" s="207" t="s">
        <v>204</v>
      </c>
      <c r="I6506" s="207" t="s">
        <v>292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691</v>
      </c>
      <c r="C6507" s="209" t="s">
        <v>692</v>
      </c>
      <c r="D6507" s="72" t="str">
        <f t="shared" si="203"/>
        <v>out/2018</v>
      </c>
      <c r="E6507" s="206">
        <v>43390</v>
      </c>
      <c r="F6507" s="205" t="s">
        <v>210</v>
      </c>
      <c r="G6507" s="205" t="s">
        <v>287</v>
      </c>
      <c r="H6507" s="207" t="s">
        <v>298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691</v>
      </c>
      <c r="C6508" s="209" t="s">
        <v>692</v>
      </c>
      <c r="D6508" s="72" t="str">
        <f t="shared" si="203"/>
        <v>out/2018</v>
      </c>
      <c r="E6508" s="206">
        <v>43390</v>
      </c>
      <c r="F6508" s="205" t="s">
        <v>210</v>
      </c>
      <c r="G6508" s="205" t="s">
        <v>287</v>
      </c>
      <c r="H6508" s="207" t="s">
        <v>298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691</v>
      </c>
      <c r="C6509" s="209" t="s">
        <v>692</v>
      </c>
      <c r="D6509" s="72" t="str">
        <f t="shared" si="203"/>
        <v>out/2018</v>
      </c>
      <c r="E6509" s="206">
        <v>43390</v>
      </c>
      <c r="F6509" s="205" t="s">
        <v>210</v>
      </c>
      <c r="G6509" s="205" t="s">
        <v>287</v>
      </c>
      <c r="H6509" s="207" t="s">
        <v>298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691</v>
      </c>
      <c r="C6510" s="209" t="s">
        <v>692</v>
      </c>
      <c r="D6510" s="72" t="str">
        <f t="shared" si="203"/>
        <v>out/2018</v>
      </c>
      <c r="E6510" s="206">
        <v>43390</v>
      </c>
      <c r="F6510" s="205" t="s">
        <v>210</v>
      </c>
      <c r="G6510" s="205" t="s">
        <v>287</v>
      </c>
      <c r="H6510" s="207" t="s">
        <v>298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691</v>
      </c>
      <c r="C6511" s="209" t="s">
        <v>692</v>
      </c>
      <c r="D6511" s="72" t="str">
        <f t="shared" si="203"/>
        <v>out/2018</v>
      </c>
      <c r="E6511" s="206">
        <v>43391</v>
      </c>
      <c r="F6511" s="205" t="s">
        <v>314</v>
      </c>
      <c r="G6511" s="205" t="s">
        <v>287</v>
      </c>
      <c r="H6511" s="207" t="s">
        <v>1684</v>
      </c>
      <c r="I6511" s="207" t="s">
        <v>268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691</v>
      </c>
      <c r="C6512" s="209" t="s">
        <v>692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287</v>
      </c>
      <c r="H6512" s="207" t="s">
        <v>1685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691</v>
      </c>
      <c r="C6513" s="209" t="s">
        <v>692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287</v>
      </c>
      <c r="H6513" s="207" t="s">
        <v>1685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691</v>
      </c>
      <c r="C6514" s="209" t="s">
        <v>692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287</v>
      </c>
      <c r="H6514" s="207" t="s">
        <v>1023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691</v>
      </c>
      <c r="C6515" s="209" t="s">
        <v>692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287</v>
      </c>
      <c r="H6515" s="207" t="s">
        <v>1023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691</v>
      </c>
      <c r="C6516" s="209" t="s">
        <v>692</v>
      </c>
      <c r="D6516" s="72" t="str">
        <f t="shared" si="203"/>
        <v>out/2018</v>
      </c>
      <c r="E6516" s="206">
        <v>43391</v>
      </c>
      <c r="F6516" s="205" t="s">
        <v>203</v>
      </c>
      <c r="G6516" s="205" t="s">
        <v>287</v>
      </c>
      <c r="H6516" s="207" t="s">
        <v>204</v>
      </c>
      <c r="I6516" s="207" t="s">
        <v>292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691</v>
      </c>
      <c r="C6517" s="209" t="s">
        <v>692</v>
      </c>
      <c r="D6517" s="72" t="str">
        <f t="shared" si="203"/>
        <v>out/2018</v>
      </c>
      <c r="E6517" s="206">
        <v>43391</v>
      </c>
      <c r="F6517" s="205" t="s">
        <v>210</v>
      </c>
      <c r="G6517" s="205" t="s">
        <v>287</v>
      </c>
      <c r="H6517" s="207" t="s">
        <v>298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691</v>
      </c>
      <c r="C6518" s="209" t="s">
        <v>692</v>
      </c>
      <c r="D6518" s="72" t="str">
        <f t="shared" si="203"/>
        <v>out/2018</v>
      </c>
      <c r="E6518" s="206">
        <v>43391</v>
      </c>
      <c r="F6518" s="205" t="s">
        <v>210</v>
      </c>
      <c r="G6518" s="205" t="s">
        <v>287</v>
      </c>
      <c r="H6518" s="207" t="s">
        <v>298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691</v>
      </c>
      <c r="C6519" s="209" t="s">
        <v>692</v>
      </c>
      <c r="D6519" s="72" t="str">
        <f t="shared" si="203"/>
        <v>out/2018</v>
      </c>
      <c r="E6519" s="206">
        <v>43391</v>
      </c>
      <c r="F6519" s="205" t="s">
        <v>210</v>
      </c>
      <c r="G6519" s="205" t="s">
        <v>287</v>
      </c>
      <c r="H6519" s="207" t="s">
        <v>298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691</v>
      </c>
      <c r="C6520" s="209" t="s">
        <v>692</v>
      </c>
      <c r="D6520" s="72" t="str">
        <f t="shared" si="203"/>
        <v>out/2018</v>
      </c>
      <c r="E6520" s="206">
        <v>43392</v>
      </c>
      <c r="F6520" s="205" t="s">
        <v>584</v>
      </c>
      <c r="G6520" s="205" t="s">
        <v>287</v>
      </c>
      <c r="H6520" s="207" t="s">
        <v>1686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691</v>
      </c>
      <c r="C6521" s="209" t="s">
        <v>692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287</v>
      </c>
      <c r="H6521" s="207" t="s">
        <v>1581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691</v>
      </c>
      <c r="C6522" s="209" t="s">
        <v>692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287</v>
      </c>
      <c r="H6522" s="207" t="s">
        <v>1581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691</v>
      </c>
      <c r="C6523" s="209" t="s">
        <v>692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287</v>
      </c>
      <c r="H6523" s="207" t="s">
        <v>178</v>
      </c>
      <c r="I6523" s="207" t="s">
        <v>241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691</v>
      </c>
      <c r="C6524" s="209" t="s">
        <v>692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287</v>
      </c>
      <c r="H6524" s="207" t="s">
        <v>178</v>
      </c>
      <c r="I6524" s="207" t="s">
        <v>241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691</v>
      </c>
      <c r="C6525" s="209" t="s">
        <v>692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287</v>
      </c>
      <c r="H6525" s="207" t="s">
        <v>178</v>
      </c>
      <c r="I6525" s="207" t="s">
        <v>241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691</v>
      </c>
      <c r="C6526" s="209" t="s">
        <v>692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287</v>
      </c>
      <c r="H6526" s="207" t="s">
        <v>178</v>
      </c>
      <c r="I6526" s="207" t="s">
        <v>241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691</v>
      </c>
      <c r="C6527" s="209" t="s">
        <v>692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287</v>
      </c>
      <c r="H6527" s="207" t="s">
        <v>178</v>
      </c>
      <c r="I6527" s="207" t="s">
        <v>243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691</v>
      </c>
      <c r="C6528" s="209" t="s">
        <v>692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287</v>
      </c>
      <c r="H6528" s="207" t="s">
        <v>178</v>
      </c>
      <c r="I6528" s="207" t="s">
        <v>240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691</v>
      </c>
      <c r="C6529" s="209" t="s">
        <v>692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287</v>
      </c>
      <c r="H6529" s="207" t="s">
        <v>1605</v>
      </c>
      <c r="I6529" s="207" t="s">
        <v>241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691</v>
      </c>
      <c r="C6530" s="209" t="s">
        <v>692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287</v>
      </c>
      <c r="H6530" s="207" t="s">
        <v>1342</v>
      </c>
      <c r="I6530" s="207" t="s">
        <v>242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691</v>
      </c>
      <c r="C6531" s="209" t="s">
        <v>692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287</v>
      </c>
      <c r="H6531" s="207" t="s">
        <v>1486</v>
      </c>
      <c r="I6531" s="207" t="s">
        <v>240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691</v>
      </c>
      <c r="C6532" s="209" t="s">
        <v>692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287</v>
      </c>
      <c r="H6532" s="207" t="s">
        <v>671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691</v>
      </c>
      <c r="C6533" s="209" t="s">
        <v>692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287</v>
      </c>
      <c r="H6533" s="207" t="s">
        <v>671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691</v>
      </c>
      <c r="C6534" s="209" t="s">
        <v>692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287</v>
      </c>
      <c r="H6534" s="207" t="s">
        <v>671</v>
      </c>
      <c r="I6534" s="207" t="s">
        <v>242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691</v>
      </c>
      <c r="C6535" s="209" t="s">
        <v>692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287</v>
      </c>
      <c r="H6535" s="207" t="s">
        <v>671</v>
      </c>
      <c r="I6535" s="207" t="s">
        <v>242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691</v>
      </c>
      <c r="C6536" s="209" t="s">
        <v>692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293</v>
      </c>
      <c r="H6536" s="207" t="s">
        <v>291</v>
      </c>
      <c r="I6536" s="207" t="s">
        <v>241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691</v>
      </c>
      <c r="C6537" s="209" t="s">
        <v>692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317</v>
      </c>
      <c r="H6537" s="207" t="s">
        <v>291</v>
      </c>
      <c r="I6537" s="207" t="s">
        <v>241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691</v>
      </c>
      <c r="C6538" s="209" t="s">
        <v>692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313</v>
      </c>
      <c r="H6538" s="207" t="s">
        <v>291</v>
      </c>
      <c r="I6538" s="207" t="s">
        <v>240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691</v>
      </c>
      <c r="C6539" s="209" t="s">
        <v>692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293</v>
      </c>
      <c r="H6539" s="207" t="s">
        <v>291</v>
      </c>
      <c r="I6539" s="207" t="s">
        <v>240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691</v>
      </c>
      <c r="C6540" s="209" t="s">
        <v>692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317</v>
      </c>
      <c r="H6540" s="207" t="s">
        <v>291</v>
      </c>
      <c r="I6540" s="207" t="s">
        <v>240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691</v>
      </c>
      <c r="C6541" s="209" t="s">
        <v>692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287</v>
      </c>
      <c r="H6541" s="207" t="s">
        <v>1555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691</v>
      </c>
      <c r="C6542" s="209" t="s">
        <v>692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287</v>
      </c>
      <c r="H6542" s="207" t="s">
        <v>1555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691</v>
      </c>
      <c r="C6543" s="209" t="s">
        <v>692</v>
      </c>
      <c r="D6543" s="72" t="str">
        <f t="shared" si="205"/>
        <v>out/2018</v>
      </c>
      <c r="E6543" s="206">
        <v>43392</v>
      </c>
      <c r="F6543" s="205" t="s">
        <v>203</v>
      </c>
      <c r="G6543" s="205" t="s">
        <v>287</v>
      </c>
      <c r="H6543" s="207" t="s">
        <v>204</v>
      </c>
      <c r="I6543" s="207" t="s">
        <v>292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691</v>
      </c>
      <c r="C6544" s="209" t="s">
        <v>692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287</v>
      </c>
      <c r="H6544" s="207" t="s">
        <v>309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691</v>
      </c>
      <c r="C6545" s="209" t="s">
        <v>692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287</v>
      </c>
      <c r="H6545" s="207" t="s">
        <v>309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691</v>
      </c>
      <c r="C6546" s="209" t="s">
        <v>692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287</v>
      </c>
      <c r="H6546" s="207" t="s">
        <v>309</v>
      </c>
      <c r="I6546" s="207" t="s">
        <v>249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691</v>
      </c>
      <c r="C6547" s="209" t="s">
        <v>692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287</v>
      </c>
      <c r="H6547" s="207" t="s">
        <v>309</v>
      </c>
      <c r="I6547" s="207" t="s">
        <v>248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691</v>
      </c>
      <c r="C6548" s="209" t="s">
        <v>692</v>
      </c>
      <c r="D6548" s="72" t="str">
        <f t="shared" si="205"/>
        <v>out/2018</v>
      </c>
      <c r="E6548" s="206">
        <v>43392</v>
      </c>
      <c r="F6548" s="205" t="s">
        <v>210</v>
      </c>
      <c r="G6548" s="205" t="s">
        <v>287</v>
      </c>
      <c r="H6548" s="207" t="s">
        <v>298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691</v>
      </c>
      <c r="C6549" s="209" t="s">
        <v>692</v>
      </c>
      <c r="D6549" s="72" t="str">
        <f t="shared" si="205"/>
        <v>out/2018</v>
      </c>
      <c r="E6549" s="206">
        <v>43392</v>
      </c>
      <c r="F6549" s="205" t="s">
        <v>210</v>
      </c>
      <c r="G6549" s="205" t="s">
        <v>287</v>
      </c>
      <c r="H6549" s="207" t="s">
        <v>298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691</v>
      </c>
      <c r="C6550" s="209" t="s">
        <v>692</v>
      </c>
      <c r="D6550" s="72" t="str">
        <f t="shared" si="205"/>
        <v>out/2018</v>
      </c>
      <c r="E6550" s="206">
        <v>43392</v>
      </c>
      <c r="F6550" s="205" t="s">
        <v>210</v>
      </c>
      <c r="G6550" s="205" t="s">
        <v>287</v>
      </c>
      <c r="H6550" s="207" t="s">
        <v>298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691</v>
      </c>
      <c r="C6551" s="209" t="s">
        <v>692</v>
      </c>
      <c r="D6551" s="72" t="str">
        <f t="shared" si="205"/>
        <v>out/2018</v>
      </c>
      <c r="E6551" s="206">
        <v>43392</v>
      </c>
      <c r="F6551" s="205" t="s">
        <v>210</v>
      </c>
      <c r="G6551" s="205" t="s">
        <v>287</v>
      </c>
      <c r="H6551" s="207" t="s">
        <v>298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691</v>
      </c>
      <c r="C6552" s="209" t="s">
        <v>692</v>
      </c>
      <c r="D6552" s="72" t="str">
        <f t="shared" si="205"/>
        <v>out/2018</v>
      </c>
      <c r="E6552" s="206">
        <v>43392</v>
      </c>
      <c r="F6552" s="205" t="s">
        <v>210</v>
      </c>
      <c r="G6552" s="205" t="s">
        <v>287</v>
      </c>
      <c r="H6552" s="207" t="s">
        <v>298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691</v>
      </c>
      <c r="C6553" s="209" t="s">
        <v>692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287</v>
      </c>
      <c r="H6553" s="207" t="s">
        <v>901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691</v>
      </c>
      <c r="C6554" s="209" t="s">
        <v>692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289</v>
      </c>
      <c r="H6554" s="207" t="s">
        <v>1486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691</v>
      </c>
      <c r="C6555" s="209" t="s">
        <v>692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289</v>
      </c>
      <c r="H6555" s="207" t="s">
        <v>1486</v>
      </c>
      <c r="I6555" s="207" t="s">
        <v>240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691</v>
      </c>
      <c r="C6556" s="209" t="s">
        <v>692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287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691</v>
      </c>
      <c r="C6557" s="209" t="s">
        <v>692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287</v>
      </c>
      <c r="H6557" s="207" t="s">
        <v>1046</v>
      </c>
      <c r="I6557" s="207" t="s">
        <v>242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691</v>
      </c>
      <c r="C6558" s="209" t="s">
        <v>692</v>
      </c>
      <c r="D6558" s="72" t="str">
        <f t="shared" si="205"/>
        <v>out/2018</v>
      </c>
      <c r="E6558" s="206">
        <v>43395</v>
      </c>
      <c r="F6558" s="205" t="s">
        <v>203</v>
      </c>
      <c r="G6558" s="205" t="s">
        <v>287</v>
      </c>
      <c r="H6558" s="207" t="s">
        <v>204</v>
      </c>
      <c r="I6558" s="207" t="s">
        <v>292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691</v>
      </c>
      <c r="C6559" s="209" t="s">
        <v>692</v>
      </c>
      <c r="D6559" s="72" t="str">
        <f t="shared" si="205"/>
        <v>out/2018</v>
      </c>
      <c r="E6559" s="206">
        <v>43395</v>
      </c>
      <c r="F6559" s="205" t="s">
        <v>210</v>
      </c>
      <c r="G6559" s="205" t="s">
        <v>287</v>
      </c>
      <c r="H6559" s="207" t="s">
        <v>298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691</v>
      </c>
      <c r="C6560" s="209" t="s">
        <v>692</v>
      </c>
      <c r="D6560" s="72" t="str">
        <f t="shared" si="205"/>
        <v>out/2018</v>
      </c>
      <c r="E6560" s="206">
        <v>43395</v>
      </c>
      <c r="F6560" s="205" t="s">
        <v>210</v>
      </c>
      <c r="G6560" s="205" t="s">
        <v>287</v>
      </c>
      <c r="H6560" s="207" t="s">
        <v>298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691</v>
      </c>
      <c r="C6561" s="209" t="s">
        <v>692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287</v>
      </c>
      <c r="H6561" s="207" t="s">
        <v>1581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691</v>
      </c>
      <c r="C6562" s="209" t="s">
        <v>692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287</v>
      </c>
      <c r="H6562" s="207" t="s">
        <v>1581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691</v>
      </c>
      <c r="C6563" s="209" t="s">
        <v>692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293</v>
      </c>
      <c r="H6563" s="207" t="s">
        <v>1575</v>
      </c>
      <c r="I6563" s="207" t="s">
        <v>241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691</v>
      </c>
      <c r="C6564" s="209" t="s">
        <v>692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303</v>
      </c>
      <c r="H6564" s="207" t="s">
        <v>412</v>
      </c>
      <c r="I6564" s="207" t="s">
        <v>241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691</v>
      </c>
      <c r="C6565" s="209" t="s">
        <v>692</v>
      </c>
      <c r="D6565" s="72" t="str">
        <f t="shared" si="205"/>
        <v>out/2018</v>
      </c>
      <c r="E6565" s="206">
        <v>43396</v>
      </c>
      <c r="F6565" s="205" t="s">
        <v>203</v>
      </c>
      <c r="G6565" s="205" t="s">
        <v>287</v>
      </c>
      <c r="H6565" s="207" t="s">
        <v>204</v>
      </c>
      <c r="I6565" s="207" t="s">
        <v>292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691</v>
      </c>
      <c r="C6566" s="209" t="s">
        <v>692</v>
      </c>
      <c r="D6566" s="72" t="str">
        <f t="shared" si="205"/>
        <v>out/2018</v>
      </c>
      <c r="E6566" s="206">
        <v>43396</v>
      </c>
      <c r="F6566" s="205" t="s">
        <v>210</v>
      </c>
      <c r="G6566" s="205" t="s">
        <v>287</v>
      </c>
      <c r="H6566" s="207" t="s">
        <v>298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691</v>
      </c>
      <c r="C6567" s="209" t="s">
        <v>692</v>
      </c>
      <c r="D6567" s="72" t="str">
        <f t="shared" si="205"/>
        <v>out/2018</v>
      </c>
      <c r="E6567" s="206">
        <v>43396</v>
      </c>
      <c r="F6567" s="205" t="s">
        <v>210</v>
      </c>
      <c r="G6567" s="205" t="s">
        <v>287</v>
      </c>
      <c r="H6567" s="207" t="s">
        <v>298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691</v>
      </c>
      <c r="C6568" s="209" t="s">
        <v>692</v>
      </c>
      <c r="D6568" s="72" t="str">
        <f t="shared" si="205"/>
        <v>out/2018</v>
      </c>
      <c r="E6568" s="206">
        <v>43396</v>
      </c>
      <c r="F6568" s="205" t="s">
        <v>210</v>
      </c>
      <c r="G6568" s="205" t="s">
        <v>287</v>
      </c>
      <c r="H6568" s="207" t="s">
        <v>298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691</v>
      </c>
      <c r="C6569" s="209" t="s">
        <v>692</v>
      </c>
      <c r="D6569" s="72" t="str">
        <f t="shared" si="205"/>
        <v>out/2018</v>
      </c>
      <c r="E6569" s="206">
        <v>43396</v>
      </c>
      <c r="F6569" s="205" t="s">
        <v>210</v>
      </c>
      <c r="G6569" s="205" t="s">
        <v>287</v>
      </c>
      <c r="H6569" s="207" t="s">
        <v>298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691</v>
      </c>
      <c r="C6570" s="209" t="s">
        <v>692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287</v>
      </c>
      <c r="H6570" s="207" t="s">
        <v>1687</v>
      </c>
      <c r="I6570" s="207" t="s">
        <v>253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691</v>
      </c>
      <c r="C6571" s="209" t="s">
        <v>692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287</v>
      </c>
      <c r="H6571" s="207" t="s">
        <v>178</v>
      </c>
      <c r="I6571" s="207" t="s">
        <v>240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691</v>
      </c>
      <c r="C6572" s="209" t="s">
        <v>692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287</v>
      </c>
      <c r="H6572" s="207" t="s">
        <v>996</v>
      </c>
      <c r="I6572" s="207" t="s">
        <v>248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691</v>
      </c>
      <c r="C6573" s="209" t="s">
        <v>692</v>
      </c>
      <c r="D6573" s="72" t="str">
        <f t="shared" si="205"/>
        <v>out/2018</v>
      </c>
      <c r="E6573" s="206">
        <v>43397</v>
      </c>
      <c r="F6573" s="205" t="s">
        <v>203</v>
      </c>
      <c r="G6573" s="205" t="s">
        <v>287</v>
      </c>
      <c r="H6573" s="207" t="s">
        <v>204</v>
      </c>
      <c r="I6573" s="207" t="s">
        <v>292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691</v>
      </c>
      <c r="C6574" s="209" t="s">
        <v>692</v>
      </c>
      <c r="D6574" s="72" t="str">
        <f t="shared" si="205"/>
        <v>out/2018</v>
      </c>
      <c r="E6574" s="206">
        <v>43397</v>
      </c>
      <c r="F6574" s="205" t="s">
        <v>210</v>
      </c>
      <c r="G6574" s="205" t="s">
        <v>287</v>
      </c>
      <c r="H6574" s="207" t="s">
        <v>298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691</v>
      </c>
      <c r="C6575" s="209" t="s">
        <v>692</v>
      </c>
      <c r="D6575" s="72" t="str">
        <f t="shared" si="205"/>
        <v>out/2018</v>
      </c>
      <c r="E6575" s="206">
        <v>43397</v>
      </c>
      <c r="F6575" s="205" t="s">
        <v>210</v>
      </c>
      <c r="G6575" s="205" t="s">
        <v>287</v>
      </c>
      <c r="H6575" s="207" t="s">
        <v>298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691</v>
      </c>
      <c r="C6576" s="209" t="s">
        <v>692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287</v>
      </c>
      <c r="H6576" s="207" t="s">
        <v>1006</v>
      </c>
      <c r="I6576" s="207" t="s">
        <v>252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691</v>
      </c>
      <c r="C6577" s="209" t="s">
        <v>692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287</v>
      </c>
      <c r="H6577" s="207" t="s">
        <v>1688</v>
      </c>
      <c r="I6577" s="207" t="s">
        <v>240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693</v>
      </c>
      <c r="C6578" s="209" t="s">
        <v>692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287</v>
      </c>
      <c r="H6578" s="207" t="s">
        <v>140</v>
      </c>
      <c r="I6578" s="207" t="s">
        <v>227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693</v>
      </c>
      <c r="C6579" s="209" t="s">
        <v>692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287</v>
      </c>
      <c r="H6579" s="207" t="s">
        <v>140</v>
      </c>
      <c r="I6579" s="207" t="s">
        <v>227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691</v>
      </c>
      <c r="C6580" s="209" t="s">
        <v>692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287</v>
      </c>
      <c r="H6580" s="207" t="s">
        <v>1022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693</v>
      </c>
      <c r="C6581" s="209" t="s">
        <v>692</v>
      </c>
      <c r="D6581" s="72" t="str">
        <f t="shared" si="205"/>
        <v>out/2018</v>
      </c>
      <c r="E6581" s="206">
        <v>43398</v>
      </c>
      <c r="F6581" s="205" t="s">
        <v>210</v>
      </c>
      <c r="G6581" s="205" t="s">
        <v>287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693</v>
      </c>
      <c r="C6582" s="209" t="s">
        <v>692</v>
      </c>
      <c r="D6582" s="72" t="str">
        <f t="shared" si="205"/>
        <v>out/2018</v>
      </c>
      <c r="E6582" s="206">
        <v>43398</v>
      </c>
      <c r="F6582" s="205" t="s">
        <v>210</v>
      </c>
      <c r="G6582" s="205" t="s">
        <v>287</v>
      </c>
      <c r="H6582" s="207" t="s">
        <v>1563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691</v>
      </c>
      <c r="C6583" s="209" t="s">
        <v>692</v>
      </c>
      <c r="D6583" s="72" t="str">
        <f t="shared" si="205"/>
        <v>out/2018</v>
      </c>
      <c r="E6583" s="206">
        <v>43398</v>
      </c>
      <c r="F6583" s="205" t="s">
        <v>210</v>
      </c>
      <c r="G6583" s="205" t="s">
        <v>287</v>
      </c>
      <c r="H6583" s="207" t="s">
        <v>298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693</v>
      </c>
      <c r="C6584" s="209" t="s">
        <v>692</v>
      </c>
      <c r="D6584" s="72" t="str">
        <f t="shared" si="205"/>
        <v>out/2018</v>
      </c>
      <c r="E6584" s="206">
        <v>43398</v>
      </c>
      <c r="F6584" s="205" t="s">
        <v>201</v>
      </c>
      <c r="G6584" s="205" t="s">
        <v>287</v>
      </c>
      <c r="H6584" s="207" t="s">
        <v>299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691</v>
      </c>
      <c r="C6585" s="209" t="s">
        <v>692</v>
      </c>
      <c r="D6585" s="72" t="str">
        <f t="shared" si="205"/>
        <v>out/2018</v>
      </c>
      <c r="E6585" s="206">
        <v>43398</v>
      </c>
      <c r="F6585" s="205" t="s">
        <v>201</v>
      </c>
      <c r="G6585" s="205" t="s">
        <v>287</v>
      </c>
      <c r="H6585" s="207" t="s">
        <v>299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691</v>
      </c>
      <c r="C6586" s="209" t="s">
        <v>692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287</v>
      </c>
      <c r="H6586" s="207" t="s">
        <v>1006</v>
      </c>
      <c r="I6586" s="207" t="s">
        <v>252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693</v>
      </c>
      <c r="C6587" s="209" t="s">
        <v>692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287</v>
      </c>
      <c r="H6587" s="207" t="s">
        <v>140</v>
      </c>
      <c r="I6587" s="207" t="s">
        <v>227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691</v>
      </c>
      <c r="C6588" s="209" t="s">
        <v>692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287</v>
      </c>
      <c r="H6588" s="221" t="s">
        <v>1689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691</v>
      </c>
      <c r="C6589" s="209" t="s">
        <v>692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287</v>
      </c>
      <c r="H6589" s="207" t="s">
        <v>1029</v>
      </c>
      <c r="I6589" s="207" t="s">
        <v>235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691</v>
      </c>
      <c r="C6590" s="209" t="s">
        <v>692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287</v>
      </c>
      <c r="H6590" s="207" t="s">
        <v>1011</v>
      </c>
      <c r="I6590" s="207" t="s">
        <v>235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691</v>
      </c>
      <c r="C6591" s="209" t="s">
        <v>692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287</v>
      </c>
      <c r="H6591" s="207" t="s">
        <v>1611</v>
      </c>
      <c r="I6591" s="207" t="s">
        <v>240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691</v>
      </c>
      <c r="C6592" s="209" t="s">
        <v>692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287</v>
      </c>
      <c r="H6592" s="207" t="s">
        <v>1406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691</v>
      </c>
      <c r="C6593" s="209" t="s">
        <v>692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287</v>
      </c>
      <c r="H6593" s="207" t="s">
        <v>1012</v>
      </c>
      <c r="I6593" s="207" t="s">
        <v>235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691</v>
      </c>
      <c r="C6594" s="209" t="s">
        <v>692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287</v>
      </c>
      <c r="H6594" s="207" t="s">
        <v>328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691</v>
      </c>
      <c r="C6595" s="209" t="s">
        <v>692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289</v>
      </c>
      <c r="H6595" s="207" t="s">
        <v>1615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691</v>
      </c>
      <c r="C6596" s="209" t="s">
        <v>692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289</v>
      </c>
      <c r="H6596" s="207" t="s">
        <v>1615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691</v>
      </c>
      <c r="C6597" s="209" t="s">
        <v>692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289</v>
      </c>
      <c r="H6597" s="207" t="s">
        <v>1615</v>
      </c>
      <c r="I6597" s="207" t="s">
        <v>240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691</v>
      </c>
      <c r="C6598" s="209" t="s">
        <v>692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289</v>
      </c>
      <c r="H6598" s="207" t="s">
        <v>1615</v>
      </c>
      <c r="I6598" s="207" t="s">
        <v>240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691</v>
      </c>
      <c r="C6599" s="209" t="s">
        <v>692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287</v>
      </c>
      <c r="H6599" s="207" t="s">
        <v>1014</v>
      </c>
      <c r="I6599" s="207" t="s">
        <v>244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691</v>
      </c>
      <c r="C6600" s="209" t="s">
        <v>692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287</v>
      </c>
      <c r="H6600" s="207" t="s">
        <v>1014</v>
      </c>
      <c r="I6600" s="207" t="s">
        <v>244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691</v>
      </c>
      <c r="C6601" s="209" t="s">
        <v>692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287</v>
      </c>
      <c r="H6601" s="207" t="s">
        <v>323</v>
      </c>
      <c r="I6601" s="207" t="s">
        <v>241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691</v>
      </c>
      <c r="C6602" s="209" t="s">
        <v>692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287</v>
      </c>
      <c r="H6602" s="207" t="s">
        <v>999</v>
      </c>
      <c r="I6602" s="207" t="s">
        <v>248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691</v>
      </c>
      <c r="C6603" s="209" t="s">
        <v>692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287</v>
      </c>
      <c r="H6603" s="207" t="s">
        <v>179</v>
      </c>
      <c r="I6603" s="207" t="s">
        <v>241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691</v>
      </c>
      <c r="C6604" s="209" t="s">
        <v>692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287</v>
      </c>
      <c r="H6604" s="207" t="s">
        <v>1575</v>
      </c>
      <c r="I6604" s="207" t="s">
        <v>240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691</v>
      </c>
      <c r="C6605" s="209" t="s">
        <v>692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287</v>
      </c>
      <c r="H6605" s="207" t="s">
        <v>1071</v>
      </c>
      <c r="I6605" s="207" t="s">
        <v>235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691</v>
      </c>
      <c r="C6606" s="209" t="s">
        <v>692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287</v>
      </c>
      <c r="H6606" s="207" t="s">
        <v>996</v>
      </c>
      <c r="I6606" s="207" t="s">
        <v>248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691</v>
      </c>
      <c r="C6607" s="209" t="s">
        <v>692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287</v>
      </c>
      <c r="H6607" s="207" t="s">
        <v>1059</v>
      </c>
      <c r="I6607" s="207" t="s">
        <v>261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691</v>
      </c>
      <c r="C6608" s="209" t="s">
        <v>692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313</v>
      </c>
      <c r="H6608" s="207" t="s">
        <v>1576</v>
      </c>
      <c r="I6608" s="207" t="s">
        <v>240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691</v>
      </c>
      <c r="C6609" s="209" t="s">
        <v>692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293</v>
      </c>
      <c r="H6609" s="207" t="s">
        <v>1576</v>
      </c>
      <c r="I6609" s="207" t="s">
        <v>240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691</v>
      </c>
      <c r="C6610" s="209" t="s">
        <v>692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317</v>
      </c>
      <c r="H6610" s="207" t="s">
        <v>1576</v>
      </c>
      <c r="I6610" s="207" t="s">
        <v>240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691</v>
      </c>
      <c r="C6611" s="209" t="s">
        <v>692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287</v>
      </c>
      <c r="H6611" s="207" t="s">
        <v>334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691</v>
      </c>
      <c r="C6612" s="209" t="s">
        <v>692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287</v>
      </c>
      <c r="H6612" s="207" t="s">
        <v>334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691</v>
      </c>
      <c r="C6613" s="209" t="s">
        <v>692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287</v>
      </c>
      <c r="H6613" s="207" t="s">
        <v>1562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691</v>
      </c>
      <c r="C6614" s="209" t="s">
        <v>692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287</v>
      </c>
      <c r="H6614" s="207" t="s">
        <v>1015</v>
      </c>
      <c r="I6614" s="207" t="s">
        <v>260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691</v>
      </c>
      <c r="C6615" s="209" t="s">
        <v>692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313</v>
      </c>
      <c r="H6615" s="207" t="s">
        <v>291</v>
      </c>
      <c r="I6615" s="207" t="s">
        <v>240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691</v>
      </c>
      <c r="C6616" s="209" t="s">
        <v>692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287</v>
      </c>
      <c r="H6616" s="207" t="s">
        <v>1017</v>
      </c>
      <c r="I6616" s="207" t="s">
        <v>235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691</v>
      </c>
      <c r="C6617" s="209" t="s">
        <v>692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287</v>
      </c>
      <c r="H6617" s="207" t="s">
        <v>1039</v>
      </c>
      <c r="I6617" s="207" t="s">
        <v>245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691</v>
      </c>
      <c r="C6618" s="209" t="s">
        <v>692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287</v>
      </c>
      <c r="H6618" s="207" t="s">
        <v>1039</v>
      </c>
      <c r="I6618" s="207" t="s">
        <v>245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691</v>
      </c>
      <c r="C6619" s="209" t="s">
        <v>692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287</v>
      </c>
      <c r="H6619" s="207" t="s">
        <v>1039</v>
      </c>
      <c r="I6619" s="207" t="s">
        <v>245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691</v>
      </c>
      <c r="C6620" s="209" t="s">
        <v>692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287</v>
      </c>
      <c r="H6620" s="207" t="s">
        <v>1039</v>
      </c>
      <c r="I6620" s="207" t="s">
        <v>245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691</v>
      </c>
      <c r="C6621" s="209" t="s">
        <v>692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287</v>
      </c>
      <c r="H6621" s="207" t="s">
        <v>1039</v>
      </c>
      <c r="I6621" s="207" t="s">
        <v>245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691</v>
      </c>
      <c r="C6622" s="209" t="s">
        <v>692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287</v>
      </c>
      <c r="H6622" s="207" t="s">
        <v>1039</v>
      </c>
      <c r="I6622" s="207" t="s">
        <v>245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691</v>
      </c>
      <c r="C6623" s="209" t="s">
        <v>692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287</v>
      </c>
      <c r="H6623" s="207" t="s">
        <v>1039</v>
      </c>
      <c r="I6623" s="207" t="s">
        <v>245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691</v>
      </c>
      <c r="C6624" s="209" t="s">
        <v>692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287</v>
      </c>
      <c r="H6624" s="207" t="s">
        <v>1039</v>
      </c>
      <c r="I6624" s="207" t="s">
        <v>245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691</v>
      </c>
      <c r="C6625" s="209" t="s">
        <v>692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287</v>
      </c>
      <c r="H6625" s="207" t="s">
        <v>1039</v>
      </c>
      <c r="I6625" s="207" t="s">
        <v>245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691</v>
      </c>
      <c r="C6626" s="209" t="s">
        <v>692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287</v>
      </c>
      <c r="H6626" s="207" t="s">
        <v>1039</v>
      </c>
      <c r="I6626" s="207" t="s">
        <v>245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691</v>
      </c>
      <c r="C6627" s="209" t="s">
        <v>692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287</v>
      </c>
      <c r="H6627" s="207" t="s">
        <v>1039</v>
      </c>
      <c r="I6627" s="207" t="s">
        <v>245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691</v>
      </c>
      <c r="C6628" s="209" t="s">
        <v>692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287</v>
      </c>
      <c r="H6628" s="207" t="s">
        <v>1039</v>
      </c>
      <c r="I6628" s="207" t="s">
        <v>245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691</v>
      </c>
      <c r="C6629" s="209" t="s">
        <v>692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287</v>
      </c>
      <c r="H6629" s="207" t="s">
        <v>1039</v>
      </c>
      <c r="I6629" s="207" t="s">
        <v>245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691</v>
      </c>
      <c r="C6630" s="209" t="s">
        <v>692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287</v>
      </c>
      <c r="H6630" s="207" t="s">
        <v>1039</v>
      </c>
      <c r="I6630" s="207" t="s">
        <v>245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691</v>
      </c>
      <c r="C6631" s="209" t="s">
        <v>692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287</v>
      </c>
      <c r="H6631" s="207" t="s">
        <v>1039</v>
      </c>
      <c r="I6631" s="207" t="s">
        <v>245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691</v>
      </c>
      <c r="C6632" s="209" t="s">
        <v>692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287</v>
      </c>
      <c r="H6632" s="207" t="s">
        <v>1039</v>
      </c>
      <c r="I6632" s="207" t="s">
        <v>245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691</v>
      </c>
      <c r="C6633" s="209" t="s">
        <v>692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287</v>
      </c>
      <c r="H6633" s="207" t="s">
        <v>1039</v>
      </c>
      <c r="I6633" s="207" t="s">
        <v>245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691</v>
      </c>
      <c r="C6634" s="209" t="s">
        <v>692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287</v>
      </c>
      <c r="H6634" s="207" t="s">
        <v>1039</v>
      </c>
      <c r="I6634" s="207" t="s">
        <v>245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691</v>
      </c>
      <c r="C6635" s="209" t="s">
        <v>692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287</v>
      </c>
      <c r="H6635" s="207" t="s">
        <v>1039</v>
      </c>
      <c r="I6635" s="207" t="s">
        <v>245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691</v>
      </c>
      <c r="C6636" s="209" t="s">
        <v>692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287</v>
      </c>
      <c r="H6636" s="207" t="s">
        <v>1039</v>
      </c>
      <c r="I6636" s="207" t="s">
        <v>245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691</v>
      </c>
      <c r="C6637" s="209" t="s">
        <v>692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287</v>
      </c>
      <c r="H6637" s="207" t="s">
        <v>1039</v>
      </c>
      <c r="I6637" s="207" t="s">
        <v>245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691</v>
      </c>
      <c r="C6638" s="209" t="s">
        <v>692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287</v>
      </c>
      <c r="H6638" s="207" t="s">
        <v>1039</v>
      </c>
      <c r="I6638" s="207" t="s">
        <v>245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691</v>
      </c>
      <c r="C6639" s="209" t="s">
        <v>692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287</v>
      </c>
      <c r="H6639" s="207" t="s">
        <v>1039</v>
      </c>
      <c r="I6639" s="207" t="s">
        <v>245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691</v>
      </c>
      <c r="C6640" s="209" t="s">
        <v>692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287</v>
      </c>
      <c r="H6640" s="207" t="s">
        <v>1039</v>
      </c>
      <c r="I6640" s="207" t="s">
        <v>245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691</v>
      </c>
      <c r="C6641" s="209" t="s">
        <v>692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287</v>
      </c>
      <c r="H6641" s="207" t="s">
        <v>1039</v>
      </c>
      <c r="I6641" s="207" t="s">
        <v>245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691</v>
      </c>
      <c r="C6642" s="209" t="s">
        <v>692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287</v>
      </c>
      <c r="H6642" s="207" t="s">
        <v>1039</v>
      </c>
      <c r="I6642" s="207" t="s">
        <v>245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691</v>
      </c>
      <c r="C6643" s="209" t="s">
        <v>692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287</v>
      </c>
      <c r="H6643" s="207" t="s">
        <v>1039</v>
      </c>
      <c r="I6643" s="207" t="s">
        <v>245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691</v>
      </c>
      <c r="C6644" s="209" t="s">
        <v>692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287</v>
      </c>
      <c r="H6644" s="207" t="s">
        <v>1039</v>
      </c>
      <c r="I6644" s="207" t="s">
        <v>245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691</v>
      </c>
      <c r="C6645" s="209" t="s">
        <v>692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287</v>
      </c>
      <c r="H6645" s="207" t="s">
        <v>1039</v>
      </c>
      <c r="I6645" s="207" t="s">
        <v>245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691</v>
      </c>
      <c r="C6646" s="209" t="s">
        <v>692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287</v>
      </c>
      <c r="H6646" s="207" t="s">
        <v>1039</v>
      </c>
      <c r="I6646" s="207" t="s">
        <v>245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691</v>
      </c>
      <c r="C6647" s="209" t="s">
        <v>692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287</v>
      </c>
      <c r="H6647" s="207" t="s">
        <v>1039</v>
      </c>
      <c r="I6647" s="207" t="s">
        <v>245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691</v>
      </c>
      <c r="C6648" s="209" t="s">
        <v>692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287</v>
      </c>
      <c r="H6648" s="207" t="s">
        <v>1039</v>
      </c>
      <c r="I6648" s="207" t="s">
        <v>245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691</v>
      </c>
      <c r="C6649" s="209" t="s">
        <v>692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287</v>
      </c>
      <c r="H6649" s="207" t="s">
        <v>1039</v>
      </c>
      <c r="I6649" s="207" t="s">
        <v>245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691</v>
      </c>
      <c r="C6650" s="209" t="s">
        <v>692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287</v>
      </c>
      <c r="H6650" s="207" t="s">
        <v>1039</v>
      </c>
      <c r="I6650" s="207" t="s">
        <v>245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691</v>
      </c>
      <c r="C6651" s="209" t="s">
        <v>692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287</v>
      </c>
      <c r="H6651" s="207" t="s">
        <v>1039</v>
      </c>
      <c r="I6651" s="207" t="s">
        <v>245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691</v>
      </c>
      <c r="C6652" s="209" t="s">
        <v>692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287</v>
      </c>
      <c r="H6652" s="207" t="s">
        <v>1039</v>
      </c>
      <c r="I6652" s="207" t="s">
        <v>245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691</v>
      </c>
      <c r="C6653" s="209" t="s">
        <v>692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287</v>
      </c>
      <c r="H6653" s="207" t="s">
        <v>1039</v>
      </c>
      <c r="I6653" s="207" t="s">
        <v>245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691</v>
      </c>
      <c r="C6654" s="209" t="s">
        <v>692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287</v>
      </c>
      <c r="H6654" s="207" t="s">
        <v>1039</v>
      </c>
      <c r="I6654" s="207" t="s">
        <v>245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691</v>
      </c>
      <c r="C6655" s="209" t="s">
        <v>692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287</v>
      </c>
      <c r="H6655" s="207" t="s">
        <v>1039</v>
      </c>
      <c r="I6655" s="207" t="s">
        <v>245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691</v>
      </c>
      <c r="C6656" s="209" t="s">
        <v>692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287</v>
      </c>
      <c r="H6656" s="207" t="s">
        <v>1039</v>
      </c>
      <c r="I6656" s="207" t="s">
        <v>245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691</v>
      </c>
      <c r="C6657" s="209" t="s">
        <v>692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287</v>
      </c>
      <c r="H6657" s="207" t="s">
        <v>1039</v>
      </c>
      <c r="I6657" s="207" t="s">
        <v>245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691</v>
      </c>
      <c r="C6658" s="209" t="s">
        <v>692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287</v>
      </c>
      <c r="H6658" s="207" t="s">
        <v>1039</v>
      </c>
      <c r="I6658" s="207" t="s">
        <v>245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691</v>
      </c>
      <c r="C6659" s="209" t="s">
        <v>692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287</v>
      </c>
      <c r="H6659" s="207" t="s">
        <v>1039</v>
      </c>
      <c r="I6659" s="207" t="s">
        <v>245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691</v>
      </c>
      <c r="C6660" s="209" t="s">
        <v>692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287</v>
      </c>
      <c r="H6660" s="207" t="s">
        <v>1039</v>
      </c>
      <c r="I6660" s="207" t="s">
        <v>245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691</v>
      </c>
      <c r="C6661" s="209" t="s">
        <v>692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287</v>
      </c>
      <c r="H6661" s="207" t="s">
        <v>1039</v>
      </c>
      <c r="I6661" s="207" t="s">
        <v>245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691</v>
      </c>
      <c r="C6662" s="209" t="s">
        <v>692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287</v>
      </c>
      <c r="H6662" s="207" t="s">
        <v>1039</v>
      </c>
      <c r="I6662" s="207" t="s">
        <v>245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691</v>
      </c>
      <c r="C6663" s="209" t="s">
        <v>692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287</v>
      </c>
      <c r="H6663" s="207" t="s">
        <v>1039</v>
      </c>
      <c r="I6663" s="207" t="s">
        <v>245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691</v>
      </c>
      <c r="C6664" s="209" t="s">
        <v>692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287</v>
      </c>
      <c r="H6664" s="207" t="s">
        <v>1039</v>
      </c>
      <c r="I6664" s="207" t="s">
        <v>245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691</v>
      </c>
      <c r="C6665" s="209" t="s">
        <v>692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287</v>
      </c>
      <c r="H6665" s="207" t="s">
        <v>1039</v>
      </c>
      <c r="I6665" s="207" t="s">
        <v>245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691</v>
      </c>
      <c r="C6666" s="209" t="s">
        <v>692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287</v>
      </c>
      <c r="H6666" s="207" t="s">
        <v>1039</v>
      </c>
      <c r="I6666" s="207" t="s">
        <v>245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691</v>
      </c>
      <c r="C6667" s="209" t="s">
        <v>692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287</v>
      </c>
      <c r="H6667" s="207" t="s">
        <v>1039</v>
      </c>
      <c r="I6667" s="207" t="s">
        <v>245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691</v>
      </c>
      <c r="C6668" s="209" t="s">
        <v>692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287</v>
      </c>
      <c r="H6668" s="207" t="s">
        <v>1039</v>
      </c>
      <c r="I6668" s="207" t="s">
        <v>245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691</v>
      </c>
      <c r="C6669" s="209" t="s">
        <v>692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287</v>
      </c>
      <c r="H6669" s="207" t="s">
        <v>1039</v>
      </c>
      <c r="I6669" s="207" t="s">
        <v>245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691</v>
      </c>
      <c r="C6670" s="209" t="s">
        <v>692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287</v>
      </c>
      <c r="H6670" s="207" t="s">
        <v>1039</v>
      </c>
      <c r="I6670" s="207" t="s">
        <v>245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691</v>
      </c>
      <c r="C6671" s="209" t="s">
        <v>692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287</v>
      </c>
      <c r="H6671" s="207" t="s">
        <v>1039</v>
      </c>
      <c r="I6671" s="207" t="s">
        <v>245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691</v>
      </c>
      <c r="C6672" s="209" t="s">
        <v>692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287</v>
      </c>
      <c r="H6672" s="207" t="s">
        <v>1039</v>
      </c>
      <c r="I6672" s="207" t="s">
        <v>245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691</v>
      </c>
      <c r="C6673" s="209" t="s">
        <v>692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287</v>
      </c>
      <c r="H6673" s="207" t="s">
        <v>1039</v>
      </c>
      <c r="I6673" s="207" t="s">
        <v>245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691</v>
      </c>
      <c r="C6674" s="209" t="s">
        <v>692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287</v>
      </c>
      <c r="H6674" s="207" t="s">
        <v>1039</v>
      </c>
      <c r="I6674" s="207" t="s">
        <v>245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691</v>
      </c>
      <c r="C6675" s="209" t="s">
        <v>692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287</v>
      </c>
      <c r="H6675" s="207" t="s">
        <v>1039</v>
      </c>
      <c r="I6675" s="207" t="s">
        <v>245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691</v>
      </c>
      <c r="C6676" s="209" t="s">
        <v>692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287</v>
      </c>
      <c r="H6676" s="207" t="s">
        <v>1039</v>
      </c>
      <c r="I6676" s="207" t="s">
        <v>245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691</v>
      </c>
      <c r="C6677" s="209" t="s">
        <v>692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287</v>
      </c>
      <c r="H6677" s="207" t="s">
        <v>1039</v>
      </c>
      <c r="I6677" s="207" t="s">
        <v>245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691</v>
      </c>
      <c r="C6678" s="209" t="s">
        <v>692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287</v>
      </c>
      <c r="H6678" s="207" t="s">
        <v>1039</v>
      </c>
      <c r="I6678" s="207" t="s">
        <v>245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691</v>
      </c>
      <c r="C6679" s="209" t="s">
        <v>692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287</v>
      </c>
      <c r="H6679" s="207" t="s">
        <v>1039</v>
      </c>
      <c r="I6679" s="207" t="s">
        <v>245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691</v>
      </c>
      <c r="C6680" s="209" t="s">
        <v>692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287</v>
      </c>
      <c r="H6680" s="207" t="s">
        <v>1039</v>
      </c>
      <c r="I6680" s="207" t="s">
        <v>245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691</v>
      </c>
      <c r="C6681" s="209" t="s">
        <v>692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287</v>
      </c>
      <c r="H6681" s="207" t="s">
        <v>1039</v>
      </c>
      <c r="I6681" s="207" t="s">
        <v>245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691</v>
      </c>
      <c r="C6682" s="209" t="s">
        <v>692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287</v>
      </c>
      <c r="H6682" s="207" t="s">
        <v>1039</v>
      </c>
      <c r="I6682" s="207" t="s">
        <v>245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691</v>
      </c>
      <c r="C6683" s="209" t="s">
        <v>692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287</v>
      </c>
      <c r="H6683" s="207" t="s">
        <v>1039</v>
      </c>
      <c r="I6683" s="207" t="s">
        <v>245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691</v>
      </c>
      <c r="C6684" s="209" t="s">
        <v>692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287</v>
      </c>
      <c r="H6684" s="207" t="s">
        <v>1039</v>
      </c>
      <c r="I6684" s="207" t="s">
        <v>245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691</v>
      </c>
      <c r="C6685" s="209" t="s">
        <v>692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287</v>
      </c>
      <c r="H6685" s="207" t="s">
        <v>1039</v>
      </c>
      <c r="I6685" s="207" t="s">
        <v>245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691</v>
      </c>
      <c r="C6686" s="209" t="s">
        <v>692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287</v>
      </c>
      <c r="H6686" s="207" t="s">
        <v>1039</v>
      </c>
      <c r="I6686" s="207" t="s">
        <v>245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691</v>
      </c>
      <c r="C6687" s="209" t="s">
        <v>692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287</v>
      </c>
      <c r="H6687" s="207" t="s">
        <v>1039</v>
      </c>
      <c r="I6687" s="207" t="s">
        <v>245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691</v>
      </c>
      <c r="C6688" s="209" t="s">
        <v>692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287</v>
      </c>
      <c r="H6688" s="207" t="s">
        <v>1039</v>
      </c>
      <c r="I6688" s="207" t="s">
        <v>245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691</v>
      </c>
      <c r="C6689" s="209" t="s">
        <v>692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287</v>
      </c>
      <c r="H6689" s="207" t="s">
        <v>1039</v>
      </c>
      <c r="I6689" s="207" t="s">
        <v>245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691</v>
      </c>
      <c r="C6690" s="209" t="s">
        <v>692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287</v>
      </c>
      <c r="H6690" s="207" t="s">
        <v>1039</v>
      </c>
      <c r="I6690" s="207" t="s">
        <v>245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691</v>
      </c>
      <c r="C6691" s="209" t="s">
        <v>692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287</v>
      </c>
      <c r="H6691" s="207" t="s">
        <v>1039</v>
      </c>
      <c r="I6691" s="207" t="s">
        <v>245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691</v>
      </c>
      <c r="C6692" s="209" t="s">
        <v>692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287</v>
      </c>
      <c r="H6692" s="207" t="s">
        <v>1039</v>
      </c>
      <c r="I6692" s="207" t="s">
        <v>245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691</v>
      </c>
      <c r="C6693" s="209" t="s">
        <v>692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287</v>
      </c>
      <c r="H6693" s="207" t="s">
        <v>1039</v>
      </c>
      <c r="I6693" s="207" t="s">
        <v>245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691</v>
      </c>
      <c r="C6694" s="209" t="s">
        <v>692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287</v>
      </c>
      <c r="H6694" s="207" t="s">
        <v>1039</v>
      </c>
      <c r="I6694" s="207" t="s">
        <v>245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691</v>
      </c>
      <c r="C6695" s="209" t="s">
        <v>692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287</v>
      </c>
      <c r="H6695" s="207" t="s">
        <v>1039</v>
      </c>
      <c r="I6695" s="207" t="s">
        <v>245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691</v>
      </c>
      <c r="C6696" s="209" t="s">
        <v>692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287</v>
      </c>
      <c r="H6696" s="207" t="s">
        <v>1039</v>
      </c>
      <c r="I6696" s="207" t="s">
        <v>245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691</v>
      </c>
      <c r="C6697" s="209" t="s">
        <v>692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287</v>
      </c>
      <c r="H6697" s="207" t="s">
        <v>1039</v>
      </c>
      <c r="I6697" s="207" t="s">
        <v>245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691</v>
      </c>
      <c r="C6698" s="209" t="s">
        <v>692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287</v>
      </c>
      <c r="H6698" s="207" t="s">
        <v>1039</v>
      </c>
      <c r="I6698" s="207" t="s">
        <v>245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691</v>
      </c>
      <c r="C6699" s="209" t="s">
        <v>692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287</v>
      </c>
      <c r="H6699" s="207" t="s">
        <v>1039</v>
      </c>
      <c r="I6699" s="207" t="s">
        <v>245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691</v>
      </c>
      <c r="C6700" s="209" t="s">
        <v>692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287</v>
      </c>
      <c r="H6700" s="207" t="s">
        <v>1039</v>
      </c>
      <c r="I6700" s="207" t="s">
        <v>245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691</v>
      </c>
      <c r="C6701" s="209" t="s">
        <v>692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287</v>
      </c>
      <c r="H6701" s="207" t="s">
        <v>1039</v>
      </c>
      <c r="I6701" s="207" t="s">
        <v>245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691</v>
      </c>
      <c r="C6702" s="209" t="s">
        <v>692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287</v>
      </c>
      <c r="H6702" s="207" t="s">
        <v>1039</v>
      </c>
      <c r="I6702" s="207" t="s">
        <v>245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691</v>
      </c>
      <c r="C6703" s="209" t="s">
        <v>692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287</v>
      </c>
      <c r="H6703" s="207" t="s">
        <v>1039</v>
      </c>
      <c r="I6703" s="207" t="s">
        <v>245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691</v>
      </c>
      <c r="C6704" s="209" t="s">
        <v>692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287</v>
      </c>
      <c r="H6704" s="207" t="s">
        <v>1039</v>
      </c>
      <c r="I6704" s="207" t="s">
        <v>245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691</v>
      </c>
      <c r="C6705" s="209" t="s">
        <v>692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287</v>
      </c>
      <c r="H6705" s="207" t="s">
        <v>1039</v>
      </c>
      <c r="I6705" s="207" t="s">
        <v>245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691</v>
      </c>
      <c r="C6706" s="209" t="s">
        <v>692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287</v>
      </c>
      <c r="H6706" s="207" t="s">
        <v>1039</v>
      </c>
      <c r="I6706" s="207" t="s">
        <v>245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691</v>
      </c>
      <c r="C6707" s="209" t="s">
        <v>692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287</v>
      </c>
      <c r="H6707" s="207" t="s">
        <v>1039</v>
      </c>
      <c r="I6707" s="207" t="s">
        <v>245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691</v>
      </c>
      <c r="C6708" s="209" t="s">
        <v>692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287</v>
      </c>
      <c r="H6708" s="207" t="s">
        <v>1039</v>
      </c>
      <c r="I6708" s="207" t="s">
        <v>245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691</v>
      </c>
      <c r="C6709" s="209" t="s">
        <v>692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287</v>
      </c>
      <c r="H6709" s="207" t="s">
        <v>1039</v>
      </c>
      <c r="I6709" s="207" t="s">
        <v>245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691</v>
      </c>
      <c r="C6710" s="209" t="s">
        <v>692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287</v>
      </c>
      <c r="H6710" s="207" t="s">
        <v>1039</v>
      </c>
      <c r="I6710" s="207" t="s">
        <v>245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691</v>
      </c>
      <c r="C6711" s="209" t="s">
        <v>692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287</v>
      </c>
      <c r="H6711" s="207" t="s">
        <v>1039</v>
      </c>
      <c r="I6711" s="207" t="s">
        <v>245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691</v>
      </c>
      <c r="C6712" s="209" t="s">
        <v>692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287</v>
      </c>
      <c r="H6712" s="207" t="s">
        <v>1039</v>
      </c>
      <c r="I6712" s="207" t="s">
        <v>245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691</v>
      </c>
      <c r="C6713" s="209" t="s">
        <v>692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287</v>
      </c>
      <c r="H6713" s="207" t="s">
        <v>1039</v>
      </c>
      <c r="I6713" s="207" t="s">
        <v>245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691</v>
      </c>
      <c r="C6714" s="209" t="s">
        <v>692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287</v>
      </c>
      <c r="H6714" s="207" t="s">
        <v>1039</v>
      </c>
      <c r="I6714" s="207" t="s">
        <v>245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691</v>
      </c>
      <c r="C6715" s="209" t="s">
        <v>692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287</v>
      </c>
      <c r="H6715" s="207" t="s">
        <v>1039</v>
      </c>
      <c r="I6715" s="207" t="s">
        <v>245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691</v>
      </c>
      <c r="C6716" s="209" t="s">
        <v>692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287</v>
      </c>
      <c r="H6716" s="207" t="s">
        <v>1039</v>
      </c>
      <c r="I6716" s="207" t="s">
        <v>245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691</v>
      </c>
      <c r="C6717" s="209" t="s">
        <v>692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287</v>
      </c>
      <c r="H6717" s="207" t="s">
        <v>1039</v>
      </c>
      <c r="I6717" s="207" t="s">
        <v>245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691</v>
      </c>
      <c r="C6718" s="209" t="s">
        <v>692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287</v>
      </c>
      <c r="H6718" s="207" t="s">
        <v>1039</v>
      </c>
      <c r="I6718" s="207" t="s">
        <v>245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691</v>
      </c>
      <c r="C6719" s="209" t="s">
        <v>692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287</v>
      </c>
      <c r="H6719" s="207" t="s">
        <v>1039</v>
      </c>
      <c r="I6719" s="207" t="s">
        <v>245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691</v>
      </c>
      <c r="C6720" s="209" t="s">
        <v>692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287</v>
      </c>
      <c r="H6720" s="207" t="s">
        <v>1039</v>
      </c>
      <c r="I6720" s="207" t="s">
        <v>245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691</v>
      </c>
      <c r="C6721" s="209" t="s">
        <v>692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287</v>
      </c>
      <c r="H6721" s="207" t="s">
        <v>1039</v>
      </c>
      <c r="I6721" s="207" t="s">
        <v>245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691</v>
      </c>
      <c r="C6722" s="209" t="s">
        <v>692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287</v>
      </c>
      <c r="H6722" s="207" t="s">
        <v>1039</v>
      </c>
      <c r="I6722" s="207" t="s">
        <v>245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691</v>
      </c>
      <c r="C6723" s="209" t="s">
        <v>692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287</v>
      </c>
      <c r="H6723" s="207" t="s">
        <v>1039</v>
      </c>
      <c r="I6723" s="207" t="s">
        <v>245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691</v>
      </c>
      <c r="C6724" s="209" t="s">
        <v>692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287</v>
      </c>
      <c r="H6724" s="207" t="s">
        <v>1039</v>
      </c>
      <c r="I6724" s="207" t="s">
        <v>245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691</v>
      </c>
      <c r="C6725" s="209" t="s">
        <v>692</v>
      </c>
      <c r="D6725" s="72" t="str">
        <f t="shared" si="211"/>
        <v>out/2018</v>
      </c>
      <c r="E6725" s="206">
        <v>43399</v>
      </c>
      <c r="F6725" s="205" t="s">
        <v>210</v>
      </c>
      <c r="G6725" s="205" t="s">
        <v>287</v>
      </c>
      <c r="H6725" s="207" t="s">
        <v>298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691</v>
      </c>
      <c r="C6726" s="209" t="s">
        <v>692</v>
      </c>
      <c r="D6726" s="72" t="str">
        <f t="shared" si="211"/>
        <v>out/2018</v>
      </c>
      <c r="E6726" s="206">
        <v>43399</v>
      </c>
      <c r="F6726" s="205" t="s">
        <v>210</v>
      </c>
      <c r="G6726" s="205" t="s">
        <v>287</v>
      </c>
      <c r="H6726" s="207" t="s">
        <v>298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691</v>
      </c>
      <c r="C6727" s="209" t="s">
        <v>692</v>
      </c>
      <c r="D6727" s="72" t="str">
        <f t="shared" si="211"/>
        <v>out/2018</v>
      </c>
      <c r="E6727" s="206">
        <v>43399</v>
      </c>
      <c r="F6727" s="205" t="s">
        <v>210</v>
      </c>
      <c r="G6727" s="205" t="s">
        <v>287</v>
      </c>
      <c r="H6727" s="207" t="s">
        <v>298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691</v>
      </c>
      <c r="C6728" s="209" t="s">
        <v>692</v>
      </c>
      <c r="D6728" s="72" t="str">
        <f t="shared" si="211"/>
        <v>out/2018</v>
      </c>
      <c r="E6728" s="206">
        <v>43399</v>
      </c>
      <c r="F6728" s="205" t="s">
        <v>210</v>
      </c>
      <c r="G6728" s="205" t="s">
        <v>287</v>
      </c>
      <c r="H6728" s="207" t="s">
        <v>298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691</v>
      </c>
      <c r="C6729" s="209" t="s">
        <v>692</v>
      </c>
      <c r="D6729" s="72" t="str">
        <f t="shared" si="211"/>
        <v>out/2018</v>
      </c>
      <c r="E6729" s="206">
        <v>43399</v>
      </c>
      <c r="F6729" s="205" t="s">
        <v>210</v>
      </c>
      <c r="G6729" s="205" t="s">
        <v>287</v>
      </c>
      <c r="H6729" s="207" t="s">
        <v>298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691</v>
      </c>
      <c r="C6730" s="209" t="s">
        <v>692</v>
      </c>
      <c r="D6730" s="72" t="str">
        <f t="shared" si="211"/>
        <v>out/2018</v>
      </c>
      <c r="E6730" s="206">
        <v>43399</v>
      </c>
      <c r="F6730" s="205" t="s">
        <v>210</v>
      </c>
      <c r="G6730" s="205" t="s">
        <v>287</v>
      </c>
      <c r="H6730" s="207" t="s">
        <v>298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691</v>
      </c>
      <c r="C6731" s="209" t="s">
        <v>692</v>
      </c>
      <c r="D6731" s="72" t="str">
        <f t="shared" si="211"/>
        <v>out/2018</v>
      </c>
      <c r="E6731" s="206">
        <v>43399</v>
      </c>
      <c r="F6731" s="205" t="s">
        <v>210</v>
      </c>
      <c r="G6731" s="205" t="s">
        <v>287</v>
      </c>
      <c r="H6731" s="207" t="s">
        <v>298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691</v>
      </c>
      <c r="C6732" s="209" t="s">
        <v>692</v>
      </c>
      <c r="D6732" s="72" t="str">
        <f t="shared" si="211"/>
        <v>out/2018</v>
      </c>
      <c r="E6732" s="206">
        <v>43399</v>
      </c>
      <c r="F6732" s="205" t="s">
        <v>210</v>
      </c>
      <c r="G6732" s="205" t="s">
        <v>287</v>
      </c>
      <c r="H6732" s="207" t="s">
        <v>298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691</v>
      </c>
      <c r="C6733" s="209" t="s">
        <v>692</v>
      </c>
      <c r="D6733" s="72" t="str">
        <f t="shared" si="211"/>
        <v>out/2018</v>
      </c>
      <c r="E6733" s="206">
        <v>43399</v>
      </c>
      <c r="F6733" s="205" t="s">
        <v>210</v>
      </c>
      <c r="G6733" s="205" t="s">
        <v>287</v>
      </c>
      <c r="H6733" s="207" t="s">
        <v>298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691</v>
      </c>
      <c r="C6734" s="209" t="s">
        <v>692</v>
      </c>
      <c r="D6734" s="72" t="str">
        <f t="shared" si="211"/>
        <v>out/2018</v>
      </c>
      <c r="E6734" s="206">
        <v>43399</v>
      </c>
      <c r="F6734" s="205" t="s">
        <v>210</v>
      </c>
      <c r="G6734" s="205" t="s">
        <v>287</v>
      </c>
      <c r="H6734" s="207" t="s">
        <v>298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691</v>
      </c>
      <c r="C6735" s="209" t="s">
        <v>692</v>
      </c>
      <c r="D6735" s="72" t="str">
        <f t="shared" si="211"/>
        <v>out/2018</v>
      </c>
      <c r="E6735" s="206">
        <v>43399</v>
      </c>
      <c r="F6735" s="205" t="s">
        <v>210</v>
      </c>
      <c r="G6735" s="205" t="s">
        <v>287</v>
      </c>
      <c r="H6735" s="207" t="s">
        <v>298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691</v>
      </c>
      <c r="C6736" s="209" t="s">
        <v>692</v>
      </c>
      <c r="D6736" s="72" t="str">
        <f t="shared" si="211"/>
        <v>out/2018</v>
      </c>
      <c r="E6736" s="206">
        <v>43399</v>
      </c>
      <c r="F6736" s="205" t="s">
        <v>210</v>
      </c>
      <c r="G6736" s="205" t="s">
        <v>287</v>
      </c>
      <c r="H6736" s="207" t="s">
        <v>298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691</v>
      </c>
      <c r="C6737" s="209" t="s">
        <v>692</v>
      </c>
      <c r="D6737" s="72" t="str">
        <f t="shared" si="211"/>
        <v>out/2018</v>
      </c>
      <c r="E6737" s="206">
        <v>43399</v>
      </c>
      <c r="F6737" s="205" t="s">
        <v>210</v>
      </c>
      <c r="G6737" s="205" t="s">
        <v>287</v>
      </c>
      <c r="H6737" s="207" t="s">
        <v>298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691</v>
      </c>
      <c r="C6738" s="209" t="s">
        <v>692</v>
      </c>
      <c r="D6738" s="72" t="str">
        <f t="shared" si="211"/>
        <v>out/2018</v>
      </c>
      <c r="E6738" s="206">
        <v>43399</v>
      </c>
      <c r="F6738" s="205" t="s">
        <v>210</v>
      </c>
      <c r="G6738" s="205" t="s">
        <v>287</v>
      </c>
      <c r="H6738" s="207" t="s">
        <v>298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691</v>
      </c>
      <c r="C6739" s="209" t="s">
        <v>692</v>
      </c>
      <c r="D6739" s="72" t="str">
        <f t="shared" si="211"/>
        <v>out/2018</v>
      </c>
      <c r="E6739" s="206">
        <v>43399</v>
      </c>
      <c r="F6739" s="205" t="s">
        <v>210</v>
      </c>
      <c r="G6739" s="205" t="s">
        <v>287</v>
      </c>
      <c r="H6739" s="207" t="s">
        <v>298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691</v>
      </c>
      <c r="C6740" s="209" t="s">
        <v>692</v>
      </c>
      <c r="D6740" s="72" t="str">
        <f t="shared" si="211"/>
        <v>out/2018</v>
      </c>
      <c r="E6740" s="206">
        <v>43399</v>
      </c>
      <c r="F6740" s="205" t="s">
        <v>210</v>
      </c>
      <c r="G6740" s="205" t="s">
        <v>287</v>
      </c>
      <c r="H6740" s="207" t="s">
        <v>298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691</v>
      </c>
      <c r="C6741" s="209" t="s">
        <v>692</v>
      </c>
      <c r="D6741" s="72" t="str">
        <f t="shared" si="211"/>
        <v>out/2018</v>
      </c>
      <c r="E6741" s="206">
        <v>43399</v>
      </c>
      <c r="F6741" s="205" t="s">
        <v>210</v>
      </c>
      <c r="G6741" s="205" t="s">
        <v>287</v>
      </c>
      <c r="H6741" s="207" t="s">
        <v>298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691</v>
      </c>
      <c r="C6742" s="209" t="s">
        <v>692</v>
      </c>
      <c r="D6742" s="72" t="str">
        <f t="shared" si="211"/>
        <v>out/2018</v>
      </c>
      <c r="E6742" s="206">
        <v>43399</v>
      </c>
      <c r="F6742" s="205" t="s">
        <v>210</v>
      </c>
      <c r="G6742" s="205" t="s">
        <v>287</v>
      </c>
      <c r="H6742" s="207" t="s">
        <v>298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691</v>
      </c>
      <c r="C6743" s="209" t="s">
        <v>692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287</v>
      </c>
      <c r="H6743" s="207" t="s">
        <v>540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693</v>
      </c>
      <c r="C6744" s="209" t="s">
        <v>692</v>
      </c>
      <c r="D6744" s="72" t="str">
        <f t="shared" si="211"/>
        <v>out/2018</v>
      </c>
      <c r="E6744" s="206">
        <v>43399</v>
      </c>
      <c r="F6744" s="205" t="s">
        <v>201</v>
      </c>
      <c r="G6744" s="205" t="s">
        <v>287</v>
      </c>
      <c r="H6744" s="207" t="s">
        <v>299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691</v>
      </c>
      <c r="C6745" s="209" t="s">
        <v>692</v>
      </c>
      <c r="D6745" s="72" t="str">
        <f t="shared" si="211"/>
        <v>out/2018</v>
      </c>
      <c r="E6745" s="206">
        <v>43399</v>
      </c>
      <c r="F6745" s="205" t="s">
        <v>201</v>
      </c>
      <c r="G6745" s="205" t="s">
        <v>287</v>
      </c>
      <c r="H6745" s="207" t="s">
        <v>299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691</v>
      </c>
      <c r="C6746" s="209" t="s">
        <v>692</v>
      </c>
      <c r="D6746" s="72" t="str">
        <f t="shared" si="211"/>
        <v>out/2018</v>
      </c>
      <c r="E6746" s="206">
        <v>43402</v>
      </c>
      <c r="F6746" s="205" t="s">
        <v>314</v>
      </c>
      <c r="G6746" s="205" t="s">
        <v>287</v>
      </c>
      <c r="H6746" s="207" t="s">
        <v>1690</v>
      </c>
      <c r="I6746" s="207" t="s">
        <v>268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691</v>
      </c>
      <c r="C6747" s="209" t="s">
        <v>692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287</v>
      </c>
      <c r="H6747" s="207" t="s">
        <v>1691</v>
      </c>
      <c r="I6747" s="207" t="s">
        <v>240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691</v>
      </c>
      <c r="C6748" s="209" t="s">
        <v>692</v>
      </c>
      <c r="D6748" s="72" t="str">
        <f t="shared" si="211"/>
        <v>out/2018</v>
      </c>
      <c r="E6748" s="206">
        <v>43402</v>
      </c>
      <c r="F6748" s="205" t="s">
        <v>1618</v>
      </c>
      <c r="G6748" s="205" t="s">
        <v>287</v>
      </c>
      <c r="H6748" s="207" t="s">
        <v>213</v>
      </c>
      <c r="I6748" s="207" t="s">
        <v>202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691</v>
      </c>
      <c r="C6749" s="209" t="s">
        <v>692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287</v>
      </c>
      <c r="H6749" s="207" t="s">
        <v>1679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691</v>
      </c>
      <c r="C6750" s="209" t="s">
        <v>692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303</v>
      </c>
      <c r="H6750" s="207" t="s">
        <v>1565</v>
      </c>
      <c r="I6750" s="207" t="s">
        <v>240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691</v>
      </c>
      <c r="C6751" s="209" t="s">
        <v>692</v>
      </c>
      <c r="D6751" s="72" t="str">
        <f t="shared" si="211"/>
        <v>out/2018</v>
      </c>
      <c r="E6751" s="206">
        <v>43402</v>
      </c>
      <c r="F6751" s="205" t="s">
        <v>532</v>
      </c>
      <c r="G6751" s="205" t="s">
        <v>287</v>
      </c>
      <c r="H6751" s="207" t="s">
        <v>1494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691</v>
      </c>
      <c r="C6752" s="209" t="s">
        <v>692</v>
      </c>
      <c r="D6752" s="72" t="str">
        <f t="shared" si="211"/>
        <v>out/2018</v>
      </c>
      <c r="E6752" s="206">
        <v>43402</v>
      </c>
      <c r="F6752" s="205" t="s">
        <v>532</v>
      </c>
      <c r="G6752" s="205" t="s">
        <v>287</v>
      </c>
      <c r="H6752" s="207" t="s">
        <v>1494</v>
      </c>
      <c r="I6752" s="207" t="s">
        <v>235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691</v>
      </c>
      <c r="C6753" s="209" t="s">
        <v>692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287</v>
      </c>
      <c r="H6753" s="207" t="s">
        <v>1494</v>
      </c>
      <c r="I6753" s="207" t="s">
        <v>235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691</v>
      </c>
      <c r="C6754" s="209" t="s">
        <v>692</v>
      </c>
      <c r="D6754" s="72" t="str">
        <f t="shared" si="211"/>
        <v>out/2018</v>
      </c>
      <c r="E6754" s="206">
        <v>43402</v>
      </c>
      <c r="F6754" s="205" t="s">
        <v>528</v>
      </c>
      <c r="G6754" s="205" t="s">
        <v>287</v>
      </c>
      <c r="H6754" s="207" t="s">
        <v>1494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691</v>
      </c>
      <c r="C6755" s="209" t="s">
        <v>692</v>
      </c>
      <c r="D6755" s="72" t="str">
        <f t="shared" si="211"/>
        <v>out/2018</v>
      </c>
      <c r="E6755" s="206">
        <v>43402</v>
      </c>
      <c r="F6755" s="205" t="s">
        <v>528</v>
      </c>
      <c r="G6755" s="205" t="s">
        <v>287</v>
      </c>
      <c r="H6755" s="207" t="s">
        <v>1494</v>
      </c>
      <c r="I6755" s="207" t="s">
        <v>235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691</v>
      </c>
      <c r="C6756" s="209" t="s">
        <v>692</v>
      </c>
      <c r="D6756" s="72" t="str">
        <f t="shared" si="211"/>
        <v>out/2018</v>
      </c>
      <c r="E6756" s="206">
        <v>43402</v>
      </c>
      <c r="F6756" s="205" t="s">
        <v>1692</v>
      </c>
      <c r="G6756" s="205" t="s">
        <v>287</v>
      </c>
      <c r="H6756" s="207" t="s">
        <v>1494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691</v>
      </c>
      <c r="C6757" s="209" t="s">
        <v>692</v>
      </c>
      <c r="D6757" s="72" t="str">
        <f t="shared" si="211"/>
        <v>out/2018</v>
      </c>
      <c r="E6757" s="206">
        <v>43402</v>
      </c>
      <c r="F6757" s="205" t="s">
        <v>1692</v>
      </c>
      <c r="G6757" s="205" t="s">
        <v>287</v>
      </c>
      <c r="H6757" s="207" t="s">
        <v>1494</v>
      </c>
      <c r="I6757" s="207" t="s">
        <v>235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691</v>
      </c>
      <c r="C6758" s="209" t="s">
        <v>692</v>
      </c>
      <c r="D6758" s="72" t="str">
        <f t="shared" si="211"/>
        <v>out/2018</v>
      </c>
      <c r="E6758" s="206">
        <v>43402</v>
      </c>
      <c r="F6758" s="205" t="s">
        <v>314</v>
      </c>
      <c r="G6758" s="205" t="s">
        <v>287</v>
      </c>
      <c r="H6758" s="207" t="s">
        <v>387</v>
      </c>
      <c r="I6758" s="207" t="s">
        <v>268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691</v>
      </c>
      <c r="C6759" s="209" t="s">
        <v>692</v>
      </c>
      <c r="D6759" s="72" t="str">
        <f t="shared" si="211"/>
        <v>out/2018</v>
      </c>
      <c r="E6759" s="206">
        <v>43402</v>
      </c>
      <c r="F6759" s="205" t="s">
        <v>1693</v>
      </c>
      <c r="G6759" s="205" t="s">
        <v>287</v>
      </c>
      <c r="H6759" s="207" t="s">
        <v>1287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691</v>
      </c>
      <c r="C6760" s="209" t="s">
        <v>692</v>
      </c>
      <c r="D6760" s="72" t="str">
        <f t="shared" si="211"/>
        <v>out/2018</v>
      </c>
      <c r="E6760" s="206">
        <v>43402</v>
      </c>
      <c r="F6760" s="205" t="s">
        <v>1693</v>
      </c>
      <c r="G6760" s="205" t="s">
        <v>287</v>
      </c>
      <c r="H6760" s="207" t="s">
        <v>1287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691</v>
      </c>
      <c r="C6761" s="209" t="s">
        <v>692</v>
      </c>
      <c r="D6761" s="72" t="str">
        <f t="shared" si="211"/>
        <v>out/2018</v>
      </c>
      <c r="E6761" s="206">
        <v>43402</v>
      </c>
      <c r="F6761" s="205" t="s">
        <v>1694</v>
      </c>
      <c r="G6761" s="205" t="s">
        <v>287</v>
      </c>
      <c r="H6761" s="207" t="s">
        <v>1287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691</v>
      </c>
      <c r="C6762" s="209" t="s">
        <v>692</v>
      </c>
      <c r="D6762" s="72" t="str">
        <f t="shared" si="211"/>
        <v>out/2018</v>
      </c>
      <c r="E6762" s="206">
        <v>43402</v>
      </c>
      <c r="F6762" s="205" t="s">
        <v>1694</v>
      </c>
      <c r="G6762" s="205" t="s">
        <v>287</v>
      </c>
      <c r="H6762" s="207" t="s">
        <v>1287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691</v>
      </c>
      <c r="C6763" s="209" t="s">
        <v>692</v>
      </c>
      <c r="D6763" s="72" t="str">
        <f t="shared" si="211"/>
        <v>out/2018</v>
      </c>
      <c r="E6763" s="206">
        <v>43402</v>
      </c>
      <c r="F6763" s="205" t="s">
        <v>1695</v>
      </c>
      <c r="G6763" s="205" t="s">
        <v>287</v>
      </c>
      <c r="H6763" s="207" t="s">
        <v>1287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691</v>
      </c>
      <c r="C6764" s="209" t="s">
        <v>692</v>
      </c>
      <c r="D6764" s="72" t="str">
        <f t="shared" si="211"/>
        <v>out/2018</v>
      </c>
      <c r="E6764" s="206">
        <v>43402</v>
      </c>
      <c r="F6764" s="205" t="s">
        <v>1695</v>
      </c>
      <c r="G6764" s="205" t="s">
        <v>287</v>
      </c>
      <c r="H6764" s="207" t="s">
        <v>1287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691</v>
      </c>
      <c r="C6765" s="209" t="s">
        <v>692</v>
      </c>
      <c r="D6765" s="72" t="str">
        <f t="shared" si="211"/>
        <v>out/2018</v>
      </c>
      <c r="E6765" s="206">
        <v>43402</v>
      </c>
      <c r="F6765" s="205" t="s">
        <v>1696</v>
      </c>
      <c r="G6765" s="205" t="s">
        <v>287</v>
      </c>
      <c r="H6765" s="207" t="s">
        <v>1029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691</v>
      </c>
      <c r="C6766" s="209" t="s">
        <v>692</v>
      </c>
      <c r="D6766" s="72" t="str">
        <f t="shared" si="211"/>
        <v>out/2018</v>
      </c>
      <c r="E6766" s="206">
        <v>43402</v>
      </c>
      <c r="F6766" s="205" t="s">
        <v>1696</v>
      </c>
      <c r="G6766" s="205" t="s">
        <v>287</v>
      </c>
      <c r="H6766" s="207" t="s">
        <v>1029</v>
      </c>
      <c r="I6766" s="207" t="s">
        <v>235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691</v>
      </c>
      <c r="C6767" s="209" t="s">
        <v>692</v>
      </c>
      <c r="D6767" s="72" t="str">
        <f t="shared" si="211"/>
        <v>out/2018</v>
      </c>
      <c r="E6767" s="206">
        <v>43402</v>
      </c>
      <c r="F6767" s="205" t="s">
        <v>1697</v>
      </c>
      <c r="G6767" s="205" t="s">
        <v>287</v>
      </c>
      <c r="H6767" s="207" t="s">
        <v>1029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691</v>
      </c>
      <c r="C6768" s="209" t="s">
        <v>692</v>
      </c>
      <c r="D6768" s="72" t="str">
        <f t="shared" si="211"/>
        <v>out/2018</v>
      </c>
      <c r="E6768" s="206">
        <v>43402</v>
      </c>
      <c r="F6768" s="205" t="s">
        <v>1697</v>
      </c>
      <c r="G6768" s="205" t="s">
        <v>287</v>
      </c>
      <c r="H6768" s="207" t="s">
        <v>1029</v>
      </c>
      <c r="I6768" s="207" t="s">
        <v>235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691</v>
      </c>
      <c r="C6769" s="209" t="s">
        <v>692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287</v>
      </c>
      <c r="H6769" s="207" t="s">
        <v>178</v>
      </c>
      <c r="I6769" s="207" t="s">
        <v>252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691</v>
      </c>
      <c r="C6770" s="209" t="s">
        <v>692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287</v>
      </c>
      <c r="H6770" s="207" t="s">
        <v>178</v>
      </c>
      <c r="I6770" s="207" t="s">
        <v>241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691</v>
      </c>
      <c r="C6771" s="209" t="s">
        <v>692</v>
      </c>
      <c r="D6771" s="72" t="str">
        <f t="shared" si="211"/>
        <v>out/2018</v>
      </c>
      <c r="E6771" s="206">
        <v>43402</v>
      </c>
      <c r="F6771" s="205" t="s">
        <v>1698</v>
      </c>
      <c r="G6771" s="205" t="s">
        <v>287</v>
      </c>
      <c r="H6771" s="207" t="s">
        <v>1030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691</v>
      </c>
      <c r="C6772" s="209" t="s">
        <v>692</v>
      </c>
      <c r="D6772" s="72" t="str">
        <f t="shared" si="211"/>
        <v>out/2018</v>
      </c>
      <c r="E6772" s="206">
        <v>43402</v>
      </c>
      <c r="F6772" s="205" t="s">
        <v>1698</v>
      </c>
      <c r="G6772" s="205" t="s">
        <v>287</v>
      </c>
      <c r="H6772" s="207" t="s">
        <v>1030</v>
      </c>
      <c r="I6772" s="207" t="s">
        <v>235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691</v>
      </c>
      <c r="C6773" s="209" t="s">
        <v>692</v>
      </c>
      <c r="D6773" s="72" t="str">
        <f t="shared" si="211"/>
        <v>out/2018</v>
      </c>
      <c r="E6773" s="206">
        <v>43402</v>
      </c>
      <c r="F6773" s="205" t="s">
        <v>651</v>
      </c>
      <c r="G6773" s="205" t="s">
        <v>287</v>
      </c>
      <c r="H6773" s="207" t="s">
        <v>1030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691</v>
      </c>
      <c r="C6774" s="209" t="s">
        <v>692</v>
      </c>
      <c r="D6774" s="72" t="str">
        <f t="shared" si="211"/>
        <v>out/2018</v>
      </c>
      <c r="E6774" s="206">
        <v>43402</v>
      </c>
      <c r="F6774" s="205" t="s">
        <v>651</v>
      </c>
      <c r="G6774" s="205" t="s">
        <v>287</v>
      </c>
      <c r="H6774" s="207" t="s">
        <v>1030</v>
      </c>
      <c r="I6774" s="207" t="s">
        <v>235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691</v>
      </c>
      <c r="C6775" s="209" t="s">
        <v>692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287</v>
      </c>
      <c r="H6775" s="207" t="s">
        <v>1011</v>
      </c>
      <c r="I6775" s="207" t="s">
        <v>235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691</v>
      </c>
      <c r="C6776" s="209" t="s">
        <v>692</v>
      </c>
      <c r="D6776" s="72" t="str">
        <f t="shared" si="211"/>
        <v>out/2018</v>
      </c>
      <c r="E6776" s="206">
        <v>43402</v>
      </c>
      <c r="F6776" s="205" t="s">
        <v>1699</v>
      </c>
      <c r="G6776" s="205" t="s">
        <v>287</v>
      </c>
      <c r="H6776" s="207" t="s">
        <v>1011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691</v>
      </c>
      <c r="C6777" s="209" t="s">
        <v>692</v>
      </c>
      <c r="D6777" s="72" t="str">
        <f t="shared" si="211"/>
        <v>out/2018</v>
      </c>
      <c r="E6777" s="206">
        <v>43402</v>
      </c>
      <c r="F6777" s="205" t="s">
        <v>1699</v>
      </c>
      <c r="G6777" s="205" t="s">
        <v>287</v>
      </c>
      <c r="H6777" s="207" t="s">
        <v>1011</v>
      </c>
      <c r="I6777" s="207" t="s">
        <v>235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691</v>
      </c>
      <c r="C6778" s="209" t="s">
        <v>692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289</v>
      </c>
      <c r="H6778" s="207" t="s">
        <v>581</v>
      </c>
      <c r="I6778" s="207" t="s">
        <v>240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691</v>
      </c>
      <c r="C6779" s="209" t="s">
        <v>692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287</v>
      </c>
      <c r="H6779" s="207" t="s">
        <v>1700</v>
      </c>
      <c r="I6779" s="207" t="s">
        <v>241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691</v>
      </c>
      <c r="C6780" s="209" t="s">
        <v>692</v>
      </c>
      <c r="D6780" s="72" t="str">
        <f t="shared" si="211"/>
        <v>out/2018</v>
      </c>
      <c r="E6780" s="206">
        <v>43402</v>
      </c>
      <c r="F6780" s="205" t="s">
        <v>314</v>
      </c>
      <c r="G6780" s="205" t="s">
        <v>287</v>
      </c>
      <c r="H6780" s="207" t="s">
        <v>979</v>
      </c>
      <c r="I6780" s="207" t="s">
        <v>268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691</v>
      </c>
      <c r="C6781" s="209" t="s">
        <v>692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287</v>
      </c>
      <c r="H6781" s="207" t="s">
        <v>1115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691</v>
      </c>
      <c r="C6782" s="209" t="s">
        <v>692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287</v>
      </c>
      <c r="H6782" s="207" t="s">
        <v>1012</v>
      </c>
      <c r="I6782" s="207" t="s">
        <v>235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691</v>
      </c>
      <c r="C6783" s="209" t="s">
        <v>692</v>
      </c>
      <c r="D6783" s="72" t="str">
        <f t="shared" si="211"/>
        <v>out/2018</v>
      </c>
      <c r="E6783" s="206">
        <v>43402</v>
      </c>
      <c r="F6783" s="205" t="s">
        <v>1701</v>
      </c>
      <c r="G6783" s="205" t="s">
        <v>287</v>
      </c>
      <c r="H6783" s="207" t="s">
        <v>1012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691</v>
      </c>
      <c r="C6784" s="209" t="s">
        <v>692</v>
      </c>
      <c r="D6784" s="72" t="str">
        <f t="shared" si="211"/>
        <v>out/2018</v>
      </c>
      <c r="E6784" s="206">
        <v>43402</v>
      </c>
      <c r="F6784" s="205" t="s">
        <v>1701</v>
      </c>
      <c r="G6784" s="205" t="s">
        <v>287</v>
      </c>
      <c r="H6784" s="207" t="s">
        <v>1012</v>
      </c>
      <c r="I6784" s="207" t="s">
        <v>235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691</v>
      </c>
      <c r="C6785" s="209" t="s">
        <v>692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287</v>
      </c>
      <c r="H6785" s="207" t="s">
        <v>328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691</v>
      </c>
      <c r="C6786" s="209" t="s">
        <v>692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287</v>
      </c>
      <c r="H6786" s="207" t="s">
        <v>328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691</v>
      </c>
      <c r="C6787" s="209" t="s">
        <v>692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287</v>
      </c>
      <c r="H6787" s="207" t="s">
        <v>328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691</v>
      </c>
      <c r="C6788" s="209" t="s">
        <v>692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287</v>
      </c>
      <c r="H6788" s="207" t="s">
        <v>328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691</v>
      </c>
      <c r="C6789" s="209" t="s">
        <v>692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287</v>
      </c>
      <c r="H6789" s="207" t="s">
        <v>328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691</v>
      </c>
      <c r="C6790" s="209" t="s">
        <v>692</v>
      </c>
      <c r="D6790" s="72" t="str">
        <f t="shared" si="213"/>
        <v>out/2018</v>
      </c>
      <c r="E6790" s="206">
        <v>43402</v>
      </c>
      <c r="F6790" s="205" t="s">
        <v>1702</v>
      </c>
      <c r="G6790" s="205" t="s">
        <v>287</v>
      </c>
      <c r="H6790" s="207" t="s">
        <v>328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691</v>
      </c>
      <c r="C6791" s="209" t="s">
        <v>692</v>
      </c>
      <c r="D6791" s="72" t="str">
        <f t="shared" si="213"/>
        <v>out/2018</v>
      </c>
      <c r="E6791" s="206">
        <v>43402</v>
      </c>
      <c r="F6791" s="205" t="s">
        <v>1702</v>
      </c>
      <c r="G6791" s="205" t="s">
        <v>287</v>
      </c>
      <c r="H6791" s="207" t="s">
        <v>328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691</v>
      </c>
      <c r="C6792" s="209" t="s">
        <v>692</v>
      </c>
      <c r="D6792" s="72" t="str">
        <f t="shared" si="213"/>
        <v>out/2018</v>
      </c>
      <c r="E6792" s="206">
        <v>43402</v>
      </c>
      <c r="F6792" s="205" t="s">
        <v>1703</v>
      </c>
      <c r="G6792" s="205" t="s">
        <v>287</v>
      </c>
      <c r="H6792" s="207" t="s">
        <v>328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691</v>
      </c>
      <c r="C6793" s="209" t="s">
        <v>692</v>
      </c>
      <c r="D6793" s="72" t="str">
        <f t="shared" si="213"/>
        <v>out/2018</v>
      </c>
      <c r="E6793" s="206">
        <v>43402</v>
      </c>
      <c r="F6793" s="205" t="s">
        <v>1703</v>
      </c>
      <c r="G6793" s="205" t="s">
        <v>287</v>
      </c>
      <c r="H6793" s="207" t="s">
        <v>328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691</v>
      </c>
      <c r="C6794" s="209" t="s">
        <v>692</v>
      </c>
      <c r="D6794" s="72" t="str">
        <f t="shared" si="213"/>
        <v>out/2018</v>
      </c>
      <c r="E6794" s="206">
        <v>43402</v>
      </c>
      <c r="F6794" s="205" t="s">
        <v>1109</v>
      </c>
      <c r="G6794" s="205" t="s">
        <v>287</v>
      </c>
      <c r="H6794" s="207" t="s">
        <v>328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691</v>
      </c>
      <c r="C6795" s="209" t="s">
        <v>692</v>
      </c>
      <c r="D6795" s="72" t="str">
        <f t="shared" si="213"/>
        <v>out/2018</v>
      </c>
      <c r="E6795" s="206">
        <v>43402</v>
      </c>
      <c r="F6795" s="205" t="s">
        <v>1109</v>
      </c>
      <c r="G6795" s="205" t="s">
        <v>287</v>
      </c>
      <c r="H6795" s="207" t="s">
        <v>328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691</v>
      </c>
      <c r="C6796" s="209" t="s">
        <v>692</v>
      </c>
      <c r="D6796" s="72" t="str">
        <f t="shared" si="213"/>
        <v>out/2018</v>
      </c>
      <c r="E6796" s="206">
        <v>43402</v>
      </c>
      <c r="F6796" s="205" t="s">
        <v>1704</v>
      </c>
      <c r="G6796" s="205" t="s">
        <v>287</v>
      </c>
      <c r="H6796" s="207" t="s">
        <v>328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691</v>
      </c>
      <c r="C6797" s="209" t="s">
        <v>692</v>
      </c>
      <c r="D6797" s="72" t="str">
        <f t="shared" si="213"/>
        <v>out/2018</v>
      </c>
      <c r="E6797" s="206">
        <v>43402</v>
      </c>
      <c r="F6797" s="205" t="s">
        <v>1704</v>
      </c>
      <c r="G6797" s="205" t="s">
        <v>287</v>
      </c>
      <c r="H6797" s="207" t="s">
        <v>328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691</v>
      </c>
      <c r="C6798" s="209" t="s">
        <v>692</v>
      </c>
      <c r="D6798" s="72" t="str">
        <f t="shared" si="213"/>
        <v>out/2018</v>
      </c>
      <c r="E6798" s="206">
        <v>43402</v>
      </c>
      <c r="F6798" s="205" t="s">
        <v>1705</v>
      </c>
      <c r="G6798" s="205" t="s">
        <v>287</v>
      </c>
      <c r="H6798" s="207" t="s">
        <v>328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691</v>
      </c>
      <c r="C6799" s="209" t="s">
        <v>692</v>
      </c>
      <c r="D6799" s="72" t="str">
        <f t="shared" si="213"/>
        <v>out/2018</v>
      </c>
      <c r="E6799" s="206">
        <v>43402</v>
      </c>
      <c r="F6799" s="205" t="s">
        <v>1705</v>
      </c>
      <c r="G6799" s="205" t="s">
        <v>287</v>
      </c>
      <c r="H6799" s="207" t="s">
        <v>328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691</v>
      </c>
      <c r="C6800" s="209" t="s">
        <v>692</v>
      </c>
      <c r="D6800" s="72" t="str">
        <f t="shared" si="213"/>
        <v>out/2018</v>
      </c>
      <c r="E6800" s="206">
        <v>43402</v>
      </c>
      <c r="F6800" s="205" t="s">
        <v>1706</v>
      </c>
      <c r="G6800" s="205" t="s">
        <v>287</v>
      </c>
      <c r="H6800" s="207" t="s">
        <v>328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691</v>
      </c>
      <c r="C6801" s="209" t="s">
        <v>692</v>
      </c>
      <c r="D6801" s="72" t="str">
        <f t="shared" si="213"/>
        <v>out/2018</v>
      </c>
      <c r="E6801" s="206">
        <v>43402</v>
      </c>
      <c r="F6801" s="205" t="s">
        <v>1706</v>
      </c>
      <c r="G6801" s="205" t="s">
        <v>287</v>
      </c>
      <c r="H6801" s="207" t="s">
        <v>328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691</v>
      </c>
      <c r="C6802" s="209" t="s">
        <v>692</v>
      </c>
      <c r="D6802" s="72" t="str">
        <f t="shared" si="213"/>
        <v>out/2018</v>
      </c>
      <c r="E6802" s="206">
        <v>43402</v>
      </c>
      <c r="F6802" s="205" t="s">
        <v>1375</v>
      </c>
      <c r="G6802" s="205" t="s">
        <v>287</v>
      </c>
      <c r="H6802" s="207" t="s">
        <v>328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691</v>
      </c>
      <c r="C6803" s="209" t="s">
        <v>692</v>
      </c>
      <c r="D6803" s="72" t="str">
        <f t="shared" si="213"/>
        <v>out/2018</v>
      </c>
      <c r="E6803" s="206">
        <v>43402</v>
      </c>
      <c r="F6803" s="205" t="s">
        <v>1375</v>
      </c>
      <c r="G6803" s="205" t="s">
        <v>287</v>
      </c>
      <c r="H6803" s="207" t="s">
        <v>328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691</v>
      </c>
      <c r="C6804" s="209" t="s">
        <v>692</v>
      </c>
      <c r="D6804" s="72" t="str">
        <f t="shared" si="213"/>
        <v>out/2018</v>
      </c>
      <c r="E6804" s="206">
        <v>43402</v>
      </c>
      <c r="F6804" s="205" t="s">
        <v>1445</v>
      </c>
      <c r="G6804" s="205" t="s">
        <v>287</v>
      </c>
      <c r="H6804" s="207" t="s">
        <v>328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691</v>
      </c>
      <c r="C6805" s="209" t="s">
        <v>692</v>
      </c>
      <c r="D6805" s="72" t="str">
        <f t="shared" si="213"/>
        <v>out/2018</v>
      </c>
      <c r="E6805" s="206">
        <v>43402</v>
      </c>
      <c r="F6805" s="205" t="s">
        <v>1445</v>
      </c>
      <c r="G6805" s="205" t="s">
        <v>287</v>
      </c>
      <c r="H6805" s="207" t="s">
        <v>328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691</v>
      </c>
      <c r="C6806" s="209" t="s">
        <v>692</v>
      </c>
      <c r="D6806" s="72" t="str">
        <f t="shared" si="213"/>
        <v>out/2018</v>
      </c>
      <c r="E6806" s="206">
        <v>43402</v>
      </c>
      <c r="F6806" s="205" t="s">
        <v>314</v>
      </c>
      <c r="G6806" s="205" t="s">
        <v>287</v>
      </c>
      <c r="H6806" s="207" t="s">
        <v>387</v>
      </c>
      <c r="I6806" s="207" t="s">
        <v>268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691</v>
      </c>
      <c r="C6807" s="209" t="s">
        <v>692</v>
      </c>
      <c r="D6807" s="72" t="str">
        <f t="shared" si="213"/>
        <v>out/2018</v>
      </c>
      <c r="E6807" s="206">
        <v>43402</v>
      </c>
      <c r="F6807" s="205" t="s">
        <v>552</v>
      </c>
      <c r="G6807" s="205" t="s">
        <v>287</v>
      </c>
      <c r="H6807" s="207" t="s">
        <v>553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691</v>
      </c>
      <c r="C6808" s="209" t="s">
        <v>692</v>
      </c>
      <c r="D6808" s="72" t="str">
        <f t="shared" si="213"/>
        <v>out/2018</v>
      </c>
      <c r="E6808" s="206">
        <v>43402</v>
      </c>
      <c r="F6808" s="205" t="s">
        <v>552</v>
      </c>
      <c r="G6808" s="205" t="s">
        <v>287</v>
      </c>
      <c r="H6808" s="207" t="s">
        <v>553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691</v>
      </c>
      <c r="C6809" s="209" t="s">
        <v>692</v>
      </c>
      <c r="D6809" s="72" t="str">
        <f t="shared" si="213"/>
        <v>out/2018</v>
      </c>
      <c r="E6809" s="206">
        <v>43402</v>
      </c>
      <c r="F6809" s="205" t="s">
        <v>314</v>
      </c>
      <c r="G6809" s="205" t="s">
        <v>287</v>
      </c>
      <c r="H6809" s="207" t="s">
        <v>1566</v>
      </c>
      <c r="I6809" s="207" t="s">
        <v>268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691</v>
      </c>
      <c r="C6810" s="209" t="s">
        <v>692</v>
      </c>
      <c r="D6810" s="72" t="str">
        <f t="shared" si="213"/>
        <v>out/2018</v>
      </c>
      <c r="E6810" s="206">
        <v>43402</v>
      </c>
      <c r="F6810" s="205" t="s">
        <v>684</v>
      </c>
      <c r="G6810" s="205" t="s">
        <v>287</v>
      </c>
      <c r="H6810" s="207" t="s">
        <v>1013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691</v>
      </c>
      <c r="C6811" s="209" t="s">
        <v>692</v>
      </c>
      <c r="D6811" s="72" t="str">
        <f t="shared" si="213"/>
        <v>out/2018</v>
      </c>
      <c r="E6811" s="206">
        <v>43402</v>
      </c>
      <c r="F6811" s="205" t="s">
        <v>684</v>
      </c>
      <c r="G6811" s="205" t="s">
        <v>287</v>
      </c>
      <c r="H6811" s="207" t="s">
        <v>1013</v>
      </c>
      <c r="I6811" s="207" t="s">
        <v>235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691</v>
      </c>
      <c r="C6812" s="209" t="s">
        <v>692</v>
      </c>
      <c r="D6812" s="72" t="str">
        <f t="shared" si="213"/>
        <v>out/2018</v>
      </c>
      <c r="E6812" s="206">
        <v>43402</v>
      </c>
      <c r="F6812" s="205" t="s">
        <v>1707</v>
      </c>
      <c r="G6812" s="205" t="s">
        <v>287</v>
      </c>
      <c r="H6812" s="207" t="s">
        <v>1014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691</v>
      </c>
      <c r="C6813" s="209" t="s">
        <v>692</v>
      </c>
      <c r="D6813" s="72" t="str">
        <f t="shared" si="213"/>
        <v>out/2018</v>
      </c>
      <c r="E6813" s="206">
        <v>43402</v>
      </c>
      <c r="F6813" s="205" t="s">
        <v>1707</v>
      </c>
      <c r="G6813" s="205" t="s">
        <v>287</v>
      </c>
      <c r="H6813" s="207" t="s">
        <v>1014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691</v>
      </c>
      <c r="C6814" s="209" t="s">
        <v>692</v>
      </c>
      <c r="D6814" s="72" t="str">
        <f t="shared" si="213"/>
        <v>out/2018</v>
      </c>
      <c r="E6814" s="206">
        <v>43402</v>
      </c>
      <c r="F6814" s="205" t="s">
        <v>1708</v>
      </c>
      <c r="G6814" s="205" t="s">
        <v>287</v>
      </c>
      <c r="H6814" s="207" t="s">
        <v>551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691</v>
      </c>
      <c r="C6815" s="209" t="s">
        <v>692</v>
      </c>
      <c r="D6815" s="72" t="str">
        <f t="shared" si="213"/>
        <v>out/2018</v>
      </c>
      <c r="E6815" s="206">
        <v>43402</v>
      </c>
      <c r="F6815" s="205" t="s">
        <v>1708</v>
      </c>
      <c r="G6815" s="205" t="s">
        <v>287</v>
      </c>
      <c r="H6815" s="207" t="s">
        <v>551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691</v>
      </c>
      <c r="C6816" s="209" t="s">
        <v>692</v>
      </c>
      <c r="D6816" s="72" t="str">
        <f t="shared" si="213"/>
        <v>out/2018</v>
      </c>
      <c r="E6816" s="206">
        <v>43402</v>
      </c>
      <c r="F6816" s="205" t="s">
        <v>1708</v>
      </c>
      <c r="G6816" s="205" t="s">
        <v>287</v>
      </c>
      <c r="H6816" s="207" t="s">
        <v>551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691</v>
      </c>
      <c r="C6817" s="209" t="s">
        <v>692</v>
      </c>
      <c r="D6817" s="72" t="str">
        <f t="shared" si="213"/>
        <v>out/2018</v>
      </c>
      <c r="E6817" s="206">
        <v>43402</v>
      </c>
      <c r="F6817" s="205" t="s">
        <v>1708</v>
      </c>
      <c r="G6817" s="205" t="s">
        <v>287</v>
      </c>
      <c r="H6817" s="207" t="s">
        <v>551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691</v>
      </c>
      <c r="C6818" s="209" t="s">
        <v>692</v>
      </c>
      <c r="D6818" s="72" t="str">
        <f t="shared" si="213"/>
        <v>out/2018</v>
      </c>
      <c r="E6818" s="206">
        <v>43402</v>
      </c>
      <c r="F6818" s="205" t="s">
        <v>314</v>
      </c>
      <c r="G6818" s="205" t="s">
        <v>287</v>
      </c>
      <c r="H6818" s="207" t="s">
        <v>1060</v>
      </c>
      <c r="I6818" s="207" t="s">
        <v>268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691</v>
      </c>
      <c r="C6819" s="209" t="s">
        <v>692</v>
      </c>
      <c r="D6819" s="72" t="str">
        <f t="shared" si="213"/>
        <v>out/2018</v>
      </c>
      <c r="E6819" s="206">
        <v>43402</v>
      </c>
      <c r="F6819" s="205" t="s">
        <v>1709</v>
      </c>
      <c r="G6819" s="205" t="s">
        <v>287</v>
      </c>
      <c r="H6819" s="207" t="s">
        <v>1603</v>
      </c>
      <c r="I6819" s="207" t="s">
        <v>268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691</v>
      </c>
      <c r="C6820" s="209" t="s">
        <v>692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287</v>
      </c>
      <c r="H6820" s="207" t="s">
        <v>1071</v>
      </c>
      <c r="I6820" s="207" t="s">
        <v>235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691</v>
      </c>
      <c r="C6821" s="209" t="s">
        <v>692</v>
      </c>
      <c r="D6821" s="72" t="str">
        <f t="shared" si="213"/>
        <v>out/2018</v>
      </c>
      <c r="E6821" s="206">
        <v>43402</v>
      </c>
      <c r="F6821" s="205" t="s">
        <v>1710</v>
      </c>
      <c r="G6821" s="205" t="s">
        <v>287</v>
      </c>
      <c r="H6821" s="207" t="s">
        <v>1071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691</v>
      </c>
      <c r="C6822" s="209" t="s">
        <v>692</v>
      </c>
      <c r="D6822" s="72" t="str">
        <f t="shared" si="213"/>
        <v>out/2018</v>
      </c>
      <c r="E6822" s="206">
        <v>43402</v>
      </c>
      <c r="F6822" s="205" t="s">
        <v>1710</v>
      </c>
      <c r="G6822" s="205" t="s">
        <v>287</v>
      </c>
      <c r="H6822" s="207" t="s">
        <v>1071</v>
      </c>
      <c r="I6822" s="207" t="s">
        <v>235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691</v>
      </c>
      <c r="C6823" s="209" t="s">
        <v>692</v>
      </c>
      <c r="D6823" s="72" t="str">
        <f t="shared" si="213"/>
        <v>out/2018</v>
      </c>
      <c r="E6823" s="206">
        <v>43402</v>
      </c>
      <c r="F6823" s="205" t="s">
        <v>314</v>
      </c>
      <c r="G6823" s="205" t="s">
        <v>287</v>
      </c>
      <c r="H6823" s="207" t="s">
        <v>1328</v>
      </c>
      <c r="I6823" s="207" t="s">
        <v>268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691</v>
      </c>
      <c r="C6824" s="209" t="s">
        <v>692</v>
      </c>
      <c r="D6824" s="72" t="str">
        <f t="shared" si="213"/>
        <v>out/2018</v>
      </c>
      <c r="E6824" s="206">
        <v>43402</v>
      </c>
      <c r="F6824" s="205" t="s">
        <v>314</v>
      </c>
      <c r="G6824" s="205" t="s">
        <v>287</v>
      </c>
      <c r="H6824" s="207" t="s">
        <v>1578</v>
      </c>
      <c r="I6824" s="207" t="s">
        <v>268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691</v>
      </c>
      <c r="C6825" s="209" t="s">
        <v>692</v>
      </c>
      <c r="D6825" s="72" t="str">
        <f t="shared" si="213"/>
        <v>out/2018</v>
      </c>
      <c r="E6825" s="206">
        <v>43402</v>
      </c>
      <c r="F6825" s="205" t="s">
        <v>314</v>
      </c>
      <c r="G6825" s="205" t="s">
        <v>287</v>
      </c>
      <c r="H6825" s="207" t="s">
        <v>452</v>
      </c>
      <c r="I6825" s="207" t="s">
        <v>268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691</v>
      </c>
      <c r="C6826" s="209" t="s">
        <v>692</v>
      </c>
      <c r="D6826" s="72" t="str">
        <f t="shared" si="213"/>
        <v>out/2018</v>
      </c>
      <c r="E6826" s="206">
        <v>43402</v>
      </c>
      <c r="F6826" s="205" t="s">
        <v>1711</v>
      </c>
      <c r="G6826" s="205" t="s">
        <v>287</v>
      </c>
      <c r="H6826" s="207" t="s">
        <v>1059</v>
      </c>
      <c r="I6826" s="207" t="s">
        <v>261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691</v>
      </c>
      <c r="C6827" s="209" t="s">
        <v>692</v>
      </c>
      <c r="D6827" s="72" t="str">
        <f t="shared" si="213"/>
        <v>out/2018</v>
      </c>
      <c r="E6827" s="206">
        <v>43402</v>
      </c>
      <c r="F6827" s="205" t="s">
        <v>1711</v>
      </c>
      <c r="G6827" s="205" t="s">
        <v>287</v>
      </c>
      <c r="H6827" s="207" t="s">
        <v>1059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691</v>
      </c>
      <c r="C6828" s="209" t="s">
        <v>692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287</v>
      </c>
      <c r="H6828" s="207" t="s">
        <v>405</v>
      </c>
      <c r="I6828" s="207" t="s">
        <v>252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691</v>
      </c>
      <c r="C6829" s="209" t="s">
        <v>692</v>
      </c>
      <c r="D6829" s="72" t="str">
        <f t="shared" si="213"/>
        <v>out/2018</v>
      </c>
      <c r="E6829" s="206">
        <v>43402</v>
      </c>
      <c r="F6829" s="205" t="s">
        <v>1712</v>
      </c>
      <c r="G6829" s="205" t="s">
        <v>287</v>
      </c>
      <c r="H6829" s="207" t="s">
        <v>1462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691</v>
      </c>
      <c r="C6830" s="209" t="s">
        <v>692</v>
      </c>
      <c r="D6830" s="72" t="str">
        <f t="shared" si="213"/>
        <v>out/2018</v>
      </c>
      <c r="E6830" s="206">
        <v>43402</v>
      </c>
      <c r="F6830" s="205" t="s">
        <v>1712</v>
      </c>
      <c r="G6830" s="205" t="s">
        <v>287</v>
      </c>
      <c r="H6830" s="207" t="s">
        <v>1462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691</v>
      </c>
      <c r="C6831" s="209" t="s">
        <v>692</v>
      </c>
      <c r="D6831" s="72" t="str">
        <f t="shared" si="213"/>
        <v>out/2018</v>
      </c>
      <c r="E6831" s="206">
        <v>43402</v>
      </c>
      <c r="F6831" s="205" t="s">
        <v>1713</v>
      </c>
      <c r="G6831" s="205" t="s">
        <v>287</v>
      </c>
      <c r="H6831" s="207" t="s">
        <v>1462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691</v>
      </c>
      <c r="C6832" s="209" t="s">
        <v>692</v>
      </c>
      <c r="D6832" s="72" t="str">
        <f t="shared" si="213"/>
        <v>out/2018</v>
      </c>
      <c r="E6832" s="206">
        <v>43402</v>
      </c>
      <c r="F6832" s="205" t="s">
        <v>1713</v>
      </c>
      <c r="G6832" s="205" t="s">
        <v>287</v>
      </c>
      <c r="H6832" s="207" t="s">
        <v>1462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691</v>
      </c>
      <c r="C6833" s="209" t="s">
        <v>692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287</v>
      </c>
      <c r="H6833" s="207" t="s">
        <v>1714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691</v>
      </c>
      <c r="C6834" s="209" t="s">
        <v>692</v>
      </c>
      <c r="D6834" s="72" t="str">
        <f t="shared" si="213"/>
        <v>out/2018</v>
      </c>
      <c r="E6834" s="206">
        <v>43402</v>
      </c>
      <c r="F6834" s="205" t="s">
        <v>548</v>
      </c>
      <c r="G6834" s="205" t="s">
        <v>287</v>
      </c>
      <c r="H6834" s="209" t="s">
        <v>548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691</v>
      </c>
      <c r="C6835" s="209" t="s">
        <v>692</v>
      </c>
      <c r="D6835" s="72" t="str">
        <f t="shared" si="213"/>
        <v>out/2018</v>
      </c>
      <c r="E6835" s="206">
        <v>43402</v>
      </c>
      <c r="F6835" s="205" t="s">
        <v>548</v>
      </c>
      <c r="G6835" s="205" t="s">
        <v>287</v>
      </c>
      <c r="H6835" s="209" t="s">
        <v>548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691</v>
      </c>
      <c r="C6836" s="209" t="s">
        <v>692</v>
      </c>
      <c r="D6836" s="72" t="str">
        <f t="shared" si="213"/>
        <v>out/2018</v>
      </c>
      <c r="E6836" s="206">
        <v>43402</v>
      </c>
      <c r="F6836" s="205" t="s">
        <v>1715</v>
      </c>
      <c r="G6836" s="205" t="s">
        <v>287</v>
      </c>
      <c r="H6836" s="207" t="s">
        <v>334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691</v>
      </c>
      <c r="C6837" s="209" t="s">
        <v>692</v>
      </c>
      <c r="D6837" s="72" t="str">
        <f t="shared" si="213"/>
        <v>out/2018</v>
      </c>
      <c r="E6837" s="206">
        <v>43402</v>
      </c>
      <c r="F6837" s="205" t="s">
        <v>1715</v>
      </c>
      <c r="G6837" s="205" t="s">
        <v>287</v>
      </c>
      <c r="H6837" s="207" t="s">
        <v>334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691</v>
      </c>
      <c r="C6838" s="209" t="s">
        <v>692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287</v>
      </c>
      <c r="H6838" s="207" t="s">
        <v>1409</v>
      </c>
      <c r="I6838" s="207" t="s">
        <v>241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691</v>
      </c>
      <c r="C6839" s="209" t="s">
        <v>692</v>
      </c>
      <c r="D6839" s="72" t="str">
        <f t="shared" si="213"/>
        <v>out/2018</v>
      </c>
      <c r="E6839" s="206">
        <v>43402</v>
      </c>
      <c r="F6839" s="205" t="s">
        <v>1716</v>
      </c>
      <c r="G6839" s="205" t="s">
        <v>287</v>
      </c>
      <c r="H6839" s="207" t="s">
        <v>1180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691</v>
      </c>
      <c r="C6840" s="209" t="s">
        <v>692</v>
      </c>
      <c r="D6840" s="72" t="str">
        <f t="shared" si="213"/>
        <v>out/2018</v>
      </c>
      <c r="E6840" s="206">
        <v>43402</v>
      </c>
      <c r="F6840" s="205" t="s">
        <v>1716</v>
      </c>
      <c r="G6840" s="205" t="s">
        <v>287</v>
      </c>
      <c r="H6840" s="207" t="s">
        <v>1180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691</v>
      </c>
      <c r="C6841" s="209" t="s">
        <v>692</v>
      </c>
      <c r="D6841" s="72" t="str">
        <f t="shared" si="213"/>
        <v>out/2018</v>
      </c>
      <c r="E6841" s="206">
        <v>43402</v>
      </c>
      <c r="F6841" s="205" t="s">
        <v>574</v>
      </c>
      <c r="G6841" s="205" t="s">
        <v>287</v>
      </c>
      <c r="H6841" s="207" t="s">
        <v>1015</v>
      </c>
      <c r="I6841" s="207" t="s">
        <v>260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691</v>
      </c>
      <c r="C6842" s="209" t="s">
        <v>692</v>
      </c>
      <c r="D6842" s="72" t="str">
        <f t="shared" si="213"/>
        <v>out/2018</v>
      </c>
      <c r="E6842" s="206">
        <v>43402</v>
      </c>
      <c r="F6842" s="205" t="s">
        <v>574</v>
      </c>
      <c r="G6842" s="205" t="s">
        <v>287</v>
      </c>
      <c r="H6842" s="207" t="s">
        <v>1015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691</v>
      </c>
      <c r="C6843" s="209" t="s">
        <v>692</v>
      </c>
      <c r="D6843" s="72" t="str">
        <f t="shared" si="213"/>
        <v>out/2018</v>
      </c>
      <c r="E6843" s="206">
        <v>43402</v>
      </c>
      <c r="F6843" s="205" t="s">
        <v>1302</v>
      </c>
      <c r="G6843" s="205" t="s">
        <v>287</v>
      </c>
      <c r="H6843" s="207" t="s">
        <v>1015</v>
      </c>
      <c r="I6843" s="207" t="s">
        <v>260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691</v>
      </c>
      <c r="C6844" s="209" t="s">
        <v>692</v>
      </c>
      <c r="D6844" s="72" t="str">
        <f t="shared" si="213"/>
        <v>out/2018</v>
      </c>
      <c r="E6844" s="206">
        <v>43402</v>
      </c>
      <c r="F6844" s="205" t="s">
        <v>1302</v>
      </c>
      <c r="G6844" s="205" t="s">
        <v>287</v>
      </c>
      <c r="H6844" s="207" t="s">
        <v>1015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691</v>
      </c>
      <c r="C6845" s="209" t="s">
        <v>692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287</v>
      </c>
      <c r="H6845" s="207" t="s">
        <v>1005</v>
      </c>
      <c r="I6845" s="207" t="s">
        <v>242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691</v>
      </c>
      <c r="C6846" s="209" t="s">
        <v>692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287</v>
      </c>
      <c r="H6846" s="207" t="s">
        <v>1017</v>
      </c>
      <c r="I6846" s="207" t="s">
        <v>235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691</v>
      </c>
      <c r="C6847" s="209" t="s">
        <v>692</v>
      </c>
      <c r="D6847" s="72" t="str">
        <f t="shared" si="213"/>
        <v>out/2018</v>
      </c>
      <c r="E6847" s="206">
        <v>43402</v>
      </c>
      <c r="F6847" s="205" t="s">
        <v>473</v>
      </c>
      <c r="G6847" s="205" t="s">
        <v>287</v>
      </c>
      <c r="H6847" s="207" t="s">
        <v>1017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691</v>
      </c>
      <c r="C6848" s="209" t="s">
        <v>692</v>
      </c>
      <c r="D6848" s="72" t="str">
        <f t="shared" si="213"/>
        <v>out/2018</v>
      </c>
      <c r="E6848" s="206">
        <v>43402</v>
      </c>
      <c r="F6848" s="205" t="s">
        <v>473</v>
      </c>
      <c r="G6848" s="205" t="s">
        <v>287</v>
      </c>
      <c r="H6848" s="207" t="s">
        <v>1017</v>
      </c>
      <c r="I6848" s="207" t="s">
        <v>235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691</v>
      </c>
      <c r="C6849" s="209" t="s">
        <v>692</v>
      </c>
      <c r="D6849" s="72" t="str">
        <f t="shared" si="213"/>
        <v>out/2018</v>
      </c>
      <c r="E6849" s="206">
        <v>43402</v>
      </c>
      <c r="F6849" s="205" t="s">
        <v>443</v>
      </c>
      <c r="G6849" s="205" t="s">
        <v>287</v>
      </c>
      <c r="H6849" s="207" t="s">
        <v>1017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691</v>
      </c>
      <c r="C6850" s="209" t="s">
        <v>692</v>
      </c>
      <c r="D6850" s="72" t="str">
        <f t="shared" si="213"/>
        <v>out/2018</v>
      </c>
      <c r="E6850" s="206">
        <v>43402</v>
      </c>
      <c r="F6850" s="205" t="s">
        <v>443</v>
      </c>
      <c r="G6850" s="205" t="s">
        <v>287</v>
      </c>
      <c r="H6850" s="207" t="s">
        <v>1017</v>
      </c>
      <c r="I6850" s="207" t="s">
        <v>235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691</v>
      </c>
      <c r="C6851" s="209" t="s">
        <v>692</v>
      </c>
      <c r="D6851" s="72" t="str">
        <f t="shared" si="213"/>
        <v>out/2018</v>
      </c>
      <c r="E6851" s="206">
        <v>43402</v>
      </c>
      <c r="F6851" s="205" t="s">
        <v>210</v>
      </c>
      <c r="G6851" s="205" t="s">
        <v>287</v>
      </c>
      <c r="H6851" s="207" t="s">
        <v>298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691</v>
      </c>
      <c r="C6852" s="209" t="s">
        <v>692</v>
      </c>
      <c r="D6852" s="72" t="str">
        <f t="shared" ref="D6852:D6915" si="215">TEXT(E6852,"mmm/aaaa")</f>
        <v>out/2018</v>
      </c>
      <c r="E6852" s="206">
        <v>43402</v>
      </c>
      <c r="F6852" s="205" t="s">
        <v>210</v>
      </c>
      <c r="G6852" s="205" t="s">
        <v>287</v>
      </c>
      <c r="H6852" s="207" t="s">
        <v>298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691</v>
      </c>
      <c r="C6853" s="209" t="s">
        <v>692</v>
      </c>
      <c r="D6853" s="72" t="str">
        <f t="shared" si="215"/>
        <v>out/2018</v>
      </c>
      <c r="E6853" s="206">
        <v>43402</v>
      </c>
      <c r="F6853" s="205" t="s">
        <v>210</v>
      </c>
      <c r="G6853" s="205" t="s">
        <v>287</v>
      </c>
      <c r="H6853" s="207" t="s">
        <v>298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691</v>
      </c>
      <c r="C6854" s="209" t="s">
        <v>692</v>
      </c>
      <c r="D6854" s="72" t="str">
        <f t="shared" si="215"/>
        <v>out/2018</v>
      </c>
      <c r="E6854" s="206">
        <v>43402</v>
      </c>
      <c r="F6854" s="205" t="s">
        <v>210</v>
      </c>
      <c r="G6854" s="205" t="s">
        <v>287</v>
      </c>
      <c r="H6854" s="207" t="s">
        <v>298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691</v>
      </c>
      <c r="C6855" s="209" t="s">
        <v>692</v>
      </c>
      <c r="D6855" s="72" t="str">
        <f t="shared" si="215"/>
        <v>out/2018</v>
      </c>
      <c r="E6855" s="206">
        <v>43402</v>
      </c>
      <c r="F6855" s="205" t="s">
        <v>210</v>
      </c>
      <c r="G6855" s="205" t="s">
        <v>287</v>
      </c>
      <c r="H6855" s="207" t="s">
        <v>298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691</v>
      </c>
      <c r="C6856" s="209" t="s">
        <v>692</v>
      </c>
      <c r="D6856" s="72" t="str">
        <f t="shared" si="215"/>
        <v>out/2018</v>
      </c>
      <c r="E6856" s="206">
        <v>43402</v>
      </c>
      <c r="F6856" s="205" t="s">
        <v>210</v>
      </c>
      <c r="G6856" s="205" t="s">
        <v>287</v>
      </c>
      <c r="H6856" s="207" t="s">
        <v>298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691</v>
      </c>
      <c r="C6857" s="209" t="s">
        <v>692</v>
      </c>
      <c r="D6857" s="72" t="str">
        <f t="shared" si="215"/>
        <v>out/2018</v>
      </c>
      <c r="E6857" s="206">
        <v>43402</v>
      </c>
      <c r="F6857" s="205" t="s">
        <v>210</v>
      </c>
      <c r="G6857" s="205" t="s">
        <v>287</v>
      </c>
      <c r="H6857" s="207" t="s">
        <v>298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691</v>
      </c>
      <c r="C6858" s="209" t="s">
        <v>692</v>
      </c>
      <c r="D6858" s="72" t="str">
        <f t="shared" si="215"/>
        <v>out/2018</v>
      </c>
      <c r="E6858" s="206">
        <v>43402</v>
      </c>
      <c r="F6858" s="205" t="s">
        <v>210</v>
      </c>
      <c r="G6858" s="205" t="s">
        <v>287</v>
      </c>
      <c r="H6858" s="207" t="s">
        <v>298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691</v>
      </c>
      <c r="C6859" s="209" t="s">
        <v>692</v>
      </c>
      <c r="D6859" s="72" t="str">
        <f t="shared" si="215"/>
        <v>out/2018</v>
      </c>
      <c r="E6859" s="206">
        <v>43402</v>
      </c>
      <c r="F6859" s="205" t="s">
        <v>210</v>
      </c>
      <c r="G6859" s="205" t="s">
        <v>287</v>
      </c>
      <c r="H6859" s="207" t="s">
        <v>298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691</v>
      </c>
      <c r="C6860" s="209" t="s">
        <v>692</v>
      </c>
      <c r="D6860" s="72" t="str">
        <f t="shared" si="215"/>
        <v>out/2018</v>
      </c>
      <c r="E6860" s="206">
        <v>43402</v>
      </c>
      <c r="F6860" s="205" t="s">
        <v>210</v>
      </c>
      <c r="G6860" s="205" t="s">
        <v>287</v>
      </c>
      <c r="H6860" s="207" t="s">
        <v>298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691</v>
      </c>
      <c r="C6861" s="209" t="s">
        <v>692</v>
      </c>
      <c r="D6861" s="72" t="str">
        <f t="shared" si="215"/>
        <v>out/2018</v>
      </c>
      <c r="E6861" s="206">
        <v>43402</v>
      </c>
      <c r="F6861" s="205" t="s">
        <v>210</v>
      </c>
      <c r="G6861" s="205" t="s">
        <v>287</v>
      </c>
      <c r="H6861" s="207" t="s">
        <v>298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691</v>
      </c>
      <c r="C6862" s="209" t="s">
        <v>692</v>
      </c>
      <c r="D6862" s="72" t="str">
        <f t="shared" si="215"/>
        <v>out/2018</v>
      </c>
      <c r="E6862" s="206">
        <v>43402</v>
      </c>
      <c r="F6862" s="205" t="s">
        <v>210</v>
      </c>
      <c r="G6862" s="205" t="s">
        <v>287</v>
      </c>
      <c r="H6862" s="207" t="s">
        <v>298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691</v>
      </c>
      <c r="C6863" s="209" t="s">
        <v>692</v>
      </c>
      <c r="D6863" s="72" t="str">
        <f t="shared" si="215"/>
        <v>out/2018</v>
      </c>
      <c r="E6863" s="206">
        <v>43402</v>
      </c>
      <c r="F6863" s="205" t="s">
        <v>210</v>
      </c>
      <c r="G6863" s="205" t="s">
        <v>287</v>
      </c>
      <c r="H6863" s="207" t="s">
        <v>298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691</v>
      </c>
      <c r="C6864" s="209" t="s">
        <v>692</v>
      </c>
      <c r="D6864" s="72" t="str">
        <f t="shared" si="215"/>
        <v>out/2018</v>
      </c>
      <c r="E6864" s="206">
        <v>43402</v>
      </c>
      <c r="F6864" s="205" t="s">
        <v>210</v>
      </c>
      <c r="G6864" s="205" t="s">
        <v>287</v>
      </c>
      <c r="H6864" s="207" t="s">
        <v>298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691</v>
      </c>
      <c r="C6865" s="209" t="s">
        <v>692</v>
      </c>
      <c r="D6865" s="72" t="str">
        <f t="shared" si="215"/>
        <v>out/2018</v>
      </c>
      <c r="E6865" s="206">
        <v>43402</v>
      </c>
      <c r="F6865" s="205" t="s">
        <v>210</v>
      </c>
      <c r="G6865" s="205" t="s">
        <v>287</v>
      </c>
      <c r="H6865" s="207" t="s">
        <v>298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691</v>
      </c>
      <c r="C6866" s="209" t="s">
        <v>692</v>
      </c>
      <c r="D6866" s="72" t="str">
        <f t="shared" si="215"/>
        <v>out/2018</v>
      </c>
      <c r="E6866" s="206">
        <v>43402</v>
      </c>
      <c r="F6866" s="205" t="s">
        <v>210</v>
      </c>
      <c r="G6866" s="205" t="s">
        <v>287</v>
      </c>
      <c r="H6866" s="207" t="s">
        <v>298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691</v>
      </c>
      <c r="C6867" s="209" t="s">
        <v>692</v>
      </c>
      <c r="D6867" s="72" t="str">
        <f t="shared" si="215"/>
        <v>out/2018</v>
      </c>
      <c r="E6867" s="206">
        <v>43402</v>
      </c>
      <c r="F6867" s="205" t="s">
        <v>210</v>
      </c>
      <c r="G6867" s="205" t="s">
        <v>287</v>
      </c>
      <c r="H6867" s="207" t="s">
        <v>298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691</v>
      </c>
      <c r="C6868" s="209" t="s">
        <v>692</v>
      </c>
      <c r="D6868" s="72" t="str">
        <f t="shared" si="215"/>
        <v>out/2018</v>
      </c>
      <c r="E6868" s="206">
        <v>43402</v>
      </c>
      <c r="F6868" s="205" t="s">
        <v>210</v>
      </c>
      <c r="G6868" s="205" t="s">
        <v>287</v>
      </c>
      <c r="H6868" s="207" t="s">
        <v>298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691</v>
      </c>
      <c r="C6869" s="209" t="s">
        <v>692</v>
      </c>
      <c r="D6869" s="72" t="str">
        <f t="shared" si="215"/>
        <v>out/2018</v>
      </c>
      <c r="E6869" s="206">
        <v>43402</v>
      </c>
      <c r="F6869" s="205" t="s">
        <v>210</v>
      </c>
      <c r="G6869" s="205" t="s">
        <v>287</v>
      </c>
      <c r="H6869" s="207" t="s">
        <v>298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691</v>
      </c>
      <c r="C6870" s="209" t="s">
        <v>692</v>
      </c>
      <c r="D6870" s="72" t="str">
        <f t="shared" si="215"/>
        <v>out/2018</v>
      </c>
      <c r="E6870" s="206">
        <v>43402</v>
      </c>
      <c r="F6870" s="205" t="s">
        <v>210</v>
      </c>
      <c r="G6870" s="205" t="s">
        <v>287</v>
      </c>
      <c r="H6870" s="207" t="s">
        <v>298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691</v>
      </c>
      <c r="C6871" s="209" t="s">
        <v>692</v>
      </c>
      <c r="D6871" s="72" t="str">
        <f t="shared" si="215"/>
        <v>out/2018</v>
      </c>
      <c r="E6871" s="206">
        <v>43402</v>
      </c>
      <c r="F6871" s="205" t="s">
        <v>210</v>
      </c>
      <c r="G6871" s="205" t="s">
        <v>287</v>
      </c>
      <c r="H6871" s="207" t="s">
        <v>298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691</v>
      </c>
      <c r="C6872" s="209" t="s">
        <v>692</v>
      </c>
      <c r="D6872" s="72" t="str">
        <f t="shared" si="215"/>
        <v>out/2018</v>
      </c>
      <c r="E6872" s="206">
        <v>43402</v>
      </c>
      <c r="F6872" s="205" t="s">
        <v>210</v>
      </c>
      <c r="G6872" s="205" t="s">
        <v>287</v>
      </c>
      <c r="H6872" s="207" t="s">
        <v>298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691</v>
      </c>
      <c r="C6873" s="209" t="s">
        <v>692</v>
      </c>
      <c r="D6873" s="72" t="str">
        <f t="shared" si="215"/>
        <v>out/2018</v>
      </c>
      <c r="E6873" s="206">
        <v>43402</v>
      </c>
      <c r="F6873" s="205" t="s">
        <v>210</v>
      </c>
      <c r="G6873" s="205" t="s">
        <v>287</v>
      </c>
      <c r="H6873" s="207" t="s">
        <v>298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691</v>
      </c>
      <c r="C6874" s="209" t="s">
        <v>692</v>
      </c>
      <c r="D6874" s="72" t="str">
        <f t="shared" si="215"/>
        <v>out/2018</v>
      </c>
      <c r="E6874" s="206">
        <v>43402</v>
      </c>
      <c r="F6874" s="205" t="s">
        <v>1717</v>
      </c>
      <c r="G6874" s="205" t="s">
        <v>287</v>
      </c>
      <c r="H6874" s="207" t="s">
        <v>1610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691</v>
      </c>
      <c r="C6875" s="209" t="s">
        <v>692</v>
      </c>
      <c r="D6875" s="72" t="str">
        <f t="shared" si="215"/>
        <v>out/2018</v>
      </c>
      <c r="E6875" s="206">
        <v>43402</v>
      </c>
      <c r="F6875" s="205" t="s">
        <v>1717</v>
      </c>
      <c r="G6875" s="205" t="s">
        <v>287</v>
      </c>
      <c r="H6875" s="207" t="s">
        <v>1610</v>
      </c>
      <c r="I6875" s="207" t="s">
        <v>269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691</v>
      </c>
      <c r="C6876" s="209" t="s">
        <v>692</v>
      </c>
      <c r="D6876" s="72" t="str">
        <f t="shared" si="215"/>
        <v>out/2018</v>
      </c>
      <c r="E6876" s="206">
        <v>43402</v>
      </c>
      <c r="F6876" s="205" t="s">
        <v>1718</v>
      </c>
      <c r="G6876" s="205" t="s">
        <v>287</v>
      </c>
      <c r="H6876" s="207" t="s">
        <v>1610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691</v>
      </c>
      <c r="C6877" s="209" t="s">
        <v>692</v>
      </c>
      <c r="D6877" s="72" t="str">
        <f t="shared" si="215"/>
        <v>out/2018</v>
      </c>
      <c r="E6877" s="206">
        <v>43402</v>
      </c>
      <c r="F6877" s="205" t="s">
        <v>1718</v>
      </c>
      <c r="G6877" s="205" t="s">
        <v>287</v>
      </c>
      <c r="H6877" s="207" t="s">
        <v>1610</v>
      </c>
      <c r="I6877" s="207" t="s">
        <v>269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691</v>
      </c>
      <c r="C6878" s="209" t="s">
        <v>692</v>
      </c>
      <c r="D6878" s="72" t="str">
        <f t="shared" si="215"/>
        <v>out/2018</v>
      </c>
      <c r="E6878" s="206">
        <v>43402</v>
      </c>
      <c r="F6878" s="205" t="s">
        <v>1719</v>
      </c>
      <c r="G6878" s="205" t="s">
        <v>287</v>
      </c>
      <c r="H6878" s="207" t="s">
        <v>540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691</v>
      </c>
      <c r="C6879" s="209" t="s">
        <v>692</v>
      </c>
      <c r="D6879" s="72" t="str">
        <f t="shared" si="215"/>
        <v>out/2018</v>
      </c>
      <c r="E6879" s="206">
        <v>43402</v>
      </c>
      <c r="F6879" s="205" t="s">
        <v>1719</v>
      </c>
      <c r="G6879" s="205" t="s">
        <v>287</v>
      </c>
      <c r="H6879" s="207" t="s">
        <v>540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691</v>
      </c>
      <c r="C6880" s="209" t="s">
        <v>692</v>
      </c>
      <c r="D6880" s="72" t="str">
        <f t="shared" si="215"/>
        <v>out/2018</v>
      </c>
      <c r="E6880" s="206">
        <v>43402</v>
      </c>
      <c r="F6880" s="205" t="s">
        <v>1720</v>
      </c>
      <c r="G6880" s="205" t="s">
        <v>287</v>
      </c>
      <c r="H6880" s="207" t="s">
        <v>540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691</v>
      </c>
      <c r="C6881" s="209" t="s">
        <v>692</v>
      </c>
      <c r="D6881" s="72" t="str">
        <f t="shared" si="215"/>
        <v>out/2018</v>
      </c>
      <c r="E6881" s="206">
        <v>43402</v>
      </c>
      <c r="F6881" s="205" t="s">
        <v>1720</v>
      </c>
      <c r="G6881" s="205" t="s">
        <v>287</v>
      </c>
      <c r="H6881" s="207" t="s">
        <v>540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691</v>
      </c>
      <c r="C6882" s="209" t="s">
        <v>692</v>
      </c>
      <c r="D6882" s="72" t="str">
        <f t="shared" si="215"/>
        <v>out/2018</v>
      </c>
      <c r="E6882" s="206">
        <v>43402</v>
      </c>
      <c r="F6882" s="205" t="s">
        <v>1721</v>
      </c>
      <c r="G6882" s="205" t="s">
        <v>287</v>
      </c>
      <c r="H6882" s="207" t="s">
        <v>540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691</v>
      </c>
      <c r="C6883" s="209" t="s">
        <v>692</v>
      </c>
      <c r="D6883" s="72" t="str">
        <f t="shared" si="215"/>
        <v>out/2018</v>
      </c>
      <c r="E6883" s="206">
        <v>43402</v>
      </c>
      <c r="F6883" s="205" t="s">
        <v>1721</v>
      </c>
      <c r="G6883" s="205" t="s">
        <v>287</v>
      </c>
      <c r="H6883" s="207" t="s">
        <v>540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693</v>
      </c>
      <c r="C6884" s="209" t="s">
        <v>692</v>
      </c>
      <c r="D6884" s="72" t="str">
        <f t="shared" si="215"/>
        <v>out/2018</v>
      </c>
      <c r="E6884" s="206">
        <v>43402</v>
      </c>
      <c r="F6884" s="205" t="s">
        <v>201</v>
      </c>
      <c r="G6884" s="205" t="s">
        <v>287</v>
      </c>
      <c r="H6884" s="207" t="s">
        <v>299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693</v>
      </c>
      <c r="C6885" s="209" t="s">
        <v>692</v>
      </c>
      <c r="D6885" s="72" t="str">
        <f t="shared" si="215"/>
        <v>out/2018</v>
      </c>
      <c r="E6885" s="206">
        <v>43402</v>
      </c>
      <c r="F6885" s="205" t="s">
        <v>201</v>
      </c>
      <c r="G6885" s="205" t="s">
        <v>287</v>
      </c>
      <c r="H6885" s="207" t="s">
        <v>299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693</v>
      </c>
      <c r="C6886" s="209" t="s">
        <v>692</v>
      </c>
      <c r="D6886" s="72" t="str">
        <f t="shared" si="215"/>
        <v>out/2018</v>
      </c>
      <c r="E6886" s="206">
        <v>43402</v>
      </c>
      <c r="F6886" s="205" t="s">
        <v>201</v>
      </c>
      <c r="G6886" s="205" t="s">
        <v>287</v>
      </c>
      <c r="H6886" s="207" t="s">
        <v>299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693</v>
      </c>
      <c r="C6887" s="209" t="s">
        <v>692</v>
      </c>
      <c r="D6887" s="72" t="str">
        <f t="shared" si="215"/>
        <v>out/2018</v>
      </c>
      <c r="E6887" s="206">
        <v>43402</v>
      </c>
      <c r="F6887" s="205" t="s">
        <v>201</v>
      </c>
      <c r="G6887" s="205" t="s">
        <v>287</v>
      </c>
      <c r="H6887" s="207" t="s">
        <v>299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693</v>
      </c>
      <c r="C6888" s="209" t="s">
        <v>692</v>
      </c>
      <c r="D6888" s="72" t="str">
        <f t="shared" si="215"/>
        <v>out/2018</v>
      </c>
      <c r="E6888" s="206">
        <v>43402</v>
      </c>
      <c r="F6888" s="205" t="s">
        <v>201</v>
      </c>
      <c r="G6888" s="205" t="s">
        <v>287</v>
      </c>
      <c r="H6888" s="207" t="s">
        <v>299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691</v>
      </c>
      <c r="C6889" s="209" t="s">
        <v>692</v>
      </c>
      <c r="D6889" s="72" t="str">
        <f t="shared" si="215"/>
        <v>out/2018</v>
      </c>
      <c r="E6889" s="206">
        <v>43402</v>
      </c>
      <c r="F6889" s="205" t="s">
        <v>201</v>
      </c>
      <c r="G6889" s="205" t="s">
        <v>287</v>
      </c>
      <c r="H6889" s="207" t="s">
        <v>299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691</v>
      </c>
      <c r="C6890" s="209" t="s">
        <v>692</v>
      </c>
      <c r="D6890" s="72" t="str">
        <f t="shared" si="215"/>
        <v>out/2018</v>
      </c>
      <c r="E6890" s="206">
        <v>43402</v>
      </c>
      <c r="F6890" s="205" t="s">
        <v>201</v>
      </c>
      <c r="G6890" s="205" t="s">
        <v>287</v>
      </c>
      <c r="H6890" s="207" t="s">
        <v>299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691</v>
      </c>
      <c r="C6891" s="209" t="s">
        <v>692</v>
      </c>
      <c r="D6891" s="72" t="str">
        <f t="shared" si="215"/>
        <v>out/2018</v>
      </c>
      <c r="E6891" s="206">
        <v>43402</v>
      </c>
      <c r="F6891" s="205" t="s">
        <v>201</v>
      </c>
      <c r="G6891" s="205" t="s">
        <v>287</v>
      </c>
      <c r="H6891" s="207" t="s">
        <v>299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691</v>
      </c>
      <c r="C6892" s="209" t="s">
        <v>692</v>
      </c>
      <c r="D6892" s="72" t="str">
        <f t="shared" si="215"/>
        <v>out/2018</v>
      </c>
      <c r="E6892" s="206">
        <v>43402</v>
      </c>
      <c r="F6892" s="205" t="s">
        <v>201</v>
      </c>
      <c r="G6892" s="205" t="s">
        <v>287</v>
      </c>
      <c r="H6892" s="207" t="s">
        <v>299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691</v>
      </c>
      <c r="C6893" s="209" t="s">
        <v>692</v>
      </c>
      <c r="D6893" s="72" t="str">
        <f t="shared" si="215"/>
        <v>out/2018</v>
      </c>
      <c r="E6893" s="206">
        <v>43402</v>
      </c>
      <c r="F6893" s="205" t="s">
        <v>201</v>
      </c>
      <c r="G6893" s="205" t="s">
        <v>287</v>
      </c>
      <c r="H6893" s="207" t="s">
        <v>299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691</v>
      </c>
      <c r="C6894" s="209" t="s">
        <v>692</v>
      </c>
      <c r="D6894" s="72" t="str">
        <f t="shared" si="215"/>
        <v>out/2018</v>
      </c>
      <c r="E6894" s="206">
        <v>43402</v>
      </c>
      <c r="F6894" s="205" t="s">
        <v>669</v>
      </c>
      <c r="G6894" s="205" t="s">
        <v>287</v>
      </c>
      <c r="H6894" s="207" t="s">
        <v>327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691</v>
      </c>
      <c r="C6895" s="209" t="s">
        <v>692</v>
      </c>
      <c r="D6895" s="72" t="str">
        <f t="shared" si="215"/>
        <v>out/2018</v>
      </c>
      <c r="E6895" s="206">
        <v>43402</v>
      </c>
      <c r="F6895" s="205" t="s">
        <v>669</v>
      </c>
      <c r="G6895" s="205" t="s">
        <v>287</v>
      </c>
      <c r="H6895" s="207" t="s">
        <v>327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691</v>
      </c>
      <c r="C6896" s="209" t="s">
        <v>692</v>
      </c>
      <c r="D6896" s="72" t="str">
        <f t="shared" si="215"/>
        <v>out/2018</v>
      </c>
      <c r="E6896" s="206">
        <v>43402</v>
      </c>
      <c r="F6896" s="205" t="s">
        <v>578</v>
      </c>
      <c r="G6896" s="205" t="s">
        <v>287</v>
      </c>
      <c r="H6896" s="207" t="s">
        <v>327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691</v>
      </c>
      <c r="C6897" s="209" t="s">
        <v>692</v>
      </c>
      <c r="D6897" s="72" t="str">
        <f t="shared" si="215"/>
        <v>out/2018</v>
      </c>
      <c r="E6897" s="206">
        <v>43402</v>
      </c>
      <c r="F6897" s="205" t="s">
        <v>578</v>
      </c>
      <c r="G6897" s="205" t="s">
        <v>287</v>
      </c>
      <c r="H6897" s="207" t="s">
        <v>336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691</v>
      </c>
      <c r="C6898" s="209" t="s">
        <v>692</v>
      </c>
      <c r="D6898" s="72" t="str">
        <f t="shared" si="215"/>
        <v>out/2018</v>
      </c>
      <c r="E6898" s="206">
        <v>43402</v>
      </c>
      <c r="F6898" s="205" t="s">
        <v>314</v>
      </c>
      <c r="G6898" s="205" t="s">
        <v>287</v>
      </c>
      <c r="H6898" s="207" t="s">
        <v>1603</v>
      </c>
      <c r="I6898" s="207" t="s">
        <v>268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691</v>
      </c>
      <c r="C6899" s="209" t="s">
        <v>692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289</v>
      </c>
      <c r="H6899" s="207" t="s">
        <v>1006</v>
      </c>
      <c r="I6899" s="207" t="s">
        <v>252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691</v>
      </c>
      <c r="C6900" s="209" t="s">
        <v>692</v>
      </c>
      <c r="D6900" s="72" t="str">
        <f t="shared" si="215"/>
        <v>out/2018</v>
      </c>
      <c r="E6900" s="206">
        <v>43403</v>
      </c>
      <c r="F6900" s="205" t="s">
        <v>1618</v>
      </c>
      <c r="G6900" s="205" t="s">
        <v>287</v>
      </c>
      <c r="H6900" s="207" t="s">
        <v>213</v>
      </c>
      <c r="I6900" s="207" t="s">
        <v>202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691</v>
      </c>
      <c r="C6901" s="209" t="s">
        <v>692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1722</v>
      </c>
      <c r="H6901" s="207" t="s">
        <v>1565</v>
      </c>
      <c r="I6901" s="207" t="s">
        <v>240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691</v>
      </c>
      <c r="C6902" s="209" t="s">
        <v>692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1723</v>
      </c>
      <c r="H6902" s="207" t="s">
        <v>1565</v>
      </c>
      <c r="I6902" s="207" t="s">
        <v>240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691</v>
      </c>
      <c r="C6903" s="209" t="s">
        <v>692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287</v>
      </c>
      <c r="H6903" s="207" t="s">
        <v>1585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691</v>
      </c>
      <c r="C6904" s="209" t="s">
        <v>692</v>
      </c>
      <c r="D6904" s="72" t="str">
        <f t="shared" si="215"/>
        <v>out/2018</v>
      </c>
      <c r="E6904" s="206">
        <v>43403</v>
      </c>
      <c r="F6904" s="205" t="s">
        <v>314</v>
      </c>
      <c r="G6904" s="205" t="s">
        <v>287</v>
      </c>
      <c r="H6904" s="207" t="s">
        <v>387</v>
      </c>
      <c r="I6904" s="207" t="s">
        <v>268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691</v>
      </c>
      <c r="C6905" s="209" t="s">
        <v>692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287</v>
      </c>
      <c r="H6905" s="207" t="s">
        <v>316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691</v>
      </c>
      <c r="C6906" s="209" t="s">
        <v>692</v>
      </c>
      <c r="D6906" s="72" t="str">
        <f t="shared" si="215"/>
        <v>out/2018</v>
      </c>
      <c r="E6906" s="206">
        <v>43403</v>
      </c>
      <c r="F6906" s="205" t="s">
        <v>1724</v>
      </c>
      <c r="G6906" s="205" t="s">
        <v>287</v>
      </c>
      <c r="H6906" s="207" t="s">
        <v>1494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691</v>
      </c>
      <c r="C6907" s="209" t="s">
        <v>692</v>
      </c>
      <c r="D6907" s="72" t="str">
        <f t="shared" si="215"/>
        <v>out/2018</v>
      </c>
      <c r="E6907" s="206">
        <v>43403</v>
      </c>
      <c r="F6907" s="205" t="s">
        <v>1724</v>
      </c>
      <c r="G6907" s="205" t="s">
        <v>287</v>
      </c>
      <c r="H6907" s="207" t="s">
        <v>1494</v>
      </c>
      <c r="I6907" s="207" t="s">
        <v>235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691</v>
      </c>
      <c r="C6908" s="209" t="s">
        <v>692</v>
      </c>
      <c r="D6908" s="72" t="str">
        <f t="shared" si="215"/>
        <v>out/2018</v>
      </c>
      <c r="E6908" s="206">
        <v>43403</v>
      </c>
      <c r="F6908" s="205" t="s">
        <v>314</v>
      </c>
      <c r="G6908" s="205" t="s">
        <v>287</v>
      </c>
      <c r="H6908" s="207" t="s">
        <v>387</v>
      </c>
      <c r="I6908" s="207" t="s">
        <v>268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691</v>
      </c>
      <c r="C6909" s="209" t="s">
        <v>692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287</v>
      </c>
      <c r="H6909" s="207" t="s">
        <v>208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691</v>
      </c>
      <c r="C6910" s="209" t="s">
        <v>692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287</v>
      </c>
      <c r="H6910" s="207" t="s">
        <v>208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691</v>
      </c>
      <c r="C6911" s="209" t="s">
        <v>692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287</v>
      </c>
      <c r="H6911" s="207" t="s">
        <v>208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691</v>
      </c>
      <c r="C6912" s="209" t="s">
        <v>692</v>
      </c>
      <c r="D6912" s="72" t="str">
        <f t="shared" si="215"/>
        <v>out/2018</v>
      </c>
      <c r="E6912" s="206">
        <v>43403</v>
      </c>
      <c r="F6912" s="205" t="s">
        <v>1725</v>
      </c>
      <c r="G6912" s="205" t="s">
        <v>287</v>
      </c>
      <c r="H6912" s="207" t="s">
        <v>1287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691</v>
      </c>
      <c r="C6913" s="209" t="s">
        <v>692</v>
      </c>
      <c r="D6913" s="72" t="str">
        <f t="shared" si="215"/>
        <v>out/2018</v>
      </c>
      <c r="E6913" s="206">
        <v>43403</v>
      </c>
      <c r="F6913" s="205" t="s">
        <v>1725</v>
      </c>
      <c r="G6913" s="205" t="s">
        <v>287</v>
      </c>
      <c r="H6913" s="207" t="s">
        <v>1287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691</v>
      </c>
      <c r="C6914" s="209" t="s">
        <v>692</v>
      </c>
      <c r="D6914" s="72" t="str">
        <f t="shared" si="215"/>
        <v>out/2018</v>
      </c>
      <c r="E6914" s="206">
        <v>43403</v>
      </c>
      <c r="F6914" s="205" t="s">
        <v>1726</v>
      </c>
      <c r="G6914" s="205" t="s">
        <v>287</v>
      </c>
      <c r="H6914" s="207" t="s">
        <v>1029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691</v>
      </c>
      <c r="C6915" s="209" t="s">
        <v>692</v>
      </c>
      <c r="D6915" s="72" t="str">
        <f t="shared" si="215"/>
        <v>out/2018</v>
      </c>
      <c r="E6915" s="206">
        <v>43403</v>
      </c>
      <c r="F6915" s="205" t="s">
        <v>1726</v>
      </c>
      <c r="G6915" s="205" t="s">
        <v>287</v>
      </c>
      <c r="H6915" s="207" t="s">
        <v>1029</v>
      </c>
      <c r="I6915" s="207" t="s">
        <v>235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691</v>
      </c>
      <c r="C6916" s="209" t="s">
        <v>692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287</v>
      </c>
      <c r="H6916" s="207" t="s">
        <v>178</v>
      </c>
      <c r="I6916" s="207" t="s">
        <v>241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691</v>
      </c>
      <c r="C6917" s="209" t="s">
        <v>692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287</v>
      </c>
      <c r="H6917" s="207" t="s">
        <v>178</v>
      </c>
      <c r="I6917" s="207" t="s">
        <v>241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691</v>
      </c>
      <c r="C6918" s="209" t="s">
        <v>692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287</v>
      </c>
      <c r="H6918" s="207" t="s">
        <v>178</v>
      </c>
      <c r="I6918" s="207" t="s">
        <v>241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691</v>
      </c>
      <c r="C6919" s="209" t="s">
        <v>692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287</v>
      </c>
      <c r="H6919" s="207" t="s">
        <v>178</v>
      </c>
      <c r="I6919" s="207" t="s">
        <v>241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691</v>
      </c>
      <c r="C6920" s="209" t="s">
        <v>692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287</v>
      </c>
      <c r="H6920" s="207" t="s">
        <v>178</v>
      </c>
      <c r="I6920" s="207" t="s">
        <v>241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691</v>
      </c>
      <c r="C6921" s="209" t="s">
        <v>692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287</v>
      </c>
      <c r="H6921" s="207" t="s">
        <v>178</v>
      </c>
      <c r="I6921" s="207" t="s">
        <v>241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691</v>
      </c>
      <c r="C6922" s="209" t="s">
        <v>692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287</v>
      </c>
      <c r="H6922" s="207" t="s">
        <v>178</v>
      </c>
      <c r="I6922" s="207" t="s">
        <v>241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691</v>
      </c>
      <c r="C6923" s="209" t="s">
        <v>692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287</v>
      </c>
      <c r="H6923" s="207" t="s">
        <v>178</v>
      </c>
      <c r="I6923" s="207" t="s">
        <v>241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691</v>
      </c>
      <c r="C6924" s="209" t="s">
        <v>692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317</v>
      </c>
      <c r="H6924" s="207" t="s">
        <v>178</v>
      </c>
      <c r="I6924" s="207" t="s">
        <v>241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691</v>
      </c>
      <c r="C6925" s="209" t="s">
        <v>692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287</v>
      </c>
      <c r="H6925" s="207" t="s">
        <v>178</v>
      </c>
      <c r="I6925" s="207" t="s">
        <v>252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691</v>
      </c>
      <c r="C6926" s="209" t="s">
        <v>692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287</v>
      </c>
      <c r="H6926" s="207" t="s">
        <v>178</v>
      </c>
      <c r="I6926" s="207" t="s">
        <v>240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691</v>
      </c>
      <c r="C6927" s="209" t="s">
        <v>692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287</v>
      </c>
      <c r="H6927" s="207" t="s">
        <v>178</v>
      </c>
      <c r="I6927" s="207" t="s">
        <v>240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691</v>
      </c>
      <c r="C6928" s="209" t="s">
        <v>692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287</v>
      </c>
      <c r="H6928" s="207" t="s">
        <v>389</v>
      </c>
      <c r="I6928" s="207" t="s">
        <v>241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691</v>
      </c>
      <c r="C6929" s="209" t="s">
        <v>692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287</v>
      </c>
      <c r="H6929" s="207" t="s">
        <v>389</v>
      </c>
      <c r="I6929" s="207" t="s">
        <v>241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691</v>
      </c>
      <c r="C6930" s="209" t="s">
        <v>692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287</v>
      </c>
      <c r="H6930" s="207" t="s">
        <v>389</v>
      </c>
      <c r="I6930" s="207" t="s">
        <v>241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691</v>
      </c>
      <c r="C6931" s="209" t="s">
        <v>692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287</v>
      </c>
      <c r="H6931" s="207" t="s">
        <v>389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691</v>
      </c>
      <c r="C6932" s="209" t="s">
        <v>692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287</v>
      </c>
      <c r="H6932" s="207" t="s">
        <v>389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691</v>
      </c>
      <c r="C6933" s="209" t="s">
        <v>692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287</v>
      </c>
      <c r="H6933" s="207" t="s">
        <v>389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691</v>
      </c>
      <c r="C6934" s="209" t="s">
        <v>692</v>
      </c>
      <c r="D6934" s="72" t="str">
        <f t="shared" si="217"/>
        <v>out/2018</v>
      </c>
      <c r="E6934" s="206">
        <v>43403</v>
      </c>
      <c r="F6934" s="205" t="s">
        <v>1727</v>
      </c>
      <c r="G6934" s="205" t="s">
        <v>287</v>
      </c>
      <c r="H6934" s="207" t="s">
        <v>1030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691</v>
      </c>
      <c r="C6935" s="209" t="s">
        <v>692</v>
      </c>
      <c r="D6935" s="72" t="str">
        <f t="shared" si="217"/>
        <v>out/2018</v>
      </c>
      <c r="E6935" s="206">
        <v>43403</v>
      </c>
      <c r="F6935" s="205" t="s">
        <v>1727</v>
      </c>
      <c r="G6935" s="205" t="s">
        <v>287</v>
      </c>
      <c r="H6935" s="207" t="s">
        <v>1030</v>
      </c>
      <c r="I6935" s="207" t="s">
        <v>235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691</v>
      </c>
      <c r="C6936" s="209" t="s">
        <v>692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287</v>
      </c>
      <c r="H6936" s="207" t="s">
        <v>1030</v>
      </c>
      <c r="I6936" s="207" t="s">
        <v>235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691</v>
      </c>
      <c r="C6937" s="209" t="s">
        <v>692</v>
      </c>
      <c r="D6937" s="72" t="str">
        <f t="shared" si="217"/>
        <v>out/2018</v>
      </c>
      <c r="E6937" s="206">
        <v>43403</v>
      </c>
      <c r="F6937" s="205" t="s">
        <v>1728</v>
      </c>
      <c r="G6937" s="205" t="s">
        <v>287</v>
      </c>
      <c r="H6937" s="207" t="s">
        <v>1011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691</v>
      </c>
      <c r="C6938" s="209" t="s">
        <v>692</v>
      </c>
      <c r="D6938" s="72" t="str">
        <f t="shared" si="217"/>
        <v>out/2018</v>
      </c>
      <c r="E6938" s="206">
        <v>43403</v>
      </c>
      <c r="F6938" s="205" t="s">
        <v>1728</v>
      </c>
      <c r="G6938" s="205" t="s">
        <v>287</v>
      </c>
      <c r="H6938" s="207" t="s">
        <v>1011</v>
      </c>
      <c r="I6938" s="207" t="s">
        <v>235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691</v>
      </c>
      <c r="C6939" s="209" t="s">
        <v>692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313</v>
      </c>
      <c r="H6939" s="207" t="s">
        <v>1668</v>
      </c>
      <c r="I6939" s="207" t="s">
        <v>241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691</v>
      </c>
      <c r="C6940" s="209" t="s">
        <v>692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293</v>
      </c>
      <c r="H6940" s="207" t="s">
        <v>1668</v>
      </c>
      <c r="I6940" s="207" t="s">
        <v>241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691</v>
      </c>
      <c r="C6941" s="209" t="s">
        <v>692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313</v>
      </c>
      <c r="H6941" s="207" t="s">
        <v>1668</v>
      </c>
      <c r="I6941" s="207" t="s">
        <v>241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691</v>
      </c>
      <c r="C6942" s="209" t="s">
        <v>692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293</v>
      </c>
      <c r="H6942" s="207" t="s">
        <v>1668</v>
      </c>
      <c r="I6942" s="207" t="s">
        <v>241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691</v>
      </c>
      <c r="C6943" s="209" t="s">
        <v>692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293</v>
      </c>
      <c r="H6943" s="207" t="s">
        <v>1668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691</v>
      </c>
      <c r="C6944" s="209" t="s">
        <v>692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313</v>
      </c>
      <c r="H6944" s="207" t="s">
        <v>1668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691</v>
      </c>
      <c r="C6945" s="209" t="s">
        <v>692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293</v>
      </c>
      <c r="H6945" s="207" t="s">
        <v>1668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691</v>
      </c>
      <c r="C6946" s="209" t="s">
        <v>692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313</v>
      </c>
      <c r="H6946" s="207" t="s">
        <v>1668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691</v>
      </c>
      <c r="C6947" s="209" t="s">
        <v>692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293</v>
      </c>
      <c r="H6947" s="207" t="s">
        <v>1668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691</v>
      </c>
      <c r="C6948" s="209" t="s">
        <v>692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313</v>
      </c>
      <c r="H6948" s="207" t="s">
        <v>1668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691</v>
      </c>
      <c r="C6949" s="209" t="s">
        <v>692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313</v>
      </c>
      <c r="H6949" s="207" t="s">
        <v>1668</v>
      </c>
      <c r="I6949" s="207" t="s">
        <v>240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691</v>
      </c>
      <c r="C6950" s="209" t="s">
        <v>692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293</v>
      </c>
      <c r="H6950" s="207" t="s">
        <v>1668</v>
      </c>
      <c r="I6950" s="207" t="s">
        <v>240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691</v>
      </c>
      <c r="C6951" s="209" t="s">
        <v>692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287</v>
      </c>
      <c r="H6951" s="207" t="s">
        <v>1110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691</v>
      </c>
      <c r="C6952" s="209" t="s">
        <v>692</v>
      </c>
      <c r="D6952" s="72" t="str">
        <f t="shared" si="217"/>
        <v>out/2018</v>
      </c>
      <c r="E6952" s="206">
        <v>43403</v>
      </c>
      <c r="F6952" s="205" t="s">
        <v>550</v>
      </c>
      <c r="G6952" s="205" t="s">
        <v>287</v>
      </c>
      <c r="H6952" s="207" t="s">
        <v>1677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691</v>
      </c>
      <c r="C6953" s="209" t="s">
        <v>692</v>
      </c>
      <c r="D6953" s="72" t="str">
        <f t="shared" si="217"/>
        <v>out/2018</v>
      </c>
      <c r="E6953" s="206">
        <v>43403</v>
      </c>
      <c r="F6953" s="205" t="s">
        <v>550</v>
      </c>
      <c r="G6953" s="205" t="s">
        <v>287</v>
      </c>
      <c r="H6953" s="207" t="s">
        <v>1677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691</v>
      </c>
      <c r="C6954" s="209" t="s">
        <v>692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287</v>
      </c>
      <c r="H6954" s="207" t="s">
        <v>410</v>
      </c>
      <c r="I6954" s="207" t="s">
        <v>240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691</v>
      </c>
      <c r="C6955" s="209" t="s">
        <v>692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287</v>
      </c>
      <c r="H6955" s="207" t="s">
        <v>1115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691</v>
      </c>
      <c r="C6956" s="209" t="s">
        <v>692</v>
      </c>
      <c r="D6956" s="72" t="str">
        <f t="shared" si="217"/>
        <v>out/2018</v>
      </c>
      <c r="E6956" s="206">
        <v>43403</v>
      </c>
      <c r="F6956" s="205" t="s">
        <v>1729</v>
      </c>
      <c r="G6956" s="205" t="s">
        <v>287</v>
      </c>
      <c r="H6956" s="207" t="s">
        <v>1012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691</v>
      </c>
      <c r="C6957" s="209" t="s">
        <v>692</v>
      </c>
      <c r="D6957" s="72" t="str">
        <f t="shared" si="217"/>
        <v>out/2018</v>
      </c>
      <c r="E6957" s="206">
        <v>43403</v>
      </c>
      <c r="F6957" s="205" t="s">
        <v>1729</v>
      </c>
      <c r="G6957" s="205" t="s">
        <v>287</v>
      </c>
      <c r="H6957" s="207" t="s">
        <v>1012</v>
      </c>
      <c r="I6957" s="207" t="s">
        <v>235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691</v>
      </c>
      <c r="C6958" s="209" t="s">
        <v>692</v>
      </c>
      <c r="D6958" s="72" t="str">
        <f t="shared" si="217"/>
        <v>out/2018</v>
      </c>
      <c r="E6958" s="206">
        <v>43403</v>
      </c>
      <c r="F6958" s="205" t="s">
        <v>1730</v>
      </c>
      <c r="G6958" s="205" t="s">
        <v>287</v>
      </c>
      <c r="H6958" s="207" t="s">
        <v>328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691</v>
      </c>
      <c r="C6959" s="209" t="s">
        <v>692</v>
      </c>
      <c r="D6959" s="72" t="str">
        <f t="shared" si="217"/>
        <v>out/2018</v>
      </c>
      <c r="E6959" s="206">
        <v>43403</v>
      </c>
      <c r="F6959" s="205" t="s">
        <v>1730</v>
      </c>
      <c r="G6959" s="205" t="s">
        <v>287</v>
      </c>
      <c r="H6959" s="207" t="s">
        <v>328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691</v>
      </c>
      <c r="C6960" s="209" t="s">
        <v>692</v>
      </c>
      <c r="D6960" s="72" t="str">
        <f t="shared" si="217"/>
        <v>out/2018</v>
      </c>
      <c r="E6960" s="206">
        <v>43403</v>
      </c>
      <c r="F6960" s="205" t="s">
        <v>1731</v>
      </c>
      <c r="G6960" s="205" t="s">
        <v>287</v>
      </c>
      <c r="H6960" s="207" t="s">
        <v>1175</v>
      </c>
      <c r="I6960" s="207" t="s">
        <v>241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691</v>
      </c>
      <c r="C6961" s="209" t="s">
        <v>692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287</v>
      </c>
      <c r="H6961" s="207" t="s">
        <v>1175</v>
      </c>
      <c r="I6961" s="207" t="s">
        <v>241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691</v>
      </c>
      <c r="C6962" s="209" t="s">
        <v>692</v>
      </c>
      <c r="D6962" s="72" t="str">
        <f t="shared" si="217"/>
        <v>out/2018</v>
      </c>
      <c r="E6962" s="206">
        <v>43403</v>
      </c>
      <c r="F6962" s="205" t="s">
        <v>1209</v>
      </c>
      <c r="G6962" s="205" t="s">
        <v>287</v>
      </c>
      <c r="H6962" s="207" t="s">
        <v>1013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691</v>
      </c>
      <c r="C6963" s="209" t="s">
        <v>692</v>
      </c>
      <c r="D6963" s="72" t="str">
        <f t="shared" si="217"/>
        <v>out/2018</v>
      </c>
      <c r="E6963" s="206">
        <v>43403</v>
      </c>
      <c r="F6963" s="205" t="s">
        <v>1209</v>
      </c>
      <c r="G6963" s="205" t="s">
        <v>287</v>
      </c>
      <c r="H6963" s="207" t="s">
        <v>1013</v>
      </c>
      <c r="I6963" s="207" t="s">
        <v>235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691</v>
      </c>
      <c r="C6964" s="209" t="s">
        <v>692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287</v>
      </c>
      <c r="H6964" s="207" t="s">
        <v>1013</v>
      </c>
      <c r="I6964" s="207" t="s">
        <v>235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691</v>
      </c>
      <c r="C6965" s="209" t="s">
        <v>692</v>
      </c>
      <c r="D6965" s="72" t="str">
        <f t="shared" si="217"/>
        <v>out/2018</v>
      </c>
      <c r="E6965" s="206">
        <v>43403</v>
      </c>
      <c r="F6965" s="205" t="s">
        <v>314</v>
      </c>
      <c r="G6965" s="205" t="s">
        <v>287</v>
      </c>
      <c r="H6965" s="207" t="s">
        <v>1346</v>
      </c>
      <c r="I6965" s="207" t="s">
        <v>268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691</v>
      </c>
      <c r="C6966" s="209" t="s">
        <v>692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303</v>
      </c>
      <c r="H6966" s="207" t="s">
        <v>345</v>
      </c>
      <c r="I6966" s="207" t="s">
        <v>241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691</v>
      </c>
      <c r="C6967" s="209" t="s">
        <v>692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287</v>
      </c>
      <c r="H6967" s="207" t="s">
        <v>345</v>
      </c>
      <c r="I6967" s="207" t="s">
        <v>266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691</v>
      </c>
      <c r="C6968" s="209" t="s">
        <v>692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287</v>
      </c>
      <c r="H6968" s="207" t="s">
        <v>306</v>
      </c>
      <c r="I6968" s="207" t="s">
        <v>241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691</v>
      </c>
      <c r="C6969" s="209" t="s">
        <v>692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287</v>
      </c>
      <c r="H6969" s="207" t="s">
        <v>306</v>
      </c>
      <c r="I6969" s="207" t="s">
        <v>241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691</v>
      </c>
      <c r="C6970" s="209" t="s">
        <v>692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287</v>
      </c>
      <c r="H6970" s="207" t="s">
        <v>306</v>
      </c>
      <c r="I6970" s="207" t="s">
        <v>241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691</v>
      </c>
      <c r="C6971" s="209" t="s">
        <v>692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287</v>
      </c>
      <c r="H6971" s="207" t="s">
        <v>306</v>
      </c>
      <c r="I6971" s="207" t="s">
        <v>240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691</v>
      </c>
      <c r="C6972" s="209" t="s">
        <v>692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287</v>
      </c>
      <c r="H6972" s="207" t="s">
        <v>306</v>
      </c>
      <c r="I6972" s="207" t="s">
        <v>240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691</v>
      </c>
      <c r="C6973" s="209" t="s">
        <v>692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287</v>
      </c>
      <c r="H6973" s="207" t="s">
        <v>306</v>
      </c>
      <c r="I6973" s="207" t="s">
        <v>240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691</v>
      </c>
      <c r="C6974" s="209" t="s">
        <v>692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287</v>
      </c>
      <c r="H6974" s="207" t="s">
        <v>306</v>
      </c>
      <c r="I6974" s="207" t="s">
        <v>240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691</v>
      </c>
      <c r="C6975" s="209" t="s">
        <v>692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287</v>
      </c>
      <c r="H6975" s="207" t="s">
        <v>306</v>
      </c>
      <c r="I6975" s="207" t="s">
        <v>240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691</v>
      </c>
      <c r="C6976" s="209" t="s">
        <v>692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287</v>
      </c>
      <c r="H6976" s="207" t="s">
        <v>306</v>
      </c>
      <c r="I6976" s="207" t="s">
        <v>240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691</v>
      </c>
      <c r="C6977" s="209" t="s">
        <v>692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287</v>
      </c>
      <c r="H6977" s="207" t="s">
        <v>306</v>
      </c>
      <c r="I6977" s="207" t="s">
        <v>240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691</v>
      </c>
      <c r="C6978" s="209" t="s">
        <v>692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287</v>
      </c>
      <c r="H6978" s="207" t="s">
        <v>306</v>
      </c>
      <c r="I6978" s="207" t="s">
        <v>240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691</v>
      </c>
      <c r="C6979" s="209" t="s">
        <v>692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287</v>
      </c>
      <c r="H6979" s="207" t="s">
        <v>306</v>
      </c>
      <c r="I6979" s="207" t="s">
        <v>240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691</v>
      </c>
      <c r="C6980" s="209" t="s">
        <v>692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287</v>
      </c>
      <c r="H6980" s="207" t="s">
        <v>306</v>
      </c>
      <c r="I6980" s="207" t="s">
        <v>240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691</v>
      </c>
      <c r="C6981" s="209" t="s">
        <v>692</v>
      </c>
      <c r="D6981" s="72" t="str">
        <f t="shared" si="219"/>
        <v>out/2018</v>
      </c>
      <c r="E6981" s="206">
        <v>43403</v>
      </c>
      <c r="F6981" s="205" t="s">
        <v>1732</v>
      </c>
      <c r="G6981" s="205" t="s">
        <v>287</v>
      </c>
      <c r="H6981" s="221" t="s">
        <v>1733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691</v>
      </c>
      <c r="C6982" s="209" t="s">
        <v>692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287</v>
      </c>
      <c r="H6982" s="221" t="s">
        <v>1733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691</v>
      </c>
      <c r="C6983" s="209" t="s">
        <v>692</v>
      </c>
      <c r="D6983" s="72" t="str">
        <f t="shared" si="219"/>
        <v>out/2018</v>
      </c>
      <c r="E6983" s="206">
        <v>43403</v>
      </c>
      <c r="F6983" s="205" t="s">
        <v>314</v>
      </c>
      <c r="G6983" s="205" t="s">
        <v>287</v>
      </c>
      <c r="H6983" s="207" t="s">
        <v>452</v>
      </c>
      <c r="I6983" s="207" t="s">
        <v>268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691</v>
      </c>
      <c r="C6984" s="209" t="s">
        <v>692</v>
      </c>
      <c r="D6984" s="72" t="str">
        <f t="shared" si="219"/>
        <v>out/2018</v>
      </c>
      <c r="E6984" s="206">
        <v>43403</v>
      </c>
      <c r="F6984" s="205" t="s">
        <v>314</v>
      </c>
      <c r="G6984" s="205" t="s">
        <v>287</v>
      </c>
      <c r="H6984" s="207" t="s">
        <v>1582</v>
      </c>
      <c r="I6984" s="207" t="s">
        <v>268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691</v>
      </c>
      <c r="C6985" s="209" t="s">
        <v>692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287</v>
      </c>
      <c r="H6985" s="207" t="s">
        <v>323</v>
      </c>
      <c r="I6985" s="207" t="s">
        <v>241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691</v>
      </c>
      <c r="C6986" s="209" t="s">
        <v>692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287</v>
      </c>
      <c r="H6986" s="207" t="s">
        <v>1734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691</v>
      </c>
      <c r="C6987" s="209" t="s">
        <v>692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287</v>
      </c>
      <c r="H6987" s="207" t="s">
        <v>1734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691</v>
      </c>
      <c r="C6988" s="209" t="s">
        <v>692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287</v>
      </c>
      <c r="H6988" s="207" t="s">
        <v>1734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691</v>
      </c>
      <c r="C6989" s="209" t="s">
        <v>692</v>
      </c>
      <c r="D6989" s="72" t="str">
        <f t="shared" si="219"/>
        <v>out/2018</v>
      </c>
      <c r="E6989" s="206">
        <v>43403</v>
      </c>
      <c r="F6989" s="205" t="s">
        <v>584</v>
      </c>
      <c r="G6989" s="205" t="s">
        <v>287</v>
      </c>
      <c r="H6989" s="207" t="s">
        <v>1273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691</v>
      </c>
      <c r="C6990" s="209" t="s">
        <v>692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287</v>
      </c>
      <c r="H6990" s="207" t="s">
        <v>502</v>
      </c>
      <c r="I6990" s="207" t="s">
        <v>241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691</v>
      </c>
      <c r="C6991" s="209" t="s">
        <v>692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287</v>
      </c>
      <c r="H6991" s="207" t="s">
        <v>502</v>
      </c>
      <c r="I6991" s="207" t="s">
        <v>241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691</v>
      </c>
      <c r="C6992" s="209" t="s">
        <v>692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287</v>
      </c>
      <c r="H6992" s="207" t="s">
        <v>502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691</v>
      </c>
      <c r="C6993" s="209" t="s">
        <v>692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287</v>
      </c>
      <c r="H6993" s="207" t="s">
        <v>502</v>
      </c>
      <c r="I6993" s="207" t="s">
        <v>240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691</v>
      </c>
      <c r="C6994" s="209" t="s">
        <v>692</v>
      </c>
      <c r="D6994" s="72" t="str">
        <f t="shared" si="219"/>
        <v>out/2018</v>
      </c>
      <c r="E6994" s="206">
        <v>43403</v>
      </c>
      <c r="F6994" s="205" t="s">
        <v>314</v>
      </c>
      <c r="G6994" s="205" t="s">
        <v>287</v>
      </c>
      <c r="H6994" s="207" t="s">
        <v>1060</v>
      </c>
      <c r="I6994" s="207" t="s">
        <v>268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691</v>
      </c>
      <c r="C6995" s="209" t="s">
        <v>692</v>
      </c>
      <c r="D6995" s="72" t="str">
        <f t="shared" si="219"/>
        <v>out/2018</v>
      </c>
      <c r="E6995" s="206">
        <v>43403</v>
      </c>
      <c r="F6995" s="205" t="s">
        <v>550</v>
      </c>
      <c r="G6995" s="205" t="s">
        <v>287</v>
      </c>
      <c r="H6995" s="207" t="s">
        <v>1603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691</v>
      </c>
      <c r="C6996" s="209" t="s">
        <v>692</v>
      </c>
      <c r="D6996" s="72" t="str">
        <f t="shared" si="219"/>
        <v>out/2018</v>
      </c>
      <c r="E6996" s="206">
        <v>43403</v>
      </c>
      <c r="F6996" s="205" t="s">
        <v>550</v>
      </c>
      <c r="G6996" s="205" t="s">
        <v>287</v>
      </c>
      <c r="H6996" s="207" t="s">
        <v>1603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691</v>
      </c>
      <c r="C6997" s="209" t="s">
        <v>692</v>
      </c>
      <c r="D6997" s="72" t="str">
        <f t="shared" si="219"/>
        <v>out/2018</v>
      </c>
      <c r="E6997" s="206">
        <v>43403</v>
      </c>
      <c r="F6997" s="205" t="s">
        <v>1735</v>
      </c>
      <c r="G6997" s="205" t="s">
        <v>287</v>
      </c>
      <c r="H6997" s="207" t="s">
        <v>1073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691</v>
      </c>
      <c r="C6998" s="209" t="s">
        <v>692</v>
      </c>
      <c r="D6998" s="72" t="str">
        <f t="shared" si="219"/>
        <v>out/2018</v>
      </c>
      <c r="E6998" s="206">
        <v>43403</v>
      </c>
      <c r="F6998" s="205" t="s">
        <v>1735</v>
      </c>
      <c r="G6998" s="205" t="s">
        <v>287</v>
      </c>
      <c r="H6998" s="207" t="s">
        <v>1073</v>
      </c>
      <c r="I6998" s="207" t="s">
        <v>270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691</v>
      </c>
      <c r="C6999" s="209" t="s">
        <v>692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287</v>
      </c>
      <c r="H6999" s="207" t="s">
        <v>1073</v>
      </c>
      <c r="I6999" s="207" t="s">
        <v>270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691</v>
      </c>
      <c r="C7000" s="209" t="s">
        <v>692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287</v>
      </c>
      <c r="H7000" s="207" t="s">
        <v>1073</v>
      </c>
      <c r="I7000" s="207" t="s">
        <v>270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691</v>
      </c>
      <c r="C7001" s="209" t="s">
        <v>692</v>
      </c>
      <c r="D7001" s="72" t="str">
        <f t="shared" si="219"/>
        <v>out/2018</v>
      </c>
      <c r="E7001" s="206">
        <v>43403</v>
      </c>
      <c r="F7001" s="205" t="s">
        <v>314</v>
      </c>
      <c r="G7001" s="205" t="s">
        <v>287</v>
      </c>
      <c r="H7001" s="207" t="s">
        <v>1582</v>
      </c>
      <c r="I7001" s="207" t="s">
        <v>268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691</v>
      </c>
      <c r="C7002" s="209" t="s">
        <v>692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287</v>
      </c>
      <c r="H7002" s="207" t="s">
        <v>334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691</v>
      </c>
      <c r="C7003" s="209" t="s">
        <v>692</v>
      </c>
      <c r="D7003" s="72" t="str">
        <f t="shared" si="219"/>
        <v>out/2018</v>
      </c>
      <c r="E7003" s="206">
        <v>43403</v>
      </c>
      <c r="F7003" s="205" t="s">
        <v>1074</v>
      </c>
      <c r="G7003" s="205" t="s">
        <v>287</v>
      </c>
      <c r="H7003" s="207" t="s">
        <v>1015</v>
      </c>
      <c r="I7003" s="207" t="s">
        <v>260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691</v>
      </c>
      <c r="C7004" s="209" t="s">
        <v>692</v>
      </c>
      <c r="D7004" s="72" t="str">
        <f t="shared" si="219"/>
        <v>out/2018</v>
      </c>
      <c r="E7004" s="206">
        <v>43403</v>
      </c>
      <c r="F7004" s="205" t="s">
        <v>1074</v>
      </c>
      <c r="G7004" s="205" t="s">
        <v>287</v>
      </c>
      <c r="H7004" s="207" t="s">
        <v>1015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691</v>
      </c>
      <c r="C7005" s="209" t="s">
        <v>692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287</v>
      </c>
      <c r="H7005" s="207" t="s">
        <v>1015</v>
      </c>
      <c r="I7005" s="207" t="s">
        <v>260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691</v>
      </c>
      <c r="C7006" s="209" t="s">
        <v>692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287</v>
      </c>
      <c r="H7006" s="207" t="s">
        <v>1736</v>
      </c>
      <c r="I7006" s="207" t="s">
        <v>241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691</v>
      </c>
      <c r="C7007" s="209" t="s">
        <v>692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287</v>
      </c>
      <c r="H7007" s="207" t="s">
        <v>1736</v>
      </c>
      <c r="I7007" s="207" t="s">
        <v>241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691</v>
      </c>
      <c r="C7008" s="209" t="s">
        <v>692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287</v>
      </c>
      <c r="H7008" s="207" t="s">
        <v>307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691</v>
      </c>
      <c r="C7009" s="209" t="s">
        <v>692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287</v>
      </c>
      <c r="H7009" s="207" t="s">
        <v>307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691</v>
      </c>
      <c r="C7010" s="209" t="s">
        <v>692</v>
      </c>
      <c r="D7010" s="72" t="str">
        <f t="shared" si="219"/>
        <v>out/2018</v>
      </c>
      <c r="E7010" s="206">
        <v>43403</v>
      </c>
      <c r="F7010" s="205" t="s">
        <v>1737</v>
      </c>
      <c r="G7010" s="205" t="s">
        <v>287</v>
      </c>
      <c r="H7010" s="207" t="s">
        <v>1017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691</v>
      </c>
      <c r="C7011" s="209" t="s">
        <v>692</v>
      </c>
      <c r="D7011" s="72" t="str">
        <f t="shared" si="219"/>
        <v>out/2018</v>
      </c>
      <c r="E7011" s="206">
        <v>43403</v>
      </c>
      <c r="F7011" s="205" t="s">
        <v>1737</v>
      </c>
      <c r="G7011" s="205" t="s">
        <v>287</v>
      </c>
      <c r="H7011" s="207" t="s">
        <v>1017</v>
      </c>
      <c r="I7011" s="207" t="s">
        <v>235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691</v>
      </c>
      <c r="C7012" s="209" t="s">
        <v>692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287</v>
      </c>
      <c r="H7012" s="207" t="s">
        <v>1558</v>
      </c>
      <c r="I7012" s="207" t="s">
        <v>235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691</v>
      </c>
      <c r="C7013" s="209" t="s">
        <v>692</v>
      </c>
      <c r="D7013" s="72" t="str">
        <f t="shared" si="219"/>
        <v>out/2018</v>
      </c>
      <c r="E7013" s="206">
        <v>43403</v>
      </c>
      <c r="F7013" s="205" t="s">
        <v>210</v>
      </c>
      <c r="G7013" s="205" t="s">
        <v>287</v>
      </c>
      <c r="H7013" s="207" t="s">
        <v>298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691</v>
      </c>
      <c r="C7014" s="209" t="s">
        <v>692</v>
      </c>
      <c r="D7014" s="72" t="str">
        <f t="shared" si="219"/>
        <v>out/2018</v>
      </c>
      <c r="E7014" s="206">
        <v>43403</v>
      </c>
      <c r="F7014" s="205" t="s">
        <v>210</v>
      </c>
      <c r="G7014" s="205" t="s">
        <v>287</v>
      </c>
      <c r="H7014" s="207" t="s">
        <v>298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691</v>
      </c>
      <c r="C7015" s="209" t="s">
        <v>692</v>
      </c>
      <c r="D7015" s="72" t="str">
        <f t="shared" si="219"/>
        <v>out/2018</v>
      </c>
      <c r="E7015" s="206">
        <v>43403</v>
      </c>
      <c r="F7015" s="205" t="s">
        <v>210</v>
      </c>
      <c r="G7015" s="205" t="s">
        <v>287</v>
      </c>
      <c r="H7015" s="207" t="s">
        <v>298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691</v>
      </c>
      <c r="C7016" s="209" t="s">
        <v>692</v>
      </c>
      <c r="D7016" s="72" t="str">
        <f t="shared" si="219"/>
        <v>out/2018</v>
      </c>
      <c r="E7016" s="206">
        <v>43403</v>
      </c>
      <c r="F7016" s="205" t="s">
        <v>210</v>
      </c>
      <c r="G7016" s="205" t="s">
        <v>287</v>
      </c>
      <c r="H7016" s="207" t="s">
        <v>298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691</v>
      </c>
      <c r="C7017" s="209" t="s">
        <v>692</v>
      </c>
      <c r="D7017" s="72" t="str">
        <f t="shared" si="219"/>
        <v>out/2018</v>
      </c>
      <c r="E7017" s="206">
        <v>43403</v>
      </c>
      <c r="F7017" s="205" t="s">
        <v>210</v>
      </c>
      <c r="G7017" s="205" t="s">
        <v>287</v>
      </c>
      <c r="H7017" s="207" t="s">
        <v>298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691</v>
      </c>
      <c r="C7018" s="209" t="s">
        <v>692</v>
      </c>
      <c r="D7018" s="72" t="str">
        <f t="shared" si="219"/>
        <v>out/2018</v>
      </c>
      <c r="E7018" s="206">
        <v>43403</v>
      </c>
      <c r="F7018" s="205" t="s">
        <v>210</v>
      </c>
      <c r="G7018" s="205" t="s">
        <v>287</v>
      </c>
      <c r="H7018" s="207" t="s">
        <v>298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691</v>
      </c>
      <c r="C7019" s="209" t="s">
        <v>692</v>
      </c>
      <c r="D7019" s="72" t="str">
        <f t="shared" si="219"/>
        <v>out/2018</v>
      </c>
      <c r="E7019" s="206">
        <v>43403</v>
      </c>
      <c r="F7019" s="205" t="s">
        <v>210</v>
      </c>
      <c r="G7019" s="205" t="s">
        <v>287</v>
      </c>
      <c r="H7019" s="207" t="s">
        <v>298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691</v>
      </c>
      <c r="C7020" s="209" t="s">
        <v>692</v>
      </c>
      <c r="D7020" s="72" t="str">
        <f t="shared" si="219"/>
        <v>out/2018</v>
      </c>
      <c r="E7020" s="206">
        <v>43403</v>
      </c>
      <c r="F7020" s="205" t="s">
        <v>210</v>
      </c>
      <c r="G7020" s="205" t="s">
        <v>287</v>
      </c>
      <c r="H7020" s="207" t="s">
        <v>298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691</v>
      </c>
      <c r="C7021" s="209" t="s">
        <v>692</v>
      </c>
      <c r="D7021" s="72" t="str">
        <f t="shared" si="219"/>
        <v>out/2018</v>
      </c>
      <c r="E7021" s="206">
        <v>43403</v>
      </c>
      <c r="F7021" s="205" t="s">
        <v>210</v>
      </c>
      <c r="G7021" s="205" t="s">
        <v>287</v>
      </c>
      <c r="H7021" s="207" t="s">
        <v>298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691</v>
      </c>
      <c r="C7022" s="209" t="s">
        <v>692</v>
      </c>
      <c r="D7022" s="72" t="str">
        <f t="shared" si="219"/>
        <v>out/2018</v>
      </c>
      <c r="E7022" s="206">
        <v>43403</v>
      </c>
      <c r="F7022" s="205" t="s">
        <v>210</v>
      </c>
      <c r="G7022" s="205" t="s">
        <v>287</v>
      </c>
      <c r="H7022" s="207" t="s">
        <v>298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691</v>
      </c>
      <c r="C7023" s="209" t="s">
        <v>692</v>
      </c>
      <c r="D7023" s="72" t="str">
        <f t="shared" si="219"/>
        <v>out/2018</v>
      </c>
      <c r="E7023" s="206">
        <v>43403</v>
      </c>
      <c r="F7023" s="205" t="s">
        <v>210</v>
      </c>
      <c r="G7023" s="205" t="s">
        <v>287</v>
      </c>
      <c r="H7023" s="207" t="s">
        <v>298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691</v>
      </c>
      <c r="C7024" s="209" t="s">
        <v>692</v>
      </c>
      <c r="D7024" s="72" t="str">
        <f t="shared" si="219"/>
        <v>out/2018</v>
      </c>
      <c r="E7024" s="206">
        <v>43403</v>
      </c>
      <c r="F7024" s="205" t="s">
        <v>210</v>
      </c>
      <c r="G7024" s="205" t="s">
        <v>287</v>
      </c>
      <c r="H7024" s="207" t="s">
        <v>298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691</v>
      </c>
      <c r="C7025" s="209" t="s">
        <v>692</v>
      </c>
      <c r="D7025" s="72" t="str">
        <f t="shared" si="219"/>
        <v>out/2018</v>
      </c>
      <c r="E7025" s="206">
        <v>43403</v>
      </c>
      <c r="F7025" s="205" t="s">
        <v>210</v>
      </c>
      <c r="G7025" s="205" t="s">
        <v>287</v>
      </c>
      <c r="H7025" s="207" t="s">
        <v>298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691</v>
      </c>
      <c r="C7026" s="209" t="s">
        <v>692</v>
      </c>
      <c r="D7026" s="72" t="str">
        <f t="shared" si="219"/>
        <v>out/2018</v>
      </c>
      <c r="E7026" s="206">
        <v>43403</v>
      </c>
      <c r="F7026" s="205" t="s">
        <v>210</v>
      </c>
      <c r="G7026" s="205" t="s">
        <v>287</v>
      </c>
      <c r="H7026" s="207" t="s">
        <v>298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691</v>
      </c>
      <c r="C7027" s="209" t="s">
        <v>692</v>
      </c>
      <c r="D7027" s="72" t="str">
        <f t="shared" si="219"/>
        <v>out/2018</v>
      </c>
      <c r="E7027" s="206">
        <v>43403</v>
      </c>
      <c r="F7027" s="205" t="s">
        <v>210</v>
      </c>
      <c r="G7027" s="205" t="s">
        <v>287</v>
      </c>
      <c r="H7027" s="207" t="s">
        <v>298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691</v>
      </c>
      <c r="C7028" s="209" t="s">
        <v>692</v>
      </c>
      <c r="D7028" s="72" t="str">
        <f t="shared" si="219"/>
        <v>out/2018</v>
      </c>
      <c r="E7028" s="206">
        <v>43403</v>
      </c>
      <c r="F7028" s="205" t="s">
        <v>210</v>
      </c>
      <c r="G7028" s="205" t="s">
        <v>287</v>
      </c>
      <c r="H7028" s="207" t="s">
        <v>298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691</v>
      </c>
      <c r="C7029" s="209" t="s">
        <v>692</v>
      </c>
      <c r="D7029" s="72" t="str">
        <f t="shared" si="219"/>
        <v>out/2018</v>
      </c>
      <c r="E7029" s="206">
        <v>43403</v>
      </c>
      <c r="F7029" s="205" t="s">
        <v>210</v>
      </c>
      <c r="G7029" s="205" t="s">
        <v>287</v>
      </c>
      <c r="H7029" s="207" t="s">
        <v>298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691</v>
      </c>
      <c r="C7030" s="209" t="s">
        <v>692</v>
      </c>
      <c r="D7030" s="72" t="str">
        <f t="shared" si="219"/>
        <v>out/2018</v>
      </c>
      <c r="E7030" s="206">
        <v>43403</v>
      </c>
      <c r="F7030" s="205" t="s">
        <v>210</v>
      </c>
      <c r="G7030" s="205" t="s">
        <v>287</v>
      </c>
      <c r="H7030" s="207" t="s">
        <v>298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691</v>
      </c>
      <c r="C7031" s="209" t="s">
        <v>692</v>
      </c>
      <c r="D7031" s="72" t="str">
        <f t="shared" si="219"/>
        <v>out/2018</v>
      </c>
      <c r="E7031" s="206">
        <v>43403</v>
      </c>
      <c r="F7031" s="205" t="s">
        <v>210</v>
      </c>
      <c r="G7031" s="205" t="s">
        <v>287</v>
      </c>
      <c r="H7031" s="207" t="s">
        <v>298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691</v>
      </c>
      <c r="C7032" s="209" t="s">
        <v>692</v>
      </c>
      <c r="D7032" s="72" t="str">
        <f t="shared" si="219"/>
        <v>out/2018</v>
      </c>
      <c r="E7032" s="206">
        <v>43403</v>
      </c>
      <c r="F7032" s="205" t="s">
        <v>210</v>
      </c>
      <c r="G7032" s="205" t="s">
        <v>287</v>
      </c>
      <c r="H7032" s="207" t="s">
        <v>298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691</v>
      </c>
      <c r="C7033" s="209" t="s">
        <v>692</v>
      </c>
      <c r="D7033" s="72" t="str">
        <f t="shared" si="219"/>
        <v>out/2018</v>
      </c>
      <c r="E7033" s="206">
        <v>43403</v>
      </c>
      <c r="F7033" s="205" t="s">
        <v>210</v>
      </c>
      <c r="G7033" s="205" t="s">
        <v>287</v>
      </c>
      <c r="H7033" s="207" t="s">
        <v>298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691</v>
      </c>
      <c r="C7034" s="209" t="s">
        <v>692</v>
      </c>
      <c r="D7034" s="72" t="str">
        <f t="shared" si="219"/>
        <v>out/2018</v>
      </c>
      <c r="E7034" s="206">
        <v>43403</v>
      </c>
      <c r="F7034" s="205" t="s">
        <v>210</v>
      </c>
      <c r="G7034" s="205" t="s">
        <v>287</v>
      </c>
      <c r="H7034" s="207" t="s">
        <v>298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691</v>
      </c>
      <c r="C7035" s="209" t="s">
        <v>692</v>
      </c>
      <c r="D7035" s="72" t="str">
        <f t="shared" si="219"/>
        <v>out/2018</v>
      </c>
      <c r="E7035" s="206">
        <v>43403</v>
      </c>
      <c r="F7035" s="205" t="s">
        <v>210</v>
      </c>
      <c r="G7035" s="205" t="s">
        <v>287</v>
      </c>
      <c r="H7035" s="207" t="s">
        <v>298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691</v>
      </c>
      <c r="C7036" s="209" t="s">
        <v>692</v>
      </c>
      <c r="D7036" s="72" t="str">
        <f t="shared" si="219"/>
        <v>out/2018</v>
      </c>
      <c r="E7036" s="206">
        <v>43403</v>
      </c>
      <c r="F7036" s="205" t="s">
        <v>210</v>
      </c>
      <c r="G7036" s="205" t="s">
        <v>287</v>
      </c>
      <c r="H7036" s="207" t="s">
        <v>298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691</v>
      </c>
      <c r="C7037" s="209" t="s">
        <v>692</v>
      </c>
      <c r="D7037" s="72" t="str">
        <f t="shared" si="219"/>
        <v>out/2018</v>
      </c>
      <c r="E7037" s="206">
        <v>43403</v>
      </c>
      <c r="F7037" s="205" t="s">
        <v>210</v>
      </c>
      <c r="G7037" s="205" t="s">
        <v>287</v>
      </c>
      <c r="H7037" s="207" t="s">
        <v>298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691</v>
      </c>
      <c r="C7038" s="209" t="s">
        <v>692</v>
      </c>
      <c r="D7038" s="72" t="str">
        <f t="shared" si="219"/>
        <v>out/2018</v>
      </c>
      <c r="E7038" s="206">
        <v>43403</v>
      </c>
      <c r="F7038" s="205" t="s">
        <v>210</v>
      </c>
      <c r="G7038" s="205" t="s">
        <v>287</v>
      </c>
      <c r="H7038" s="207" t="s">
        <v>298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691</v>
      </c>
      <c r="C7039" s="209" t="s">
        <v>692</v>
      </c>
      <c r="D7039" s="72" t="str">
        <f t="shared" si="219"/>
        <v>out/2018</v>
      </c>
      <c r="E7039" s="206">
        <v>43403</v>
      </c>
      <c r="F7039" s="205" t="s">
        <v>314</v>
      </c>
      <c r="G7039" s="205" t="s">
        <v>287</v>
      </c>
      <c r="H7039" s="207" t="s">
        <v>1738</v>
      </c>
      <c r="I7039" s="207" t="s">
        <v>268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691</v>
      </c>
      <c r="C7040" s="209" t="s">
        <v>692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287</v>
      </c>
      <c r="H7040" s="207" t="s">
        <v>1610</v>
      </c>
      <c r="I7040" s="207" t="s">
        <v>269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691</v>
      </c>
      <c r="C7041" s="209" t="s">
        <v>692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287</v>
      </c>
      <c r="H7041" s="207" t="s">
        <v>1610</v>
      </c>
      <c r="I7041" s="207" t="s">
        <v>269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691</v>
      </c>
      <c r="C7042" s="209" t="s">
        <v>692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287</v>
      </c>
      <c r="H7042" s="207" t="s">
        <v>1610</v>
      </c>
      <c r="I7042" s="207" t="s">
        <v>269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691</v>
      </c>
      <c r="C7043" s="209" t="s">
        <v>692</v>
      </c>
      <c r="D7043" s="72" t="str">
        <f t="shared" si="219"/>
        <v>out/2018</v>
      </c>
      <c r="E7043" s="206">
        <v>43403</v>
      </c>
      <c r="F7043" s="205" t="s">
        <v>1739</v>
      </c>
      <c r="G7043" s="205" t="s">
        <v>287</v>
      </c>
      <c r="H7043" s="207" t="s">
        <v>540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691</v>
      </c>
      <c r="C7044" s="209" t="s">
        <v>692</v>
      </c>
      <c r="D7044" s="72" t="str">
        <f t="shared" ref="D7044:D7107" si="221">TEXT(E7044,"mmm/aaaa")</f>
        <v>out/2018</v>
      </c>
      <c r="E7044" s="206">
        <v>43403</v>
      </c>
      <c r="F7044" s="205" t="s">
        <v>1739</v>
      </c>
      <c r="G7044" s="205" t="s">
        <v>287</v>
      </c>
      <c r="H7044" s="207" t="s">
        <v>540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691</v>
      </c>
      <c r="C7045" s="209" t="s">
        <v>692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287</v>
      </c>
      <c r="H7045" s="207" t="s">
        <v>308</v>
      </c>
      <c r="I7045" s="207" t="s">
        <v>241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691</v>
      </c>
      <c r="C7046" s="209" t="s">
        <v>692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287</v>
      </c>
      <c r="H7046" s="207" t="s">
        <v>308</v>
      </c>
      <c r="I7046" s="207" t="s">
        <v>241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691</v>
      </c>
      <c r="C7047" s="209" t="s">
        <v>692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287</v>
      </c>
      <c r="H7047" s="207" t="s">
        <v>308</v>
      </c>
      <c r="I7047" s="207" t="s">
        <v>241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691</v>
      </c>
      <c r="C7048" s="209" t="s">
        <v>692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287</v>
      </c>
      <c r="H7048" s="207" t="s">
        <v>308</v>
      </c>
      <c r="I7048" s="207" t="s">
        <v>241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691</v>
      </c>
      <c r="C7049" s="209" t="s">
        <v>692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287</v>
      </c>
      <c r="H7049" s="207" t="s">
        <v>308</v>
      </c>
      <c r="I7049" s="207" t="s">
        <v>241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691</v>
      </c>
      <c r="C7050" s="209" t="s">
        <v>692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287</v>
      </c>
      <c r="H7050" s="207" t="s">
        <v>308</v>
      </c>
      <c r="I7050" s="207" t="s">
        <v>240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691</v>
      </c>
      <c r="C7051" s="209" t="s">
        <v>692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287</v>
      </c>
      <c r="H7051" s="207" t="s">
        <v>308</v>
      </c>
      <c r="I7051" s="207" t="s">
        <v>240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691</v>
      </c>
      <c r="C7052" s="209" t="s">
        <v>692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287</v>
      </c>
      <c r="H7052" s="207" t="s">
        <v>308</v>
      </c>
      <c r="I7052" s="207" t="s">
        <v>240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691</v>
      </c>
      <c r="C7053" s="209" t="s">
        <v>692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287</v>
      </c>
      <c r="H7053" s="207" t="s">
        <v>327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691</v>
      </c>
      <c r="C7054" s="209" t="s">
        <v>692</v>
      </c>
      <c r="D7054" s="72" t="str">
        <f t="shared" si="221"/>
        <v>out/2018</v>
      </c>
      <c r="E7054" s="206">
        <v>43403</v>
      </c>
      <c r="F7054" s="205" t="s">
        <v>1731</v>
      </c>
      <c r="G7054" s="205" t="s">
        <v>287</v>
      </c>
      <c r="H7054" s="207" t="s">
        <v>452</v>
      </c>
      <c r="I7054" s="207" t="s">
        <v>268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691</v>
      </c>
      <c r="C7055" s="209" t="s">
        <v>692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287</v>
      </c>
      <c r="H7055" s="207" t="s">
        <v>1007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691</v>
      </c>
      <c r="C7056" s="209" t="s">
        <v>692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287</v>
      </c>
      <c r="H7056" s="207" t="s">
        <v>1740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691</v>
      </c>
      <c r="C7057" s="209" t="s">
        <v>692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317</v>
      </c>
      <c r="H7057" s="207" t="s">
        <v>1740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691</v>
      </c>
      <c r="C7058" s="209" t="s">
        <v>692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313</v>
      </c>
      <c r="H7058" s="207" t="s">
        <v>1740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691</v>
      </c>
      <c r="C7059" s="209" t="s">
        <v>692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287</v>
      </c>
      <c r="H7059" s="207" t="s">
        <v>1740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691</v>
      </c>
      <c r="C7060" s="209" t="s">
        <v>692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313</v>
      </c>
      <c r="H7060" s="207" t="s">
        <v>1691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691</v>
      </c>
      <c r="C7061" s="209" t="s">
        <v>692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317</v>
      </c>
      <c r="H7061" s="207" t="s">
        <v>1691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691</v>
      </c>
      <c r="C7062" s="209" t="s">
        <v>692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313</v>
      </c>
      <c r="H7062" s="207" t="s">
        <v>1691</v>
      </c>
      <c r="I7062" s="207" t="s">
        <v>240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691</v>
      </c>
      <c r="C7063" s="209" t="s">
        <v>692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317</v>
      </c>
      <c r="H7063" s="207" t="s">
        <v>1691</v>
      </c>
      <c r="I7063" s="207" t="s">
        <v>240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691</v>
      </c>
      <c r="C7064" s="209" t="s">
        <v>692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287</v>
      </c>
      <c r="H7064" s="207" t="s">
        <v>363</v>
      </c>
      <c r="I7064" s="207" t="s">
        <v>240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691</v>
      </c>
      <c r="C7065" s="209" t="s">
        <v>692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287</v>
      </c>
      <c r="H7065" s="207" t="s">
        <v>363</v>
      </c>
      <c r="I7065" s="207" t="s">
        <v>240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691</v>
      </c>
      <c r="C7066" s="209" t="s">
        <v>692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287</v>
      </c>
      <c r="H7066" s="207" t="s">
        <v>363</v>
      </c>
      <c r="I7066" s="207" t="s">
        <v>240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691</v>
      </c>
      <c r="C7067" s="209" t="s">
        <v>692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287</v>
      </c>
      <c r="H7067" s="207" t="s">
        <v>1581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691</v>
      </c>
      <c r="C7068" s="209" t="s">
        <v>692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287</v>
      </c>
      <c r="H7068" s="207" t="s">
        <v>1581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691</v>
      </c>
      <c r="C7069" s="209" t="s">
        <v>692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287</v>
      </c>
      <c r="H7069" s="207" t="s">
        <v>1581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691</v>
      </c>
      <c r="C7070" s="209" t="s">
        <v>692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287</v>
      </c>
      <c r="H7070" s="207" t="s">
        <v>1581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691</v>
      </c>
      <c r="C7071" s="209" t="s">
        <v>692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287</v>
      </c>
      <c r="H7071" s="207" t="s">
        <v>1581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691</v>
      </c>
      <c r="C7072" s="209" t="s">
        <v>692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287</v>
      </c>
      <c r="H7072" s="207" t="s">
        <v>1585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691</v>
      </c>
      <c r="C7073" s="209" t="s">
        <v>692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287</v>
      </c>
      <c r="H7073" s="207" t="s">
        <v>570</v>
      </c>
      <c r="I7073" s="207" t="s">
        <v>241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691</v>
      </c>
      <c r="C7074" s="209" t="s">
        <v>692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287</v>
      </c>
      <c r="H7074" s="207" t="s">
        <v>570</v>
      </c>
      <c r="I7074" s="207" t="s">
        <v>241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691</v>
      </c>
      <c r="C7075" s="209" t="s">
        <v>692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287</v>
      </c>
      <c r="H7075" s="207" t="s">
        <v>389</v>
      </c>
      <c r="I7075" s="207" t="s">
        <v>241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691</v>
      </c>
      <c r="C7076" s="209" t="s">
        <v>692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287</v>
      </c>
      <c r="H7076" s="207" t="s">
        <v>1611</v>
      </c>
      <c r="I7076" s="207" t="s">
        <v>241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691</v>
      </c>
      <c r="C7077" s="209" t="s">
        <v>692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287</v>
      </c>
      <c r="H7077" s="207" t="s">
        <v>1611</v>
      </c>
      <c r="I7077" s="207" t="s">
        <v>240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691</v>
      </c>
      <c r="C7078" s="209" t="s">
        <v>692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287</v>
      </c>
      <c r="H7078" s="207" t="s">
        <v>1611</v>
      </c>
      <c r="I7078" s="207" t="s">
        <v>240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691</v>
      </c>
      <c r="C7079" s="209" t="s">
        <v>692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287</v>
      </c>
      <c r="H7079" s="207" t="s">
        <v>1611</v>
      </c>
      <c r="I7079" s="207" t="s">
        <v>240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691</v>
      </c>
      <c r="C7080" s="209" t="s">
        <v>692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287</v>
      </c>
      <c r="H7080" s="207" t="s">
        <v>1611</v>
      </c>
      <c r="I7080" s="207" t="s">
        <v>240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691</v>
      </c>
      <c r="C7081" s="209" t="s">
        <v>692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287</v>
      </c>
      <c r="H7081" s="207" t="s">
        <v>1406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691</v>
      </c>
      <c r="C7082" s="209" t="s">
        <v>692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287</v>
      </c>
      <c r="H7082" s="207" t="s">
        <v>1406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691</v>
      </c>
      <c r="C7083" s="209" t="s">
        <v>692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287</v>
      </c>
      <c r="H7083" s="207" t="s">
        <v>1554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691</v>
      </c>
      <c r="C7084" s="209" t="s">
        <v>692</v>
      </c>
      <c r="D7084" s="72" t="str">
        <f t="shared" si="221"/>
        <v>out/2018</v>
      </c>
      <c r="E7084" s="206">
        <v>43404</v>
      </c>
      <c r="F7084" s="205" t="s">
        <v>201</v>
      </c>
      <c r="G7084" s="205" t="s">
        <v>287</v>
      </c>
      <c r="H7084" s="207" t="s">
        <v>294</v>
      </c>
      <c r="I7084" s="207" t="s">
        <v>229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691</v>
      </c>
      <c r="C7085" s="209" t="s">
        <v>692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287</v>
      </c>
      <c r="H7085" s="207" t="s">
        <v>180</v>
      </c>
      <c r="I7085" s="207" t="s">
        <v>242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691</v>
      </c>
      <c r="C7086" s="209" t="s">
        <v>692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287</v>
      </c>
      <c r="H7086" s="207" t="s">
        <v>519</v>
      </c>
      <c r="I7086" s="207" t="s">
        <v>249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691</v>
      </c>
      <c r="C7087" s="209" t="s">
        <v>692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287</v>
      </c>
      <c r="H7087" s="207" t="s">
        <v>519</v>
      </c>
      <c r="I7087" s="207" t="s">
        <v>249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691</v>
      </c>
      <c r="C7088" s="209" t="s">
        <v>692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287</v>
      </c>
      <c r="H7088" s="207" t="s">
        <v>1570</v>
      </c>
      <c r="I7088" s="207" t="s">
        <v>245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691</v>
      </c>
      <c r="C7089" s="209" t="s">
        <v>692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303</v>
      </c>
      <c r="H7089" s="207" t="s">
        <v>1741</v>
      </c>
      <c r="I7089" s="207" t="s">
        <v>276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691</v>
      </c>
      <c r="C7090" s="209" t="s">
        <v>692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289</v>
      </c>
      <c r="H7090" s="207" t="s">
        <v>1741</v>
      </c>
      <c r="I7090" s="207" t="s">
        <v>276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691</v>
      </c>
      <c r="C7091" s="209" t="s">
        <v>692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287</v>
      </c>
      <c r="H7091" s="207" t="s">
        <v>1669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691</v>
      </c>
      <c r="C7092" s="209" t="s">
        <v>692</v>
      </c>
      <c r="D7092" s="72" t="str">
        <f t="shared" si="221"/>
        <v>out/2018</v>
      </c>
      <c r="E7092" s="206">
        <v>43404</v>
      </c>
      <c r="F7092" s="205" t="s">
        <v>1742</v>
      </c>
      <c r="G7092" s="205" t="s">
        <v>287</v>
      </c>
      <c r="H7092" s="207" t="s">
        <v>328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691</v>
      </c>
      <c r="C7093" s="209" t="s">
        <v>692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287</v>
      </c>
      <c r="H7093" s="207" t="s">
        <v>1175</v>
      </c>
      <c r="I7093" s="207" t="s">
        <v>241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691</v>
      </c>
      <c r="C7094" s="209" t="s">
        <v>692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317</v>
      </c>
      <c r="H7094" s="207" t="s">
        <v>1743</v>
      </c>
      <c r="I7094" s="207" t="s">
        <v>240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691</v>
      </c>
      <c r="C7095" s="209" t="s">
        <v>692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287</v>
      </c>
      <c r="H7095" s="207" t="s">
        <v>1743</v>
      </c>
      <c r="I7095" s="207" t="s">
        <v>240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691</v>
      </c>
      <c r="C7096" s="209" t="s">
        <v>692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313</v>
      </c>
      <c r="H7096" s="207" t="s">
        <v>1743</v>
      </c>
      <c r="I7096" s="207" t="s">
        <v>240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691</v>
      </c>
      <c r="C7097" s="209" t="s">
        <v>692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317</v>
      </c>
      <c r="H7097" s="207" t="s">
        <v>1743</v>
      </c>
      <c r="I7097" s="207" t="s">
        <v>240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691</v>
      </c>
      <c r="C7098" s="209" t="s">
        <v>692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287</v>
      </c>
      <c r="H7098" s="207" t="s">
        <v>1743</v>
      </c>
      <c r="I7098" s="207" t="s">
        <v>240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691</v>
      </c>
      <c r="C7099" s="209" t="s">
        <v>692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287</v>
      </c>
      <c r="H7099" s="207" t="s">
        <v>1743</v>
      </c>
      <c r="I7099" s="207" t="s">
        <v>240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691</v>
      </c>
      <c r="C7100" s="209" t="s">
        <v>692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287</v>
      </c>
      <c r="H7100" s="207" t="s">
        <v>1743</v>
      </c>
      <c r="I7100" s="207" t="s">
        <v>240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691</v>
      </c>
      <c r="C7101" s="209" t="s">
        <v>692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287</v>
      </c>
      <c r="H7101" s="207" t="s">
        <v>1743</v>
      </c>
      <c r="I7101" s="207" t="s">
        <v>240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691</v>
      </c>
      <c r="C7102" s="209" t="s">
        <v>692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293</v>
      </c>
      <c r="H7102" s="207" t="s">
        <v>1743</v>
      </c>
      <c r="I7102" s="207" t="s">
        <v>240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691</v>
      </c>
      <c r="C7103" s="209" t="s">
        <v>692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313</v>
      </c>
      <c r="H7103" s="207" t="s">
        <v>1743</v>
      </c>
      <c r="I7103" s="207" t="s">
        <v>240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691</v>
      </c>
      <c r="C7104" s="209" t="s">
        <v>692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287</v>
      </c>
      <c r="H7104" s="207" t="s">
        <v>1008</v>
      </c>
      <c r="I7104" s="207" t="s">
        <v>241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691</v>
      </c>
      <c r="C7105" s="209" t="s">
        <v>692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287</v>
      </c>
      <c r="H7105" s="207" t="s">
        <v>1008</v>
      </c>
      <c r="I7105" s="207" t="s">
        <v>241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691</v>
      </c>
      <c r="C7106" s="209" t="s">
        <v>692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287</v>
      </c>
      <c r="H7106" s="207" t="s">
        <v>1008</v>
      </c>
      <c r="I7106" s="207" t="s">
        <v>240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691</v>
      </c>
      <c r="C7107" s="209" t="s">
        <v>692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287</v>
      </c>
      <c r="H7107" s="207" t="s">
        <v>1008</v>
      </c>
      <c r="I7107" s="207" t="s">
        <v>240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691</v>
      </c>
      <c r="C7108" s="209" t="s">
        <v>692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287</v>
      </c>
      <c r="H7108" s="207" t="s">
        <v>1572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691</v>
      </c>
      <c r="C7109" s="209" t="s">
        <v>692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287</v>
      </c>
      <c r="H7109" s="207" t="s">
        <v>1572</v>
      </c>
      <c r="I7109" s="207" t="s">
        <v>240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691</v>
      </c>
      <c r="C7110" s="209" t="s">
        <v>692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287</v>
      </c>
      <c r="H7110" s="221" t="s">
        <v>304</v>
      </c>
      <c r="I7110" s="221" t="s">
        <v>253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691</v>
      </c>
      <c r="C7111" s="209" t="s">
        <v>692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287</v>
      </c>
      <c r="H7111" s="207" t="s">
        <v>345</v>
      </c>
      <c r="I7111" s="207" t="s">
        <v>266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691</v>
      </c>
      <c r="C7112" s="209" t="s">
        <v>692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287</v>
      </c>
      <c r="H7112" s="207" t="s">
        <v>306</v>
      </c>
      <c r="I7112" s="207" t="s">
        <v>240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691</v>
      </c>
      <c r="C7113" s="209" t="s">
        <v>692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287</v>
      </c>
      <c r="H7113" s="221" t="s">
        <v>1733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691</v>
      </c>
      <c r="C7114" s="209" t="s">
        <v>692</v>
      </c>
      <c r="D7114" s="72" t="str">
        <f t="shared" si="223"/>
        <v>out/2018</v>
      </c>
      <c r="E7114" s="206">
        <v>43404</v>
      </c>
      <c r="F7114" s="205" t="s">
        <v>314</v>
      </c>
      <c r="G7114" s="205" t="s">
        <v>287</v>
      </c>
      <c r="H7114" s="207" t="s">
        <v>452</v>
      </c>
      <c r="I7114" s="207" t="s">
        <v>268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691</v>
      </c>
      <c r="C7115" s="209" t="s">
        <v>692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303</v>
      </c>
      <c r="H7115" s="207" t="s">
        <v>1583</v>
      </c>
      <c r="I7115" s="207" t="s">
        <v>240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691</v>
      </c>
      <c r="C7116" s="209" t="s">
        <v>692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289</v>
      </c>
      <c r="H7116" s="207" t="s">
        <v>1583</v>
      </c>
      <c r="I7116" s="207" t="s">
        <v>240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691</v>
      </c>
      <c r="C7117" s="209" t="s">
        <v>692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287</v>
      </c>
      <c r="H7117" s="207" t="s">
        <v>999</v>
      </c>
      <c r="I7117" s="207" t="s">
        <v>248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691</v>
      </c>
      <c r="C7118" s="209" t="s">
        <v>692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287</v>
      </c>
      <c r="H7118" s="207" t="s">
        <v>1744</v>
      </c>
      <c r="I7118" s="207" t="s">
        <v>276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691</v>
      </c>
      <c r="C7119" s="209" t="s">
        <v>692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287</v>
      </c>
      <c r="H7119" s="207" t="s">
        <v>1744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691</v>
      </c>
      <c r="C7120" s="209" t="s">
        <v>692</v>
      </c>
      <c r="D7120" s="72" t="str">
        <f t="shared" si="223"/>
        <v>out/2018</v>
      </c>
      <c r="E7120" s="206">
        <v>43404</v>
      </c>
      <c r="F7120" s="205" t="s">
        <v>314</v>
      </c>
      <c r="G7120" s="205" t="s">
        <v>287</v>
      </c>
      <c r="H7120" s="207" t="s">
        <v>1121</v>
      </c>
      <c r="I7120" s="207" t="s">
        <v>268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691</v>
      </c>
      <c r="C7121" s="209" t="s">
        <v>692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303</v>
      </c>
      <c r="H7121" s="207" t="s">
        <v>1745</v>
      </c>
      <c r="I7121" s="207" t="s">
        <v>241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691</v>
      </c>
      <c r="C7122" s="209" t="s">
        <v>692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289</v>
      </c>
      <c r="H7122" s="207" t="s">
        <v>1745</v>
      </c>
      <c r="I7122" s="207" t="s">
        <v>241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691</v>
      </c>
      <c r="C7123" s="209" t="s">
        <v>692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303</v>
      </c>
      <c r="H7123" s="207" t="s">
        <v>1745</v>
      </c>
      <c r="I7123" s="207" t="s">
        <v>241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691</v>
      </c>
      <c r="C7124" s="209" t="s">
        <v>692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289</v>
      </c>
      <c r="H7124" s="207" t="s">
        <v>1745</v>
      </c>
      <c r="I7124" s="207" t="s">
        <v>241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691</v>
      </c>
      <c r="C7125" s="209" t="s">
        <v>692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287</v>
      </c>
      <c r="H7125" s="207" t="s">
        <v>1023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691</v>
      </c>
      <c r="C7126" s="209" t="s">
        <v>692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287</v>
      </c>
      <c r="H7126" s="207" t="s">
        <v>1023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691</v>
      </c>
      <c r="C7127" s="209" t="s">
        <v>692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289</v>
      </c>
      <c r="H7127" s="207" t="s">
        <v>1608</v>
      </c>
      <c r="I7127" s="207" t="s">
        <v>249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691</v>
      </c>
      <c r="C7128" s="209" t="s">
        <v>692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287</v>
      </c>
      <c r="H7128" s="207" t="s">
        <v>1608</v>
      </c>
      <c r="I7128" s="207" t="s">
        <v>249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691</v>
      </c>
      <c r="C7129" s="209" t="s">
        <v>692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289</v>
      </c>
      <c r="H7129" s="207" t="s">
        <v>1608</v>
      </c>
      <c r="I7129" s="207" t="s">
        <v>248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691</v>
      </c>
      <c r="C7130" s="209" t="s">
        <v>692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303</v>
      </c>
      <c r="H7130" s="207" t="s">
        <v>1608</v>
      </c>
      <c r="I7130" s="207" t="s">
        <v>248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691</v>
      </c>
      <c r="C7131" s="209" t="s">
        <v>692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287</v>
      </c>
      <c r="H7131" s="207" t="s">
        <v>1608</v>
      </c>
      <c r="I7131" s="207" t="s">
        <v>248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691</v>
      </c>
      <c r="C7132" s="209" t="s">
        <v>692</v>
      </c>
      <c r="D7132" s="72" t="str">
        <f t="shared" si="223"/>
        <v>out/2018</v>
      </c>
      <c r="E7132" s="206">
        <v>43404</v>
      </c>
      <c r="F7132" s="205" t="s">
        <v>314</v>
      </c>
      <c r="G7132" s="205" t="s">
        <v>287</v>
      </c>
      <c r="H7132" s="207" t="s">
        <v>1603</v>
      </c>
      <c r="I7132" s="207" t="s">
        <v>268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691</v>
      </c>
      <c r="C7133" s="209" t="s">
        <v>692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287</v>
      </c>
      <c r="H7133" s="207" t="s">
        <v>502</v>
      </c>
      <c r="I7133" s="207" t="s">
        <v>240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691</v>
      </c>
      <c r="C7134" s="209" t="s">
        <v>692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287</v>
      </c>
      <c r="H7134" s="207" t="s">
        <v>1343</v>
      </c>
      <c r="I7134" s="207" t="s">
        <v>245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691</v>
      </c>
      <c r="C7135" s="209" t="s">
        <v>692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287</v>
      </c>
      <c r="H7135" s="207" t="s">
        <v>566</v>
      </c>
      <c r="I7135" s="207" t="s">
        <v>241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691</v>
      </c>
      <c r="C7136" s="209" t="s">
        <v>692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287</v>
      </c>
      <c r="H7136" s="207" t="s">
        <v>566</v>
      </c>
      <c r="I7136" s="207" t="s">
        <v>241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691</v>
      </c>
      <c r="C7137" s="209" t="s">
        <v>692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287</v>
      </c>
      <c r="H7137" s="207" t="s">
        <v>566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691</v>
      </c>
      <c r="C7138" s="209" t="s">
        <v>692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287</v>
      </c>
      <c r="H7138" s="207" t="s">
        <v>566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691</v>
      </c>
      <c r="C7139" s="209" t="s">
        <v>692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287</v>
      </c>
      <c r="H7139" s="207" t="s">
        <v>996</v>
      </c>
      <c r="I7139" s="207" t="s">
        <v>248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691</v>
      </c>
      <c r="C7140" s="209" t="s">
        <v>692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287</v>
      </c>
      <c r="H7140" s="207" t="s">
        <v>996</v>
      </c>
      <c r="I7140" s="207" t="s">
        <v>248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691</v>
      </c>
      <c r="C7141" s="209" t="s">
        <v>692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287</v>
      </c>
      <c r="H7141" s="207" t="s">
        <v>168</v>
      </c>
      <c r="I7141" s="207" t="s">
        <v>252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691</v>
      </c>
      <c r="C7142" s="209" t="s">
        <v>692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287</v>
      </c>
      <c r="H7142" s="207" t="s">
        <v>1612</v>
      </c>
      <c r="I7142" s="207" t="s">
        <v>241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691</v>
      </c>
      <c r="C7143" s="209" t="s">
        <v>692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287</v>
      </c>
      <c r="H7143" s="207" t="s">
        <v>1612</v>
      </c>
      <c r="I7143" s="207" t="s">
        <v>241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691</v>
      </c>
      <c r="C7144" s="209" t="s">
        <v>692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287</v>
      </c>
      <c r="H7144" s="207" t="s">
        <v>1612</v>
      </c>
      <c r="I7144" s="207" t="s">
        <v>248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691</v>
      </c>
      <c r="C7145" s="209" t="s">
        <v>692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287</v>
      </c>
      <c r="H7145" s="207" t="s">
        <v>311</v>
      </c>
      <c r="I7145" s="207" t="s">
        <v>247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691</v>
      </c>
      <c r="C7146" s="209" t="s">
        <v>692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287</v>
      </c>
      <c r="H7146" s="207" t="s">
        <v>311</v>
      </c>
      <c r="I7146" s="207" t="s">
        <v>247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691</v>
      </c>
      <c r="C7147" s="209" t="s">
        <v>692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287</v>
      </c>
      <c r="H7147" s="207" t="s">
        <v>311</v>
      </c>
      <c r="I7147" s="207" t="s">
        <v>247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691</v>
      </c>
      <c r="C7148" s="209" t="s">
        <v>692</v>
      </c>
      <c r="D7148" s="72" t="str">
        <f t="shared" si="223"/>
        <v>out/2018</v>
      </c>
      <c r="E7148" s="206">
        <v>43404</v>
      </c>
      <c r="F7148" s="205" t="s">
        <v>314</v>
      </c>
      <c r="G7148" s="205" t="s">
        <v>287</v>
      </c>
      <c r="H7148" s="207" t="s">
        <v>1121</v>
      </c>
      <c r="I7148" s="207" t="s">
        <v>268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691</v>
      </c>
      <c r="C7149" s="209" t="s">
        <v>692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287</v>
      </c>
      <c r="H7149" s="207" t="s">
        <v>1746</v>
      </c>
      <c r="I7149" s="207" t="s">
        <v>230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691</v>
      </c>
      <c r="C7150" s="209" t="s">
        <v>692</v>
      </c>
      <c r="D7150" s="72" t="str">
        <f t="shared" si="223"/>
        <v>out/2018</v>
      </c>
      <c r="E7150" s="206">
        <v>43404</v>
      </c>
      <c r="F7150" s="205" t="s">
        <v>203</v>
      </c>
      <c r="G7150" s="205" t="s">
        <v>287</v>
      </c>
      <c r="H7150" s="207" t="s">
        <v>204</v>
      </c>
      <c r="I7150" s="207" t="s">
        <v>292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691</v>
      </c>
      <c r="C7151" s="209" t="s">
        <v>692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287</v>
      </c>
      <c r="H7151" s="207" t="s">
        <v>1592</v>
      </c>
      <c r="I7151" s="207" t="s">
        <v>263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691</v>
      </c>
      <c r="C7152" s="209" t="s">
        <v>692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293</v>
      </c>
      <c r="H7152" s="207" t="s">
        <v>360</v>
      </c>
      <c r="I7152" s="207" t="s">
        <v>241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691</v>
      </c>
      <c r="C7153" s="209" t="s">
        <v>692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293</v>
      </c>
      <c r="H7153" s="207" t="s">
        <v>360</v>
      </c>
      <c r="I7153" s="207" t="s">
        <v>240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691</v>
      </c>
      <c r="C7154" s="209" t="s">
        <v>692</v>
      </c>
      <c r="D7154" s="72" t="str">
        <f t="shared" si="223"/>
        <v>out/2018</v>
      </c>
      <c r="E7154" s="206">
        <v>43404</v>
      </c>
      <c r="F7154" s="205" t="s">
        <v>210</v>
      </c>
      <c r="G7154" s="205" t="s">
        <v>287</v>
      </c>
      <c r="H7154" s="207" t="s">
        <v>298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691</v>
      </c>
      <c r="C7155" s="209" t="s">
        <v>692</v>
      </c>
      <c r="D7155" s="72" t="str">
        <f t="shared" si="223"/>
        <v>out/2018</v>
      </c>
      <c r="E7155" s="206">
        <v>43404</v>
      </c>
      <c r="F7155" s="205" t="s">
        <v>210</v>
      </c>
      <c r="G7155" s="205" t="s">
        <v>287</v>
      </c>
      <c r="H7155" s="207" t="s">
        <v>298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691</v>
      </c>
      <c r="C7156" s="209" t="s">
        <v>692</v>
      </c>
      <c r="D7156" s="72" t="str">
        <f t="shared" si="223"/>
        <v>out/2018</v>
      </c>
      <c r="E7156" s="206">
        <v>43404</v>
      </c>
      <c r="F7156" s="205" t="s">
        <v>210</v>
      </c>
      <c r="G7156" s="205" t="s">
        <v>287</v>
      </c>
      <c r="H7156" s="207" t="s">
        <v>298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691</v>
      </c>
      <c r="C7157" s="209" t="s">
        <v>692</v>
      </c>
      <c r="D7157" s="72" t="str">
        <f t="shared" si="223"/>
        <v>out/2018</v>
      </c>
      <c r="E7157" s="206">
        <v>43404</v>
      </c>
      <c r="F7157" s="205" t="s">
        <v>210</v>
      </c>
      <c r="G7157" s="205" t="s">
        <v>287</v>
      </c>
      <c r="H7157" s="207" t="s">
        <v>298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691</v>
      </c>
      <c r="C7158" s="209" t="s">
        <v>692</v>
      </c>
      <c r="D7158" s="72" t="str">
        <f t="shared" si="223"/>
        <v>out/2018</v>
      </c>
      <c r="E7158" s="206">
        <v>43404</v>
      </c>
      <c r="F7158" s="205" t="s">
        <v>210</v>
      </c>
      <c r="G7158" s="205" t="s">
        <v>287</v>
      </c>
      <c r="H7158" s="207" t="s">
        <v>298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691</v>
      </c>
      <c r="C7159" s="209" t="s">
        <v>692</v>
      </c>
      <c r="D7159" s="72" t="str">
        <f t="shared" si="223"/>
        <v>out/2018</v>
      </c>
      <c r="E7159" s="206">
        <v>43404</v>
      </c>
      <c r="F7159" s="205" t="s">
        <v>210</v>
      </c>
      <c r="G7159" s="205" t="s">
        <v>287</v>
      </c>
      <c r="H7159" s="207" t="s">
        <v>298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691</v>
      </c>
      <c r="C7160" s="209" t="s">
        <v>692</v>
      </c>
      <c r="D7160" s="72" t="str">
        <f t="shared" si="223"/>
        <v>out/2018</v>
      </c>
      <c r="E7160" s="206">
        <v>43404</v>
      </c>
      <c r="F7160" s="205" t="s">
        <v>210</v>
      </c>
      <c r="G7160" s="205" t="s">
        <v>287</v>
      </c>
      <c r="H7160" s="207" t="s">
        <v>298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691</v>
      </c>
      <c r="C7161" s="209" t="s">
        <v>692</v>
      </c>
      <c r="D7161" s="72" t="str">
        <f t="shared" si="223"/>
        <v>out/2018</v>
      </c>
      <c r="E7161" s="206">
        <v>43404</v>
      </c>
      <c r="F7161" s="205" t="s">
        <v>210</v>
      </c>
      <c r="G7161" s="205" t="s">
        <v>287</v>
      </c>
      <c r="H7161" s="207" t="s">
        <v>298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691</v>
      </c>
      <c r="C7162" s="209" t="s">
        <v>692</v>
      </c>
      <c r="D7162" s="72" t="str">
        <f t="shared" si="223"/>
        <v>out/2018</v>
      </c>
      <c r="E7162" s="206">
        <v>43404</v>
      </c>
      <c r="F7162" s="205" t="s">
        <v>210</v>
      </c>
      <c r="G7162" s="205" t="s">
        <v>287</v>
      </c>
      <c r="H7162" s="207" t="s">
        <v>298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691</v>
      </c>
      <c r="C7163" s="209" t="s">
        <v>692</v>
      </c>
      <c r="D7163" s="72" t="str">
        <f t="shared" si="223"/>
        <v>out/2018</v>
      </c>
      <c r="E7163" s="206">
        <v>43404</v>
      </c>
      <c r="F7163" s="205" t="s">
        <v>210</v>
      </c>
      <c r="G7163" s="205" t="s">
        <v>287</v>
      </c>
      <c r="H7163" s="207" t="s">
        <v>298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691</v>
      </c>
      <c r="C7164" s="209" t="s">
        <v>692</v>
      </c>
      <c r="D7164" s="72" t="str">
        <f t="shared" si="223"/>
        <v>out/2018</v>
      </c>
      <c r="E7164" s="206">
        <v>43404</v>
      </c>
      <c r="F7164" s="205" t="s">
        <v>210</v>
      </c>
      <c r="G7164" s="205" t="s">
        <v>287</v>
      </c>
      <c r="H7164" s="207" t="s">
        <v>298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691</v>
      </c>
      <c r="C7165" s="209" t="s">
        <v>692</v>
      </c>
      <c r="D7165" s="72" t="str">
        <f t="shared" si="223"/>
        <v>out/2018</v>
      </c>
      <c r="E7165" s="206">
        <v>43404</v>
      </c>
      <c r="F7165" s="205" t="s">
        <v>210</v>
      </c>
      <c r="G7165" s="205" t="s">
        <v>287</v>
      </c>
      <c r="H7165" s="207" t="s">
        <v>298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691</v>
      </c>
      <c r="C7166" s="209" t="s">
        <v>692</v>
      </c>
      <c r="D7166" s="72" t="str">
        <f t="shared" si="223"/>
        <v>out/2018</v>
      </c>
      <c r="E7166" s="206">
        <v>43404</v>
      </c>
      <c r="F7166" s="205" t="s">
        <v>210</v>
      </c>
      <c r="G7166" s="205" t="s">
        <v>287</v>
      </c>
      <c r="H7166" s="207" t="s">
        <v>298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691</v>
      </c>
      <c r="C7167" s="209" t="s">
        <v>692</v>
      </c>
      <c r="D7167" s="72" t="str">
        <f t="shared" si="223"/>
        <v>out/2018</v>
      </c>
      <c r="E7167" s="206">
        <v>43404</v>
      </c>
      <c r="F7167" s="205" t="s">
        <v>210</v>
      </c>
      <c r="G7167" s="205" t="s">
        <v>287</v>
      </c>
      <c r="H7167" s="207" t="s">
        <v>298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691</v>
      </c>
      <c r="C7168" s="209" t="s">
        <v>692</v>
      </c>
      <c r="D7168" s="72" t="str">
        <f t="shared" si="223"/>
        <v>out/2018</v>
      </c>
      <c r="E7168" s="206">
        <v>43404</v>
      </c>
      <c r="F7168" s="205" t="s">
        <v>210</v>
      </c>
      <c r="G7168" s="205" t="s">
        <v>287</v>
      </c>
      <c r="H7168" s="207" t="s">
        <v>298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691</v>
      </c>
      <c r="C7169" s="209" t="s">
        <v>692</v>
      </c>
      <c r="D7169" s="72" t="str">
        <f t="shared" si="223"/>
        <v>out/2018</v>
      </c>
      <c r="E7169" s="206">
        <v>43404</v>
      </c>
      <c r="F7169" s="205" t="s">
        <v>210</v>
      </c>
      <c r="G7169" s="205" t="s">
        <v>287</v>
      </c>
      <c r="H7169" s="207" t="s">
        <v>298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691</v>
      </c>
      <c r="C7170" s="209" t="s">
        <v>692</v>
      </c>
      <c r="D7170" s="72" t="str">
        <f t="shared" si="223"/>
        <v>out/2018</v>
      </c>
      <c r="E7170" s="206">
        <v>43404</v>
      </c>
      <c r="F7170" s="205" t="s">
        <v>210</v>
      </c>
      <c r="G7170" s="205" t="s">
        <v>287</v>
      </c>
      <c r="H7170" s="207" t="s">
        <v>298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691</v>
      </c>
      <c r="C7171" s="209" t="s">
        <v>692</v>
      </c>
      <c r="D7171" s="72" t="str">
        <f t="shared" si="223"/>
        <v>out/2018</v>
      </c>
      <c r="E7171" s="206">
        <v>43404</v>
      </c>
      <c r="F7171" s="205" t="s">
        <v>210</v>
      </c>
      <c r="G7171" s="205" t="s">
        <v>287</v>
      </c>
      <c r="H7171" s="207" t="s">
        <v>298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691</v>
      </c>
      <c r="C7172" s="209" t="s">
        <v>692</v>
      </c>
      <c r="D7172" s="72" t="str">
        <f t="shared" ref="D7172:D7235" si="225">TEXT(E7172,"mmm/aaaa")</f>
        <v>out/2018</v>
      </c>
      <c r="E7172" s="206">
        <v>43404</v>
      </c>
      <c r="F7172" s="205" t="s">
        <v>210</v>
      </c>
      <c r="G7172" s="205" t="s">
        <v>287</v>
      </c>
      <c r="H7172" s="207" t="s">
        <v>298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691</v>
      </c>
      <c r="C7173" s="209" t="s">
        <v>692</v>
      </c>
      <c r="D7173" s="72" t="str">
        <f t="shared" si="225"/>
        <v>out/2018</v>
      </c>
      <c r="E7173" s="206">
        <v>43404</v>
      </c>
      <c r="F7173" s="205" t="s">
        <v>210</v>
      </c>
      <c r="G7173" s="205" t="s">
        <v>287</v>
      </c>
      <c r="H7173" s="207" t="s">
        <v>298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691</v>
      </c>
      <c r="C7174" s="209" t="s">
        <v>692</v>
      </c>
      <c r="D7174" s="72" t="str">
        <f t="shared" si="225"/>
        <v>out/2018</v>
      </c>
      <c r="E7174" s="206">
        <v>43404</v>
      </c>
      <c r="F7174" s="205" t="s">
        <v>210</v>
      </c>
      <c r="G7174" s="205" t="s">
        <v>287</v>
      </c>
      <c r="H7174" s="207" t="s">
        <v>298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691</v>
      </c>
      <c r="C7175" s="209" t="s">
        <v>692</v>
      </c>
      <c r="D7175" s="72" t="str">
        <f t="shared" si="225"/>
        <v>out/2018</v>
      </c>
      <c r="E7175" s="206">
        <v>43404</v>
      </c>
      <c r="F7175" s="205" t="s">
        <v>210</v>
      </c>
      <c r="G7175" s="205" t="s">
        <v>287</v>
      </c>
      <c r="H7175" s="207" t="s">
        <v>298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691</v>
      </c>
      <c r="C7176" s="209" t="s">
        <v>692</v>
      </c>
      <c r="D7176" s="72" t="str">
        <f t="shared" si="225"/>
        <v>out/2018</v>
      </c>
      <c r="E7176" s="206">
        <v>43404</v>
      </c>
      <c r="F7176" s="205" t="s">
        <v>210</v>
      </c>
      <c r="G7176" s="205" t="s">
        <v>287</v>
      </c>
      <c r="H7176" s="207" t="s">
        <v>298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691</v>
      </c>
      <c r="C7177" s="209" t="s">
        <v>692</v>
      </c>
      <c r="D7177" s="72" t="str">
        <f t="shared" si="225"/>
        <v>out/2018</v>
      </c>
      <c r="E7177" s="206">
        <v>43404</v>
      </c>
      <c r="F7177" s="205" t="s">
        <v>210</v>
      </c>
      <c r="G7177" s="205" t="s">
        <v>287</v>
      </c>
      <c r="H7177" s="207" t="s">
        <v>298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691</v>
      </c>
      <c r="C7178" s="209" t="s">
        <v>692</v>
      </c>
      <c r="D7178" s="72" t="str">
        <f t="shared" si="225"/>
        <v>out/2018</v>
      </c>
      <c r="E7178" s="206">
        <v>43404</v>
      </c>
      <c r="F7178" s="205" t="s">
        <v>210</v>
      </c>
      <c r="G7178" s="205" t="s">
        <v>287</v>
      </c>
      <c r="H7178" s="207" t="s">
        <v>298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691</v>
      </c>
      <c r="C7179" s="209" t="s">
        <v>692</v>
      </c>
      <c r="D7179" s="72" t="str">
        <f t="shared" si="225"/>
        <v>out/2018</v>
      </c>
      <c r="E7179" s="206">
        <v>43404</v>
      </c>
      <c r="F7179" s="205" t="s">
        <v>210</v>
      </c>
      <c r="G7179" s="205" t="s">
        <v>287</v>
      </c>
      <c r="H7179" s="207" t="s">
        <v>298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691</v>
      </c>
      <c r="C7180" s="209" t="s">
        <v>692</v>
      </c>
      <c r="D7180" s="72" t="str">
        <f t="shared" si="225"/>
        <v>out/2018</v>
      </c>
      <c r="E7180" s="206">
        <v>43404</v>
      </c>
      <c r="F7180" s="205" t="s">
        <v>210</v>
      </c>
      <c r="G7180" s="205" t="s">
        <v>287</v>
      </c>
      <c r="H7180" s="207" t="s">
        <v>298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691</v>
      </c>
      <c r="C7181" s="209" t="s">
        <v>692</v>
      </c>
      <c r="D7181" s="72" t="str">
        <f t="shared" si="225"/>
        <v>out/2018</v>
      </c>
      <c r="E7181" s="206">
        <v>43404</v>
      </c>
      <c r="F7181" s="205" t="s">
        <v>210</v>
      </c>
      <c r="G7181" s="205" t="s">
        <v>287</v>
      </c>
      <c r="H7181" s="207" t="s">
        <v>298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691</v>
      </c>
      <c r="C7182" s="209" t="s">
        <v>692</v>
      </c>
      <c r="D7182" s="72" t="str">
        <f t="shared" si="225"/>
        <v>out/2018</v>
      </c>
      <c r="E7182" s="206">
        <v>43404</v>
      </c>
      <c r="F7182" s="205" t="s">
        <v>210</v>
      </c>
      <c r="G7182" s="205" t="s">
        <v>287</v>
      </c>
      <c r="H7182" s="207" t="s">
        <v>298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691</v>
      </c>
      <c r="C7183" s="209" t="s">
        <v>692</v>
      </c>
      <c r="D7183" s="72" t="str">
        <f t="shared" si="225"/>
        <v>out/2018</v>
      </c>
      <c r="E7183" s="206">
        <v>43404</v>
      </c>
      <c r="F7183" s="205" t="s">
        <v>210</v>
      </c>
      <c r="G7183" s="205" t="s">
        <v>287</v>
      </c>
      <c r="H7183" s="207" t="s">
        <v>298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691</v>
      </c>
      <c r="C7184" s="209" t="s">
        <v>692</v>
      </c>
      <c r="D7184" s="72" t="str">
        <f t="shared" si="225"/>
        <v>out/2018</v>
      </c>
      <c r="E7184" s="206">
        <v>43404</v>
      </c>
      <c r="F7184" s="205" t="s">
        <v>210</v>
      </c>
      <c r="G7184" s="205" t="s">
        <v>287</v>
      </c>
      <c r="H7184" s="207" t="s">
        <v>298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691</v>
      </c>
      <c r="C7185" s="209" t="s">
        <v>692</v>
      </c>
      <c r="D7185" s="72" t="str">
        <f t="shared" si="225"/>
        <v>out/2018</v>
      </c>
      <c r="E7185" s="206">
        <v>43404</v>
      </c>
      <c r="F7185" s="205" t="s">
        <v>210</v>
      </c>
      <c r="G7185" s="205" t="s">
        <v>287</v>
      </c>
      <c r="H7185" s="207" t="s">
        <v>298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691</v>
      </c>
      <c r="C7186" s="209" t="s">
        <v>692</v>
      </c>
      <c r="D7186" s="72" t="str">
        <f t="shared" si="225"/>
        <v>out/2018</v>
      </c>
      <c r="E7186" s="206">
        <v>43404</v>
      </c>
      <c r="F7186" s="205" t="s">
        <v>210</v>
      </c>
      <c r="G7186" s="205" t="s">
        <v>287</v>
      </c>
      <c r="H7186" s="207" t="s">
        <v>298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691</v>
      </c>
      <c r="C7187" s="209" t="s">
        <v>692</v>
      </c>
      <c r="D7187" s="72" t="str">
        <f t="shared" si="225"/>
        <v>out/2018</v>
      </c>
      <c r="E7187" s="206">
        <v>43404</v>
      </c>
      <c r="F7187" s="205" t="s">
        <v>210</v>
      </c>
      <c r="G7187" s="205" t="s">
        <v>287</v>
      </c>
      <c r="H7187" s="207" t="s">
        <v>298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691</v>
      </c>
      <c r="C7188" s="209" t="s">
        <v>692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287</v>
      </c>
      <c r="H7188" s="207" t="s">
        <v>1246</v>
      </c>
      <c r="I7188" s="221" t="s">
        <v>247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691</v>
      </c>
      <c r="C7189" s="209" t="s">
        <v>692</v>
      </c>
      <c r="D7189" s="72" t="str">
        <f t="shared" si="225"/>
        <v>out/2018</v>
      </c>
      <c r="E7189" s="206">
        <v>43404</v>
      </c>
      <c r="F7189" s="205" t="s">
        <v>1747</v>
      </c>
      <c r="G7189" s="205" t="s">
        <v>287</v>
      </c>
      <c r="H7189" s="207" t="s">
        <v>336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691</v>
      </c>
      <c r="C7190" s="209" t="s">
        <v>692</v>
      </c>
      <c r="D7190" s="72" t="str">
        <f t="shared" si="225"/>
        <v>out/2018</v>
      </c>
      <c r="E7190" s="206">
        <v>43404</v>
      </c>
      <c r="F7190" s="205" t="s">
        <v>1748</v>
      </c>
      <c r="G7190" s="205" t="s">
        <v>287</v>
      </c>
      <c r="H7190" s="207" t="s">
        <v>336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691</v>
      </c>
      <c r="C7191" s="209" t="s">
        <v>692</v>
      </c>
      <c r="D7191" s="72" t="str">
        <f t="shared" si="225"/>
        <v>nov/2018</v>
      </c>
      <c r="E7191" s="206">
        <v>43405</v>
      </c>
      <c r="F7191" s="205" t="s">
        <v>314</v>
      </c>
      <c r="G7191" s="205" t="s">
        <v>287</v>
      </c>
      <c r="H7191" s="207" t="s">
        <v>1220</v>
      </c>
      <c r="I7191" s="207" t="s">
        <v>268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691</v>
      </c>
      <c r="C7192" s="209" t="s">
        <v>692</v>
      </c>
      <c r="D7192" s="72" t="str">
        <f t="shared" si="225"/>
        <v>nov/2018</v>
      </c>
      <c r="E7192" s="206">
        <v>43405</v>
      </c>
      <c r="F7192" s="205" t="s">
        <v>314</v>
      </c>
      <c r="G7192" s="205" t="s">
        <v>287</v>
      </c>
      <c r="H7192" s="207" t="s">
        <v>382</v>
      </c>
      <c r="I7192" s="207" t="s">
        <v>268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691</v>
      </c>
      <c r="C7193" s="209" t="s">
        <v>692</v>
      </c>
      <c r="D7193" s="72" t="str">
        <f t="shared" si="225"/>
        <v>nov/2018</v>
      </c>
      <c r="E7193" s="206">
        <v>43405</v>
      </c>
      <c r="F7193" s="205" t="s">
        <v>314</v>
      </c>
      <c r="G7193" s="205" t="s">
        <v>287</v>
      </c>
      <c r="H7193" s="207" t="s">
        <v>1121</v>
      </c>
      <c r="I7193" s="207" t="s">
        <v>268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691</v>
      </c>
      <c r="C7194" s="209" t="s">
        <v>692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313</v>
      </c>
      <c r="H7194" s="207" t="s">
        <v>1584</v>
      </c>
      <c r="I7194" s="207" t="s">
        <v>276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691</v>
      </c>
      <c r="C7195" s="209" t="s">
        <v>692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293</v>
      </c>
      <c r="H7195" s="207" t="s">
        <v>1584</v>
      </c>
      <c r="I7195" s="207" t="s">
        <v>276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691</v>
      </c>
      <c r="C7196" s="209" t="s">
        <v>692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287</v>
      </c>
      <c r="H7196" s="207" t="s">
        <v>1749</v>
      </c>
      <c r="I7196" s="207" t="s">
        <v>276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691</v>
      </c>
      <c r="C7197" s="209" t="s">
        <v>692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287</v>
      </c>
      <c r="H7197" s="207" t="s">
        <v>336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691</v>
      </c>
      <c r="C7198" s="209" t="s">
        <v>692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287</v>
      </c>
      <c r="H7198" s="207" t="s">
        <v>315</v>
      </c>
      <c r="I7198" s="207" t="s">
        <v>241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691</v>
      </c>
      <c r="C7199" s="209" t="s">
        <v>692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287</v>
      </c>
      <c r="H7199" s="207" t="s">
        <v>178</v>
      </c>
      <c r="I7199" s="207" t="s">
        <v>241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691</v>
      </c>
      <c r="C7200" s="209" t="s">
        <v>692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287</v>
      </c>
      <c r="H7200" s="207" t="s">
        <v>1750</v>
      </c>
      <c r="I7200" s="207" t="s">
        <v>241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691</v>
      </c>
      <c r="C7201" s="209" t="s">
        <v>692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313</v>
      </c>
      <c r="H7201" s="207" t="s">
        <v>291</v>
      </c>
      <c r="I7201" s="207" t="s">
        <v>241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691</v>
      </c>
      <c r="C7202" s="209" t="s">
        <v>692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293</v>
      </c>
      <c r="H7202" s="207" t="s">
        <v>291</v>
      </c>
      <c r="I7202" s="207" t="s">
        <v>241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691</v>
      </c>
      <c r="C7203" s="209" t="s">
        <v>692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287</v>
      </c>
      <c r="H7203" s="207" t="s">
        <v>291</v>
      </c>
      <c r="I7203" s="207" t="s">
        <v>241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691</v>
      </c>
      <c r="C7204" s="209" t="s">
        <v>692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293</v>
      </c>
      <c r="H7204" s="207" t="s">
        <v>291</v>
      </c>
      <c r="I7204" s="207" t="s">
        <v>241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691</v>
      </c>
      <c r="C7205" s="209" t="s">
        <v>692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287</v>
      </c>
      <c r="H7205" s="207" t="s">
        <v>1614</v>
      </c>
      <c r="I7205" s="207" t="s">
        <v>241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691</v>
      </c>
      <c r="C7206" s="209" t="s">
        <v>692</v>
      </c>
      <c r="D7206" s="72" t="str">
        <f t="shared" si="225"/>
        <v>nov/2018</v>
      </c>
      <c r="E7206" s="206">
        <v>43405</v>
      </c>
      <c r="F7206" s="205" t="s">
        <v>210</v>
      </c>
      <c r="G7206" s="205" t="s">
        <v>287</v>
      </c>
      <c r="H7206" s="207" t="s">
        <v>298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691</v>
      </c>
      <c r="C7207" s="209" t="s">
        <v>692</v>
      </c>
      <c r="D7207" s="72" t="str">
        <f t="shared" si="225"/>
        <v>nov/2018</v>
      </c>
      <c r="E7207" s="206">
        <v>43405</v>
      </c>
      <c r="F7207" s="205" t="s">
        <v>210</v>
      </c>
      <c r="G7207" s="205" t="s">
        <v>287</v>
      </c>
      <c r="H7207" s="207" t="s">
        <v>298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691</v>
      </c>
      <c r="C7208" s="209" t="s">
        <v>692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287</v>
      </c>
      <c r="H7208" s="207" t="s">
        <v>1751</v>
      </c>
      <c r="I7208" s="207" t="s">
        <v>252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691</v>
      </c>
      <c r="C7209" s="209" t="s">
        <v>692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287</v>
      </c>
      <c r="H7209" s="207" t="s">
        <v>405</v>
      </c>
      <c r="I7209" s="207" t="s">
        <v>252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691</v>
      </c>
      <c r="C7210" s="209" t="s">
        <v>692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287</v>
      </c>
      <c r="H7210" s="207" t="s">
        <v>1006</v>
      </c>
      <c r="I7210" s="207" t="s">
        <v>252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691</v>
      </c>
      <c r="C7211" s="209" t="s">
        <v>692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287</v>
      </c>
      <c r="H7211" s="207" t="s">
        <v>1059</v>
      </c>
      <c r="I7211" s="207" t="s">
        <v>261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691</v>
      </c>
      <c r="C7212" s="209" t="s">
        <v>692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287</v>
      </c>
      <c r="H7212" s="207" t="s">
        <v>1014</v>
      </c>
      <c r="I7212" s="207" t="s">
        <v>244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691</v>
      </c>
      <c r="C7213" s="209" t="s">
        <v>692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287</v>
      </c>
      <c r="H7213" s="207" t="s">
        <v>1581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691</v>
      </c>
      <c r="C7214" s="209" t="s">
        <v>692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287</v>
      </c>
      <c r="H7214" s="207" t="s">
        <v>1406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691</v>
      </c>
      <c r="C7215" s="209" t="s">
        <v>692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287</v>
      </c>
      <c r="H7215" s="207" t="s">
        <v>1406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691</v>
      </c>
      <c r="C7216" s="209" t="s">
        <v>692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287</v>
      </c>
      <c r="H7216" s="207" t="s">
        <v>1406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691</v>
      </c>
      <c r="C7217" s="209" t="s">
        <v>692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287</v>
      </c>
      <c r="H7217" s="207" t="s">
        <v>1406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691</v>
      </c>
      <c r="C7218" s="209" t="s">
        <v>692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287</v>
      </c>
      <c r="H7218" s="207" t="s">
        <v>1751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691</v>
      </c>
      <c r="C7219" s="209" t="s">
        <v>692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293</v>
      </c>
      <c r="H7219" s="207" t="s">
        <v>1486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691</v>
      </c>
      <c r="C7220" s="209" t="s">
        <v>692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287</v>
      </c>
      <c r="H7220" s="207" t="s">
        <v>1180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691</v>
      </c>
      <c r="C7221" s="209" t="s">
        <v>692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287</v>
      </c>
      <c r="H7221" s="207" t="s">
        <v>565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691</v>
      </c>
      <c r="C7222" s="209" t="s">
        <v>692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287</v>
      </c>
      <c r="H7222" s="207" t="s">
        <v>565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691</v>
      </c>
      <c r="C7223" s="209" t="s">
        <v>692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287</v>
      </c>
      <c r="H7223" s="207" t="s">
        <v>996</v>
      </c>
      <c r="I7223" s="207" t="s">
        <v>249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691</v>
      </c>
      <c r="C7224" s="209" t="s">
        <v>692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541</v>
      </c>
      <c r="H7224" s="207" t="s">
        <v>1752</v>
      </c>
      <c r="I7224" s="207" t="s">
        <v>242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691</v>
      </c>
      <c r="C7225" s="209" t="s">
        <v>692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287</v>
      </c>
      <c r="H7225" s="207" t="s">
        <v>1753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691</v>
      </c>
      <c r="C7226" s="209" t="s">
        <v>692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287</v>
      </c>
      <c r="H7226" s="207" t="s">
        <v>143</v>
      </c>
      <c r="I7226" s="207" t="s">
        <v>247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691</v>
      </c>
      <c r="C7227" s="209" t="s">
        <v>692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287</v>
      </c>
      <c r="H7227" s="207" t="s">
        <v>1614</v>
      </c>
      <c r="I7227" s="207" t="s">
        <v>247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691</v>
      </c>
      <c r="C7228" s="209" t="s">
        <v>692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287</v>
      </c>
      <c r="H7228" s="207" t="s">
        <v>178</v>
      </c>
      <c r="I7228" s="207" t="s">
        <v>240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691</v>
      </c>
      <c r="C7229" s="209" t="s">
        <v>692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287</v>
      </c>
      <c r="H7229" s="207" t="s">
        <v>306</v>
      </c>
      <c r="I7229" s="207" t="s">
        <v>240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691</v>
      </c>
      <c r="C7230" s="209" t="s">
        <v>692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293</v>
      </c>
      <c r="H7230" s="207" t="s">
        <v>1486</v>
      </c>
      <c r="I7230" s="207" t="s">
        <v>240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691</v>
      </c>
      <c r="C7231" s="209" t="s">
        <v>692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313</v>
      </c>
      <c r="H7231" s="207" t="s">
        <v>291</v>
      </c>
      <c r="I7231" s="207" t="s">
        <v>240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691</v>
      </c>
      <c r="C7232" s="209" t="s">
        <v>692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317</v>
      </c>
      <c r="H7232" s="207" t="s">
        <v>291</v>
      </c>
      <c r="I7232" s="207" t="s">
        <v>240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691</v>
      </c>
      <c r="C7233" s="209" t="s">
        <v>692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313</v>
      </c>
      <c r="H7233" s="207" t="s">
        <v>291</v>
      </c>
      <c r="I7233" s="207" t="s">
        <v>240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691</v>
      </c>
      <c r="C7234" s="209" t="s">
        <v>692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317</v>
      </c>
      <c r="H7234" s="207" t="s">
        <v>291</v>
      </c>
      <c r="I7234" s="207" t="s">
        <v>240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691</v>
      </c>
      <c r="C7235" s="209" t="s">
        <v>692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293</v>
      </c>
      <c r="H7235" s="207" t="s">
        <v>291</v>
      </c>
      <c r="I7235" s="207" t="s">
        <v>240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691</v>
      </c>
      <c r="C7236" s="209" t="s">
        <v>692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287</v>
      </c>
      <c r="H7236" s="207" t="s">
        <v>1614</v>
      </c>
      <c r="I7236" s="207" t="s">
        <v>240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691</v>
      </c>
      <c r="C7237" s="209" t="s">
        <v>692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287</v>
      </c>
      <c r="H7237" s="207" t="s">
        <v>1754</v>
      </c>
      <c r="I7237" s="207" t="s">
        <v>240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691</v>
      </c>
      <c r="C7238" s="209" t="s">
        <v>692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287</v>
      </c>
      <c r="H7238" s="207" t="s">
        <v>1066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691</v>
      </c>
      <c r="C7239" s="209" t="s">
        <v>692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287</v>
      </c>
      <c r="H7239" s="207" t="s">
        <v>1180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691</v>
      </c>
      <c r="C7240" s="209" t="s">
        <v>692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287</v>
      </c>
      <c r="H7240" s="207" t="s">
        <v>1580</v>
      </c>
      <c r="I7240" s="207" t="s">
        <v>253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691</v>
      </c>
      <c r="C7241" s="209" t="s">
        <v>692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287</v>
      </c>
      <c r="H7241" s="207" t="s">
        <v>1580</v>
      </c>
      <c r="I7241" s="207" t="s">
        <v>253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691</v>
      </c>
      <c r="C7242" s="209" t="s">
        <v>692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287</v>
      </c>
      <c r="H7242" s="207" t="s">
        <v>1039</v>
      </c>
      <c r="I7242" s="207" t="s">
        <v>245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691</v>
      </c>
      <c r="C7243" s="209" t="s">
        <v>692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287</v>
      </c>
      <c r="H7243" s="207" t="s">
        <v>1039</v>
      </c>
      <c r="I7243" s="207" t="s">
        <v>245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691</v>
      </c>
      <c r="C7244" s="209" t="s">
        <v>692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287</v>
      </c>
      <c r="H7244" s="207" t="s">
        <v>1039</v>
      </c>
      <c r="I7244" s="207" t="s">
        <v>245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691</v>
      </c>
      <c r="C7245" s="209" t="s">
        <v>692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287</v>
      </c>
      <c r="H7245" s="207" t="s">
        <v>1039</v>
      </c>
      <c r="I7245" s="207" t="s">
        <v>245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691</v>
      </c>
      <c r="C7246" s="209" t="s">
        <v>692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287</v>
      </c>
      <c r="H7246" s="207" t="s">
        <v>1039</v>
      </c>
      <c r="I7246" s="207" t="s">
        <v>245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691</v>
      </c>
      <c r="C7247" s="209" t="s">
        <v>692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287</v>
      </c>
      <c r="H7247" s="207" t="s">
        <v>1039</v>
      </c>
      <c r="I7247" s="207" t="s">
        <v>245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691</v>
      </c>
      <c r="C7248" s="209" t="s">
        <v>692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287</v>
      </c>
      <c r="H7248" s="207" t="s">
        <v>1039</v>
      </c>
      <c r="I7248" s="207" t="s">
        <v>245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691</v>
      </c>
      <c r="C7249" s="209" t="s">
        <v>692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287</v>
      </c>
      <c r="H7249" s="207" t="s">
        <v>1039</v>
      </c>
      <c r="I7249" s="207" t="s">
        <v>245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691</v>
      </c>
      <c r="C7250" s="209" t="s">
        <v>692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287</v>
      </c>
      <c r="H7250" s="207" t="s">
        <v>1039</v>
      </c>
      <c r="I7250" s="207" t="s">
        <v>245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691</v>
      </c>
      <c r="C7251" s="209" t="s">
        <v>692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287</v>
      </c>
      <c r="H7251" s="207" t="s">
        <v>1039</v>
      </c>
      <c r="I7251" s="207" t="s">
        <v>245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691</v>
      </c>
      <c r="C7252" s="209" t="s">
        <v>692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287</v>
      </c>
      <c r="H7252" s="207" t="s">
        <v>1039</v>
      </c>
      <c r="I7252" s="207" t="s">
        <v>245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691</v>
      </c>
      <c r="C7253" s="209" t="s">
        <v>692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287</v>
      </c>
      <c r="H7253" s="207" t="s">
        <v>1039</v>
      </c>
      <c r="I7253" s="207" t="s">
        <v>245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691</v>
      </c>
      <c r="C7254" s="209" t="s">
        <v>692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287</v>
      </c>
      <c r="H7254" s="207" t="s">
        <v>1039</v>
      </c>
      <c r="I7254" s="207" t="s">
        <v>245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691</v>
      </c>
      <c r="C7255" s="209" t="s">
        <v>692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287</v>
      </c>
      <c r="H7255" s="207" t="s">
        <v>1039</v>
      </c>
      <c r="I7255" s="207" t="s">
        <v>245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691</v>
      </c>
      <c r="C7256" s="209" t="s">
        <v>692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287</v>
      </c>
      <c r="H7256" s="207" t="s">
        <v>1039</v>
      </c>
      <c r="I7256" s="207" t="s">
        <v>245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691</v>
      </c>
      <c r="C7257" s="209" t="s">
        <v>692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287</v>
      </c>
      <c r="H7257" s="207" t="s">
        <v>1039</v>
      </c>
      <c r="I7257" s="207" t="s">
        <v>245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691</v>
      </c>
      <c r="C7258" s="209" t="s">
        <v>692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287</v>
      </c>
      <c r="H7258" s="207" t="s">
        <v>1039</v>
      </c>
      <c r="I7258" s="207" t="s">
        <v>245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691</v>
      </c>
      <c r="C7259" s="209" t="s">
        <v>692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287</v>
      </c>
      <c r="H7259" s="207" t="s">
        <v>1039</v>
      </c>
      <c r="I7259" s="207" t="s">
        <v>245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691</v>
      </c>
      <c r="C7260" s="209" t="s">
        <v>692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287</v>
      </c>
      <c r="H7260" s="207" t="s">
        <v>1039</v>
      </c>
      <c r="I7260" s="207" t="s">
        <v>245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691</v>
      </c>
      <c r="C7261" s="209" t="s">
        <v>692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287</v>
      </c>
      <c r="H7261" s="207" t="s">
        <v>1039</v>
      </c>
      <c r="I7261" s="207" t="s">
        <v>245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691</v>
      </c>
      <c r="C7262" s="209" t="s">
        <v>692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287</v>
      </c>
      <c r="H7262" s="207" t="s">
        <v>1039</v>
      </c>
      <c r="I7262" s="207" t="s">
        <v>245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691</v>
      </c>
      <c r="C7263" s="209" t="s">
        <v>692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287</v>
      </c>
      <c r="H7263" s="207" t="s">
        <v>1039</v>
      </c>
      <c r="I7263" s="207" t="s">
        <v>245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691</v>
      </c>
      <c r="C7264" s="209" t="s">
        <v>692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287</v>
      </c>
      <c r="H7264" s="207" t="s">
        <v>1039</v>
      </c>
      <c r="I7264" s="207" t="s">
        <v>245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691</v>
      </c>
      <c r="C7265" s="209" t="s">
        <v>692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287</v>
      </c>
      <c r="H7265" s="207" t="s">
        <v>1039</v>
      </c>
      <c r="I7265" s="207" t="s">
        <v>245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691</v>
      </c>
      <c r="C7266" s="209" t="s">
        <v>692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287</v>
      </c>
      <c r="H7266" s="207" t="s">
        <v>1039</v>
      </c>
      <c r="I7266" s="207" t="s">
        <v>245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691</v>
      </c>
      <c r="C7267" s="209" t="s">
        <v>692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287</v>
      </c>
      <c r="H7267" s="207" t="s">
        <v>1039</v>
      </c>
      <c r="I7267" s="207" t="s">
        <v>245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691</v>
      </c>
      <c r="C7268" s="209" t="s">
        <v>692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287</v>
      </c>
      <c r="H7268" s="207" t="s">
        <v>1039</v>
      </c>
      <c r="I7268" s="207" t="s">
        <v>245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691</v>
      </c>
      <c r="C7269" s="209" t="s">
        <v>692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287</v>
      </c>
      <c r="H7269" s="207" t="s">
        <v>1039</v>
      </c>
      <c r="I7269" s="207" t="s">
        <v>245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691</v>
      </c>
      <c r="C7270" s="209" t="s">
        <v>692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287</v>
      </c>
      <c r="H7270" s="207" t="s">
        <v>1039</v>
      </c>
      <c r="I7270" s="207" t="s">
        <v>245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691</v>
      </c>
      <c r="C7271" s="209" t="s">
        <v>692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287</v>
      </c>
      <c r="H7271" s="207" t="s">
        <v>1039</v>
      </c>
      <c r="I7271" s="207" t="s">
        <v>245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691</v>
      </c>
      <c r="C7272" s="209" t="s">
        <v>692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287</v>
      </c>
      <c r="H7272" s="207" t="s">
        <v>1039</v>
      </c>
      <c r="I7272" s="207" t="s">
        <v>245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691</v>
      </c>
      <c r="C7273" s="209" t="s">
        <v>692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287</v>
      </c>
      <c r="H7273" s="207" t="s">
        <v>1039</v>
      </c>
      <c r="I7273" s="207" t="s">
        <v>245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691</v>
      </c>
      <c r="C7274" s="209" t="s">
        <v>692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287</v>
      </c>
      <c r="H7274" s="207" t="s">
        <v>1039</v>
      </c>
      <c r="I7274" s="207" t="s">
        <v>245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691</v>
      </c>
      <c r="C7275" s="209" t="s">
        <v>692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287</v>
      </c>
      <c r="H7275" s="207" t="s">
        <v>1039</v>
      </c>
      <c r="I7275" s="207" t="s">
        <v>245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691</v>
      </c>
      <c r="C7276" s="209" t="s">
        <v>692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287</v>
      </c>
      <c r="H7276" s="207" t="s">
        <v>1039</v>
      </c>
      <c r="I7276" s="207" t="s">
        <v>245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691</v>
      </c>
      <c r="C7277" s="209" t="s">
        <v>692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287</v>
      </c>
      <c r="H7277" s="207" t="s">
        <v>1039</v>
      </c>
      <c r="I7277" s="207" t="s">
        <v>245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691</v>
      </c>
      <c r="C7278" s="209" t="s">
        <v>692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287</v>
      </c>
      <c r="H7278" s="207" t="s">
        <v>1039</v>
      </c>
      <c r="I7278" s="207" t="s">
        <v>245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691</v>
      </c>
      <c r="C7279" s="209" t="s">
        <v>692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287</v>
      </c>
      <c r="H7279" s="207" t="s">
        <v>1039</v>
      </c>
      <c r="I7279" s="207" t="s">
        <v>245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691</v>
      </c>
      <c r="C7280" s="209" t="s">
        <v>692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287</v>
      </c>
      <c r="H7280" s="207" t="s">
        <v>1039</v>
      </c>
      <c r="I7280" s="207" t="s">
        <v>245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691</v>
      </c>
      <c r="C7281" s="209" t="s">
        <v>692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287</v>
      </c>
      <c r="H7281" s="207" t="s">
        <v>1039</v>
      </c>
      <c r="I7281" s="207" t="s">
        <v>245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691</v>
      </c>
      <c r="C7282" s="209" t="s">
        <v>692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287</v>
      </c>
      <c r="H7282" s="207" t="s">
        <v>1039</v>
      </c>
      <c r="I7282" s="207" t="s">
        <v>245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691</v>
      </c>
      <c r="C7283" s="209" t="s">
        <v>692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287</v>
      </c>
      <c r="H7283" s="207" t="s">
        <v>1039</v>
      </c>
      <c r="I7283" s="207" t="s">
        <v>245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691</v>
      </c>
      <c r="C7284" s="209" t="s">
        <v>692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287</v>
      </c>
      <c r="H7284" s="207" t="s">
        <v>1039</v>
      </c>
      <c r="I7284" s="207" t="s">
        <v>245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691</v>
      </c>
      <c r="C7285" s="209" t="s">
        <v>692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287</v>
      </c>
      <c r="H7285" s="207" t="s">
        <v>1039</v>
      </c>
      <c r="I7285" s="207" t="s">
        <v>245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691</v>
      </c>
      <c r="C7286" s="209" t="s">
        <v>692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287</v>
      </c>
      <c r="H7286" s="207" t="s">
        <v>1039</v>
      </c>
      <c r="I7286" s="207" t="s">
        <v>245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691</v>
      </c>
      <c r="C7287" s="209" t="s">
        <v>692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287</v>
      </c>
      <c r="H7287" s="207" t="s">
        <v>1039</v>
      </c>
      <c r="I7287" s="207" t="s">
        <v>245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691</v>
      </c>
      <c r="C7288" s="209" t="s">
        <v>692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287</v>
      </c>
      <c r="H7288" s="207" t="s">
        <v>1039</v>
      </c>
      <c r="I7288" s="207" t="s">
        <v>245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691</v>
      </c>
      <c r="C7289" s="209" t="s">
        <v>692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287</v>
      </c>
      <c r="H7289" s="207" t="s">
        <v>1039</v>
      </c>
      <c r="I7289" s="207" t="s">
        <v>245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691</v>
      </c>
      <c r="C7290" s="209" t="s">
        <v>692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287</v>
      </c>
      <c r="H7290" s="207" t="s">
        <v>1039</v>
      </c>
      <c r="I7290" s="207" t="s">
        <v>245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691</v>
      </c>
      <c r="C7291" s="209" t="s">
        <v>692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287</v>
      </c>
      <c r="H7291" s="207" t="s">
        <v>1039</v>
      </c>
      <c r="I7291" s="207" t="s">
        <v>245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691</v>
      </c>
      <c r="C7292" s="209" t="s">
        <v>692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287</v>
      </c>
      <c r="H7292" s="207" t="s">
        <v>1039</v>
      </c>
      <c r="I7292" s="207" t="s">
        <v>245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691</v>
      </c>
      <c r="C7293" s="209" t="s">
        <v>692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287</v>
      </c>
      <c r="H7293" s="207" t="s">
        <v>1039</v>
      </c>
      <c r="I7293" s="207" t="s">
        <v>245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691</v>
      </c>
      <c r="C7294" s="209" t="s">
        <v>692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287</v>
      </c>
      <c r="H7294" s="207" t="s">
        <v>1039</v>
      </c>
      <c r="I7294" s="207" t="s">
        <v>245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691</v>
      </c>
      <c r="C7295" s="209" t="s">
        <v>692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287</v>
      </c>
      <c r="H7295" s="207" t="s">
        <v>1039</v>
      </c>
      <c r="I7295" s="207" t="s">
        <v>245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691</v>
      </c>
      <c r="C7296" s="209" t="s">
        <v>692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287</v>
      </c>
      <c r="H7296" s="207" t="s">
        <v>1039</v>
      </c>
      <c r="I7296" s="207" t="s">
        <v>245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691</v>
      </c>
      <c r="C7297" s="209" t="s">
        <v>692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287</v>
      </c>
      <c r="H7297" s="207" t="s">
        <v>1039</v>
      </c>
      <c r="I7297" s="207" t="s">
        <v>245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691</v>
      </c>
      <c r="C7298" s="209" t="s">
        <v>692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287</v>
      </c>
      <c r="H7298" s="207" t="s">
        <v>1039</v>
      </c>
      <c r="I7298" s="207" t="s">
        <v>245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691</v>
      </c>
      <c r="C7299" s="209" t="s">
        <v>692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287</v>
      </c>
      <c r="H7299" s="207" t="s">
        <v>1039</v>
      </c>
      <c r="I7299" s="207" t="s">
        <v>245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691</v>
      </c>
      <c r="C7300" s="209" t="s">
        <v>692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287</v>
      </c>
      <c r="H7300" s="207" t="s">
        <v>1039</v>
      </c>
      <c r="I7300" s="207" t="s">
        <v>245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691</v>
      </c>
      <c r="C7301" s="209" t="s">
        <v>692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287</v>
      </c>
      <c r="H7301" s="207" t="s">
        <v>1039</v>
      </c>
      <c r="I7301" s="207" t="s">
        <v>245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691</v>
      </c>
      <c r="C7302" s="209" t="s">
        <v>692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287</v>
      </c>
      <c r="H7302" s="207" t="s">
        <v>1039</v>
      </c>
      <c r="I7302" s="207" t="s">
        <v>245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691</v>
      </c>
      <c r="C7303" s="209" t="s">
        <v>692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287</v>
      </c>
      <c r="H7303" s="207" t="s">
        <v>1039</v>
      </c>
      <c r="I7303" s="207" t="s">
        <v>245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691</v>
      </c>
      <c r="C7304" s="209" t="s">
        <v>692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287</v>
      </c>
      <c r="H7304" s="207" t="s">
        <v>1039</v>
      </c>
      <c r="I7304" s="207" t="s">
        <v>245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691</v>
      </c>
      <c r="C7305" s="209" t="s">
        <v>692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287</v>
      </c>
      <c r="H7305" s="207" t="s">
        <v>1039</v>
      </c>
      <c r="I7305" s="207" t="s">
        <v>245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691</v>
      </c>
      <c r="C7306" s="209" t="s">
        <v>692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287</v>
      </c>
      <c r="H7306" s="207" t="s">
        <v>1039</v>
      </c>
      <c r="I7306" s="207" t="s">
        <v>245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691</v>
      </c>
      <c r="C7307" s="209" t="s">
        <v>692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287</v>
      </c>
      <c r="H7307" s="207" t="s">
        <v>1039</v>
      </c>
      <c r="I7307" s="207" t="s">
        <v>245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691</v>
      </c>
      <c r="C7308" s="209" t="s">
        <v>692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287</v>
      </c>
      <c r="H7308" s="207" t="s">
        <v>1039</v>
      </c>
      <c r="I7308" s="207" t="s">
        <v>245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691</v>
      </c>
      <c r="C7309" s="209" t="s">
        <v>692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287</v>
      </c>
      <c r="H7309" s="207" t="s">
        <v>1039</v>
      </c>
      <c r="I7309" s="207" t="s">
        <v>245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691</v>
      </c>
      <c r="C7310" s="209" t="s">
        <v>692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287</v>
      </c>
      <c r="H7310" s="207" t="s">
        <v>1039</v>
      </c>
      <c r="I7310" s="207" t="s">
        <v>245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691</v>
      </c>
      <c r="C7311" s="209" t="s">
        <v>692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287</v>
      </c>
      <c r="H7311" s="207" t="s">
        <v>1039</v>
      </c>
      <c r="I7311" s="207" t="s">
        <v>245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691</v>
      </c>
      <c r="C7312" s="209" t="s">
        <v>692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287</v>
      </c>
      <c r="H7312" s="207" t="s">
        <v>1039</v>
      </c>
      <c r="I7312" s="207" t="s">
        <v>245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691</v>
      </c>
      <c r="C7313" s="209" t="s">
        <v>692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287</v>
      </c>
      <c r="H7313" s="207" t="s">
        <v>1039</v>
      </c>
      <c r="I7313" s="207" t="s">
        <v>245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691</v>
      </c>
      <c r="C7314" s="209" t="s">
        <v>692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287</v>
      </c>
      <c r="H7314" s="207" t="s">
        <v>1039</v>
      </c>
      <c r="I7314" s="207" t="s">
        <v>245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691</v>
      </c>
      <c r="C7315" s="209" t="s">
        <v>692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287</v>
      </c>
      <c r="H7315" s="207" t="s">
        <v>1039</v>
      </c>
      <c r="I7315" s="207" t="s">
        <v>245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691</v>
      </c>
      <c r="C7316" s="209" t="s">
        <v>692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287</v>
      </c>
      <c r="H7316" s="207" t="s">
        <v>1039</v>
      </c>
      <c r="I7316" s="207" t="s">
        <v>245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691</v>
      </c>
      <c r="C7317" s="209" t="s">
        <v>692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287</v>
      </c>
      <c r="H7317" s="207" t="s">
        <v>1039</v>
      </c>
      <c r="I7317" s="207" t="s">
        <v>245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691</v>
      </c>
      <c r="C7318" s="209" t="s">
        <v>692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287</v>
      </c>
      <c r="H7318" s="207" t="s">
        <v>1039</v>
      </c>
      <c r="I7318" s="207" t="s">
        <v>245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691</v>
      </c>
      <c r="C7319" s="209" t="s">
        <v>692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287</v>
      </c>
      <c r="H7319" s="207" t="s">
        <v>1039</v>
      </c>
      <c r="I7319" s="207" t="s">
        <v>245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691</v>
      </c>
      <c r="C7320" s="209" t="s">
        <v>692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287</v>
      </c>
      <c r="H7320" s="207" t="s">
        <v>1039</v>
      </c>
      <c r="I7320" s="207" t="s">
        <v>245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691</v>
      </c>
      <c r="C7321" s="209" t="s">
        <v>692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287</v>
      </c>
      <c r="H7321" s="207" t="s">
        <v>1039</v>
      </c>
      <c r="I7321" s="207" t="s">
        <v>245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691</v>
      </c>
      <c r="C7322" s="209" t="s">
        <v>692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287</v>
      </c>
      <c r="H7322" s="207" t="s">
        <v>1039</v>
      </c>
      <c r="I7322" s="207" t="s">
        <v>245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691</v>
      </c>
      <c r="C7323" s="209" t="s">
        <v>692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287</v>
      </c>
      <c r="H7323" s="207" t="s">
        <v>1039</v>
      </c>
      <c r="I7323" s="207" t="s">
        <v>245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691</v>
      </c>
      <c r="C7324" s="209" t="s">
        <v>692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287</v>
      </c>
      <c r="H7324" s="207" t="s">
        <v>1039</v>
      </c>
      <c r="I7324" s="207" t="s">
        <v>245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691</v>
      </c>
      <c r="C7325" s="209" t="s">
        <v>692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287</v>
      </c>
      <c r="H7325" s="207" t="s">
        <v>1039</v>
      </c>
      <c r="I7325" s="207" t="s">
        <v>245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691</v>
      </c>
      <c r="C7326" s="209" t="s">
        <v>692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287</v>
      </c>
      <c r="H7326" s="207" t="s">
        <v>1039</v>
      </c>
      <c r="I7326" s="207" t="s">
        <v>245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691</v>
      </c>
      <c r="C7327" s="209" t="s">
        <v>692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287</v>
      </c>
      <c r="H7327" s="207" t="s">
        <v>1039</v>
      </c>
      <c r="I7327" s="207" t="s">
        <v>245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691</v>
      </c>
      <c r="C7328" s="209" t="s">
        <v>692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287</v>
      </c>
      <c r="H7328" s="207" t="s">
        <v>1039</v>
      </c>
      <c r="I7328" s="207" t="s">
        <v>245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691</v>
      </c>
      <c r="C7329" s="209" t="s">
        <v>692</v>
      </c>
      <c r="D7329" s="72" t="str">
        <f t="shared" si="229"/>
        <v>nov/2018</v>
      </c>
      <c r="E7329" s="206">
        <v>43405</v>
      </c>
      <c r="F7329" s="205" t="s">
        <v>203</v>
      </c>
      <c r="G7329" s="205" t="s">
        <v>287</v>
      </c>
      <c r="H7329" s="207" t="s">
        <v>204</v>
      </c>
      <c r="I7329" s="207" t="s">
        <v>292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691</v>
      </c>
      <c r="C7330" s="209" t="s">
        <v>692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287</v>
      </c>
      <c r="H7330" s="207" t="s">
        <v>1488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691</v>
      </c>
      <c r="C7331" s="209" t="s">
        <v>692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287</v>
      </c>
      <c r="H7331" s="207" t="s">
        <v>1488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691</v>
      </c>
      <c r="C7332" s="209" t="s">
        <v>692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287</v>
      </c>
      <c r="H7332" s="207" t="s">
        <v>1462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691</v>
      </c>
      <c r="C7333" s="209" t="s">
        <v>692</v>
      </c>
      <c r="D7333" s="72" t="str">
        <f t="shared" si="229"/>
        <v>nov/2018</v>
      </c>
      <c r="E7333" s="206">
        <v>43409</v>
      </c>
      <c r="F7333" s="205" t="s">
        <v>201</v>
      </c>
      <c r="G7333" s="205" t="s">
        <v>287</v>
      </c>
      <c r="H7333" s="207" t="s">
        <v>294</v>
      </c>
      <c r="I7333" s="207" t="s">
        <v>229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691</v>
      </c>
      <c r="C7334" s="209" t="s">
        <v>692</v>
      </c>
      <c r="D7334" s="72" t="str">
        <f t="shared" si="229"/>
        <v>nov/2018</v>
      </c>
      <c r="E7334" s="206">
        <v>43409</v>
      </c>
      <c r="F7334" s="205" t="s">
        <v>314</v>
      </c>
      <c r="G7334" s="205" t="s">
        <v>287</v>
      </c>
      <c r="H7334" s="207" t="s">
        <v>431</v>
      </c>
      <c r="I7334" s="207" t="s">
        <v>268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691</v>
      </c>
      <c r="C7335" s="209" t="s">
        <v>692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287</v>
      </c>
      <c r="H7335" s="207" t="s">
        <v>555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691</v>
      </c>
      <c r="C7336" s="209" t="s">
        <v>692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287</v>
      </c>
      <c r="H7336" s="207" t="s">
        <v>178</v>
      </c>
      <c r="I7336" s="207" t="s">
        <v>241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691</v>
      </c>
      <c r="C7337" s="209" t="s">
        <v>692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313</v>
      </c>
      <c r="H7337" s="207" t="s">
        <v>178</v>
      </c>
      <c r="I7337" s="207" t="s">
        <v>241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691</v>
      </c>
      <c r="C7338" s="209" t="s">
        <v>692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287</v>
      </c>
      <c r="H7338" s="207" t="s">
        <v>178</v>
      </c>
      <c r="I7338" s="207" t="s">
        <v>241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691</v>
      </c>
      <c r="C7339" s="209" t="s">
        <v>692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293</v>
      </c>
      <c r="H7339" s="207" t="s">
        <v>1344</v>
      </c>
      <c r="I7339" s="207" t="s">
        <v>241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691</v>
      </c>
      <c r="C7340" s="209" t="s">
        <v>692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313</v>
      </c>
      <c r="H7340" s="207" t="s">
        <v>1344</v>
      </c>
      <c r="I7340" s="207" t="s">
        <v>241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691</v>
      </c>
      <c r="C7341" s="209" t="s">
        <v>692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313</v>
      </c>
      <c r="H7341" s="207" t="s">
        <v>1344</v>
      </c>
      <c r="I7341" s="207" t="s">
        <v>241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691</v>
      </c>
      <c r="C7342" s="209" t="s">
        <v>692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293</v>
      </c>
      <c r="H7342" s="207" t="s">
        <v>1344</v>
      </c>
      <c r="I7342" s="207" t="s">
        <v>241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691</v>
      </c>
      <c r="C7343" s="209" t="s">
        <v>692</v>
      </c>
      <c r="D7343" s="72" t="str">
        <f t="shared" si="229"/>
        <v>nov/2018</v>
      </c>
      <c r="E7343" s="206">
        <v>43409</v>
      </c>
      <c r="F7343" s="205" t="s">
        <v>210</v>
      </c>
      <c r="G7343" s="205" t="s">
        <v>287</v>
      </c>
      <c r="H7343" s="207" t="s">
        <v>298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691</v>
      </c>
      <c r="C7344" s="209" t="s">
        <v>692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287</v>
      </c>
      <c r="H7344" s="207" t="s">
        <v>502</v>
      </c>
      <c r="I7344" s="207" t="s">
        <v>252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691</v>
      </c>
      <c r="C7345" s="209" t="s">
        <v>692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293</v>
      </c>
      <c r="H7345" s="207" t="s">
        <v>1344</v>
      </c>
      <c r="I7345" s="207" t="s">
        <v>243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691</v>
      </c>
      <c r="C7346" s="209" t="s">
        <v>692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287</v>
      </c>
      <c r="H7346" s="207" t="s">
        <v>1014</v>
      </c>
      <c r="I7346" s="207" t="s">
        <v>244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691</v>
      </c>
      <c r="C7347" s="209" t="s">
        <v>692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293</v>
      </c>
      <c r="H7347" s="207" t="s">
        <v>1344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691</v>
      </c>
      <c r="C7348" s="209" t="s">
        <v>692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313</v>
      </c>
      <c r="H7348" s="207" t="s">
        <v>1344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691</v>
      </c>
      <c r="C7349" s="209" t="s">
        <v>692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313</v>
      </c>
      <c r="H7349" s="207" t="s">
        <v>1344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691</v>
      </c>
      <c r="C7350" s="209" t="s">
        <v>692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293</v>
      </c>
      <c r="H7350" s="207" t="s">
        <v>1344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691</v>
      </c>
      <c r="C7351" s="209" t="s">
        <v>692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293</v>
      </c>
      <c r="H7351" s="207" t="s">
        <v>1344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691</v>
      </c>
      <c r="C7352" s="209" t="s">
        <v>692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287</v>
      </c>
      <c r="H7352" s="207" t="s">
        <v>1031</v>
      </c>
      <c r="I7352" s="207" t="s">
        <v>242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691</v>
      </c>
      <c r="C7353" s="209" t="s">
        <v>692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287</v>
      </c>
      <c r="H7353" s="221" t="s">
        <v>1755</v>
      </c>
      <c r="I7353" s="221" t="s">
        <v>240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691</v>
      </c>
      <c r="C7354" s="209" t="s">
        <v>692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287</v>
      </c>
      <c r="H7354" s="207" t="s">
        <v>1565</v>
      </c>
      <c r="I7354" s="207" t="s">
        <v>240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691</v>
      </c>
      <c r="C7355" s="209" t="s">
        <v>692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303</v>
      </c>
      <c r="H7355" s="207" t="s">
        <v>1565</v>
      </c>
      <c r="I7355" s="207" t="s">
        <v>240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691</v>
      </c>
      <c r="C7356" s="209" t="s">
        <v>692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287</v>
      </c>
      <c r="H7356" s="207" t="s">
        <v>178</v>
      </c>
      <c r="I7356" s="207" t="s">
        <v>240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691</v>
      </c>
      <c r="C7357" s="209" t="s">
        <v>692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287</v>
      </c>
      <c r="H7357" s="207" t="s">
        <v>1611</v>
      </c>
      <c r="I7357" s="207" t="s">
        <v>240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691</v>
      </c>
      <c r="C7358" s="209" t="s">
        <v>692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287</v>
      </c>
      <c r="H7358" s="207" t="s">
        <v>1611</v>
      </c>
      <c r="I7358" s="207" t="s">
        <v>240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691</v>
      </c>
      <c r="C7359" s="209" t="s">
        <v>692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287</v>
      </c>
      <c r="H7359" s="207" t="s">
        <v>388</v>
      </c>
      <c r="I7359" s="207" t="s">
        <v>245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691</v>
      </c>
      <c r="C7360" s="209" t="s">
        <v>692</v>
      </c>
      <c r="D7360" s="72" t="str">
        <f t="shared" si="229"/>
        <v>nov/2018</v>
      </c>
      <c r="E7360" s="206">
        <v>43409</v>
      </c>
      <c r="F7360" s="205" t="s">
        <v>203</v>
      </c>
      <c r="G7360" s="205" t="s">
        <v>287</v>
      </c>
      <c r="H7360" s="207" t="s">
        <v>204</v>
      </c>
      <c r="I7360" s="207" t="s">
        <v>292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691</v>
      </c>
      <c r="C7361" s="209" t="s">
        <v>692</v>
      </c>
      <c r="D7361" s="72" t="str">
        <f t="shared" si="229"/>
        <v>nov/2018</v>
      </c>
      <c r="E7361" s="206">
        <v>43410</v>
      </c>
      <c r="F7361" s="205" t="s">
        <v>314</v>
      </c>
      <c r="G7361" s="205" t="s">
        <v>287</v>
      </c>
      <c r="H7361" s="207" t="s">
        <v>1060</v>
      </c>
      <c r="I7361" s="207" t="s">
        <v>268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691</v>
      </c>
      <c r="C7362" s="209" t="s">
        <v>692</v>
      </c>
      <c r="D7362" s="72" t="str">
        <f t="shared" si="229"/>
        <v>nov/2018</v>
      </c>
      <c r="E7362" s="206">
        <v>43410</v>
      </c>
      <c r="F7362" s="205" t="s">
        <v>314</v>
      </c>
      <c r="G7362" s="205" t="s">
        <v>287</v>
      </c>
      <c r="H7362" s="207" t="s">
        <v>1562</v>
      </c>
      <c r="I7362" s="207" t="s">
        <v>268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691</v>
      </c>
      <c r="C7363" s="209" t="s">
        <v>692</v>
      </c>
      <c r="D7363" s="72" t="str">
        <f t="shared" si="229"/>
        <v>nov/2018</v>
      </c>
      <c r="E7363" s="206">
        <v>43410</v>
      </c>
      <c r="F7363" s="205" t="s">
        <v>314</v>
      </c>
      <c r="G7363" s="205" t="s">
        <v>287</v>
      </c>
      <c r="H7363" s="207" t="s">
        <v>1562</v>
      </c>
      <c r="I7363" s="207" t="s">
        <v>268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691</v>
      </c>
      <c r="C7364" s="209" t="s">
        <v>692</v>
      </c>
      <c r="D7364" s="72" t="str">
        <f t="shared" ref="D7364:D7427" si="231">TEXT(E7364,"mmm/aaaa")</f>
        <v>nov/2018</v>
      </c>
      <c r="E7364" s="206">
        <v>43410</v>
      </c>
      <c r="F7364" s="205" t="s">
        <v>314</v>
      </c>
      <c r="G7364" s="205" t="s">
        <v>287</v>
      </c>
      <c r="H7364" s="207" t="s">
        <v>1562</v>
      </c>
      <c r="I7364" s="207" t="s">
        <v>268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691</v>
      </c>
      <c r="C7365" s="209" t="s">
        <v>692</v>
      </c>
      <c r="D7365" s="72" t="str">
        <f t="shared" si="231"/>
        <v>nov/2018</v>
      </c>
      <c r="E7365" s="206">
        <v>43410</v>
      </c>
      <c r="F7365" s="205" t="s">
        <v>314</v>
      </c>
      <c r="G7365" s="205" t="s">
        <v>287</v>
      </c>
      <c r="H7365" s="207" t="s">
        <v>1566</v>
      </c>
      <c r="I7365" s="207" t="s">
        <v>268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691</v>
      </c>
      <c r="C7366" s="209" t="s">
        <v>692</v>
      </c>
      <c r="D7366" s="72" t="str">
        <f t="shared" si="231"/>
        <v>nov/2018</v>
      </c>
      <c r="E7366" s="206">
        <v>43410</v>
      </c>
      <c r="F7366" s="205" t="s">
        <v>314</v>
      </c>
      <c r="G7366" s="205" t="s">
        <v>287</v>
      </c>
      <c r="H7366" s="207" t="s">
        <v>1756</v>
      </c>
      <c r="I7366" s="207" t="s">
        <v>268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691</v>
      </c>
      <c r="C7367" s="209" t="s">
        <v>692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287</v>
      </c>
      <c r="H7367" s="207" t="s">
        <v>1756</v>
      </c>
      <c r="I7367" s="207" t="s">
        <v>268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691</v>
      </c>
      <c r="C7368" s="209" t="s">
        <v>692</v>
      </c>
      <c r="D7368" s="72" t="str">
        <f t="shared" si="231"/>
        <v>nov/2018</v>
      </c>
      <c r="E7368" s="206">
        <v>43410</v>
      </c>
      <c r="F7368" s="205" t="s">
        <v>314</v>
      </c>
      <c r="G7368" s="205" t="s">
        <v>287</v>
      </c>
      <c r="H7368" s="207" t="s">
        <v>206</v>
      </c>
      <c r="I7368" s="207" t="s">
        <v>268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691</v>
      </c>
      <c r="C7369" s="209" t="s">
        <v>692</v>
      </c>
      <c r="D7369" s="72" t="str">
        <f t="shared" si="231"/>
        <v>nov/2018</v>
      </c>
      <c r="E7369" s="206">
        <v>43410</v>
      </c>
      <c r="F7369" s="205" t="s">
        <v>314</v>
      </c>
      <c r="G7369" s="205" t="s">
        <v>287</v>
      </c>
      <c r="H7369" s="207" t="s">
        <v>452</v>
      </c>
      <c r="I7369" s="207" t="s">
        <v>268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691</v>
      </c>
      <c r="C7370" s="209" t="s">
        <v>692</v>
      </c>
      <c r="D7370" s="72" t="str">
        <f t="shared" si="231"/>
        <v>nov/2018</v>
      </c>
      <c r="E7370" s="206">
        <v>43410</v>
      </c>
      <c r="F7370" s="205" t="s">
        <v>314</v>
      </c>
      <c r="G7370" s="205" t="s">
        <v>287</v>
      </c>
      <c r="H7370" s="207" t="s">
        <v>1738</v>
      </c>
      <c r="I7370" s="207" t="s">
        <v>268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691</v>
      </c>
      <c r="C7371" s="209" t="s">
        <v>692</v>
      </c>
      <c r="D7371" s="72" t="str">
        <f t="shared" si="231"/>
        <v>nov/2018</v>
      </c>
      <c r="E7371" s="206">
        <v>43410</v>
      </c>
      <c r="F7371" s="205" t="s">
        <v>314</v>
      </c>
      <c r="G7371" s="205" t="s">
        <v>287</v>
      </c>
      <c r="H7371" s="207" t="s">
        <v>1562</v>
      </c>
      <c r="I7371" s="207" t="s">
        <v>268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691</v>
      </c>
      <c r="C7372" s="209" t="s">
        <v>692</v>
      </c>
      <c r="D7372" s="72" t="str">
        <f t="shared" si="231"/>
        <v>nov/2018</v>
      </c>
      <c r="E7372" s="206">
        <v>43410</v>
      </c>
      <c r="F7372" s="205" t="s">
        <v>314</v>
      </c>
      <c r="G7372" s="205" t="s">
        <v>287</v>
      </c>
      <c r="H7372" s="207" t="s">
        <v>729</v>
      </c>
      <c r="I7372" s="207" t="s">
        <v>268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691</v>
      </c>
      <c r="C7373" s="209" t="s">
        <v>692</v>
      </c>
      <c r="D7373" s="72" t="str">
        <f t="shared" si="231"/>
        <v>nov/2018</v>
      </c>
      <c r="E7373" s="206">
        <v>43410</v>
      </c>
      <c r="F7373" s="205" t="s">
        <v>314</v>
      </c>
      <c r="G7373" s="205" t="s">
        <v>287</v>
      </c>
      <c r="H7373" s="207" t="s">
        <v>883</v>
      </c>
      <c r="I7373" s="207" t="s">
        <v>268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691</v>
      </c>
      <c r="C7374" s="209" t="s">
        <v>692</v>
      </c>
      <c r="D7374" s="72" t="str">
        <f t="shared" si="231"/>
        <v>nov/2018</v>
      </c>
      <c r="E7374" s="206">
        <v>43410</v>
      </c>
      <c r="F7374" s="205" t="s">
        <v>314</v>
      </c>
      <c r="G7374" s="205" t="s">
        <v>287</v>
      </c>
      <c r="H7374" s="207" t="s">
        <v>881</v>
      </c>
      <c r="I7374" s="207" t="s">
        <v>268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691</v>
      </c>
      <c r="C7375" s="209" t="s">
        <v>692</v>
      </c>
      <c r="D7375" s="72" t="str">
        <f t="shared" si="231"/>
        <v>nov/2018</v>
      </c>
      <c r="E7375" s="206">
        <v>43410</v>
      </c>
      <c r="F7375" s="205" t="s">
        <v>314</v>
      </c>
      <c r="G7375" s="205" t="s">
        <v>287</v>
      </c>
      <c r="H7375" s="207" t="s">
        <v>867</v>
      </c>
      <c r="I7375" s="207" t="s">
        <v>268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691</v>
      </c>
      <c r="C7376" s="209" t="s">
        <v>692</v>
      </c>
      <c r="D7376" s="72" t="str">
        <f t="shared" si="231"/>
        <v>nov/2018</v>
      </c>
      <c r="E7376" s="206">
        <v>43410</v>
      </c>
      <c r="F7376" s="205" t="s">
        <v>314</v>
      </c>
      <c r="G7376" s="205" t="s">
        <v>287</v>
      </c>
      <c r="H7376" s="207" t="s">
        <v>880</v>
      </c>
      <c r="I7376" s="207" t="s">
        <v>268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691</v>
      </c>
      <c r="C7377" s="209" t="s">
        <v>692</v>
      </c>
      <c r="D7377" s="72" t="str">
        <f t="shared" si="231"/>
        <v>nov/2018</v>
      </c>
      <c r="E7377" s="206">
        <v>43410</v>
      </c>
      <c r="F7377" s="205" t="s">
        <v>314</v>
      </c>
      <c r="G7377" s="205" t="s">
        <v>287</v>
      </c>
      <c r="H7377" s="207" t="s">
        <v>930</v>
      </c>
      <c r="I7377" s="207" t="s">
        <v>268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691</v>
      </c>
      <c r="C7378" s="209" t="s">
        <v>692</v>
      </c>
      <c r="D7378" s="72" t="str">
        <f t="shared" si="231"/>
        <v>nov/2018</v>
      </c>
      <c r="E7378" s="206">
        <v>43410</v>
      </c>
      <c r="F7378" s="205" t="s">
        <v>314</v>
      </c>
      <c r="G7378" s="205" t="s">
        <v>287</v>
      </c>
      <c r="H7378" s="207" t="s">
        <v>706</v>
      </c>
      <c r="I7378" s="207" t="s">
        <v>268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691</v>
      </c>
      <c r="C7379" s="209" t="s">
        <v>692</v>
      </c>
      <c r="D7379" s="72" t="str">
        <f t="shared" si="231"/>
        <v>nov/2018</v>
      </c>
      <c r="E7379" s="206">
        <v>43410</v>
      </c>
      <c r="F7379" s="205" t="s">
        <v>314</v>
      </c>
      <c r="G7379" s="205" t="s">
        <v>287</v>
      </c>
      <c r="H7379" s="207" t="s">
        <v>706</v>
      </c>
      <c r="I7379" s="207" t="s">
        <v>268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691</v>
      </c>
      <c r="C7380" s="209" t="s">
        <v>692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287</v>
      </c>
      <c r="H7380" s="207" t="s">
        <v>1008</v>
      </c>
      <c r="I7380" s="207" t="s">
        <v>241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691</v>
      </c>
      <c r="C7381" s="209" t="s">
        <v>692</v>
      </c>
      <c r="D7381" s="72" t="str">
        <f t="shared" si="231"/>
        <v>nov/2018</v>
      </c>
      <c r="E7381" s="206">
        <v>43410</v>
      </c>
      <c r="F7381" s="205" t="s">
        <v>210</v>
      </c>
      <c r="G7381" s="205" t="s">
        <v>287</v>
      </c>
      <c r="H7381" s="207" t="s">
        <v>298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691</v>
      </c>
      <c r="C7382" s="209" t="s">
        <v>692</v>
      </c>
      <c r="D7382" s="72" t="str">
        <f t="shared" si="231"/>
        <v>nov/2018</v>
      </c>
      <c r="E7382" s="206">
        <v>43410</v>
      </c>
      <c r="F7382" s="205" t="s">
        <v>210</v>
      </c>
      <c r="G7382" s="205" t="s">
        <v>287</v>
      </c>
      <c r="H7382" s="207" t="s">
        <v>298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691</v>
      </c>
      <c r="C7383" s="209" t="s">
        <v>692</v>
      </c>
      <c r="D7383" s="72" t="str">
        <f t="shared" si="231"/>
        <v>nov/2018</v>
      </c>
      <c r="E7383" s="206">
        <v>43410</v>
      </c>
      <c r="F7383" s="205" t="s">
        <v>210</v>
      </c>
      <c r="G7383" s="205" t="s">
        <v>287</v>
      </c>
      <c r="H7383" s="207" t="s">
        <v>298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691</v>
      </c>
      <c r="C7384" s="209" t="s">
        <v>692</v>
      </c>
      <c r="D7384" s="72" t="str">
        <f t="shared" si="231"/>
        <v>nov/2018</v>
      </c>
      <c r="E7384" s="206">
        <v>43410</v>
      </c>
      <c r="F7384" s="205" t="s">
        <v>210</v>
      </c>
      <c r="G7384" s="205" t="s">
        <v>287</v>
      </c>
      <c r="H7384" s="207" t="s">
        <v>298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691</v>
      </c>
      <c r="C7385" s="209" t="s">
        <v>692</v>
      </c>
      <c r="D7385" s="72" t="str">
        <f t="shared" si="231"/>
        <v>nov/2018</v>
      </c>
      <c r="E7385" s="206">
        <v>43410</v>
      </c>
      <c r="F7385" s="205" t="s">
        <v>210</v>
      </c>
      <c r="G7385" s="205" t="s">
        <v>287</v>
      </c>
      <c r="H7385" s="207" t="s">
        <v>298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691</v>
      </c>
      <c r="C7386" s="209" t="s">
        <v>692</v>
      </c>
      <c r="D7386" s="72" t="str">
        <f t="shared" si="231"/>
        <v>nov/2018</v>
      </c>
      <c r="E7386" s="206">
        <v>43410</v>
      </c>
      <c r="F7386" s="205" t="s">
        <v>210</v>
      </c>
      <c r="G7386" s="205" t="s">
        <v>287</v>
      </c>
      <c r="H7386" s="207" t="s">
        <v>298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691</v>
      </c>
      <c r="C7387" s="209" t="s">
        <v>692</v>
      </c>
      <c r="D7387" s="72" t="str">
        <f t="shared" si="231"/>
        <v>nov/2018</v>
      </c>
      <c r="E7387" s="206">
        <v>43410</v>
      </c>
      <c r="F7387" s="205" t="s">
        <v>210</v>
      </c>
      <c r="G7387" s="205" t="s">
        <v>287</v>
      </c>
      <c r="H7387" s="207" t="s">
        <v>298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691</v>
      </c>
      <c r="C7388" s="209" t="s">
        <v>692</v>
      </c>
      <c r="D7388" s="72" t="str">
        <f t="shared" si="231"/>
        <v>nov/2018</v>
      </c>
      <c r="E7388" s="206">
        <v>43410</v>
      </c>
      <c r="F7388" s="205" t="s">
        <v>210</v>
      </c>
      <c r="G7388" s="205" t="s">
        <v>287</v>
      </c>
      <c r="H7388" s="207" t="s">
        <v>298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691</v>
      </c>
      <c r="C7389" s="209" t="s">
        <v>692</v>
      </c>
      <c r="D7389" s="72" t="str">
        <f t="shared" si="231"/>
        <v>nov/2018</v>
      </c>
      <c r="E7389" s="206">
        <v>43410</v>
      </c>
      <c r="F7389" s="205" t="s">
        <v>210</v>
      </c>
      <c r="G7389" s="205" t="s">
        <v>287</v>
      </c>
      <c r="H7389" s="207" t="s">
        <v>298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691</v>
      </c>
      <c r="C7390" s="209" t="s">
        <v>692</v>
      </c>
      <c r="D7390" s="72" t="str">
        <f t="shared" si="231"/>
        <v>nov/2018</v>
      </c>
      <c r="E7390" s="206">
        <v>43410</v>
      </c>
      <c r="F7390" s="205" t="s">
        <v>210</v>
      </c>
      <c r="G7390" s="205" t="s">
        <v>287</v>
      </c>
      <c r="H7390" s="207" t="s">
        <v>298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691</v>
      </c>
      <c r="C7391" s="209" t="s">
        <v>692</v>
      </c>
      <c r="D7391" s="72" t="str">
        <f t="shared" si="231"/>
        <v>nov/2018</v>
      </c>
      <c r="E7391" s="206">
        <v>43410</v>
      </c>
      <c r="F7391" s="205" t="s">
        <v>210</v>
      </c>
      <c r="G7391" s="205" t="s">
        <v>287</v>
      </c>
      <c r="H7391" s="207" t="s">
        <v>298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691</v>
      </c>
      <c r="C7392" s="209" t="s">
        <v>692</v>
      </c>
      <c r="D7392" s="72" t="str">
        <f t="shared" si="231"/>
        <v>nov/2018</v>
      </c>
      <c r="E7392" s="206">
        <v>43410</v>
      </c>
      <c r="F7392" s="205" t="s">
        <v>210</v>
      </c>
      <c r="G7392" s="205" t="s">
        <v>287</v>
      </c>
      <c r="H7392" s="207" t="s">
        <v>298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691</v>
      </c>
      <c r="C7393" s="209" t="s">
        <v>692</v>
      </c>
      <c r="D7393" s="72" t="str">
        <f t="shared" si="231"/>
        <v>nov/2018</v>
      </c>
      <c r="E7393" s="206">
        <v>43410</v>
      </c>
      <c r="F7393" s="205" t="s">
        <v>210</v>
      </c>
      <c r="G7393" s="205" t="s">
        <v>287</v>
      </c>
      <c r="H7393" s="207" t="s">
        <v>298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691</v>
      </c>
      <c r="C7394" s="209" t="s">
        <v>692</v>
      </c>
      <c r="D7394" s="72" t="str">
        <f t="shared" si="231"/>
        <v>nov/2018</v>
      </c>
      <c r="E7394" s="206">
        <v>43410</v>
      </c>
      <c r="F7394" s="205" t="s">
        <v>210</v>
      </c>
      <c r="G7394" s="205" t="s">
        <v>287</v>
      </c>
      <c r="H7394" s="207" t="s">
        <v>298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691</v>
      </c>
      <c r="C7395" s="209" t="s">
        <v>692</v>
      </c>
      <c r="D7395" s="72" t="str">
        <f t="shared" si="231"/>
        <v>nov/2018</v>
      </c>
      <c r="E7395" s="206">
        <v>43410</v>
      </c>
      <c r="F7395" s="205" t="s">
        <v>210</v>
      </c>
      <c r="G7395" s="205" t="s">
        <v>287</v>
      </c>
      <c r="H7395" s="207" t="s">
        <v>298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691</v>
      </c>
      <c r="C7396" s="209" t="s">
        <v>692</v>
      </c>
      <c r="D7396" s="72" t="str">
        <f t="shared" si="231"/>
        <v>nov/2018</v>
      </c>
      <c r="E7396" s="206">
        <v>43410</v>
      </c>
      <c r="F7396" s="205" t="s">
        <v>210</v>
      </c>
      <c r="G7396" s="205" t="s">
        <v>287</v>
      </c>
      <c r="H7396" s="207" t="s">
        <v>298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691</v>
      </c>
      <c r="C7397" s="209" t="s">
        <v>692</v>
      </c>
      <c r="D7397" s="72" t="str">
        <f t="shared" si="231"/>
        <v>nov/2018</v>
      </c>
      <c r="E7397" s="206">
        <v>43410</v>
      </c>
      <c r="F7397" s="205" t="s">
        <v>210</v>
      </c>
      <c r="G7397" s="205" t="s">
        <v>287</v>
      </c>
      <c r="H7397" s="207" t="s">
        <v>298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691</v>
      </c>
      <c r="C7398" s="209" t="s">
        <v>692</v>
      </c>
      <c r="D7398" s="72" t="str">
        <f t="shared" si="231"/>
        <v>nov/2018</v>
      </c>
      <c r="E7398" s="206">
        <v>43410</v>
      </c>
      <c r="F7398" s="205" t="s">
        <v>210</v>
      </c>
      <c r="G7398" s="205" t="s">
        <v>287</v>
      </c>
      <c r="H7398" s="207" t="s">
        <v>298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691</v>
      </c>
      <c r="C7399" s="209" t="s">
        <v>692</v>
      </c>
      <c r="D7399" s="72" t="str">
        <f t="shared" si="231"/>
        <v>nov/2018</v>
      </c>
      <c r="E7399" s="206">
        <v>43410</v>
      </c>
      <c r="F7399" s="205" t="s">
        <v>210</v>
      </c>
      <c r="G7399" s="205" t="s">
        <v>287</v>
      </c>
      <c r="H7399" s="207" t="s">
        <v>298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691</v>
      </c>
      <c r="C7400" s="209" t="s">
        <v>692</v>
      </c>
      <c r="D7400" s="72" t="str">
        <f t="shared" si="231"/>
        <v>nov/2018</v>
      </c>
      <c r="E7400" s="206">
        <v>43410</v>
      </c>
      <c r="F7400" s="205" t="s">
        <v>210</v>
      </c>
      <c r="G7400" s="205" t="s">
        <v>287</v>
      </c>
      <c r="H7400" s="207" t="s">
        <v>298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691</v>
      </c>
      <c r="C7401" s="209" t="s">
        <v>692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287</v>
      </c>
      <c r="H7401" s="207" t="s">
        <v>328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691</v>
      </c>
      <c r="C7402" s="209" t="s">
        <v>692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287</v>
      </c>
      <c r="H7402" s="207" t="s">
        <v>519</v>
      </c>
      <c r="I7402" s="207" t="s">
        <v>249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691</v>
      </c>
      <c r="C7403" s="209" t="s">
        <v>692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287</v>
      </c>
      <c r="H7403" s="207" t="s">
        <v>1608</v>
      </c>
      <c r="I7403" s="207" t="s">
        <v>248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691</v>
      </c>
      <c r="C7404" s="209" t="s">
        <v>692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293</v>
      </c>
      <c r="H7404" s="207" t="s">
        <v>1743</v>
      </c>
      <c r="I7404" s="207" t="s">
        <v>240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691</v>
      </c>
      <c r="C7405" s="209" t="s">
        <v>692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287</v>
      </c>
      <c r="H7405" s="207" t="s">
        <v>1008</v>
      </c>
      <c r="I7405" s="207" t="s">
        <v>240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691</v>
      </c>
      <c r="C7406" s="209" t="s">
        <v>692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287</v>
      </c>
      <c r="H7406" s="207" t="s">
        <v>306</v>
      </c>
      <c r="I7406" s="207" t="s">
        <v>240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691</v>
      </c>
      <c r="C7407" s="209" t="s">
        <v>692</v>
      </c>
      <c r="D7407" s="72" t="str">
        <f t="shared" si="231"/>
        <v>nov/2018</v>
      </c>
      <c r="E7407" s="206">
        <v>43410</v>
      </c>
      <c r="F7407" s="205" t="s">
        <v>203</v>
      </c>
      <c r="G7407" s="205" t="s">
        <v>287</v>
      </c>
      <c r="H7407" s="207" t="s">
        <v>204</v>
      </c>
      <c r="I7407" s="207" t="s">
        <v>292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691</v>
      </c>
      <c r="C7408" s="209" t="s">
        <v>692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287</v>
      </c>
      <c r="H7408" s="207" t="s">
        <v>1029</v>
      </c>
      <c r="I7408" s="207" t="s">
        <v>235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691</v>
      </c>
      <c r="C7409" s="209" t="s">
        <v>692</v>
      </c>
      <c r="D7409" s="72" t="str">
        <f t="shared" si="231"/>
        <v>nov/2018</v>
      </c>
      <c r="E7409" s="206">
        <v>43411</v>
      </c>
      <c r="F7409" s="205" t="s">
        <v>314</v>
      </c>
      <c r="G7409" s="205" t="s">
        <v>287</v>
      </c>
      <c r="H7409" s="207" t="s">
        <v>706</v>
      </c>
      <c r="I7409" s="207" t="s">
        <v>268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691</v>
      </c>
      <c r="C7410" s="209" t="s">
        <v>692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287</v>
      </c>
      <c r="H7410" s="207" t="s">
        <v>1757</v>
      </c>
      <c r="I7410" s="207" t="s">
        <v>241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691</v>
      </c>
      <c r="C7411" s="209" t="s">
        <v>692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287</v>
      </c>
      <c r="H7411" s="207" t="s">
        <v>1758</v>
      </c>
      <c r="I7411" s="207" t="s">
        <v>241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691</v>
      </c>
      <c r="C7412" s="209" t="s">
        <v>692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287</v>
      </c>
      <c r="H7412" s="207" t="s">
        <v>1409</v>
      </c>
      <c r="I7412" s="207" t="s">
        <v>241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691</v>
      </c>
      <c r="C7413" s="209" t="s">
        <v>692</v>
      </c>
      <c r="D7413" s="72" t="str">
        <f t="shared" si="231"/>
        <v>nov/2018</v>
      </c>
      <c r="E7413" s="206">
        <v>43411</v>
      </c>
      <c r="F7413" s="205" t="s">
        <v>210</v>
      </c>
      <c r="G7413" s="205" t="s">
        <v>287</v>
      </c>
      <c r="H7413" s="207" t="s">
        <v>298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691</v>
      </c>
      <c r="C7414" s="209" t="s">
        <v>692</v>
      </c>
      <c r="D7414" s="72" t="str">
        <f t="shared" si="231"/>
        <v>nov/2018</v>
      </c>
      <c r="E7414" s="206">
        <v>43411</v>
      </c>
      <c r="F7414" s="205" t="s">
        <v>210</v>
      </c>
      <c r="G7414" s="205" t="s">
        <v>287</v>
      </c>
      <c r="H7414" s="207" t="s">
        <v>298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691</v>
      </c>
      <c r="C7415" s="209" t="s">
        <v>692</v>
      </c>
      <c r="D7415" s="72" t="str">
        <f t="shared" si="231"/>
        <v>nov/2018</v>
      </c>
      <c r="E7415" s="206">
        <v>43411</v>
      </c>
      <c r="F7415" s="205" t="s">
        <v>210</v>
      </c>
      <c r="G7415" s="205" t="s">
        <v>287</v>
      </c>
      <c r="H7415" s="207" t="s">
        <v>298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691</v>
      </c>
      <c r="C7416" s="209" t="s">
        <v>692</v>
      </c>
      <c r="D7416" s="72" t="str">
        <f t="shared" si="231"/>
        <v>nov/2018</v>
      </c>
      <c r="E7416" s="206">
        <v>43411</v>
      </c>
      <c r="F7416" s="205" t="s">
        <v>210</v>
      </c>
      <c r="G7416" s="205" t="s">
        <v>287</v>
      </c>
      <c r="H7416" s="207" t="s">
        <v>298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691</v>
      </c>
      <c r="C7417" s="209" t="s">
        <v>692</v>
      </c>
      <c r="D7417" s="72" t="str">
        <f t="shared" si="231"/>
        <v>nov/2018</v>
      </c>
      <c r="E7417" s="206">
        <v>43411</v>
      </c>
      <c r="F7417" s="205" t="s">
        <v>210</v>
      </c>
      <c r="G7417" s="205" t="s">
        <v>287</v>
      </c>
      <c r="H7417" s="207" t="s">
        <v>298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691</v>
      </c>
      <c r="C7418" s="209" t="s">
        <v>692</v>
      </c>
      <c r="D7418" s="72" t="str">
        <f t="shared" si="231"/>
        <v>nov/2018</v>
      </c>
      <c r="E7418" s="206">
        <v>43411</v>
      </c>
      <c r="F7418" s="205" t="s">
        <v>210</v>
      </c>
      <c r="G7418" s="205" t="s">
        <v>287</v>
      </c>
      <c r="H7418" s="207" t="s">
        <v>298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691</v>
      </c>
      <c r="C7419" s="209" t="s">
        <v>692</v>
      </c>
      <c r="D7419" s="72" t="str">
        <f t="shared" si="231"/>
        <v>nov/2018</v>
      </c>
      <c r="E7419" s="206">
        <v>43411</v>
      </c>
      <c r="F7419" s="205" t="s">
        <v>558</v>
      </c>
      <c r="G7419" s="205" t="s">
        <v>287</v>
      </c>
      <c r="H7419" s="207" t="s">
        <v>1597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691</v>
      </c>
      <c r="C7420" s="209" t="s">
        <v>692</v>
      </c>
      <c r="D7420" s="72" t="str">
        <f t="shared" si="231"/>
        <v>nov/2018</v>
      </c>
      <c r="E7420" s="206">
        <v>43411</v>
      </c>
      <c r="F7420" s="205" t="s">
        <v>1759</v>
      </c>
      <c r="G7420" s="205" t="s">
        <v>287</v>
      </c>
      <c r="H7420" s="207" t="s">
        <v>557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691</v>
      </c>
      <c r="C7421" s="209" t="s">
        <v>692</v>
      </c>
      <c r="D7421" s="72" t="str">
        <f t="shared" si="231"/>
        <v>nov/2018</v>
      </c>
      <c r="E7421" s="206">
        <v>43411</v>
      </c>
      <c r="F7421" s="205" t="s">
        <v>1759</v>
      </c>
      <c r="G7421" s="205" t="s">
        <v>287</v>
      </c>
      <c r="H7421" s="207" t="s">
        <v>557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691</v>
      </c>
      <c r="C7422" s="209" t="s">
        <v>692</v>
      </c>
      <c r="D7422" s="72" t="str">
        <f t="shared" si="231"/>
        <v>nov/2018</v>
      </c>
      <c r="E7422" s="206">
        <v>43411</v>
      </c>
      <c r="F7422" s="205" t="s">
        <v>558</v>
      </c>
      <c r="G7422" s="205" t="s">
        <v>287</v>
      </c>
      <c r="H7422" s="207" t="s">
        <v>1672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691</v>
      </c>
      <c r="C7423" s="209" t="s">
        <v>692</v>
      </c>
      <c r="D7423" s="72" t="str">
        <f t="shared" si="231"/>
        <v>nov/2018</v>
      </c>
      <c r="E7423" s="206">
        <v>43411</v>
      </c>
      <c r="F7423" s="205" t="s">
        <v>558</v>
      </c>
      <c r="G7423" s="205" t="s">
        <v>287</v>
      </c>
      <c r="H7423" s="207" t="s">
        <v>558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691</v>
      </c>
      <c r="C7424" s="209" t="s">
        <v>692</v>
      </c>
      <c r="D7424" s="72" t="str">
        <f t="shared" si="231"/>
        <v>nov/2018</v>
      </c>
      <c r="E7424" s="206">
        <v>43411</v>
      </c>
      <c r="F7424" s="205" t="s">
        <v>558</v>
      </c>
      <c r="G7424" s="205" t="s">
        <v>287</v>
      </c>
      <c r="H7424" s="207" t="s">
        <v>1179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691</v>
      </c>
      <c r="C7425" s="209" t="s">
        <v>692</v>
      </c>
      <c r="D7425" s="72" t="str">
        <f t="shared" si="231"/>
        <v>nov/2018</v>
      </c>
      <c r="E7425" s="206">
        <v>43411</v>
      </c>
      <c r="F7425" s="205" t="s">
        <v>558</v>
      </c>
      <c r="G7425" s="205" t="s">
        <v>287</v>
      </c>
      <c r="H7425" s="207" t="s">
        <v>1674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691</v>
      </c>
      <c r="C7426" s="209" t="s">
        <v>692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287</v>
      </c>
      <c r="H7426" s="207" t="s">
        <v>1581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691</v>
      </c>
      <c r="C7427" s="209" t="s">
        <v>692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287</v>
      </c>
      <c r="H7427" s="207" t="s">
        <v>1023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691</v>
      </c>
      <c r="C7428" s="209" t="s">
        <v>692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287</v>
      </c>
      <c r="H7428" s="207" t="s">
        <v>1409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691</v>
      </c>
      <c r="C7429" s="209" t="s">
        <v>692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287</v>
      </c>
      <c r="H7429" s="207" t="s">
        <v>996</v>
      </c>
      <c r="I7429" s="207" t="s">
        <v>249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691</v>
      </c>
      <c r="C7430" s="209" t="s">
        <v>692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287</v>
      </c>
      <c r="H7430" s="207" t="s">
        <v>570</v>
      </c>
      <c r="I7430" s="207" t="s">
        <v>242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691</v>
      </c>
      <c r="C7431" s="209" t="s">
        <v>692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287</v>
      </c>
      <c r="H7431" s="207" t="s">
        <v>1554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691</v>
      </c>
      <c r="C7432" s="209" t="s">
        <v>692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287</v>
      </c>
      <c r="H7432" s="207" t="s">
        <v>1014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691</v>
      </c>
      <c r="C7433" s="209" t="s">
        <v>692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287</v>
      </c>
      <c r="H7433" s="207" t="s">
        <v>1014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691</v>
      </c>
      <c r="C7434" s="209" t="s">
        <v>692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287</v>
      </c>
      <c r="H7434" s="207" t="s">
        <v>1014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691</v>
      </c>
      <c r="C7435" s="209" t="s">
        <v>692</v>
      </c>
      <c r="D7435" s="72" t="str">
        <f t="shared" si="233"/>
        <v>nov/2018</v>
      </c>
      <c r="E7435" s="206">
        <v>43411</v>
      </c>
      <c r="F7435" s="205" t="s">
        <v>203</v>
      </c>
      <c r="G7435" s="205" t="s">
        <v>287</v>
      </c>
      <c r="H7435" s="207" t="s">
        <v>204</v>
      </c>
      <c r="I7435" s="207" t="s">
        <v>292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691</v>
      </c>
      <c r="C7436" s="209" t="s">
        <v>692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287</v>
      </c>
      <c r="H7436" s="207" t="s">
        <v>1677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691</v>
      </c>
      <c r="C7437" s="209" t="s">
        <v>692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287</v>
      </c>
      <c r="H7437" s="207" t="s">
        <v>1594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691</v>
      </c>
      <c r="C7438" s="209" t="s">
        <v>692</v>
      </c>
      <c r="D7438" s="72" t="str">
        <f t="shared" si="233"/>
        <v>nov/2018</v>
      </c>
      <c r="E7438" s="206">
        <v>43412</v>
      </c>
      <c r="F7438" s="205" t="s">
        <v>314</v>
      </c>
      <c r="G7438" s="205" t="s">
        <v>287</v>
      </c>
      <c r="H7438" s="207" t="s">
        <v>1566</v>
      </c>
      <c r="I7438" s="207" t="s">
        <v>268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691</v>
      </c>
      <c r="C7439" s="209" t="s">
        <v>692</v>
      </c>
      <c r="D7439" s="72" t="str">
        <f t="shared" si="233"/>
        <v>nov/2018</v>
      </c>
      <c r="E7439" s="206">
        <v>43412</v>
      </c>
      <c r="F7439" s="205" t="s">
        <v>314</v>
      </c>
      <c r="G7439" s="205" t="s">
        <v>287</v>
      </c>
      <c r="H7439" s="207" t="s">
        <v>1060</v>
      </c>
      <c r="I7439" s="207" t="s">
        <v>268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691</v>
      </c>
      <c r="C7440" s="209" t="s">
        <v>692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287</v>
      </c>
      <c r="H7440" s="207" t="s">
        <v>657</v>
      </c>
      <c r="I7440" s="207" t="s">
        <v>241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691</v>
      </c>
      <c r="C7441" s="209" t="s">
        <v>692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287</v>
      </c>
      <c r="H7441" s="207" t="s">
        <v>657</v>
      </c>
      <c r="I7441" s="207" t="s">
        <v>241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691</v>
      </c>
      <c r="C7442" s="209" t="s">
        <v>692</v>
      </c>
      <c r="D7442" s="72" t="str">
        <f t="shared" si="233"/>
        <v>nov/2018</v>
      </c>
      <c r="E7442" s="206">
        <v>43412</v>
      </c>
      <c r="F7442" s="205" t="s">
        <v>210</v>
      </c>
      <c r="G7442" s="205" t="s">
        <v>287</v>
      </c>
      <c r="H7442" s="207" t="s">
        <v>298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691</v>
      </c>
      <c r="C7443" s="209" t="s">
        <v>692</v>
      </c>
      <c r="D7443" s="72" t="str">
        <f t="shared" si="233"/>
        <v>nov/2018</v>
      </c>
      <c r="E7443" s="206">
        <v>43412</v>
      </c>
      <c r="F7443" s="205" t="s">
        <v>210</v>
      </c>
      <c r="G7443" s="205" t="s">
        <v>287</v>
      </c>
      <c r="H7443" s="207" t="s">
        <v>298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691</v>
      </c>
      <c r="C7444" s="209" t="s">
        <v>692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287</v>
      </c>
      <c r="H7444" s="207" t="s">
        <v>901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691</v>
      </c>
      <c r="C7445" s="209" t="s">
        <v>692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287</v>
      </c>
      <c r="H7445" s="207" t="s">
        <v>178</v>
      </c>
      <c r="I7445" s="207" t="s">
        <v>240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691</v>
      </c>
      <c r="C7446" s="209" t="s">
        <v>692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287</v>
      </c>
      <c r="H7446" s="207" t="s">
        <v>178</v>
      </c>
      <c r="I7446" s="207" t="s">
        <v>240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691</v>
      </c>
      <c r="C7447" s="209" t="s">
        <v>692</v>
      </c>
      <c r="D7447" s="72" t="str">
        <f t="shared" si="233"/>
        <v>nov/2018</v>
      </c>
      <c r="E7447" s="206">
        <v>43412</v>
      </c>
      <c r="F7447" s="205" t="s">
        <v>203</v>
      </c>
      <c r="G7447" s="205" t="s">
        <v>287</v>
      </c>
      <c r="H7447" s="207" t="s">
        <v>204</v>
      </c>
      <c r="I7447" s="207" t="s">
        <v>292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691</v>
      </c>
      <c r="C7448" s="209" t="s">
        <v>692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656</v>
      </c>
      <c r="H7448" s="207" t="s">
        <v>1760</v>
      </c>
      <c r="I7448" s="207" t="s">
        <v>250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691</v>
      </c>
      <c r="C7449" s="209" t="s">
        <v>692</v>
      </c>
      <c r="D7449" s="72" t="str">
        <f t="shared" si="233"/>
        <v>nov/2018</v>
      </c>
      <c r="E7449" s="206">
        <v>43413</v>
      </c>
      <c r="F7449" s="205" t="s">
        <v>314</v>
      </c>
      <c r="G7449" s="205" t="s">
        <v>287</v>
      </c>
      <c r="H7449" s="207" t="s">
        <v>1566</v>
      </c>
      <c r="I7449" s="207" t="s">
        <v>268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691</v>
      </c>
      <c r="C7450" s="209" t="s">
        <v>692</v>
      </c>
      <c r="D7450" s="72" t="str">
        <f t="shared" si="233"/>
        <v>nov/2018</v>
      </c>
      <c r="E7450" s="206">
        <v>43413</v>
      </c>
      <c r="F7450" s="205" t="s">
        <v>314</v>
      </c>
      <c r="G7450" s="205" t="s">
        <v>287</v>
      </c>
      <c r="H7450" s="207" t="s">
        <v>347</v>
      </c>
      <c r="I7450" s="207" t="s">
        <v>268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691</v>
      </c>
      <c r="C7451" s="209" t="s">
        <v>692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287</v>
      </c>
      <c r="H7451" s="207" t="s">
        <v>178</v>
      </c>
      <c r="I7451" s="207" t="s">
        <v>241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691</v>
      </c>
      <c r="C7452" s="209" t="s">
        <v>692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287</v>
      </c>
      <c r="H7452" s="207" t="s">
        <v>178</v>
      </c>
      <c r="I7452" s="207" t="s">
        <v>241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691</v>
      </c>
      <c r="C7453" s="209" t="s">
        <v>692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287</v>
      </c>
      <c r="H7453" s="207" t="s">
        <v>389</v>
      </c>
      <c r="I7453" s="207" t="s">
        <v>241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691</v>
      </c>
      <c r="C7454" s="209" t="s">
        <v>692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287</v>
      </c>
      <c r="H7454" s="207" t="s">
        <v>389</v>
      </c>
      <c r="I7454" s="207" t="s">
        <v>241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691</v>
      </c>
      <c r="C7455" s="209" t="s">
        <v>692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287</v>
      </c>
      <c r="H7455" s="207" t="s">
        <v>389</v>
      </c>
      <c r="I7455" s="207" t="s">
        <v>241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691</v>
      </c>
      <c r="C7456" s="209" t="s">
        <v>692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287</v>
      </c>
      <c r="H7456" s="207" t="s">
        <v>306</v>
      </c>
      <c r="I7456" s="207" t="s">
        <v>241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691</v>
      </c>
      <c r="C7457" s="209" t="s">
        <v>692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287</v>
      </c>
      <c r="H7457" s="207" t="s">
        <v>306</v>
      </c>
      <c r="I7457" s="207" t="s">
        <v>241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691</v>
      </c>
      <c r="C7458" s="209" t="s">
        <v>692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287</v>
      </c>
      <c r="H7458" s="207" t="s">
        <v>502</v>
      </c>
      <c r="I7458" s="207" t="s">
        <v>241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691</v>
      </c>
      <c r="C7459" s="209" t="s">
        <v>692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303</v>
      </c>
      <c r="H7459" s="207" t="s">
        <v>412</v>
      </c>
      <c r="I7459" s="207" t="s">
        <v>241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691</v>
      </c>
      <c r="C7460" s="209" t="s">
        <v>692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287</v>
      </c>
      <c r="H7460" s="207" t="s">
        <v>1612</v>
      </c>
      <c r="I7460" s="207" t="s">
        <v>241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691</v>
      </c>
      <c r="C7461" s="209" t="s">
        <v>692</v>
      </c>
      <c r="D7461" s="72" t="str">
        <f t="shared" si="233"/>
        <v>nov/2018</v>
      </c>
      <c r="E7461" s="206">
        <v>43413</v>
      </c>
      <c r="F7461" s="205" t="s">
        <v>210</v>
      </c>
      <c r="G7461" s="205" t="s">
        <v>287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691</v>
      </c>
      <c r="C7462" s="209" t="s">
        <v>692</v>
      </c>
      <c r="D7462" s="72" t="str">
        <f t="shared" si="233"/>
        <v>nov/2018</v>
      </c>
      <c r="E7462" s="206">
        <v>43413</v>
      </c>
      <c r="F7462" s="205" t="s">
        <v>210</v>
      </c>
      <c r="G7462" s="205" t="s">
        <v>287</v>
      </c>
      <c r="H7462" s="207" t="s">
        <v>298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691</v>
      </c>
      <c r="C7463" s="209" t="s">
        <v>692</v>
      </c>
      <c r="D7463" s="72" t="str">
        <f t="shared" si="233"/>
        <v>nov/2018</v>
      </c>
      <c r="E7463" s="206">
        <v>43413</v>
      </c>
      <c r="F7463" s="205" t="s">
        <v>210</v>
      </c>
      <c r="G7463" s="205" t="s">
        <v>287</v>
      </c>
      <c r="H7463" s="207" t="s">
        <v>298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691</v>
      </c>
      <c r="C7464" s="209" t="s">
        <v>692</v>
      </c>
      <c r="D7464" s="72" t="str">
        <f t="shared" si="233"/>
        <v>nov/2018</v>
      </c>
      <c r="E7464" s="206">
        <v>43413</v>
      </c>
      <c r="F7464" s="205" t="s">
        <v>210</v>
      </c>
      <c r="G7464" s="205" t="s">
        <v>287</v>
      </c>
      <c r="H7464" s="207" t="s">
        <v>298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691</v>
      </c>
      <c r="C7465" s="209" t="s">
        <v>692</v>
      </c>
      <c r="D7465" s="72" t="str">
        <f t="shared" si="233"/>
        <v>nov/2018</v>
      </c>
      <c r="E7465" s="206">
        <v>43413</v>
      </c>
      <c r="F7465" s="205" t="s">
        <v>210</v>
      </c>
      <c r="G7465" s="205" t="s">
        <v>287</v>
      </c>
      <c r="H7465" s="207" t="s">
        <v>298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691</v>
      </c>
      <c r="C7466" s="209" t="s">
        <v>692</v>
      </c>
      <c r="D7466" s="72" t="str">
        <f t="shared" si="233"/>
        <v>nov/2018</v>
      </c>
      <c r="E7466" s="206">
        <v>43413</v>
      </c>
      <c r="F7466" s="205" t="s">
        <v>210</v>
      </c>
      <c r="G7466" s="205" t="s">
        <v>287</v>
      </c>
      <c r="H7466" s="207" t="s">
        <v>298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691</v>
      </c>
      <c r="C7467" s="209" t="s">
        <v>692</v>
      </c>
      <c r="D7467" s="72" t="str">
        <f t="shared" si="233"/>
        <v>nov/2018</v>
      </c>
      <c r="E7467" s="206">
        <v>43413</v>
      </c>
      <c r="F7467" s="205" t="s">
        <v>210</v>
      </c>
      <c r="G7467" s="205" t="s">
        <v>287</v>
      </c>
      <c r="H7467" s="207" t="s">
        <v>298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691</v>
      </c>
      <c r="C7468" s="209" t="s">
        <v>692</v>
      </c>
      <c r="D7468" s="72" t="str">
        <f t="shared" si="233"/>
        <v>nov/2018</v>
      </c>
      <c r="E7468" s="206">
        <v>43413</v>
      </c>
      <c r="F7468" s="205" t="s">
        <v>210</v>
      </c>
      <c r="G7468" s="205" t="s">
        <v>287</v>
      </c>
      <c r="H7468" s="207" t="s">
        <v>298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691</v>
      </c>
      <c r="C7469" s="209" t="s">
        <v>692</v>
      </c>
      <c r="D7469" s="72" t="str">
        <f t="shared" si="233"/>
        <v>nov/2018</v>
      </c>
      <c r="E7469" s="206">
        <v>43413</v>
      </c>
      <c r="F7469" s="205" t="s">
        <v>210</v>
      </c>
      <c r="G7469" s="205" t="s">
        <v>287</v>
      </c>
      <c r="H7469" s="207" t="s">
        <v>298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691</v>
      </c>
      <c r="C7470" s="209" t="s">
        <v>692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287</v>
      </c>
      <c r="H7470" s="207" t="s">
        <v>1581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691</v>
      </c>
      <c r="C7471" s="209" t="s">
        <v>692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287</v>
      </c>
      <c r="H7471" s="207" t="s">
        <v>502</v>
      </c>
      <c r="I7471" s="207" t="s">
        <v>249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691</v>
      </c>
      <c r="C7472" s="209" t="s">
        <v>692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303</v>
      </c>
      <c r="H7472" s="207" t="s">
        <v>1565</v>
      </c>
      <c r="I7472" s="207" t="s">
        <v>240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691</v>
      </c>
      <c r="C7473" s="209" t="s">
        <v>692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287</v>
      </c>
      <c r="H7473" s="207" t="s">
        <v>1611</v>
      </c>
      <c r="I7473" s="207" t="s">
        <v>240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691</v>
      </c>
      <c r="C7474" s="209" t="s">
        <v>692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287</v>
      </c>
      <c r="H7474" s="207" t="s">
        <v>306</v>
      </c>
      <c r="I7474" s="207" t="s">
        <v>240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691</v>
      </c>
      <c r="C7475" s="209" t="s">
        <v>692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287</v>
      </c>
      <c r="H7475" s="207" t="s">
        <v>306</v>
      </c>
      <c r="I7475" s="207" t="s">
        <v>240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691</v>
      </c>
      <c r="C7476" s="209" t="s">
        <v>692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293</v>
      </c>
      <c r="H7476" s="207" t="s">
        <v>291</v>
      </c>
      <c r="I7476" s="207" t="s">
        <v>240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691</v>
      </c>
      <c r="C7477" s="209" t="s">
        <v>692</v>
      </c>
      <c r="D7477" s="72" t="str">
        <f t="shared" si="233"/>
        <v>nov/2018</v>
      </c>
      <c r="E7477" s="206">
        <v>43413</v>
      </c>
      <c r="F7477" s="205" t="s">
        <v>203</v>
      </c>
      <c r="G7477" s="205" t="s">
        <v>287</v>
      </c>
      <c r="H7477" s="207" t="s">
        <v>204</v>
      </c>
      <c r="I7477" s="207" t="s">
        <v>292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691</v>
      </c>
      <c r="C7478" s="209" t="s">
        <v>692</v>
      </c>
      <c r="D7478" s="72" t="str">
        <f t="shared" si="233"/>
        <v>nov/2018</v>
      </c>
      <c r="E7478" s="206">
        <v>43416</v>
      </c>
      <c r="F7478" s="205" t="s">
        <v>550</v>
      </c>
      <c r="G7478" s="205" t="s">
        <v>287</v>
      </c>
      <c r="H7478" s="207" t="s">
        <v>1677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691</v>
      </c>
      <c r="C7479" s="209" t="s">
        <v>692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287</v>
      </c>
      <c r="H7479" s="207" t="s">
        <v>1605</v>
      </c>
      <c r="I7479" s="207" t="s">
        <v>241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691</v>
      </c>
      <c r="C7480" s="209" t="s">
        <v>692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287</v>
      </c>
      <c r="H7480" s="207" t="s">
        <v>1761</v>
      </c>
      <c r="I7480" s="207" t="s">
        <v>241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691</v>
      </c>
      <c r="C7481" s="209" t="s">
        <v>692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287</v>
      </c>
      <c r="H7481" s="207" t="s">
        <v>1762</v>
      </c>
      <c r="I7481" s="207" t="s">
        <v>241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691</v>
      </c>
      <c r="C7482" s="209" t="s">
        <v>692</v>
      </c>
      <c r="D7482" s="72" t="str">
        <f t="shared" si="233"/>
        <v>nov/2018</v>
      </c>
      <c r="E7482" s="206">
        <v>43416</v>
      </c>
      <c r="F7482" s="205" t="s">
        <v>1763</v>
      </c>
      <c r="G7482" s="205" t="s">
        <v>287</v>
      </c>
      <c r="H7482" s="207" t="s">
        <v>328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691</v>
      </c>
      <c r="C7483" s="209" t="s">
        <v>692</v>
      </c>
      <c r="D7483" s="72" t="str">
        <f t="shared" si="233"/>
        <v>nov/2018</v>
      </c>
      <c r="E7483" s="206">
        <v>43416</v>
      </c>
      <c r="F7483" s="205" t="s">
        <v>550</v>
      </c>
      <c r="G7483" s="205" t="s">
        <v>287</v>
      </c>
      <c r="H7483" s="207" t="s">
        <v>1341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691</v>
      </c>
      <c r="C7484" s="209" t="s">
        <v>692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287</v>
      </c>
      <c r="H7484" s="207" t="s">
        <v>1416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691</v>
      </c>
      <c r="C7485" s="209" t="s">
        <v>692</v>
      </c>
      <c r="D7485" s="72" t="str">
        <f t="shared" si="233"/>
        <v>nov/2018</v>
      </c>
      <c r="E7485" s="206">
        <v>43416</v>
      </c>
      <c r="F7485" s="205" t="s">
        <v>1764</v>
      </c>
      <c r="G7485" s="205" t="s">
        <v>287</v>
      </c>
      <c r="H7485" s="207" t="s">
        <v>1287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691</v>
      </c>
      <c r="C7486" s="209" t="s">
        <v>692</v>
      </c>
      <c r="D7486" s="72" t="str">
        <f t="shared" si="233"/>
        <v>nov/2018</v>
      </c>
      <c r="E7486" s="206">
        <v>43416</v>
      </c>
      <c r="F7486" s="205" t="s">
        <v>1765</v>
      </c>
      <c r="G7486" s="205" t="s">
        <v>287</v>
      </c>
      <c r="H7486" s="207" t="s">
        <v>328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691</v>
      </c>
      <c r="C7487" s="209" t="s">
        <v>692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287</v>
      </c>
      <c r="H7487" s="207" t="s">
        <v>996</v>
      </c>
      <c r="I7487" s="207" t="s">
        <v>249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691</v>
      </c>
      <c r="C7488" s="209" t="s">
        <v>692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287</v>
      </c>
      <c r="H7488" s="207" t="s">
        <v>309</v>
      </c>
      <c r="I7488" s="207" t="s">
        <v>249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691</v>
      </c>
      <c r="C7489" s="209" t="s">
        <v>692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287</v>
      </c>
      <c r="H7489" s="207" t="s">
        <v>1614</v>
      </c>
      <c r="I7489" s="207" t="s">
        <v>247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691</v>
      </c>
      <c r="C7490" s="209" t="s">
        <v>692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287</v>
      </c>
      <c r="H7490" s="207" t="s">
        <v>1565</v>
      </c>
      <c r="I7490" s="207" t="s">
        <v>240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691</v>
      </c>
      <c r="C7491" s="209" t="s">
        <v>692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287</v>
      </c>
      <c r="H7491" s="207" t="s">
        <v>1066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691</v>
      </c>
      <c r="C7492" s="209" t="s">
        <v>692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287</v>
      </c>
      <c r="H7492" s="207" t="s">
        <v>1180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691</v>
      </c>
      <c r="C7493" s="209" t="s">
        <v>692</v>
      </c>
      <c r="D7493" s="72" t="str">
        <f t="shared" si="235"/>
        <v>nov/2018</v>
      </c>
      <c r="E7493" s="206">
        <v>43416</v>
      </c>
      <c r="F7493" s="205" t="s">
        <v>203</v>
      </c>
      <c r="G7493" s="205" t="s">
        <v>287</v>
      </c>
      <c r="H7493" s="207" t="s">
        <v>204</v>
      </c>
      <c r="I7493" s="207" t="s">
        <v>292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691</v>
      </c>
      <c r="C7494" s="209" t="s">
        <v>692</v>
      </c>
      <c r="D7494" s="72" t="str">
        <f t="shared" si="235"/>
        <v>nov/2018</v>
      </c>
      <c r="E7494" s="206">
        <v>43416</v>
      </c>
      <c r="F7494" s="205" t="s">
        <v>1766</v>
      </c>
      <c r="G7494" s="205" t="s">
        <v>287</v>
      </c>
      <c r="H7494" s="207" t="s">
        <v>540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691</v>
      </c>
      <c r="C7495" s="209" t="s">
        <v>692</v>
      </c>
      <c r="D7495" s="72" t="str">
        <f t="shared" si="235"/>
        <v>nov/2018</v>
      </c>
      <c r="E7495" s="206">
        <v>43416</v>
      </c>
      <c r="F7495" s="205" t="s">
        <v>1767</v>
      </c>
      <c r="G7495" s="205" t="s">
        <v>287</v>
      </c>
      <c r="H7495" s="207" t="s">
        <v>1073</v>
      </c>
      <c r="I7495" s="207" t="s">
        <v>270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691</v>
      </c>
      <c r="C7496" s="209" t="s">
        <v>692</v>
      </c>
      <c r="D7496" s="72" t="str">
        <f t="shared" si="235"/>
        <v>nov/2018</v>
      </c>
      <c r="E7496" s="206">
        <v>43416</v>
      </c>
      <c r="F7496" s="205" t="s">
        <v>1768</v>
      </c>
      <c r="G7496" s="205" t="s">
        <v>287</v>
      </c>
      <c r="H7496" s="207" t="s">
        <v>1494</v>
      </c>
      <c r="I7496" s="207" t="s">
        <v>235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691</v>
      </c>
      <c r="C7497" s="209" t="s">
        <v>692</v>
      </c>
      <c r="D7497" s="72" t="str">
        <f t="shared" si="235"/>
        <v>nov/2018</v>
      </c>
      <c r="E7497" s="206">
        <v>43416</v>
      </c>
      <c r="F7497" s="205" t="s">
        <v>1769</v>
      </c>
      <c r="G7497" s="205" t="s">
        <v>287</v>
      </c>
      <c r="H7497" s="207" t="s">
        <v>1029</v>
      </c>
      <c r="I7497" s="207" t="s">
        <v>235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691</v>
      </c>
      <c r="C7498" s="209" t="s">
        <v>692</v>
      </c>
      <c r="D7498" s="72" t="str">
        <f t="shared" si="235"/>
        <v>nov/2018</v>
      </c>
      <c r="E7498" s="206">
        <v>43416</v>
      </c>
      <c r="F7498" s="205" t="s">
        <v>1737</v>
      </c>
      <c r="G7498" s="205" t="s">
        <v>287</v>
      </c>
      <c r="H7498" s="207" t="s">
        <v>1030</v>
      </c>
      <c r="I7498" s="207" t="s">
        <v>235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691</v>
      </c>
      <c r="C7499" s="209" t="s">
        <v>692</v>
      </c>
      <c r="D7499" s="72" t="str">
        <f t="shared" si="235"/>
        <v>nov/2018</v>
      </c>
      <c r="E7499" s="206">
        <v>43416</v>
      </c>
      <c r="F7499" s="205" t="s">
        <v>1770</v>
      </c>
      <c r="G7499" s="205" t="s">
        <v>287</v>
      </c>
      <c r="H7499" s="207" t="s">
        <v>1011</v>
      </c>
      <c r="I7499" s="207" t="s">
        <v>235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691</v>
      </c>
      <c r="C7500" s="209" t="s">
        <v>692</v>
      </c>
      <c r="D7500" s="72" t="str">
        <f t="shared" si="235"/>
        <v>nov/2018</v>
      </c>
      <c r="E7500" s="206">
        <v>43416</v>
      </c>
      <c r="F7500" s="205" t="s">
        <v>1771</v>
      </c>
      <c r="G7500" s="205" t="s">
        <v>287</v>
      </c>
      <c r="H7500" s="207" t="s">
        <v>1012</v>
      </c>
      <c r="I7500" s="207" t="s">
        <v>235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691</v>
      </c>
      <c r="C7501" s="209" t="s">
        <v>692</v>
      </c>
      <c r="D7501" s="72" t="str">
        <f t="shared" si="235"/>
        <v>nov/2018</v>
      </c>
      <c r="E7501" s="206">
        <v>43416</v>
      </c>
      <c r="F7501" s="205" t="s">
        <v>678</v>
      </c>
      <c r="G7501" s="205" t="s">
        <v>287</v>
      </c>
      <c r="H7501" s="207" t="s">
        <v>1013</v>
      </c>
      <c r="I7501" s="207" t="s">
        <v>235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691</v>
      </c>
      <c r="C7502" s="209" t="s">
        <v>692</v>
      </c>
      <c r="D7502" s="72" t="str">
        <f t="shared" si="235"/>
        <v>nov/2018</v>
      </c>
      <c r="E7502" s="206">
        <v>43416</v>
      </c>
      <c r="F7502" s="205" t="s">
        <v>1772</v>
      </c>
      <c r="G7502" s="205" t="s">
        <v>287</v>
      </c>
      <c r="H7502" s="207" t="s">
        <v>1017</v>
      </c>
      <c r="I7502" s="207" t="s">
        <v>235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691</v>
      </c>
      <c r="C7503" s="209" t="s">
        <v>692</v>
      </c>
      <c r="D7503" s="72" t="str">
        <f t="shared" si="235"/>
        <v>nov/2018</v>
      </c>
      <c r="E7503" s="206">
        <v>43416</v>
      </c>
      <c r="F7503" s="205" t="s">
        <v>1078</v>
      </c>
      <c r="G7503" s="205" t="s">
        <v>287</v>
      </c>
      <c r="H7503" s="207" t="s">
        <v>1503</v>
      </c>
      <c r="I7503" s="221" t="s">
        <v>235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691</v>
      </c>
      <c r="C7504" s="209" t="s">
        <v>692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287</v>
      </c>
      <c r="H7504" s="207" t="s">
        <v>1610</v>
      </c>
      <c r="I7504" s="207" t="s">
        <v>269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691</v>
      </c>
      <c r="C7505" s="209" t="s">
        <v>692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287</v>
      </c>
      <c r="H7505" s="207" t="s">
        <v>1488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691</v>
      </c>
      <c r="C7506" s="209" t="s">
        <v>692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287</v>
      </c>
      <c r="H7506" s="207" t="s">
        <v>1462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691</v>
      </c>
      <c r="C7507" s="209" t="s">
        <v>692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287</v>
      </c>
      <c r="H7507" s="207" t="s">
        <v>1007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691</v>
      </c>
      <c r="C7508" s="209" t="s">
        <v>692</v>
      </c>
      <c r="D7508" s="72" t="str">
        <f t="shared" si="235"/>
        <v>nov/2018</v>
      </c>
      <c r="E7508" s="206">
        <v>43417</v>
      </c>
      <c r="F7508" s="205" t="s">
        <v>314</v>
      </c>
      <c r="G7508" s="205" t="s">
        <v>287</v>
      </c>
      <c r="H7508" s="207" t="s">
        <v>206</v>
      </c>
      <c r="I7508" s="207" t="s">
        <v>268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691</v>
      </c>
      <c r="C7509" s="209" t="s">
        <v>692</v>
      </c>
      <c r="D7509" s="72" t="str">
        <f t="shared" si="235"/>
        <v>nov/2018</v>
      </c>
      <c r="E7509" s="206">
        <v>43417</v>
      </c>
      <c r="F7509" s="205" t="s">
        <v>314</v>
      </c>
      <c r="G7509" s="205" t="s">
        <v>287</v>
      </c>
      <c r="H7509" s="207" t="s">
        <v>207</v>
      </c>
      <c r="I7509" s="207" t="s">
        <v>268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691</v>
      </c>
      <c r="C7510" s="209" t="s">
        <v>692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287</v>
      </c>
      <c r="H7510" s="207" t="s">
        <v>306</v>
      </c>
      <c r="I7510" s="207" t="s">
        <v>241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691</v>
      </c>
      <c r="C7511" s="209" t="s">
        <v>692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287</v>
      </c>
      <c r="H7511" s="207" t="s">
        <v>1574</v>
      </c>
      <c r="I7511" s="207" t="s">
        <v>241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691</v>
      </c>
      <c r="C7512" s="209" t="s">
        <v>692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287</v>
      </c>
      <c r="H7512" s="207" t="s">
        <v>1612</v>
      </c>
      <c r="I7512" s="207" t="s">
        <v>241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691</v>
      </c>
      <c r="C7513" s="209" t="s">
        <v>692</v>
      </c>
      <c r="D7513" s="72" t="str">
        <f t="shared" si="235"/>
        <v>nov/2018</v>
      </c>
      <c r="E7513" s="206">
        <v>43417</v>
      </c>
      <c r="F7513" s="205" t="s">
        <v>210</v>
      </c>
      <c r="G7513" s="205" t="s">
        <v>287</v>
      </c>
      <c r="H7513" s="207" t="s">
        <v>298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691</v>
      </c>
      <c r="C7514" s="209" t="s">
        <v>692</v>
      </c>
      <c r="D7514" s="72" t="str">
        <f t="shared" si="235"/>
        <v>nov/2018</v>
      </c>
      <c r="E7514" s="206">
        <v>43417</v>
      </c>
      <c r="F7514" s="205" t="s">
        <v>210</v>
      </c>
      <c r="G7514" s="205" t="s">
        <v>287</v>
      </c>
      <c r="H7514" s="207" t="s">
        <v>298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691</v>
      </c>
      <c r="C7515" s="209" t="s">
        <v>692</v>
      </c>
      <c r="D7515" s="72" t="str">
        <f t="shared" si="235"/>
        <v>nov/2018</v>
      </c>
      <c r="E7515" s="206">
        <v>43417</v>
      </c>
      <c r="F7515" s="205" t="s">
        <v>210</v>
      </c>
      <c r="G7515" s="205" t="s">
        <v>287</v>
      </c>
      <c r="H7515" s="207" t="s">
        <v>298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691</v>
      </c>
      <c r="C7516" s="209" t="s">
        <v>692</v>
      </c>
      <c r="D7516" s="72" t="str">
        <f t="shared" si="235"/>
        <v>nov/2018</v>
      </c>
      <c r="E7516" s="206">
        <v>43417</v>
      </c>
      <c r="F7516" s="205" t="s">
        <v>210</v>
      </c>
      <c r="G7516" s="205" t="s">
        <v>287</v>
      </c>
      <c r="H7516" s="207" t="s">
        <v>298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691</v>
      </c>
      <c r="C7517" s="209" t="s">
        <v>692</v>
      </c>
      <c r="D7517" s="72" t="str">
        <f t="shared" si="235"/>
        <v>nov/2018</v>
      </c>
      <c r="E7517" s="206">
        <v>43417</v>
      </c>
      <c r="F7517" s="205" t="s">
        <v>210</v>
      </c>
      <c r="G7517" s="205" t="s">
        <v>287</v>
      </c>
      <c r="H7517" s="207" t="s">
        <v>298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691</v>
      </c>
      <c r="C7518" s="209" t="s">
        <v>692</v>
      </c>
      <c r="D7518" s="72" t="str">
        <f t="shared" si="235"/>
        <v>nov/2018</v>
      </c>
      <c r="E7518" s="206">
        <v>43417</v>
      </c>
      <c r="F7518" s="205" t="s">
        <v>210</v>
      </c>
      <c r="G7518" s="205" t="s">
        <v>287</v>
      </c>
      <c r="H7518" s="207" t="s">
        <v>298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691</v>
      </c>
      <c r="C7519" s="209" t="s">
        <v>692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287</v>
      </c>
      <c r="H7519" s="207" t="s">
        <v>1581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691</v>
      </c>
      <c r="C7520" s="209" t="s">
        <v>692</v>
      </c>
      <c r="D7520" s="72" t="str">
        <f t="shared" si="235"/>
        <v>nov/2018</v>
      </c>
      <c r="E7520" s="206">
        <v>43417</v>
      </c>
      <c r="F7520" s="205" t="s">
        <v>203</v>
      </c>
      <c r="G7520" s="205" t="s">
        <v>287</v>
      </c>
      <c r="H7520" s="207" t="s">
        <v>204</v>
      </c>
      <c r="I7520" s="207" t="s">
        <v>292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691</v>
      </c>
      <c r="C7521" s="209" t="s">
        <v>692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287</v>
      </c>
      <c r="H7521" s="221" t="s">
        <v>1773</v>
      </c>
      <c r="I7521" s="207" t="s">
        <v>235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691</v>
      </c>
      <c r="C7522" s="209" t="s">
        <v>692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287</v>
      </c>
      <c r="H7522" s="221" t="s">
        <v>1773</v>
      </c>
      <c r="I7522" s="207" t="s">
        <v>235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693</v>
      </c>
      <c r="C7523" s="209" t="s">
        <v>692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287</v>
      </c>
      <c r="H7523" s="207" t="s">
        <v>140</v>
      </c>
      <c r="I7523" s="207" t="s">
        <v>227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693</v>
      </c>
      <c r="C7524" s="209" t="s">
        <v>692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287</v>
      </c>
      <c r="H7524" s="207" t="s">
        <v>140</v>
      </c>
      <c r="I7524" s="207" t="s">
        <v>227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691</v>
      </c>
      <c r="C7525" s="209" t="s">
        <v>692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287</v>
      </c>
      <c r="H7525" s="207" t="s">
        <v>320</v>
      </c>
      <c r="I7525" s="207" t="s">
        <v>251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691</v>
      </c>
      <c r="C7526" s="209" t="s">
        <v>692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287</v>
      </c>
      <c r="H7526" s="207" t="s">
        <v>342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691</v>
      </c>
      <c r="C7527" s="209" t="s">
        <v>692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287</v>
      </c>
      <c r="H7527" s="207" t="s">
        <v>319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691</v>
      </c>
      <c r="C7528" s="209" t="s">
        <v>692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287</v>
      </c>
      <c r="H7528" s="207" t="s">
        <v>178</v>
      </c>
      <c r="I7528" s="207" t="s">
        <v>241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691</v>
      </c>
      <c r="C7529" s="209" t="s">
        <v>692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287</v>
      </c>
      <c r="H7529" s="207" t="s">
        <v>178</v>
      </c>
      <c r="I7529" s="207" t="s">
        <v>241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691</v>
      </c>
      <c r="C7530" s="209" t="s">
        <v>692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287</v>
      </c>
      <c r="H7530" s="207" t="s">
        <v>570</v>
      </c>
      <c r="I7530" s="207" t="s">
        <v>241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691</v>
      </c>
      <c r="C7531" s="209" t="s">
        <v>692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287</v>
      </c>
      <c r="H7531" s="207" t="s">
        <v>502</v>
      </c>
      <c r="I7531" s="207" t="s">
        <v>241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691</v>
      </c>
      <c r="C7532" s="209" t="s">
        <v>692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287</v>
      </c>
      <c r="H7532" s="207" t="s">
        <v>1409</v>
      </c>
      <c r="I7532" s="207" t="s">
        <v>241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691</v>
      </c>
      <c r="C7533" s="209" t="s">
        <v>692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287</v>
      </c>
      <c r="H7533" s="207" t="s">
        <v>1409</v>
      </c>
      <c r="I7533" s="207" t="s">
        <v>241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691</v>
      </c>
      <c r="C7534" s="209" t="s">
        <v>692</v>
      </c>
      <c r="D7534" s="72" t="str">
        <f t="shared" si="235"/>
        <v>nov/2018</v>
      </c>
      <c r="E7534" s="206">
        <v>43418</v>
      </c>
      <c r="F7534" s="205" t="s">
        <v>210</v>
      </c>
      <c r="G7534" s="205" t="s">
        <v>287</v>
      </c>
      <c r="H7534" s="207" t="s">
        <v>298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691</v>
      </c>
      <c r="C7535" s="209" t="s">
        <v>692</v>
      </c>
      <c r="D7535" s="72" t="str">
        <f t="shared" si="235"/>
        <v>nov/2018</v>
      </c>
      <c r="E7535" s="206">
        <v>43418</v>
      </c>
      <c r="F7535" s="205" t="s">
        <v>210</v>
      </c>
      <c r="G7535" s="205" t="s">
        <v>287</v>
      </c>
      <c r="H7535" s="207" t="s">
        <v>298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691</v>
      </c>
      <c r="C7536" s="209" t="s">
        <v>692</v>
      </c>
      <c r="D7536" s="72" t="str">
        <f t="shared" si="235"/>
        <v>nov/2018</v>
      </c>
      <c r="E7536" s="206">
        <v>43418</v>
      </c>
      <c r="F7536" s="205" t="s">
        <v>210</v>
      </c>
      <c r="G7536" s="205" t="s">
        <v>287</v>
      </c>
      <c r="H7536" s="207" t="s">
        <v>298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691</v>
      </c>
      <c r="C7537" s="209" t="s">
        <v>692</v>
      </c>
      <c r="D7537" s="72" t="str">
        <f t="shared" si="235"/>
        <v>nov/2018</v>
      </c>
      <c r="E7537" s="206">
        <v>43418</v>
      </c>
      <c r="F7537" s="205" t="s">
        <v>210</v>
      </c>
      <c r="G7537" s="205" t="s">
        <v>287</v>
      </c>
      <c r="H7537" s="207" t="s">
        <v>298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691</v>
      </c>
      <c r="C7538" s="209" t="s">
        <v>692</v>
      </c>
      <c r="D7538" s="72" t="str">
        <f t="shared" si="235"/>
        <v>nov/2018</v>
      </c>
      <c r="E7538" s="206">
        <v>43418</v>
      </c>
      <c r="F7538" s="205" t="s">
        <v>210</v>
      </c>
      <c r="G7538" s="205" t="s">
        <v>287</v>
      </c>
      <c r="H7538" s="207" t="s">
        <v>298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691</v>
      </c>
      <c r="C7539" s="209" t="s">
        <v>692</v>
      </c>
      <c r="D7539" s="72" t="str">
        <f t="shared" si="235"/>
        <v>nov/2018</v>
      </c>
      <c r="E7539" s="206">
        <v>43418</v>
      </c>
      <c r="F7539" s="205" t="s">
        <v>210</v>
      </c>
      <c r="G7539" s="205" t="s">
        <v>287</v>
      </c>
      <c r="H7539" s="207" t="s">
        <v>298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691</v>
      </c>
      <c r="C7540" s="209" t="s">
        <v>692</v>
      </c>
      <c r="D7540" s="72" t="str">
        <f t="shared" si="235"/>
        <v>nov/2018</v>
      </c>
      <c r="E7540" s="206">
        <v>43418</v>
      </c>
      <c r="F7540" s="205" t="s">
        <v>210</v>
      </c>
      <c r="G7540" s="205" t="s">
        <v>287</v>
      </c>
      <c r="H7540" s="207" t="s">
        <v>298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691</v>
      </c>
      <c r="C7541" s="209" t="s">
        <v>692</v>
      </c>
      <c r="D7541" s="72" t="str">
        <f t="shared" si="235"/>
        <v>nov/2018</v>
      </c>
      <c r="E7541" s="206">
        <v>43418</v>
      </c>
      <c r="F7541" s="205" t="s">
        <v>210</v>
      </c>
      <c r="G7541" s="205" t="s">
        <v>287</v>
      </c>
      <c r="H7541" s="207" t="s">
        <v>298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691</v>
      </c>
      <c r="C7542" s="209" t="s">
        <v>692</v>
      </c>
      <c r="D7542" s="72" t="str">
        <f t="shared" si="235"/>
        <v>nov/2018</v>
      </c>
      <c r="E7542" s="206">
        <v>43418</v>
      </c>
      <c r="F7542" s="205" t="s">
        <v>210</v>
      </c>
      <c r="G7542" s="205" t="s">
        <v>287</v>
      </c>
      <c r="H7542" s="207" t="s">
        <v>298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691</v>
      </c>
      <c r="C7543" s="209" t="s">
        <v>692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287</v>
      </c>
      <c r="H7543" s="207" t="s">
        <v>328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691</v>
      </c>
      <c r="C7544" s="209" t="s">
        <v>692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287</v>
      </c>
      <c r="H7544" s="207" t="s">
        <v>328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691</v>
      </c>
      <c r="C7545" s="209" t="s">
        <v>692</v>
      </c>
      <c r="D7545" s="72" t="str">
        <f t="shared" si="235"/>
        <v>nov/2018</v>
      </c>
      <c r="E7545" s="206">
        <v>43418</v>
      </c>
      <c r="F7545" s="205" t="s">
        <v>1774</v>
      </c>
      <c r="G7545" s="205" t="s">
        <v>287</v>
      </c>
      <c r="H7545" s="207" t="s">
        <v>1015</v>
      </c>
      <c r="I7545" s="207" t="s">
        <v>260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691</v>
      </c>
      <c r="C7546" s="209" t="s">
        <v>692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287</v>
      </c>
      <c r="H7546" s="207" t="s">
        <v>1581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691</v>
      </c>
      <c r="C7547" s="209" t="s">
        <v>692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287</v>
      </c>
      <c r="H7547" s="207" t="s">
        <v>1416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691</v>
      </c>
      <c r="C7548" s="209" t="s">
        <v>692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287</v>
      </c>
      <c r="H7548" s="207" t="s">
        <v>1287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691</v>
      </c>
      <c r="C7549" s="209" t="s">
        <v>692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287</v>
      </c>
      <c r="H7549" s="207" t="s">
        <v>593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691</v>
      </c>
      <c r="C7550" s="209" t="s">
        <v>692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287</v>
      </c>
      <c r="H7550" s="207" t="s">
        <v>328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691</v>
      </c>
      <c r="C7551" s="209" t="s">
        <v>692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287</v>
      </c>
      <c r="H7551" s="207" t="s">
        <v>1005</v>
      </c>
      <c r="I7551" s="207" t="s">
        <v>242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691</v>
      </c>
      <c r="C7552" s="209" t="s">
        <v>692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287</v>
      </c>
      <c r="H7552" s="207" t="s">
        <v>996</v>
      </c>
      <c r="I7552" s="207" t="s">
        <v>248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691</v>
      </c>
      <c r="C7553" s="209" t="s">
        <v>692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287</v>
      </c>
      <c r="H7553" s="207" t="s">
        <v>309</v>
      </c>
      <c r="I7553" s="207" t="s">
        <v>248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691</v>
      </c>
      <c r="C7554" s="209" t="s">
        <v>692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287</v>
      </c>
      <c r="H7554" s="207" t="s">
        <v>1667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691</v>
      </c>
      <c r="C7555" s="209" t="s">
        <v>692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287</v>
      </c>
      <c r="H7555" s="207" t="s">
        <v>1755</v>
      </c>
      <c r="I7555" s="207" t="s">
        <v>240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691</v>
      </c>
      <c r="C7556" s="209" t="s">
        <v>692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287</v>
      </c>
      <c r="H7556" s="207" t="s">
        <v>363</v>
      </c>
      <c r="I7556" s="207" t="s">
        <v>240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691</v>
      </c>
      <c r="C7557" s="209" t="s">
        <v>692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287</v>
      </c>
      <c r="H7557" s="221" t="s">
        <v>1033</v>
      </c>
      <c r="I7557" s="221" t="s">
        <v>240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691</v>
      </c>
      <c r="C7558" s="209" t="s">
        <v>692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287</v>
      </c>
      <c r="H7558" s="207" t="s">
        <v>178</v>
      </c>
      <c r="I7558" s="207" t="s">
        <v>240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691</v>
      </c>
      <c r="C7559" s="209" t="s">
        <v>692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287</v>
      </c>
      <c r="H7559" s="207" t="s">
        <v>1008</v>
      </c>
      <c r="I7559" s="207" t="s">
        <v>240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691</v>
      </c>
      <c r="C7560" s="209" t="s">
        <v>692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287</v>
      </c>
      <c r="H7560" s="207" t="s">
        <v>1572</v>
      </c>
      <c r="I7560" s="207" t="s">
        <v>240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691</v>
      </c>
      <c r="C7561" s="209" t="s">
        <v>692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287</v>
      </c>
      <c r="H7561" s="207" t="s">
        <v>306</v>
      </c>
      <c r="I7561" s="207" t="s">
        <v>240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691</v>
      </c>
      <c r="C7562" s="209" t="s">
        <v>692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287</v>
      </c>
      <c r="H7562" s="207" t="s">
        <v>306</v>
      </c>
      <c r="I7562" s="207" t="s">
        <v>240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691</v>
      </c>
      <c r="C7563" s="209" t="s">
        <v>692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287</v>
      </c>
      <c r="H7563" s="207" t="s">
        <v>502</v>
      </c>
      <c r="I7563" s="207" t="s">
        <v>240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691</v>
      </c>
      <c r="C7564" s="209" t="s">
        <v>692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287</v>
      </c>
      <c r="H7564" s="207" t="s">
        <v>502</v>
      </c>
      <c r="I7564" s="207" t="s">
        <v>240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691</v>
      </c>
      <c r="C7565" s="209" t="s">
        <v>692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293</v>
      </c>
      <c r="H7565" s="207" t="s">
        <v>291</v>
      </c>
      <c r="I7565" s="207" t="s">
        <v>240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691</v>
      </c>
      <c r="C7566" s="209" t="s">
        <v>692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317</v>
      </c>
      <c r="H7566" s="207" t="s">
        <v>291</v>
      </c>
      <c r="I7566" s="207" t="s">
        <v>240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691</v>
      </c>
      <c r="C7567" s="209" t="s">
        <v>692</v>
      </c>
      <c r="D7567" s="72" t="str">
        <f t="shared" si="237"/>
        <v>nov/2018</v>
      </c>
      <c r="E7567" s="206">
        <v>43418</v>
      </c>
      <c r="F7567" s="205" t="s">
        <v>203</v>
      </c>
      <c r="G7567" s="205" t="s">
        <v>287</v>
      </c>
      <c r="H7567" s="207" t="s">
        <v>204</v>
      </c>
      <c r="I7567" s="207" t="s">
        <v>292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691</v>
      </c>
      <c r="C7568" s="209" t="s">
        <v>692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287</v>
      </c>
      <c r="H7568" s="207" t="s">
        <v>540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691</v>
      </c>
      <c r="C7569" s="209" t="s">
        <v>692</v>
      </c>
      <c r="D7569" s="72" t="str">
        <f t="shared" si="237"/>
        <v>nov/2018</v>
      </c>
      <c r="E7569" s="206">
        <v>43418</v>
      </c>
      <c r="F7569" s="205" t="s">
        <v>1775</v>
      </c>
      <c r="G7569" s="205" t="s">
        <v>287</v>
      </c>
      <c r="H7569" s="207" t="s">
        <v>1592</v>
      </c>
      <c r="I7569" s="207" t="s">
        <v>263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693</v>
      </c>
      <c r="C7570" s="209" t="s">
        <v>692</v>
      </c>
      <c r="D7570" s="72" t="str">
        <f t="shared" si="237"/>
        <v>nov/2018</v>
      </c>
      <c r="E7570" s="206">
        <v>43418</v>
      </c>
      <c r="F7570" s="205" t="s">
        <v>201</v>
      </c>
      <c r="G7570" s="205" t="s">
        <v>287</v>
      </c>
      <c r="H7570" s="207" t="s">
        <v>299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691</v>
      </c>
      <c r="C7571" s="209" t="s">
        <v>692</v>
      </c>
      <c r="D7571" s="72" t="str">
        <f t="shared" si="237"/>
        <v>nov/2018</v>
      </c>
      <c r="E7571" s="206">
        <v>43418</v>
      </c>
      <c r="F7571" s="205" t="s">
        <v>201</v>
      </c>
      <c r="G7571" s="205" t="s">
        <v>287</v>
      </c>
      <c r="H7571" s="207" t="s">
        <v>299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691</v>
      </c>
      <c r="C7572" s="209" t="s">
        <v>692</v>
      </c>
      <c r="D7572" s="72" t="str">
        <f t="shared" si="237"/>
        <v>nov/2018</v>
      </c>
      <c r="E7572" s="206">
        <v>43420</v>
      </c>
      <c r="F7572" s="205" t="s">
        <v>1507</v>
      </c>
      <c r="G7572" s="205" t="s">
        <v>287</v>
      </c>
      <c r="H7572" s="207" t="s">
        <v>926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691</v>
      </c>
      <c r="C7573" s="209" t="s">
        <v>692</v>
      </c>
      <c r="D7573" s="72" t="str">
        <f t="shared" si="237"/>
        <v>nov/2018</v>
      </c>
      <c r="E7573" s="206">
        <v>43420</v>
      </c>
      <c r="F7573" s="205" t="s">
        <v>210</v>
      </c>
      <c r="G7573" s="205" t="s">
        <v>287</v>
      </c>
      <c r="H7573" s="207" t="s">
        <v>321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691</v>
      </c>
      <c r="C7574" s="209" t="s">
        <v>692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287</v>
      </c>
      <c r="H7574" s="207" t="s">
        <v>307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691</v>
      </c>
      <c r="C7575" s="209" t="s">
        <v>692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287</v>
      </c>
      <c r="H7575" s="207" t="s">
        <v>1776</v>
      </c>
      <c r="I7575" s="207" t="s">
        <v>276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691</v>
      </c>
      <c r="C7576" s="209" t="s">
        <v>692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287</v>
      </c>
      <c r="H7576" s="207" t="s">
        <v>363</v>
      </c>
      <c r="I7576" s="207" t="s">
        <v>241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691</v>
      </c>
      <c r="C7577" s="209" t="s">
        <v>692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287</v>
      </c>
      <c r="H7577" s="207" t="s">
        <v>389</v>
      </c>
      <c r="I7577" s="207" t="s">
        <v>241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691</v>
      </c>
      <c r="C7578" s="209" t="s">
        <v>692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287</v>
      </c>
      <c r="H7578" s="207" t="s">
        <v>323</v>
      </c>
      <c r="I7578" s="207" t="s">
        <v>241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691</v>
      </c>
      <c r="C7579" s="209" t="s">
        <v>692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289</v>
      </c>
      <c r="H7579" s="207" t="s">
        <v>412</v>
      </c>
      <c r="I7579" s="207" t="s">
        <v>241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691</v>
      </c>
      <c r="C7580" s="209" t="s">
        <v>692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287</v>
      </c>
      <c r="H7580" s="207" t="s">
        <v>1409</v>
      </c>
      <c r="I7580" s="207" t="s">
        <v>241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691</v>
      </c>
      <c r="C7581" s="209" t="s">
        <v>692</v>
      </c>
      <c r="D7581" s="72" t="str">
        <f t="shared" si="237"/>
        <v>nov/2018</v>
      </c>
      <c r="E7581" s="206">
        <v>43423</v>
      </c>
      <c r="F7581" s="205" t="s">
        <v>210</v>
      </c>
      <c r="G7581" s="205" t="s">
        <v>287</v>
      </c>
      <c r="H7581" s="207" t="s">
        <v>298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691</v>
      </c>
      <c r="C7582" s="209" t="s">
        <v>692</v>
      </c>
      <c r="D7582" s="72" t="str">
        <f t="shared" si="237"/>
        <v>nov/2018</v>
      </c>
      <c r="E7582" s="206">
        <v>43423</v>
      </c>
      <c r="F7582" s="205" t="s">
        <v>210</v>
      </c>
      <c r="G7582" s="205" t="s">
        <v>287</v>
      </c>
      <c r="H7582" s="207" t="s">
        <v>298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691</v>
      </c>
      <c r="C7583" s="209" t="s">
        <v>692</v>
      </c>
      <c r="D7583" s="72" t="str">
        <f t="shared" si="237"/>
        <v>nov/2018</v>
      </c>
      <c r="E7583" s="206">
        <v>43423</v>
      </c>
      <c r="F7583" s="205" t="s">
        <v>210</v>
      </c>
      <c r="G7583" s="205" t="s">
        <v>287</v>
      </c>
      <c r="H7583" s="207" t="s">
        <v>298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691</v>
      </c>
      <c r="C7584" s="209" t="s">
        <v>692</v>
      </c>
      <c r="D7584" s="72" t="str">
        <f t="shared" si="237"/>
        <v>nov/2018</v>
      </c>
      <c r="E7584" s="206">
        <v>43423</v>
      </c>
      <c r="F7584" s="205" t="s">
        <v>210</v>
      </c>
      <c r="G7584" s="205" t="s">
        <v>287</v>
      </c>
      <c r="H7584" s="207" t="s">
        <v>298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691</v>
      </c>
      <c r="C7585" s="209" t="s">
        <v>692</v>
      </c>
      <c r="D7585" s="72" t="str">
        <f t="shared" si="237"/>
        <v>nov/2018</v>
      </c>
      <c r="E7585" s="206">
        <v>43423</v>
      </c>
      <c r="F7585" s="205" t="s">
        <v>210</v>
      </c>
      <c r="G7585" s="205" t="s">
        <v>287</v>
      </c>
      <c r="H7585" s="207" t="s">
        <v>298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691</v>
      </c>
      <c r="C7586" s="209" t="s">
        <v>692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287</v>
      </c>
      <c r="H7586" s="207" t="s">
        <v>405</v>
      </c>
      <c r="I7586" s="207" t="s">
        <v>252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691</v>
      </c>
      <c r="C7587" s="209" t="s">
        <v>692</v>
      </c>
      <c r="D7587" s="72" t="str">
        <f t="shared" si="237"/>
        <v>nov/2018</v>
      </c>
      <c r="E7587" s="206">
        <v>43423</v>
      </c>
      <c r="F7587" s="205" t="s">
        <v>561</v>
      </c>
      <c r="G7587" s="205" t="s">
        <v>287</v>
      </c>
      <c r="H7587" s="207" t="s">
        <v>561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691</v>
      </c>
      <c r="C7588" s="209" t="s">
        <v>692</v>
      </c>
      <c r="D7588" s="72" t="str">
        <f t="shared" si="237"/>
        <v>nov/2018</v>
      </c>
      <c r="E7588" s="206">
        <v>43423</v>
      </c>
      <c r="F7588" s="205" t="s">
        <v>563</v>
      </c>
      <c r="G7588" s="205" t="s">
        <v>287</v>
      </c>
      <c r="H7588" s="207" t="s">
        <v>563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691</v>
      </c>
      <c r="C7589" s="209" t="s">
        <v>692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287</v>
      </c>
      <c r="H7589" s="207" t="s">
        <v>1777</v>
      </c>
      <c r="I7589" s="207" t="s">
        <v>243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691</v>
      </c>
      <c r="C7590" s="209" t="s">
        <v>692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287</v>
      </c>
      <c r="H7590" s="207" t="s">
        <v>1014</v>
      </c>
      <c r="I7590" s="207" t="s">
        <v>244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691</v>
      </c>
      <c r="C7591" s="209" t="s">
        <v>692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287</v>
      </c>
      <c r="H7591" s="207" t="s">
        <v>1416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691</v>
      </c>
      <c r="C7592" s="209" t="s">
        <v>692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287</v>
      </c>
      <c r="H7592" s="207" t="s">
        <v>1173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691</v>
      </c>
      <c r="C7593" s="209" t="s">
        <v>692</v>
      </c>
      <c r="D7593" s="72" t="str">
        <f t="shared" si="237"/>
        <v>nov/2018</v>
      </c>
      <c r="E7593" s="206">
        <v>43423</v>
      </c>
      <c r="F7593" s="205" t="s">
        <v>564</v>
      </c>
      <c r="G7593" s="205" t="s">
        <v>287</v>
      </c>
      <c r="H7593" s="207" t="s">
        <v>564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691</v>
      </c>
      <c r="C7594" s="209" t="s">
        <v>692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287</v>
      </c>
      <c r="H7594" s="207" t="s">
        <v>1014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691</v>
      </c>
      <c r="C7595" s="209" t="s">
        <v>692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287</v>
      </c>
      <c r="H7595" s="207" t="s">
        <v>179</v>
      </c>
      <c r="I7595" s="221" t="s">
        <v>242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691</v>
      </c>
      <c r="C7596" s="209" t="s">
        <v>692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287</v>
      </c>
      <c r="H7596" s="207" t="s">
        <v>671</v>
      </c>
      <c r="I7596" s="207" t="s">
        <v>242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691</v>
      </c>
      <c r="C7597" s="209" t="s">
        <v>692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287</v>
      </c>
      <c r="H7597" s="207" t="s">
        <v>1022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691</v>
      </c>
      <c r="C7598" s="209" t="s">
        <v>692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287</v>
      </c>
      <c r="H7598" s="207" t="s">
        <v>363</v>
      </c>
      <c r="I7598" s="207" t="s">
        <v>240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691</v>
      </c>
      <c r="C7599" s="209" t="s">
        <v>692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289</v>
      </c>
      <c r="H7599" s="207" t="s">
        <v>1565</v>
      </c>
      <c r="I7599" s="207" t="s">
        <v>240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691</v>
      </c>
      <c r="C7600" s="209" t="s">
        <v>692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303</v>
      </c>
      <c r="H7600" s="207" t="s">
        <v>581</v>
      </c>
      <c r="I7600" s="207" t="s">
        <v>240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691</v>
      </c>
      <c r="C7601" s="209" t="s">
        <v>692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287</v>
      </c>
      <c r="H7601" s="207" t="s">
        <v>388</v>
      </c>
      <c r="I7601" s="207" t="s">
        <v>240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691</v>
      </c>
      <c r="C7602" s="209" t="s">
        <v>692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287</v>
      </c>
      <c r="H7602" s="207" t="s">
        <v>999</v>
      </c>
      <c r="I7602" s="207" t="s">
        <v>240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691</v>
      </c>
      <c r="C7603" s="209" t="s">
        <v>692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287</v>
      </c>
      <c r="H7603" s="207" t="s">
        <v>1778</v>
      </c>
      <c r="I7603" s="207" t="s">
        <v>236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691</v>
      </c>
      <c r="C7604" s="209" t="s">
        <v>692</v>
      </c>
      <c r="D7604" s="72" t="str">
        <f t="shared" si="237"/>
        <v>nov/2018</v>
      </c>
      <c r="E7604" s="206">
        <v>43423</v>
      </c>
      <c r="F7604" s="205" t="s">
        <v>203</v>
      </c>
      <c r="G7604" s="205" t="s">
        <v>287</v>
      </c>
      <c r="H7604" s="207" t="s">
        <v>204</v>
      </c>
      <c r="I7604" s="207" t="s">
        <v>292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691</v>
      </c>
      <c r="C7605" s="209" t="s">
        <v>692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287</v>
      </c>
      <c r="H7605" s="207" t="s">
        <v>1073</v>
      </c>
      <c r="I7605" s="207" t="s">
        <v>270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691</v>
      </c>
      <c r="C7606" s="209" t="s">
        <v>692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287</v>
      </c>
      <c r="H7606" s="207" t="s">
        <v>1483</v>
      </c>
      <c r="I7606" s="207" t="s">
        <v>269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691</v>
      </c>
      <c r="C7607" s="209" t="s">
        <v>692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427</v>
      </c>
      <c r="H7607" s="207" t="s">
        <v>1760</v>
      </c>
      <c r="I7607" s="207" t="s">
        <v>250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693</v>
      </c>
      <c r="C7608" s="209" t="s">
        <v>692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287</v>
      </c>
      <c r="H7608" s="207" t="s">
        <v>140</v>
      </c>
      <c r="I7608" s="207" t="s">
        <v>227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691</v>
      </c>
      <c r="C7609" s="209" t="s">
        <v>692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287</v>
      </c>
      <c r="H7609" s="207" t="s">
        <v>1776</v>
      </c>
      <c r="I7609" s="207" t="s">
        <v>276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691</v>
      </c>
      <c r="C7610" s="209" t="s">
        <v>692</v>
      </c>
      <c r="D7610" s="72" t="str">
        <f t="shared" si="237"/>
        <v>nov/2018</v>
      </c>
      <c r="E7610" s="206">
        <v>43424</v>
      </c>
      <c r="F7610" s="205" t="s">
        <v>1779</v>
      </c>
      <c r="G7610" s="205" t="s">
        <v>287</v>
      </c>
      <c r="H7610" s="207" t="s">
        <v>336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693</v>
      </c>
      <c r="C7611" s="209" t="s">
        <v>692</v>
      </c>
      <c r="D7611" s="72" t="str">
        <f t="shared" si="237"/>
        <v>nov/2018</v>
      </c>
      <c r="E7611" s="206">
        <v>43424</v>
      </c>
      <c r="F7611" s="205" t="s">
        <v>210</v>
      </c>
      <c r="G7611" s="205" t="s">
        <v>287</v>
      </c>
      <c r="H7611" s="207" t="s">
        <v>321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693</v>
      </c>
      <c r="C7612" s="209" t="s">
        <v>692</v>
      </c>
      <c r="D7612" s="72" t="str">
        <f t="shared" si="237"/>
        <v>nov/2018</v>
      </c>
      <c r="E7612" s="206">
        <v>43424</v>
      </c>
      <c r="F7612" s="205" t="s">
        <v>210</v>
      </c>
      <c r="G7612" s="205" t="s">
        <v>287</v>
      </c>
      <c r="H7612" s="207" t="s">
        <v>1563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693</v>
      </c>
      <c r="C7613" s="209" t="s">
        <v>692</v>
      </c>
      <c r="D7613" s="72" t="str">
        <f t="shared" si="237"/>
        <v>nov/2018</v>
      </c>
      <c r="E7613" s="206">
        <v>43424</v>
      </c>
      <c r="F7613" s="205" t="s">
        <v>210</v>
      </c>
      <c r="G7613" s="205" t="s">
        <v>287</v>
      </c>
      <c r="H7613" s="207" t="s">
        <v>1563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693</v>
      </c>
      <c r="C7614" s="209" t="s">
        <v>692</v>
      </c>
      <c r="D7614" s="72" t="str">
        <f t="shared" si="237"/>
        <v>nov/2018</v>
      </c>
      <c r="E7614" s="206">
        <v>43424</v>
      </c>
      <c r="F7614" s="205" t="s">
        <v>210</v>
      </c>
      <c r="G7614" s="205" t="s">
        <v>287</v>
      </c>
      <c r="H7614" s="207" t="s">
        <v>1563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693</v>
      </c>
      <c r="C7615" s="209" t="s">
        <v>692</v>
      </c>
      <c r="D7615" s="72" t="str">
        <f t="shared" si="237"/>
        <v>nov/2018</v>
      </c>
      <c r="E7615" s="206">
        <v>43424</v>
      </c>
      <c r="F7615" s="205" t="s">
        <v>210</v>
      </c>
      <c r="G7615" s="205" t="s">
        <v>287</v>
      </c>
      <c r="H7615" s="207" t="s">
        <v>1563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691</v>
      </c>
      <c r="C7616" s="209" t="s">
        <v>692</v>
      </c>
      <c r="D7616" s="72" t="str">
        <f t="shared" si="237"/>
        <v>nov/2018</v>
      </c>
      <c r="E7616" s="206">
        <v>43424</v>
      </c>
      <c r="F7616" s="205" t="s">
        <v>210</v>
      </c>
      <c r="G7616" s="205" t="s">
        <v>287</v>
      </c>
      <c r="H7616" s="207" t="s">
        <v>298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691</v>
      </c>
      <c r="C7617" s="209" t="s">
        <v>692</v>
      </c>
      <c r="D7617" s="72" t="str">
        <f t="shared" si="237"/>
        <v>nov/2018</v>
      </c>
      <c r="E7617" s="206">
        <v>43424</v>
      </c>
      <c r="F7617" s="205" t="s">
        <v>562</v>
      </c>
      <c r="G7617" s="205" t="s">
        <v>287</v>
      </c>
      <c r="H7617" s="207" t="s">
        <v>562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691</v>
      </c>
      <c r="C7618" s="209" t="s">
        <v>692</v>
      </c>
      <c r="D7618" s="72" t="str">
        <f t="shared" si="237"/>
        <v>nov/2018</v>
      </c>
      <c r="E7618" s="206">
        <v>43424</v>
      </c>
      <c r="F7618" s="205" t="s">
        <v>1780</v>
      </c>
      <c r="G7618" s="205" t="s">
        <v>287</v>
      </c>
      <c r="H7618" s="207" t="s">
        <v>328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691</v>
      </c>
      <c r="C7619" s="209" t="s">
        <v>692</v>
      </c>
      <c r="D7619" s="72" t="str">
        <f t="shared" si="237"/>
        <v>nov/2018</v>
      </c>
      <c r="E7619" s="206">
        <v>43424</v>
      </c>
      <c r="F7619" s="205" t="s">
        <v>1781</v>
      </c>
      <c r="G7619" s="205" t="s">
        <v>287</v>
      </c>
      <c r="H7619" s="207" t="s">
        <v>328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691</v>
      </c>
      <c r="C7620" s="209" t="s">
        <v>692</v>
      </c>
      <c r="D7620" s="72" t="str">
        <f t="shared" ref="D7620:D7683" si="239">TEXT(E7620,"mmm/aaaa")</f>
        <v>nov/2018</v>
      </c>
      <c r="E7620" s="206">
        <v>43424</v>
      </c>
      <c r="F7620" s="205" t="s">
        <v>1782</v>
      </c>
      <c r="G7620" s="205" t="s">
        <v>287</v>
      </c>
      <c r="H7620" s="207" t="s">
        <v>328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691</v>
      </c>
      <c r="C7621" s="209" t="s">
        <v>692</v>
      </c>
      <c r="D7621" s="72" t="str">
        <f t="shared" si="239"/>
        <v>nov/2018</v>
      </c>
      <c r="E7621" s="206">
        <v>43424</v>
      </c>
      <c r="F7621" s="205" t="s">
        <v>1783</v>
      </c>
      <c r="G7621" s="205" t="s">
        <v>287</v>
      </c>
      <c r="H7621" s="207" t="s">
        <v>328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691</v>
      </c>
      <c r="C7622" s="209" t="s">
        <v>692</v>
      </c>
      <c r="D7622" s="72" t="str">
        <f t="shared" si="239"/>
        <v>nov/2018</v>
      </c>
      <c r="E7622" s="206">
        <v>43424</v>
      </c>
      <c r="F7622" s="205" t="s">
        <v>1784</v>
      </c>
      <c r="G7622" s="205" t="s">
        <v>287</v>
      </c>
      <c r="H7622" s="207" t="s">
        <v>328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691</v>
      </c>
      <c r="C7623" s="209" t="s">
        <v>692</v>
      </c>
      <c r="D7623" s="72" t="str">
        <f t="shared" si="239"/>
        <v>nov/2018</v>
      </c>
      <c r="E7623" s="206">
        <v>43424</v>
      </c>
      <c r="F7623" s="205" t="s">
        <v>1785</v>
      </c>
      <c r="G7623" s="205" t="s">
        <v>287</v>
      </c>
      <c r="H7623" s="207" t="s">
        <v>328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691</v>
      </c>
      <c r="C7624" s="209" t="s">
        <v>692</v>
      </c>
      <c r="D7624" s="72" t="str">
        <f t="shared" si="239"/>
        <v>nov/2018</v>
      </c>
      <c r="E7624" s="206">
        <v>43424</v>
      </c>
      <c r="F7624" s="205" t="s">
        <v>1786</v>
      </c>
      <c r="G7624" s="205" t="s">
        <v>287</v>
      </c>
      <c r="H7624" s="207" t="s">
        <v>1059</v>
      </c>
      <c r="I7624" s="207" t="s">
        <v>261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691</v>
      </c>
      <c r="C7625" s="209" t="s">
        <v>692</v>
      </c>
      <c r="D7625" s="72" t="str">
        <f t="shared" si="239"/>
        <v>nov/2018</v>
      </c>
      <c r="E7625" s="206">
        <v>43424</v>
      </c>
      <c r="F7625" s="205" t="s">
        <v>1787</v>
      </c>
      <c r="G7625" s="205" t="s">
        <v>287</v>
      </c>
      <c r="H7625" s="207" t="s">
        <v>1059</v>
      </c>
      <c r="I7625" s="207" t="s">
        <v>261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691</v>
      </c>
      <c r="C7626" s="209" t="s">
        <v>692</v>
      </c>
      <c r="D7626" s="72" t="str">
        <f t="shared" si="239"/>
        <v>nov/2018</v>
      </c>
      <c r="E7626" s="206">
        <v>43424</v>
      </c>
      <c r="F7626" s="205" t="s">
        <v>492</v>
      </c>
      <c r="G7626" s="205" t="s">
        <v>287</v>
      </c>
      <c r="H7626" s="207" t="s">
        <v>1015</v>
      </c>
      <c r="I7626" s="207" t="s">
        <v>260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691</v>
      </c>
      <c r="C7627" s="209" t="s">
        <v>692</v>
      </c>
      <c r="D7627" s="72" t="str">
        <f t="shared" si="239"/>
        <v>nov/2018</v>
      </c>
      <c r="E7627" s="206">
        <v>43424</v>
      </c>
      <c r="F7627" s="205" t="s">
        <v>674</v>
      </c>
      <c r="G7627" s="205" t="s">
        <v>287</v>
      </c>
      <c r="H7627" s="207" t="s">
        <v>1015</v>
      </c>
      <c r="I7627" s="207" t="s">
        <v>260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691</v>
      </c>
      <c r="C7628" s="209" t="s">
        <v>692</v>
      </c>
      <c r="D7628" s="72" t="str">
        <f t="shared" si="239"/>
        <v>nov/2018</v>
      </c>
      <c r="E7628" s="206">
        <v>43424</v>
      </c>
      <c r="F7628" s="205" t="s">
        <v>486</v>
      </c>
      <c r="G7628" s="205" t="s">
        <v>287</v>
      </c>
      <c r="H7628" s="207" t="s">
        <v>1015</v>
      </c>
      <c r="I7628" s="207" t="s">
        <v>260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691</v>
      </c>
      <c r="C7629" s="209" t="s">
        <v>692</v>
      </c>
      <c r="D7629" s="72" t="str">
        <f t="shared" si="239"/>
        <v>nov/2018</v>
      </c>
      <c r="E7629" s="206">
        <v>43424</v>
      </c>
      <c r="F7629" s="205" t="s">
        <v>1144</v>
      </c>
      <c r="G7629" s="205" t="s">
        <v>287</v>
      </c>
      <c r="H7629" s="207" t="s">
        <v>1015</v>
      </c>
      <c r="I7629" s="207" t="s">
        <v>260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691</v>
      </c>
      <c r="C7630" s="209" t="s">
        <v>692</v>
      </c>
      <c r="D7630" s="72" t="str">
        <f t="shared" si="239"/>
        <v>nov/2018</v>
      </c>
      <c r="E7630" s="206">
        <v>43424</v>
      </c>
      <c r="F7630" s="205" t="s">
        <v>1788</v>
      </c>
      <c r="G7630" s="205" t="s">
        <v>287</v>
      </c>
      <c r="H7630" s="207" t="s">
        <v>1014</v>
      </c>
      <c r="I7630" s="207" t="s">
        <v>244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691</v>
      </c>
      <c r="C7631" s="209" t="s">
        <v>692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287</v>
      </c>
      <c r="H7631" s="207" t="s">
        <v>1580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691</v>
      </c>
      <c r="C7632" s="209" t="s">
        <v>692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287</v>
      </c>
      <c r="H7632" s="207" t="s">
        <v>1581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691</v>
      </c>
      <c r="C7633" s="209" t="s">
        <v>692</v>
      </c>
      <c r="D7633" s="72" t="str">
        <f t="shared" si="239"/>
        <v>nov/2018</v>
      </c>
      <c r="E7633" s="206">
        <v>43424</v>
      </c>
      <c r="F7633" s="205" t="s">
        <v>1789</v>
      </c>
      <c r="G7633" s="205" t="s">
        <v>287</v>
      </c>
      <c r="H7633" s="207" t="s">
        <v>1287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691</v>
      </c>
      <c r="C7634" s="209" t="s">
        <v>692</v>
      </c>
      <c r="D7634" s="72" t="str">
        <f t="shared" si="239"/>
        <v>nov/2018</v>
      </c>
      <c r="E7634" s="206">
        <v>43424</v>
      </c>
      <c r="F7634" s="205" t="s">
        <v>1790</v>
      </c>
      <c r="G7634" s="205" t="s">
        <v>287</v>
      </c>
      <c r="H7634" s="207" t="s">
        <v>1287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691</v>
      </c>
      <c r="C7635" s="209" t="s">
        <v>692</v>
      </c>
      <c r="D7635" s="72" t="str">
        <f t="shared" si="239"/>
        <v>nov/2018</v>
      </c>
      <c r="E7635" s="206">
        <v>43424</v>
      </c>
      <c r="F7635" s="205" t="s">
        <v>1791</v>
      </c>
      <c r="G7635" s="205" t="s">
        <v>287</v>
      </c>
      <c r="H7635" s="207" t="s">
        <v>1287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691</v>
      </c>
      <c r="C7636" s="209" t="s">
        <v>692</v>
      </c>
      <c r="D7636" s="72" t="str">
        <f t="shared" si="239"/>
        <v>nov/2018</v>
      </c>
      <c r="E7636" s="206">
        <v>43424</v>
      </c>
      <c r="F7636" s="205" t="s">
        <v>1654</v>
      </c>
      <c r="G7636" s="205" t="s">
        <v>287</v>
      </c>
      <c r="H7636" s="207" t="s">
        <v>328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691</v>
      </c>
      <c r="C7637" s="209" t="s">
        <v>692</v>
      </c>
      <c r="D7637" s="72" t="str">
        <f t="shared" si="239"/>
        <v>nov/2018</v>
      </c>
      <c r="E7637" s="206">
        <v>43424</v>
      </c>
      <c r="F7637" s="205" t="s">
        <v>1792</v>
      </c>
      <c r="G7637" s="205" t="s">
        <v>287</v>
      </c>
      <c r="H7637" s="207" t="s">
        <v>328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691</v>
      </c>
      <c r="C7638" s="209" t="s">
        <v>692</v>
      </c>
      <c r="D7638" s="72" t="str">
        <f t="shared" si="239"/>
        <v>nov/2018</v>
      </c>
      <c r="E7638" s="206">
        <v>43424</v>
      </c>
      <c r="F7638" s="205" t="s">
        <v>1793</v>
      </c>
      <c r="G7638" s="205" t="s">
        <v>287</v>
      </c>
      <c r="H7638" s="207" t="s">
        <v>328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691</v>
      </c>
      <c r="C7639" s="209" t="s">
        <v>692</v>
      </c>
      <c r="D7639" s="72" t="str">
        <f t="shared" si="239"/>
        <v>nov/2018</v>
      </c>
      <c r="E7639" s="206">
        <v>43424</v>
      </c>
      <c r="F7639" s="205" t="s">
        <v>1231</v>
      </c>
      <c r="G7639" s="205" t="s">
        <v>287</v>
      </c>
      <c r="H7639" s="207" t="s">
        <v>328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691</v>
      </c>
      <c r="C7640" s="209" t="s">
        <v>692</v>
      </c>
      <c r="D7640" s="72" t="str">
        <f t="shared" si="239"/>
        <v>nov/2018</v>
      </c>
      <c r="E7640" s="206">
        <v>43424</v>
      </c>
      <c r="F7640" s="205" t="s">
        <v>1313</v>
      </c>
      <c r="G7640" s="205" t="s">
        <v>287</v>
      </c>
      <c r="H7640" s="207" t="s">
        <v>328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691</v>
      </c>
      <c r="C7641" s="209" t="s">
        <v>692</v>
      </c>
      <c r="D7641" s="72" t="str">
        <f t="shared" si="239"/>
        <v>nov/2018</v>
      </c>
      <c r="E7641" s="206">
        <v>43424</v>
      </c>
      <c r="F7641" s="205" t="s">
        <v>1145</v>
      </c>
      <c r="G7641" s="205" t="s">
        <v>287</v>
      </c>
      <c r="H7641" s="207" t="s">
        <v>328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691</v>
      </c>
      <c r="C7642" s="209" t="s">
        <v>692</v>
      </c>
      <c r="D7642" s="72" t="str">
        <f t="shared" si="239"/>
        <v>nov/2018</v>
      </c>
      <c r="E7642" s="206">
        <v>43424</v>
      </c>
      <c r="F7642" s="205" t="s">
        <v>1232</v>
      </c>
      <c r="G7642" s="205" t="s">
        <v>287</v>
      </c>
      <c r="H7642" s="207" t="s">
        <v>328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691</v>
      </c>
      <c r="C7643" s="209" t="s">
        <v>692</v>
      </c>
      <c r="D7643" s="72" t="str">
        <f t="shared" si="239"/>
        <v>nov/2018</v>
      </c>
      <c r="E7643" s="206">
        <v>43424</v>
      </c>
      <c r="F7643" s="205" t="s">
        <v>1794</v>
      </c>
      <c r="G7643" s="205" t="s">
        <v>287</v>
      </c>
      <c r="H7643" s="207" t="s">
        <v>328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691</v>
      </c>
      <c r="C7644" s="209" t="s">
        <v>692</v>
      </c>
      <c r="D7644" s="72" t="str">
        <f t="shared" si="239"/>
        <v>nov/2018</v>
      </c>
      <c r="E7644" s="206">
        <v>43424</v>
      </c>
      <c r="F7644" s="205" t="s">
        <v>1795</v>
      </c>
      <c r="G7644" s="205" t="s">
        <v>287</v>
      </c>
      <c r="H7644" s="207" t="s">
        <v>328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691</v>
      </c>
      <c r="C7645" s="209" t="s">
        <v>692</v>
      </c>
      <c r="D7645" s="72" t="str">
        <f t="shared" si="239"/>
        <v>nov/2018</v>
      </c>
      <c r="E7645" s="206">
        <v>43424</v>
      </c>
      <c r="F7645" s="205" t="s">
        <v>1796</v>
      </c>
      <c r="G7645" s="205" t="s">
        <v>287</v>
      </c>
      <c r="H7645" s="207" t="s">
        <v>1014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691</v>
      </c>
      <c r="C7646" s="209" t="s">
        <v>692</v>
      </c>
      <c r="D7646" s="72" t="str">
        <f t="shared" si="239"/>
        <v>nov/2018</v>
      </c>
      <c r="E7646" s="206">
        <v>43424</v>
      </c>
      <c r="F7646" s="205" t="s">
        <v>1647</v>
      </c>
      <c r="G7646" s="205" t="s">
        <v>287</v>
      </c>
      <c r="H7646" s="207" t="s">
        <v>1180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691</v>
      </c>
      <c r="C7647" s="209" t="s">
        <v>692</v>
      </c>
      <c r="D7647" s="72" t="str">
        <f t="shared" si="239"/>
        <v>nov/2018</v>
      </c>
      <c r="E7647" s="206">
        <v>43424</v>
      </c>
      <c r="F7647" s="205" t="s">
        <v>1797</v>
      </c>
      <c r="G7647" s="205" t="s">
        <v>287</v>
      </c>
      <c r="H7647" s="207" t="s">
        <v>540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691</v>
      </c>
      <c r="C7648" s="209" t="s">
        <v>692</v>
      </c>
      <c r="D7648" s="72" t="str">
        <f t="shared" si="239"/>
        <v>nov/2018</v>
      </c>
      <c r="E7648" s="206">
        <v>43424</v>
      </c>
      <c r="F7648" s="205" t="s">
        <v>1798</v>
      </c>
      <c r="G7648" s="205" t="s">
        <v>287</v>
      </c>
      <c r="H7648" s="207" t="s">
        <v>540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691</v>
      </c>
      <c r="C7649" s="209" t="s">
        <v>692</v>
      </c>
      <c r="D7649" s="72" t="str">
        <f t="shared" si="239"/>
        <v>nov/2018</v>
      </c>
      <c r="E7649" s="206">
        <v>43424</v>
      </c>
      <c r="F7649" s="205" t="s">
        <v>1634</v>
      </c>
      <c r="G7649" s="205" t="s">
        <v>287</v>
      </c>
      <c r="H7649" s="207" t="s">
        <v>540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691</v>
      </c>
      <c r="C7650" s="209" t="s">
        <v>692</v>
      </c>
      <c r="D7650" s="72" t="str">
        <f t="shared" si="239"/>
        <v>nov/2018</v>
      </c>
      <c r="E7650" s="206">
        <v>43424</v>
      </c>
      <c r="F7650" s="205" t="s">
        <v>1692</v>
      </c>
      <c r="G7650" s="205" t="s">
        <v>287</v>
      </c>
      <c r="H7650" s="207" t="s">
        <v>1494</v>
      </c>
      <c r="I7650" s="207" t="s">
        <v>235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691</v>
      </c>
      <c r="C7651" s="209" t="s">
        <v>692</v>
      </c>
      <c r="D7651" s="72" t="str">
        <f t="shared" si="239"/>
        <v>nov/2018</v>
      </c>
      <c r="E7651" s="206">
        <v>43424</v>
      </c>
      <c r="F7651" s="205" t="s">
        <v>529</v>
      </c>
      <c r="G7651" s="205" t="s">
        <v>287</v>
      </c>
      <c r="H7651" s="207" t="s">
        <v>1494</v>
      </c>
      <c r="I7651" s="207" t="s">
        <v>235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691</v>
      </c>
      <c r="C7652" s="209" t="s">
        <v>692</v>
      </c>
      <c r="D7652" s="72" t="str">
        <f t="shared" si="239"/>
        <v>nov/2018</v>
      </c>
      <c r="E7652" s="206">
        <v>43424</v>
      </c>
      <c r="F7652" s="205" t="s">
        <v>530</v>
      </c>
      <c r="G7652" s="205" t="s">
        <v>287</v>
      </c>
      <c r="H7652" s="207" t="s">
        <v>1494</v>
      </c>
      <c r="I7652" s="207" t="s">
        <v>235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691</v>
      </c>
      <c r="C7653" s="209" t="s">
        <v>692</v>
      </c>
      <c r="D7653" s="72" t="str">
        <f t="shared" si="239"/>
        <v>nov/2018</v>
      </c>
      <c r="E7653" s="206">
        <v>43424</v>
      </c>
      <c r="F7653" s="205" t="s">
        <v>335</v>
      </c>
      <c r="G7653" s="205" t="s">
        <v>287</v>
      </c>
      <c r="H7653" s="207" t="s">
        <v>1494</v>
      </c>
      <c r="I7653" s="207" t="s">
        <v>235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691</v>
      </c>
      <c r="C7654" s="209" t="s">
        <v>692</v>
      </c>
      <c r="D7654" s="72" t="str">
        <f t="shared" si="239"/>
        <v>nov/2018</v>
      </c>
      <c r="E7654" s="206">
        <v>43424</v>
      </c>
      <c r="F7654" s="205" t="s">
        <v>1799</v>
      </c>
      <c r="G7654" s="205" t="s">
        <v>287</v>
      </c>
      <c r="H7654" s="207" t="s">
        <v>1029</v>
      </c>
      <c r="I7654" s="207" t="s">
        <v>235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691</v>
      </c>
      <c r="C7655" s="209" t="s">
        <v>692</v>
      </c>
      <c r="D7655" s="72" t="str">
        <f t="shared" si="239"/>
        <v>nov/2018</v>
      </c>
      <c r="E7655" s="206">
        <v>43424</v>
      </c>
      <c r="F7655" s="205" t="s">
        <v>1800</v>
      </c>
      <c r="G7655" s="205" t="s">
        <v>287</v>
      </c>
      <c r="H7655" s="207" t="s">
        <v>1029</v>
      </c>
      <c r="I7655" s="207" t="s">
        <v>235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691</v>
      </c>
      <c r="C7656" s="209" t="s">
        <v>692</v>
      </c>
      <c r="D7656" s="72" t="str">
        <f t="shared" si="239"/>
        <v>nov/2018</v>
      </c>
      <c r="E7656" s="206">
        <v>43424</v>
      </c>
      <c r="F7656" s="205" t="s">
        <v>661</v>
      </c>
      <c r="G7656" s="205" t="s">
        <v>287</v>
      </c>
      <c r="H7656" s="207" t="s">
        <v>1030</v>
      </c>
      <c r="I7656" s="207" t="s">
        <v>235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691</v>
      </c>
      <c r="C7657" s="209" t="s">
        <v>692</v>
      </c>
      <c r="D7657" s="72" t="str">
        <f t="shared" si="239"/>
        <v>nov/2018</v>
      </c>
      <c r="E7657" s="206">
        <v>43424</v>
      </c>
      <c r="F7657" s="205" t="s">
        <v>443</v>
      </c>
      <c r="G7657" s="205" t="s">
        <v>287</v>
      </c>
      <c r="H7657" s="207" t="s">
        <v>1030</v>
      </c>
      <c r="I7657" s="207" t="s">
        <v>235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691</v>
      </c>
      <c r="C7658" s="209" t="s">
        <v>692</v>
      </c>
      <c r="D7658" s="72" t="str">
        <f t="shared" si="239"/>
        <v>nov/2018</v>
      </c>
      <c r="E7658" s="206">
        <v>43424</v>
      </c>
      <c r="F7658" s="205" t="s">
        <v>1144</v>
      </c>
      <c r="G7658" s="205" t="s">
        <v>287</v>
      </c>
      <c r="H7658" s="207" t="s">
        <v>1030</v>
      </c>
      <c r="I7658" s="207" t="s">
        <v>235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691</v>
      </c>
      <c r="C7659" s="209" t="s">
        <v>692</v>
      </c>
      <c r="D7659" s="72" t="str">
        <f t="shared" si="239"/>
        <v>nov/2018</v>
      </c>
      <c r="E7659" s="206">
        <v>43424</v>
      </c>
      <c r="F7659" s="205" t="s">
        <v>1801</v>
      </c>
      <c r="G7659" s="205" t="s">
        <v>287</v>
      </c>
      <c r="H7659" s="207" t="s">
        <v>1011</v>
      </c>
      <c r="I7659" s="207" t="s">
        <v>235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691</v>
      </c>
      <c r="C7660" s="209" t="s">
        <v>692</v>
      </c>
      <c r="D7660" s="72" t="str">
        <f t="shared" si="239"/>
        <v>nov/2018</v>
      </c>
      <c r="E7660" s="206">
        <v>43424</v>
      </c>
      <c r="F7660" s="205" t="s">
        <v>644</v>
      </c>
      <c r="G7660" s="205" t="s">
        <v>287</v>
      </c>
      <c r="H7660" s="207" t="s">
        <v>1011</v>
      </c>
      <c r="I7660" s="207" t="s">
        <v>235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691</v>
      </c>
      <c r="C7661" s="209" t="s">
        <v>692</v>
      </c>
      <c r="D7661" s="72" t="str">
        <f t="shared" si="239"/>
        <v>nov/2018</v>
      </c>
      <c r="E7661" s="206">
        <v>43424</v>
      </c>
      <c r="F7661" s="205" t="s">
        <v>1802</v>
      </c>
      <c r="G7661" s="205" t="s">
        <v>287</v>
      </c>
      <c r="H7661" s="207" t="s">
        <v>1011</v>
      </c>
      <c r="I7661" s="207" t="s">
        <v>235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691</v>
      </c>
      <c r="C7662" s="209" t="s">
        <v>692</v>
      </c>
      <c r="D7662" s="72" t="str">
        <f t="shared" si="239"/>
        <v>nov/2018</v>
      </c>
      <c r="E7662" s="206">
        <v>43424</v>
      </c>
      <c r="F7662" s="205" t="s">
        <v>1803</v>
      </c>
      <c r="G7662" s="205" t="s">
        <v>287</v>
      </c>
      <c r="H7662" s="207" t="s">
        <v>1012</v>
      </c>
      <c r="I7662" s="207" t="s">
        <v>235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691</v>
      </c>
      <c r="C7663" s="209" t="s">
        <v>692</v>
      </c>
      <c r="D7663" s="72" t="str">
        <f t="shared" si="239"/>
        <v>nov/2018</v>
      </c>
      <c r="E7663" s="206">
        <v>43424</v>
      </c>
      <c r="F7663" s="205" t="s">
        <v>1780</v>
      </c>
      <c r="G7663" s="205" t="s">
        <v>287</v>
      </c>
      <c r="H7663" s="207" t="s">
        <v>1012</v>
      </c>
      <c r="I7663" s="207" t="s">
        <v>235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691</v>
      </c>
      <c r="C7664" s="209" t="s">
        <v>692</v>
      </c>
      <c r="D7664" s="72" t="str">
        <f t="shared" si="239"/>
        <v>nov/2018</v>
      </c>
      <c r="E7664" s="206">
        <v>43424</v>
      </c>
      <c r="F7664" s="205" t="s">
        <v>1804</v>
      </c>
      <c r="G7664" s="205" t="s">
        <v>287</v>
      </c>
      <c r="H7664" s="207" t="s">
        <v>1012</v>
      </c>
      <c r="I7664" s="207" t="s">
        <v>235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691</v>
      </c>
      <c r="C7665" s="209" t="s">
        <v>692</v>
      </c>
      <c r="D7665" s="72" t="str">
        <f t="shared" si="239"/>
        <v>nov/2018</v>
      </c>
      <c r="E7665" s="206">
        <v>43424</v>
      </c>
      <c r="F7665" s="205" t="s">
        <v>599</v>
      </c>
      <c r="G7665" s="205" t="s">
        <v>287</v>
      </c>
      <c r="H7665" s="207" t="s">
        <v>1013</v>
      </c>
      <c r="I7665" s="207" t="s">
        <v>235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691</v>
      </c>
      <c r="C7666" s="209" t="s">
        <v>692</v>
      </c>
      <c r="D7666" s="72" t="str">
        <f t="shared" si="239"/>
        <v>nov/2018</v>
      </c>
      <c r="E7666" s="206">
        <v>43424</v>
      </c>
      <c r="F7666" s="205" t="s">
        <v>688</v>
      </c>
      <c r="G7666" s="205" t="s">
        <v>287</v>
      </c>
      <c r="H7666" s="207" t="s">
        <v>1013</v>
      </c>
      <c r="I7666" s="207" t="s">
        <v>235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691</v>
      </c>
      <c r="C7667" s="209" t="s">
        <v>692</v>
      </c>
      <c r="D7667" s="72" t="str">
        <f t="shared" si="239"/>
        <v>nov/2018</v>
      </c>
      <c r="E7667" s="206">
        <v>43424</v>
      </c>
      <c r="F7667" s="205" t="s">
        <v>586</v>
      </c>
      <c r="G7667" s="205" t="s">
        <v>287</v>
      </c>
      <c r="H7667" s="207" t="s">
        <v>1071</v>
      </c>
      <c r="I7667" s="207" t="s">
        <v>235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691</v>
      </c>
      <c r="C7668" s="209" t="s">
        <v>692</v>
      </c>
      <c r="D7668" s="72" t="str">
        <f t="shared" si="239"/>
        <v>nov/2018</v>
      </c>
      <c r="E7668" s="206">
        <v>43424</v>
      </c>
      <c r="F7668" s="205" t="s">
        <v>1805</v>
      </c>
      <c r="G7668" s="205" t="s">
        <v>287</v>
      </c>
      <c r="H7668" s="207" t="s">
        <v>1071</v>
      </c>
      <c r="I7668" s="207" t="s">
        <v>235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691</v>
      </c>
      <c r="C7669" s="209" t="s">
        <v>692</v>
      </c>
      <c r="D7669" s="72" t="str">
        <f t="shared" si="239"/>
        <v>nov/2018</v>
      </c>
      <c r="E7669" s="206">
        <v>43424</v>
      </c>
      <c r="F7669" s="205" t="s">
        <v>1806</v>
      </c>
      <c r="G7669" s="205" t="s">
        <v>287</v>
      </c>
      <c r="H7669" s="207" t="s">
        <v>1071</v>
      </c>
      <c r="I7669" s="207" t="s">
        <v>235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691</v>
      </c>
      <c r="C7670" s="209" t="s">
        <v>692</v>
      </c>
      <c r="D7670" s="72" t="str">
        <f t="shared" si="239"/>
        <v>nov/2018</v>
      </c>
      <c r="E7670" s="206">
        <v>43424</v>
      </c>
      <c r="F7670" s="205" t="s">
        <v>1377</v>
      </c>
      <c r="G7670" s="205" t="s">
        <v>287</v>
      </c>
      <c r="H7670" s="207" t="s">
        <v>1017</v>
      </c>
      <c r="I7670" s="207" t="s">
        <v>235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691</v>
      </c>
      <c r="C7671" s="209" t="s">
        <v>692</v>
      </c>
      <c r="D7671" s="72" t="str">
        <f t="shared" si="239"/>
        <v>nov/2018</v>
      </c>
      <c r="E7671" s="206">
        <v>43424</v>
      </c>
      <c r="F7671" s="205" t="s">
        <v>467</v>
      </c>
      <c r="G7671" s="205" t="s">
        <v>287</v>
      </c>
      <c r="H7671" s="207" t="s">
        <v>1017</v>
      </c>
      <c r="I7671" s="207" t="s">
        <v>235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691</v>
      </c>
      <c r="C7672" s="209" t="s">
        <v>692</v>
      </c>
      <c r="D7672" s="72" t="str">
        <f t="shared" si="239"/>
        <v>nov/2018</v>
      </c>
      <c r="E7672" s="206">
        <v>43424</v>
      </c>
      <c r="F7672" s="205" t="s">
        <v>444</v>
      </c>
      <c r="G7672" s="205" t="s">
        <v>287</v>
      </c>
      <c r="H7672" s="207" t="s">
        <v>1017</v>
      </c>
      <c r="I7672" s="207" t="s">
        <v>235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691</v>
      </c>
      <c r="C7673" s="209" t="s">
        <v>692</v>
      </c>
      <c r="D7673" s="72" t="str">
        <f t="shared" si="239"/>
        <v>nov/2018</v>
      </c>
      <c r="E7673" s="206">
        <v>43424</v>
      </c>
      <c r="F7673" s="205" t="s">
        <v>514</v>
      </c>
      <c r="G7673" s="205" t="s">
        <v>287</v>
      </c>
      <c r="H7673" s="207" t="s">
        <v>1503</v>
      </c>
      <c r="I7673" s="207" t="s">
        <v>235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691</v>
      </c>
      <c r="C7674" s="209" t="s">
        <v>692</v>
      </c>
      <c r="D7674" s="72" t="str">
        <f t="shared" si="239"/>
        <v>nov/2018</v>
      </c>
      <c r="E7674" s="206">
        <v>43424</v>
      </c>
      <c r="F7674" s="205" t="s">
        <v>1231</v>
      </c>
      <c r="G7674" s="205" t="s">
        <v>287</v>
      </c>
      <c r="H7674" s="207" t="s">
        <v>1807</v>
      </c>
      <c r="I7674" s="207" t="s">
        <v>235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691</v>
      </c>
      <c r="C7675" s="209" t="s">
        <v>692</v>
      </c>
      <c r="D7675" s="72" t="str">
        <f t="shared" si="239"/>
        <v>nov/2018</v>
      </c>
      <c r="E7675" s="206">
        <v>43424</v>
      </c>
      <c r="F7675" s="205" t="s">
        <v>1145</v>
      </c>
      <c r="G7675" s="205" t="s">
        <v>287</v>
      </c>
      <c r="H7675" s="207" t="s">
        <v>1807</v>
      </c>
      <c r="I7675" s="207" t="s">
        <v>235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691</v>
      </c>
      <c r="C7676" s="209" t="s">
        <v>692</v>
      </c>
      <c r="D7676" s="72" t="str">
        <f t="shared" si="239"/>
        <v>nov/2018</v>
      </c>
      <c r="E7676" s="206">
        <v>43424</v>
      </c>
      <c r="F7676" s="205" t="s">
        <v>1232</v>
      </c>
      <c r="G7676" s="205" t="s">
        <v>287</v>
      </c>
      <c r="H7676" s="207" t="s">
        <v>1807</v>
      </c>
      <c r="I7676" s="207" t="s">
        <v>235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691</v>
      </c>
      <c r="C7677" s="209" t="s">
        <v>692</v>
      </c>
      <c r="D7677" s="72" t="str">
        <f t="shared" si="239"/>
        <v>nov/2018</v>
      </c>
      <c r="E7677" s="206">
        <v>43424</v>
      </c>
      <c r="F7677" s="205" t="s">
        <v>1374</v>
      </c>
      <c r="G7677" s="205" t="s">
        <v>287</v>
      </c>
      <c r="H7677" s="207" t="s">
        <v>1807</v>
      </c>
      <c r="I7677" s="207" t="s">
        <v>235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691</v>
      </c>
      <c r="C7678" s="209" t="s">
        <v>692</v>
      </c>
      <c r="D7678" s="72" t="str">
        <f t="shared" si="239"/>
        <v>nov/2018</v>
      </c>
      <c r="E7678" s="206">
        <v>43424</v>
      </c>
      <c r="F7678" s="205" t="s">
        <v>1808</v>
      </c>
      <c r="G7678" s="205" t="s">
        <v>287</v>
      </c>
      <c r="H7678" s="207" t="s">
        <v>1807</v>
      </c>
      <c r="I7678" s="207" t="s">
        <v>235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691</v>
      </c>
      <c r="C7679" s="209" t="s">
        <v>692</v>
      </c>
      <c r="D7679" s="72" t="str">
        <f t="shared" si="239"/>
        <v>nov/2018</v>
      </c>
      <c r="E7679" s="206">
        <v>43424</v>
      </c>
      <c r="F7679" s="205" t="s">
        <v>1809</v>
      </c>
      <c r="G7679" s="205" t="s">
        <v>287</v>
      </c>
      <c r="H7679" s="207" t="s">
        <v>1807</v>
      </c>
      <c r="I7679" s="207" t="s">
        <v>235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691</v>
      </c>
      <c r="C7680" s="209" t="s">
        <v>692</v>
      </c>
      <c r="D7680" s="72" t="str">
        <f t="shared" si="239"/>
        <v>nov/2018</v>
      </c>
      <c r="E7680" s="206">
        <v>43424</v>
      </c>
      <c r="F7680" s="205" t="s">
        <v>1144</v>
      </c>
      <c r="G7680" s="205" t="s">
        <v>287</v>
      </c>
      <c r="H7680" s="207" t="s">
        <v>1807</v>
      </c>
      <c r="I7680" s="207" t="s">
        <v>235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691</v>
      </c>
      <c r="C7681" s="209" t="s">
        <v>692</v>
      </c>
      <c r="D7681" s="72" t="str">
        <f t="shared" si="239"/>
        <v>nov/2018</v>
      </c>
      <c r="E7681" s="206">
        <v>43424</v>
      </c>
      <c r="F7681" s="205" t="s">
        <v>1810</v>
      </c>
      <c r="G7681" s="205" t="s">
        <v>287</v>
      </c>
      <c r="H7681" s="207" t="s">
        <v>1610</v>
      </c>
      <c r="I7681" s="207" t="s">
        <v>269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691</v>
      </c>
      <c r="C7682" s="209" t="s">
        <v>692</v>
      </c>
      <c r="D7682" s="72" t="str">
        <f t="shared" si="239"/>
        <v>nov/2018</v>
      </c>
      <c r="E7682" s="206">
        <v>43424</v>
      </c>
      <c r="F7682" s="205" t="s">
        <v>1811</v>
      </c>
      <c r="G7682" s="205" t="s">
        <v>287</v>
      </c>
      <c r="H7682" s="207" t="s">
        <v>1610</v>
      </c>
      <c r="I7682" s="207" t="s">
        <v>269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691</v>
      </c>
      <c r="C7683" s="209" t="s">
        <v>692</v>
      </c>
      <c r="D7683" s="72" t="str">
        <f t="shared" si="239"/>
        <v>nov/2018</v>
      </c>
      <c r="E7683" s="206">
        <v>43424</v>
      </c>
      <c r="F7683" s="205" t="s">
        <v>1812</v>
      </c>
      <c r="G7683" s="205" t="s">
        <v>287</v>
      </c>
      <c r="H7683" s="207" t="s">
        <v>1610</v>
      </c>
      <c r="I7683" s="207" t="s">
        <v>269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691</v>
      </c>
      <c r="C7684" s="209" t="s">
        <v>692</v>
      </c>
      <c r="D7684" s="72" t="str">
        <f t="shared" ref="D7684:D7747" si="241">TEXT(E7684,"mmm/aaaa")</f>
        <v>nov/2018</v>
      </c>
      <c r="E7684" s="206">
        <v>43424</v>
      </c>
      <c r="F7684" s="205" t="s">
        <v>1813</v>
      </c>
      <c r="G7684" s="205" t="s">
        <v>287</v>
      </c>
      <c r="H7684" s="207" t="s">
        <v>1610</v>
      </c>
      <c r="I7684" s="207" t="s">
        <v>269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691</v>
      </c>
      <c r="C7685" s="209" t="s">
        <v>692</v>
      </c>
      <c r="D7685" s="72" t="str">
        <f t="shared" si="241"/>
        <v>nov/2018</v>
      </c>
      <c r="E7685" s="206">
        <v>43424</v>
      </c>
      <c r="F7685" s="205" t="s">
        <v>1814</v>
      </c>
      <c r="G7685" s="205" t="s">
        <v>287</v>
      </c>
      <c r="H7685" s="207" t="s">
        <v>1488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691</v>
      </c>
      <c r="C7686" s="209" t="s">
        <v>692</v>
      </c>
      <c r="D7686" s="72" t="str">
        <f t="shared" si="241"/>
        <v>nov/2018</v>
      </c>
      <c r="E7686" s="206">
        <v>43424</v>
      </c>
      <c r="F7686" s="205" t="s">
        <v>1815</v>
      </c>
      <c r="G7686" s="205" t="s">
        <v>287</v>
      </c>
      <c r="H7686" s="207" t="s">
        <v>1488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691</v>
      </c>
      <c r="C7687" s="209" t="s">
        <v>692</v>
      </c>
      <c r="D7687" s="72" t="str">
        <f t="shared" si="241"/>
        <v>nov/2018</v>
      </c>
      <c r="E7687" s="206">
        <v>43424</v>
      </c>
      <c r="F7687" s="205" t="s">
        <v>1816</v>
      </c>
      <c r="G7687" s="205" t="s">
        <v>287</v>
      </c>
      <c r="H7687" s="207" t="s">
        <v>1462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691</v>
      </c>
      <c r="C7688" s="209" t="s">
        <v>692</v>
      </c>
      <c r="D7688" s="72" t="str">
        <f t="shared" si="241"/>
        <v>nov/2018</v>
      </c>
      <c r="E7688" s="206">
        <v>43424</v>
      </c>
      <c r="F7688" s="205" t="s">
        <v>1817</v>
      </c>
      <c r="G7688" s="205" t="s">
        <v>287</v>
      </c>
      <c r="H7688" s="207" t="s">
        <v>334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691</v>
      </c>
      <c r="C7689" s="209" t="s">
        <v>692</v>
      </c>
      <c r="D7689" s="72" t="str">
        <f t="shared" si="241"/>
        <v>nov/2018</v>
      </c>
      <c r="E7689" s="206">
        <v>43424</v>
      </c>
      <c r="F7689" s="205" t="s">
        <v>1818</v>
      </c>
      <c r="G7689" s="205" t="s">
        <v>287</v>
      </c>
      <c r="H7689" s="207" t="s">
        <v>334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691</v>
      </c>
      <c r="C7690" s="209" t="s">
        <v>692</v>
      </c>
      <c r="D7690" s="72" t="str">
        <f t="shared" si="241"/>
        <v>nov/2018</v>
      </c>
      <c r="E7690" s="206">
        <v>43424</v>
      </c>
      <c r="F7690" s="205" t="s">
        <v>1819</v>
      </c>
      <c r="G7690" s="205" t="s">
        <v>287</v>
      </c>
      <c r="H7690" s="207" t="s">
        <v>334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691</v>
      </c>
      <c r="C7691" s="209" t="s">
        <v>692</v>
      </c>
      <c r="D7691" s="72" t="str">
        <f t="shared" si="241"/>
        <v>nov/2018</v>
      </c>
      <c r="E7691" s="206">
        <v>43424</v>
      </c>
      <c r="F7691" s="205" t="s">
        <v>1820</v>
      </c>
      <c r="G7691" s="205" t="s">
        <v>287</v>
      </c>
      <c r="H7691" s="207" t="s">
        <v>334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691</v>
      </c>
      <c r="C7692" s="209" t="s">
        <v>692</v>
      </c>
      <c r="D7692" s="72" t="str">
        <f t="shared" si="241"/>
        <v>nov/2018</v>
      </c>
      <c r="E7692" s="206">
        <v>43424</v>
      </c>
      <c r="F7692" s="205" t="s">
        <v>486</v>
      </c>
      <c r="G7692" s="205" t="s">
        <v>287</v>
      </c>
      <c r="H7692" s="207" t="s">
        <v>327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691</v>
      </c>
      <c r="C7693" s="209" t="s">
        <v>692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287</v>
      </c>
      <c r="H7693" s="207" t="s">
        <v>217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693</v>
      </c>
      <c r="C7694" s="209" t="s">
        <v>692</v>
      </c>
      <c r="D7694" s="72" t="str">
        <f t="shared" si="241"/>
        <v>nov/2018</v>
      </c>
      <c r="E7694" s="206">
        <v>43424</v>
      </c>
      <c r="F7694" s="205" t="s">
        <v>201</v>
      </c>
      <c r="G7694" s="205" t="s">
        <v>287</v>
      </c>
      <c r="H7694" s="207" t="s">
        <v>299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691</v>
      </c>
      <c r="C7695" s="209" t="s">
        <v>692</v>
      </c>
      <c r="D7695" s="72" t="str">
        <f t="shared" si="241"/>
        <v>nov/2018</v>
      </c>
      <c r="E7695" s="206">
        <v>43424</v>
      </c>
      <c r="F7695" s="205" t="s">
        <v>201</v>
      </c>
      <c r="G7695" s="205" t="s">
        <v>287</v>
      </c>
      <c r="H7695" s="207" t="s">
        <v>299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691</v>
      </c>
      <c r="C7696" s="209" t="s">
        <v>692</v>
      </c>
      <c r="D7696" s="72" t="str">
        <f t="shared" si="241"/>
        <v>nov/2018</v>
      </c>
      <c r="E7696" s="206">
        <v>43425</v>
      </c>
      <c r="F7696" s="205" t="s">
        <v>1618</v>
      </c>
      <c r="G7696" s="205" t="s">
        <v>287</v>
      </c>
      <c r="H7696" s="207" t="s">
        <v>213</v>
      </c>
      <c r="I7696" s="207" t="s">
        <v>202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691</v>
      </c>
      <c r="C7697" s="209" t="s">
        <v>692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287</v>
      </c>
      <c r="H7697" s="207" t="s">
        <v>1776</v>
      </c>
      <c r="I7697" s="207" t="s">
        <v>276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691</v>
      </c>
      <c r="C7698" s="209" t="s">
        <v>692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287</v>
      </c>
      <c r="H7698" s="207" t="s">
        <v>1679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691</v>
      </c>
      <c r="C7699" s="209" t="s">
        <v>692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287</v>
      </c>
      <c r="H7699" s="207" t="s">
        <v>1342</v>
      </c>
      <c r="I7699" s="207" t="s">
        <v>241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691</v>
      </c>
      <c r="C7700" s="209" t="s">
        <v>692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287</v>
      </c>
      <c r="H7700" s="207" t="s">
        <v>1575</v>
      </c>
      <c r="I7700" s="207" t="s">
        <v>241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691</v>
      </c>
      <c r="C7701" s="209" t="s">
        <v>692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287</v>
      </c>
      <c r="H7701" s="207" t="s">
        <v>1409</v>
      </c>
      <c r="I7701" s="207" t="s">
        <v>241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691</v>
      </c>
      <c r="C7702" s="209" t="s">
        <v>692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317</v>
      </c>
      <c r="H7702" s="207" t="s">
        <v>291</v>
      </c>
      <c r="I7702" s="207" t="s">
        <v>241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691</v>
      </c>
      <c r="C7703" s="209" t="s">
        <v>692</v>
      </c>
      <c r="D7703" s="72" t="str">
        <f t="shared" si="241"/>
        <v>nov/2018</v>
      </c>
      <c r="E7703" s="206">
        <v>43425</v>
      </c>
      <c r="F7703" s="205" t="s">
        <v>210</v>
      </c>
      <c r="G7703" s="205" t="s">
        <v>287</v>
      </c>
      <c r="H7703" s="207" t="s">
        <v>298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691</v>
      </c>
      <c r="C7704" s="209" t="s">
        <v>692</v>
      </c>
      <c r="D7704" s="72" t="str">
        <f t="shared" si="241"/>
        <v>nov/2018</v>
      </c>
      <c r="E7704" s="206">
        <v>43425</v>
      </c>
      <c r="F7704" s="205" t="s">
        <v>210</v>
      </c>
      <c r="G7704" s="205" t="s">
        <v>287</v>
      </c>
      <c r="H7704" s="207" t="s">
        <v>298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691</v>
      </c>
      <c r="C7705" s="209" t="s">
        <v>692</v>
      </c>
      <c r="D7705" s="72" t="str">
        <f t="shared" si="241"/>
        <v>nov/2018</v>
      </c>
      <c r="E7705" s="206">
        <v>43425</v>
      </c>
      <c r="F7705" s="205" t="s">
        <v>210</v>
      </c>
      <c r="G7705" s="205" t="s">
        <v>287</v>
      </c>
      <c r="H7705" s="207" t="s">
        <v>298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691</v>
      </c>
      <c r="C7706" s="209" t="s">
        <v>692</v>
      </c>
      <c r="D7706" s="72" t="str">
        <f t="shared" si="241"/>
        <v>nov/2018</v>
      </c>
      <c r="E7706" s="206">
        <v>43425</v>
      </c>
      <c r="F7706" s="205" t="s">
        <v>210</v>
      </c>
      <c r="G7706" s="205" t="s">
        <v>287</v>
      </c>
      <c r="H7706" s="207" t="s">
        <v>298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691</v>
      </c>
      <c r="C7707" s="209" t="s">
        <v>692</v>
      </c>
      <c r="D7707" s="72" t="str">
        <f t="shared" si="241"/>
        <v>nov/2018</v>
      </c>
      <c r="E7707" s="206">
        <v>43425</v>
      </c>
      <c r="F7707" s="205" t="s">
        <v>210</v>
      </c>
      <c r="G7707" s="205" t="s">
        <v>287</v>
      </c>
      <c r="H7707" s="207" t="s">
        <v>298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691</v>
      </c>
      <c r="C7708" s="209" t="s">
        <v>692</v>
      </c>
      <c r="D7708" s="72" t="str">
        <f t="shared" si="241"/>
        <v>nov/2018</v>
      </c>
      <c r="E7708" s="206">
        <v>43425</v>
      </c>
      <c r="F7708" s="205" t="s">
        <v>210</v>
      </c>
      <c r="G7708" s="205" t="s">
        <v>287</v>
      </c>
      <c r="H7708" s="207" t="s">
        <v>298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691</v>
      </c>
      <c r="C7709" s="209" t="s">
        <v>692</v>
      </c>
      <c r="D7709" s="72" t="str">
        <f t="shared" si="241"/>
        <v>nov/2018</v>
      </c>
      <c r="E7709" s="206">
        <v>43425</v>
      </c>
      <c r="F7709" s="205" t="s">
        <v>210</v>
      </c>
      <c r="G7709" s="205" t="s">
        <v>287</v>
      </c>
      <c r="H7709" s="207" t="s">
        <v>298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691</v>
      </c>
      <c r="C7710" s="209" t="s">
        <v>692</v>
      </c>
      <c r="D7710" s="72" t="str">
        <f t="shared" si="241"/>
        <v>nov/2018</v>
      </c>
      <c r="E7710" s="206">
        <v>43425</v>
      </c>
      <c r="F7710" s="205" t="s">
        <v>210</v>
      </c>
      <c r="G7710" s="205" t="s">
        <v>287</v>
      </c>
      <c r="H7710" s="207" t="s">
        <v>298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691</v>
      </c>
      <c r="C7711" s="209" t="s">
        <v>692</v>
      </c>
      <c r="D7711" s="72" t="str">
        <f t="shared" si="241"/>
        <v>nov/2018</v>
      </c>
      <c r="E7711" s="206">
        <v>43425</v>
      </c>
      <c r="F7711" s="205" t="s">
        <v>210</v>
      </c>
      <c r="G7711" s="205" t="s">
        <v>287</v>
      </c>
      <c r="H7711" s="207" t="s">
        <v>298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691</v>
      </c>
      <c r="C7712" s="209" t="s">
        <v>692</v>
      </c>
      <c r="D7712" s="72" t="str">
        <f t="shared" si="241"/>
        <v>nov/2018</v>
      </c>
      <c r="E7712" s="206">
        <v>43425</v>
      </c>
      <c r="F7712" s="205" t="s">
        <v>210</v>
      </c>
      <c r="G7712" s="205" t="s">
        <v>287</v>
      </c>
      <c r="H7712" s="238" t="s">
        <v>298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691</v>
      </c>
      <c r="C7713" s="209" t="s">
        <v>692</v>
      </c>
      <c r="D7713" s="72" t="str">
        <f t="shared" si="241"/>
        <v>nov/2018</v>
      </c>
      <c r="E7713" s="206">
        <v>43425</v>
      </c>
      <c r="F7713" s="205" t="s">
        <v>210</v>
      </c>
      <c r="G7713" s="205" t="s">
        <v>287</v>
      </c>
      <c r="H7713" s="207" t="s">
        <v>298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691</v>
      </c>
      <c r="C7714" s="209" t="s">
        <v>692</v>
      </c>
      <c r="D7714" s="72" t="str">
        <f t="shared" si="241"/>
        <v>nov/2018</v>
      </c>
      <c r="E7714" s="206">
        <v>43425</v>
      </c>
      <c r="F7714" s="205" t="s">
        <v>210</v>
      </c>
      <c r="G7714" s="205" t="s">
        <v>287</v>
      </c>
      <c r="H7714" s="207" t="s">
        <v>298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691</v>
      </c>
      <c r="C7715" s="209" t="s">
        <v>692</v>
      </c>
      <c r="D7715" s="72" t="str">
        <f t="shared" si="241"/>
        <v>nov/2018</v>
      </c>
      <c r="E7715" s="206">
        <v>43425</v>
      </c>
      <c r="F7715" s="205" t="s">
        <v>210</v>
      </c>
      <c r="G7715" s="205" t="s">
        <v>287</v>
      </c>
      <c r="H7715" s="207" t="s">
        <v>298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691</v>
      </c>
      <c r="C7716" s="209" t="s">
        <v>692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317</v>
      </c>
      <c r="H7716" s="207" t="s">
        <v>1575</v>
      </c>
      <c r="I7716" s="207" t="s">
        <v>243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691</v>
      </c>
      <c r="C7717" s="209" t="s">
        <v>692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287</v>
      </c>
      <c r="H7717" s="207" t="s">
        <v>1416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691</v>
      </c>
      <c r="C7718" s="209" t="s">
        <v>692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287</v>
      </c>
      <c r="H7718" s="207" t="s">
        <v>1110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691</v>
      </c>
      <c r="C7719" s="209" t="s">
        <v>692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287</v>
      </c>
      <c r="H7719" s="207" t="s">
        <v>1046</v>
      </c>
      <c r="I7719" s="207" t="s">
        <v>242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691</v>
      </c>
      <c r="C7720" s="209" t="s">
        <v>692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287</v>
      </c>
      <c r="H7720" s="207" t="s">
        <v>1555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691</v>
      </c>
      <c r="C7721" s="209" t="s">
        <v>692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287</v>
      </c>
      <c r="H7721" s="207" t="s">
        <v>502</v>
      </c>
      <c r="I7721" s="207" t="s">
        <v>240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691</v>
      </c>
      <c r="C7722" s="209" t="s">
        <v>692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317</v>
      </c>
      <c r="H7722" s="207" t="s">
        <v>291</v>
      </c>
      <c r="I7722" s="207" t="s">
        <v>240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691</v>
      </c>
      <c r="C7723" s="209" t="s">
        <v>692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287</v>
      </c>
      <c r="H7723" s="207" t="s">
        <v>1562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691</v>
      </c>
      <c r="C7724" s="209" t="s">
        <v>692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287</v>
      </c>
      <c r="H7724" s="207" t="s">
        <v>1821</v>
      </c>
      <c r="I7724" s="207" t="s">
        <v>245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691</v>
      </c>
      <c r="C7725" s="209" t="s">
        <v>692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287</v>
      </c>
      <c r="H7725" s="207" t="s">
        <v>1494</v>
      </c>
      <c r="I7725" s="207" t="s">
        <v>235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691</v>
      </c>
      <c r="C7726" s="209" t="s">
        <v>692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287</v>
      </c>
      <c r="H7726" s="207" t="s">
        <v>1030</v>
      </c>
      <c r="I7726" s="207" t="s">
        <v>235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691</v>
      </c>
      <c r="C7727" s="209" t="s">
        <v>692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287</v>
      </c>
      <c r="H7727" s="207" t="s">
        <v>1011</v>
      </c>
      <c r="I7727" s="207" t="s">
        <v>235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691</v>
      </c>
      <c r="C7728" s="209" t="s">
        <v>692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287</v>
      </c>
      <c r="H7728" s="207" t="s">
        <v>1012</v>
      </c>
      <c r="I7728" s="207" t="s">
        <v>235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691</v>
      </c>
      <c r="C7729" s="209" t="s">
        <v>692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287</v>
      </c>
      <c r="H7729" s="207" t="s">
        <v>1071</v>
      </c>
      <c r="I7729" s="207" t="s">
        <v>235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691</v>
      </c>
      <c r="C7730" s="209" t="s">
        <v>692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287</v>
      </c>
      <c r="H7730" s="207" t="s">
        <v>1807</v>
      </c>
      <c r="I7730" s="207" t="s">
        <v>235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691</v>
      </c>
      <c r="C7731" s="209" t="s">
        <v>692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287</v>
      </c>
      <c r="H7731" s="207" t="s">
        <v>327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691</v>
      </c>
      <c r="C7732" s="209" t="s">
        <v>692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287</v>
      </c>
      <c r="H7732" s="239" t="s">
        <v>1822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693</v>
      </c>
      <c r="C7733" s="209" t="s">
        <v>692</v>
      </c>
      <c r="D7733" s="72" t="str">
        <f t="shared" si="241"/>
        <v>nov/2018</v>
      </c>
      <c r="E7733" s="206">
        <v>43425</v>
      </c>
      <c r="F7733" s="205" t="s">
        <v>201</v>
      </c>
      <c r="G7733" s="205" t="s">
        <v>287</v>
      </c>
      <c r="H7733" s="207" t="s">
        <v>299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691</v>
      </c>
      <c r="C7734" s="209" t="s">
        <v>692</v>
      </c>
      <c r="D7734" s="72" t="str">
        <f t="shared" si="241"/>
        <v>nov/2018</v>
      </c>
      <c r="E7734" s="206">
        <v>43425</v>
      </c>
      <c r="F7734" s="205" t="s">
        <v>201</v>
      </c>
      <c r="G7734" s="205" t="s">
        <v>287</v>
      </c>
      <c r="H7734" s="207" t="s">
        <v>299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691</v>
      </c>
      <c r="C7735" s="209" t="s">
        <v>692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317</v>
      </c>
      <c r="H7735" s="207" t="s">
        <v>1575</v>
      </c>
      <c r="I7735" s="207" t="s">
        <v>241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691</v>
      </c>
      <c r="C7736" s="209" t="s">
        <v>692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287</v>
      </c>
      <c r="H7736" s="207" t="s">
        <v>1006</v>
      </c>
      <c r="I7736" s="207" t="s">
        <v>241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691</v>
      </c>
      <c r="C7737" s="209" t="s">
        <v>692</v>
      </c>
      <c r="D7737" s="72" t="str">
        <f t="shared" si="241"/>
        <v>nov/2018</v>
      </c>
      <c r="E7737" s="206">
        <v>43426</v>
      </c>
      <c r="F7737" s="205" t="s">
        <v>210</v>
      </c>
      <c r="G7737" s="205" t="s">
        <v>287</v>
      </c>
      <c r="H7737" s="207" t="s">
        <v>298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691</v>
      </c>
      <c r="C7738" s="209" t="s">
        <v>692</v>
      </c>
      <c r="D7738" s="72" t="str">
        <f t="shared" si="241"/>
        <v>nov/2018</v>
      </c>
      <c r="E7738" s="206">
        <v>43426</v>
      </c>
      <c r="F7738" s="205" t="s">
        <v>210</v>
      </c>
      <c r="G7738" s="205" t="s">
        <v>287</v>
      </c>
      <c r="H7738" s="207" t="s">
        <v>298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691</v>
      </c>
      <c r="C7739" s="209" t="s">
        <v>692</v>
      </c>
      <c r="D7739" s="72" t="str">
        <f t="shared" si="241"/>
        <v>nov/2018</v>
      </c>
      <c r="E7739" s="206">
        <v>43426</v>
      </c>
      <c r="F7739" s="205" t="s">
        <v>210</v>
      </c>
      <c r="G7739" s="205" t="s">
        <v>287</v>
      </c>
      <c r="H7739" s="207" t="s">
        <v>298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691</v>
      </c>
      <c r="C7740" s="209" t="s">
        <v>692</v>
      </c>
      <c r="D7740" s="72" t="str">
        <f t="shared" si="241"/>
        <v>nov/2018</v>
      </c>
      <c r="E7740" s="206">
        <v>43426</v>
      </c>
      <c r="F7740" s="205" t="s">
        <v>210</v>
      </c>
      <c r="G7740" s="205" t="s">
        <v>287</v>
      </c>
      <c r="H7740" s="207" t="s">
        <v>298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691</v>
      </c>
      <c r="C7741" s="209" t="s">
        <v>692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287</v>
      </c>
      <c r="H7741" s="207" t="s">
        <v>1023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691</v>
      </c>
      <c r="C7742" s="209" t="s">
        <v>692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287</v>
      </c>
      <c r="H7742" s="207" t="s">
        <v>345</v>
      </c>
      <c r="I7742" s="207" t="s">
        <v>266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691</v>
      </c>
      <c r="C7743" s="209" t="s">
        <v>692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287</v>
      </c>
      <c r="H7743" s="207" t="s">
        <v>1823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691</v>
      </c>
      <c r="C7744" s="209" t="s">
        <v>692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287</v>
      </c>
      <c r="H7744" s="207" t="s">
        <v>309</v>
      </c>
      <c r="I7744" s="207" t="s">
        <v>249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691</v>
      </c>
      <c r="C7745" s="209" t="s">
        <v>692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287</v>
      </c>
      <c r="H7745" s="207" t="s">
        <v>309</v>
      </c>
      <c r="I7745" s="207" t="s">
        <v>248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691</v>
      </c>
      <c r="C7746" s="209" t="s">
        <v>692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317</v>
      </c>
      <c r="H7746" s="207" t="s">
        <v>1755</v>
      </c>
      <c r="I7746" s="207" t="s">
        <v>240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691</v>
      </c>
      <c r="C7747" s="209" t="s">
        <v>692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317</v>
      </c>
      <c r="H7747" s="207" t="s">
        <v>1575</v>
      </c>
      <c r="I7747" s="207" t="s">
        <v>240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691</v>
      </c>
      <c r="C7748" s="209" t="s">
        <v>692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287</v>
      </c>
      <c r="H7748" s="207" t="s">
        <v>1575</v>
      </c>
      <c r="I7748" s="207" t="s">
        <v>240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691</v>
      </c>
      <c r="C7749" s="209" t="s">
        <v>692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303</v>
      </c>
      <c r="H7749" s="207" t="s">
        <v>1124</v>
      </c>
      <c r="I7749" s="207" t="s">
        <v>253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691</v>
      </c>
      <c r="C7750" s="209" t="s">
        <v>692</v>
      </c>
      <c r="D7750" s="72" t="str">
        <f t="shared" si="243"/>
        <v>nov/2018</v>
      </c>
      <c r="E7750" s="206">
        <v>43426</v>
      </c>
      <c r="F7750" s="205" t="s">
        <v>203</v>
      </c>
      <c r="G7750" s="205" t="s">
        <v>287</v>
      </c>
      <c r="H7750" s="207" t="s">
        <v>204</v>
      </c>
      <c r="I7750" s="207" t="s">
        <v>292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691</v>
      </c>
      <c r="C7751" s="209" t="s">
        <v>692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287</v>
      </c>
      <c r="H7751" s="207" t="s">
        <v>1013</v>
      </c>
      <c r="I7751" s="207" t="s">
        <v>235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691</v>
      </c>
      <c r="C7752" s="209" t="s">
        <v>692</v>
      </c>
      <c r="D7752" s="72" t="str">
        <f t="shared" si="243"/>
        <v>nov/2018</v>
      </c>
      <c r="E7752" s="206">
        <v>43427</v>
      </c>
      <c r="F7752" s="205" t="s">
        <v>314</v>
      </c>
      <c r="G7752" s="205" t="s">
        <v>287</v>
      </c>
      <c r="H7752" s="207" t="s">
        <v>387</v>
      </c>
      <c r="I7752" s="207" t="s">
        <v>268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691</v>
      </c>
      <c r="C7753" s="209" t="s">
        <v>692</v>
      </c>
      <c r="D7753" s="72" t="str">
        <f t="shared" si="243"/>
        <v>nov/2018</v>
      </c>
      <c r="E7753" s="206">
        <v>43427</v>
      </c>
      <c r="F7753" s="205" t="s">
        <v>314</v>
      </c>
      <c r="G7753" s="205" t="s">
        <v>287</v>
      </c>
      <c r="H7753" s="207" t="s">
        <v>723</v>
      </c>
      <c r="I7753" s="207" t="s">
        <v>268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691</v>
      </c>
      <c r="C7754" s="209" t="s">
        <v>692</v>
      </c>
      <c r="D7754" s="72" t="str">
        <f t="shared" si="243"/>
        <v>nov/2018</v>
      </c>
      <c r="E7754" s="206">
        <v>43427</v>
      </c>
      <c r="F7754" s="205" t="s">
        <v>314</v>
      </c>
      <c r="G7754" s="205" t="s">
        <v>287</v>
      </c>
      <c r="H7754" s="207" t="s">
        <v>1578</v>
      </c>
      <c r="I7754" s="207" t="s">
        <v>268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691</v>
      </c>
      <c r="C7755" s="209" t="s">
        <v>692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287</v>
      </c>
      <c r="H7755" s="207" t="s">
        <v>1761</v>
      </c>
      <c r="I7755" s="207" t="s">
        <v>241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691</v>
      </c>
      <c r="C7756" s="209" t="s">
        <v>692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303</v>
      </c>
      <c r="H7756" s="207" t="s">
        <v>412</v>
      </c>
      <c r="I7756" s="207" t="s">
        <v>241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691</v>
      </c>
      <c r="C7757" s="209" t="s">
        <v>692</v>
      </c>
      <c r="D7757" s="72" t="str">
        <f t="shared" si="243"/>
        <v>nov/2018</v>
      </c>
      <c r="E7757" s="206">
        <v>43427</v>
      </c>
      <c r="F7757" s="205" t="s">
        <v>210</v>
      </c>
      <c r="G7757" s="205" t="s">
        <v>287</v>
      </c>
      <c r="H7757" s="207" t="s">
        <v>298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691</v>
      </c>
      <c r="C7758" s="209" t="s">
        <v>692</v>
      </c>
      <c r="D7758" s="72" t="str">
        <f t="shared" si="243"/>
        <v>nov/2018</v>
      </c>
      <c r="E7758" s="206">
        <v>43427</v>
      </c>
      <c r="F7758" s="205" t="s">
        <v>210</v>
      </c>
      <c r="G7758" s="205" t="s">
        <v>287</v>
      </c>
      <c r="H7758" s="207" t="s">
        <v>298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691</v>
      </c>
      <c r="C7759" s="209" t="s">
        <v>692</v>
      </c>
      <c r="D7759" s="72" t="str">
        <f t="shared" si="243"/>
        <v>nov/2018</v>
      </c>
      <c r="E7759" s="206">
        <v>43427</v>
      </c>
      <c r="F7759" s="205" t="s">
        <v>210</v>
      </c>
      <c r="G7759" s="205" t="s">
        <v>287</v>
      </c>
      <c r="H7759" s="207" t="s">
        <v>298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691</v>
      </c>
      <c r="C7760" s="209" t="s">
        <v>692</v>
      </c>
      <c r="D7760" s="72" t="str">
        <f t="shared" si="243"/>
        <v>nov/2018</v>
      </c>
      <c r="E7760" s="206">
        <v>43427</v>
      </c>
      <c r="F7760" s="205" t="s">
        <v>210</v>
      </c>
      <c r="G7760" s="205" t="s">
        <v>287</v>
      </c>
      <c r="H7760" s="207" t="s">
        <v>298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691</v>
      </c>
      <c r="C7761" s="209" t="s">
        <v>692</v>
      </c>
      <c r="D7761" s="72" t="str">
        <f t="shared" si="243"/>
        <v>nov/2018</v>
      </c>
      <c r="E7761" s="206">
        <v>43427</v>
      </c>
      <c r="F7761" s="205" t="s">
        <v>210</v>
      </c>
      <c r="G7761" s="205" t="s">
        <v>287</v>
      </c>
      <c r="H7761" s="207" t="s">
        <v>298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691</v>
      </c>
      <c r="C7762" s="209" t="s">
        <v>692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287</v>
      </c>
      <c r="H7762" s="207" t="s">
        <v>1325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691</v>
      </c>
      <c r="C7763" s="209" t="s">
        <v>692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287</v>
      </c>
      <c r="H7763" s="207" t="s">
        <v>1325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691</v>
      </c>
      <c r="C7764" s="209" t="s">
        <v>692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287</v>
      </c>
      <c r="H7764" s="207" t="s">
        <v>1824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691</v>
      </c>
      <c r="C7765" s="209" t="s">
        <v>692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287</v>
      </c>
      <c r="H7765" s="207" t="s">
        <v>355</v>
      </c>
      <c r="I7765" s="207" t="s">
        <v>240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691</v>
      </c>
      <c r="C7766" s="209" t="s">
        <v>692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287</v>
      </c>
      <c r="H7766" s="207" t="s">
        <v>291</v>
      </c>
      <c r="I7766" s="207" t="s">
        <v>240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691</v>
      </c>
      <c r="C7767" s="209" t="s">
        <v>692</v>
      </c>
      <c r="D7767" s="72" t="str">
        <f t="shared" si="243"/>
        <v>nov/2018</v>
      </c>
      <c r="E7767" s="206">
        <v>43427</v>
      </c>
      <c r="F7767" s="205" t="s">
        <v>203</v>
      </c>
      <c r="G7767" s="205" t="s">
        <v>287</v>
      </c>
      <c r="H7767" s="207" t="s">
        <v>204</v>
      </c>
      <c r="I7767" s="207" t="s">
        <v>292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691</v>
      </c>
      <c r="C7768" s="209" t="s">
        <v>692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287</v>
      </c>
      <c r="H7768" s="207" t="s">
        <v>363</v>
      </c>
      <c r="I7768" s="207" t="s">
        <v>241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691</v>
      </c>
      <c r="C7769" s="209" t="s">
        <v>692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287</v>
      </c>
      <c r="H7769" s="207" t="s">
        <v>1825</v>
      </c>
      <c r="I7769" s="207" t="s">
        <v>241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691</v>
      </c>
      <c r="C7770" s="209" t="s">
        <v>692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287</v>
      </c>
      <c r="H7770" s="207" t="s">
        <v>389</v>
      </c>
      <c r="I7770" s="207" t="s">
        <v>241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691</v>
      </c>
      <c r="C7771" s="209" t="s">
        <v>692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287</v>
      </c>
      <c r="H7771" s="207" t="s">
        <v>389</v>
      </c>
      <c r="I7771" s="207" t="s">
        <v>241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691</v>
      </c>
      <c r="C7772" s="209" t="s">
        <v>692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287</v>
      </c>
      <c r="H7772" s="207" t="s">
        <v>1700</v>
      </c>
      <c r="I7772" s="207" t="s">
        <v>241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691</v>
      </c>
      <c r="C7773" s="209" t="s">
        <v>692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287</v>
      </c>
      <c r="H7773" s="207" t="s">
        <v>1605</v>
      </c>
      <c r="I7773" s="207" t="s">
        <v>241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691</v>
      </c>
      <c r="C7774" s="209" t="s">
        <v>692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287</v>
      </c>
      <c r="H7774" s="207" t="s">
        <v>323</v>
      </c>
      <c r="I7774" s="207" t="s">
        <v>241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691</v>
      </c>
      <c r="C7775" s="209" t="s">
        <v>692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287</v>
      </c>
      <c r="H7775" s="207" t="s">
        <v>1750</v>
      </c>
      <c r="I7775" s="207" t="s">
        <v>241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691</v>
      </c>
      <c r="C7776" s="209" t="s">
        <v>692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287</v>
      </c>
      <c r="H7776" s="207" t="s">
        <v>1750</v>
      </c>
      <c r="I7776" s="207" t="s">
        <v>241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691</v>
      </c>
      <c r="C7777" s="209" t="s">
        <v>692</v>
      </c>
      <c r="D7777" s="72" t="str">
        <f t="shared" si="243"/>
        <v>nov/2018</v>
      </c>
      <c r="E7777" s="206">
        <v>43430</v>
      </c>
      <c r="F7777" s="205" t="s">
        <v>210</v>
      </c>
      <c r="G7777" s="205" t="s">
        <v>287</v>
      </c>
      <c r="H7777" s="207" t="s">
        <v>298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691</v>
      </c>
      <c r="C7778" s="209" t="s">
        <v>692</v>
      </c>
      <c r="D7778" s="72" t="str">
        <f t="shared" si="243"/>
        <v>nov/2018</v>
      </c>
      <c r="E7778" s="206">
        <v>43430</v>
      </c>
      <c r="F7778" s="205" t="s">
        <v>210</v>
      </c>
      <c r="G7778" s="205" t="s">
        <v>287</v>
      </c>
      <c r="H7778" s="207" t="s">
        <v>298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691</v>
      </c>
      <c r="C7779" s="209" t="s">
        <v>692</v>
      </c>
      <c r="D7779" s="72" t="str">
        <f t="shared" si="243"/>
        <v>nov/2018</v>
      </c>
      <c r="E7779" s="206">
        <v>43430</v>
      </c>
      <c r="F7779" s="205" t="s">
        <v>210</v>
      </c>
      <c r="G7779" s="205" t="s">
        <v>287</v>
      </c>
      <c r="H7779" s="207" t="s">
        <v>298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691</v>
      </c>
      <c r="C7780" s="209" t="s">
        <v>692</v>
      </c>
      <c r="D7780" s="72" t="str">
        <f t="shared" si="243"/>
        <v>nov/2018</v>
      </c>
      <c r="E7780" s="206">
        <v>43430</v>
      </c>
      <c r="F7780" s="205" t="s">
        <v>210</v>
      </c>
      <c r="G7780" s="205" t="s">
        <v>287</v>
      </c>
      <c r="H7780" s="207" t="s">
        <v>298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691</v>
      </c>
      <c r="C7781" s="209" t="s">
        <v>692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287</v>
      </c>
      <c r="H7781" s="207" t="s">
        <v>363</v>
      </c>
      <c r="I7781" s="207" t="s">
        <v>243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691</v>
      </c>
      <c r="C7782" s="209" t="s">
        <v>692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287</v>
      </c>
      <c r="H7782" s="207" t="s">
        <v>1777</v>
      </c>
      <c r="I7782" s="207" t="s">
        <v>243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691</v>
      </c>
      <c r="C7783" s="209" t="s">
        <v>692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287</v>
      </c>
      <c r="H7783" s="207" t="s">
        <v>1416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691</v>
      </c>
      <c r="C7784" s="209" t="s">
        <v>692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287</v>
      </c>
      <c r="H7784" s="207" t="s">
        <v>1740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691</v>
      </c>
      <c r="C7785" s="209" t="s">
        <v>692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287</v>
      </c>
      <c r="H7785" s="207" t="s">
        <v>999</v>
      </c>
      <c r="I7785" s="207" t="s">
        <v>248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691</v>
      </c>
      <c r="C7786" s="209" t="s">
        <v>692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287</v>
      </c>
      <c r="H7786" s="207" t="s">
        <v>363</v>
      </c>
      <c r="I7786" s="207" t="s">
        <v>240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691</v>
      </c>
      <c r="C7787" s="209" t="s">
        <v>692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289</v>
      </c>
      <c r="H7787" s="207" t="s">
        <v>1565</v>
      </c>
      <c r="I7787" s="207" t="s">
        <v>240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691</v>
      </c>
      <c r="C7788" s="209" t="s">
        <v>692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287</v>
      </c>
      <c r="H7788" s="207" t="s">
        <v>178</v>
      </c>
      <c r="I7788" s="207" t="s">
        <v>240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691</v>
      </c>
      <c r="C7789" s="209" t="s">
        <v>692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287</v>
      </c>
      <c r="H7789" s="207" t="s">
        <v>178</v>
      </c>
      <c r="I7789" s="207" t="s">
        <v>240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691</v>
      </c>
      <c r="C7790" s="209" t="s">
        <v>692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287</v>
      </c>
      <c r="H7790" s="207" t="s">
        <v>581</v>
      </c>
      <c r="I7790" s="207" t="s">
        <v>240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691</v>
      </c>
      <c r="C7791" s="209" t="s">
        <v>692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287</v>
      </c>
      <c r="H7791" s="207" t="s">
        <v>291</v>
      </c>
      <c r="I7791" s="207" t="s">
        <v>240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691</v>
      </c>
      <c r="C7792" s="209" t="s">
        <v>692</v>
      </c>
      <c r="D7792" s="72" t="str">
        <f t="shared" si="243"/>
        <v>nov/2018</v>
      </c>
      <c r="E7792" s="206">
        <v>43430</v>
      </c>
      <c r="F7792" s="205" t="s">
        <v>203</v>
      </c>
      <c r="G7792" s="205" t="s">
        <v>287</v>
      </c>
      <c r="H7792" s="207" t="s">
        <v>204</v>
      </c>
      <c r="I7792" s="207" t="s">
        <v>292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691</v>
      </c>
      <c r="C7793" s="209" t="s">
        <v>692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287</v>
      </c>
      <c r="H7793" s="207" t="s">
        <v>399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691</v>
      </c>
      <c r="C7794" s="209" t="s">
        <v>692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287</v>
      </c>
      <c r="H7794" s="207" t="s">
        <v>1175</v>
      </c>
      <c r="I7794" s="207" t="s">
        <v>241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691</v>
      </c>
      <c r="C7795" s="209" t="s">
        <v>692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287</v>
      </c>
      <c r="H7795" s="207" t="s">
        <v>345</v>
      </c>
      <c r="I7795" s="207" t="s">
        <v>241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691</v>
      </c>
      <c r="C7796" s="209" t="s">
        <v>692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287</v>
      </c>
      <c r="H7796" s="207" t="s">
        <v>657</v>
      </c>
      <c r="I7796" s="207" t="s">
        <v>241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691</v>
      </c>
      <c r="C7797" s="209" t="s">
        <v>692</v>
      </c>
      <c r="D7797" s="72" t="str">
        <f t="shared" si="243"/>
        <v>nov/2018</v>
      </c>
      <c r="E7797" s="206">
        <v>43431</v>
      </c>
      <c r="F7797" s="205" t="s">
        <v>210</v>
      </c>
      <c r="G7797" s="205" t="s">
        <v>287</v>
      </c>
      <c r="H7797" s="207" t="s">
        <v>298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691</v>
      </c>
      <c r="C7798" s="209" t="s">
        <v>692</v>
      </c>
      <c r="D7798" s="72" t="str">
        <f t="shared" si="243"/>
        <v>nov/2018</v>
      </c>
      <c r="E7798" s="206">
        <v>43431</v>
      </c>
      <c r="F7798" s="205" t="s">
        <v>210</v>
      </c>
      <c r="G7798" s="205" t="s">
        <v>287</v>
      </c>
      <c r="H7798" s="207" t="s">
        <v>298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691</v>
      </c>
      <c r="C7799" s="209" t="s">
        <v>692</v>
      </c>
      <c r="D7799" s="72" t="str">
        <f t="shared" si="243"/>
        <v>nov/2018</v>
      </c>
      <c r="E7799" s="206">
        <v>43431</v>
      </c>
      <c r="F7799" s="205" t="s">
        <v>210</v>
      </c>
      <c r="G7799" s="205" t="s">
        <v>287</v>
      </c>
      <c r="H7799" s="207" t="s">
        <v>298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691</v>
      </c>
      <c r="C7800" s="209" t="s">
        <v>692</v>
      </c>
      <c r="D7800" s="72" t="str">
        <f t="shared" si="243"/>
        <v>nov/2018</v>
      </c>
      <c r="E7800" s="206">
        <v>43431</v>
      </c>
      <c r="F7800" s="205" t="s">
        <v>210</v>
      </c>
      <c r="G7800" s="205" t="s">
        <v>287</v>
      </c>
      <c r="H7800" s="207" t="s">
        <v>298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691</v>
      </c>
      <c r="C7801" s="209" t="s">
        <v>692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287</v>
      </c>
      <c r="H7801" s="207" t="s">
        <v>996</v>
      </c>
      <c r="I7801" s="207" t="s">
        <v>249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691</v>
      </c>
      <c r="C7802" s="209" t="s">
        <v>692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287</v>
      </c>
      <c r="H7802" s="207" t="s">
        <v>1575</v>
      </c>
      <c r="I7802" s="207" t="s">
        <v>240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691</v>
      </c>
      <c r="C7803" s="209" t="s">
        <v>692</v>
      </c>
      <c r="D7803" s="72" t="str">
        <f t="shared" si="243"/>
        <v>nov/2018</v>
      </c>
      <c r="E7803" s="206">
        <v>43431</v>
      </c>
      <c r="F7803" s="205" t="s">
        <v>203</v>
      </c>
      <c r="G7803" s="205" t="s">
        <v>287</v>
      </c>
      <c r="H7803" s="207" t="s">
        <v>204</v>
      </c>
      <c r="I7803" s="207" t="s">
        <v>292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691</v>
      </c>
      <c r="C7804" s="209" t="s">
        <v>692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287</v>
      </c>
      <c r="H7804" s="207" t="s">
        <v>316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691</v>
      </c>
      <c r="C7805" s="209" t="s">
        <v>692</v>
      </c>
      <c r="D7805" s="72" t="str">
        <f t="shared" si="243"/>
        <v>nov/2018</v>
      </c>
      <c r="E7805" s="206">
        <v>43432</v>
      </c>
      <c r="F7805" s="205" t="s">
        <v>210</v>
      </c>
      <c r="G7805" s="205" t="s">
        <v>287</v>
      </c>
      <c r="H7805" s="207" t="s">
        <v>298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691</v>
      </c>
      <c r="C7806" s="209" t="s">
        <v>692</v>
      </c>
      <c r="D7806" s="72" t="str">
        <f t="shared" si="243"/>
        <v>nov/2018</v>
      </c>
      <c r="E7806" s="206">
        <v>43432</v>
      </c>
      <c r="F7806" s="205" t="s">
        <v>210</v>
      </c>
      <c r="G7806" s="205" t="s">
        <v>287</v>
      </c>
      <c r="H7806" s="207" t="s">
        <v>298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691</v>
      </c>
      <c r="C7807" s="209" t="s">
        <v>692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287</v>
      </c>
      <c r="H7807" s="207" t="s">
        <v>1005</v>
      </c>
      <c r="I7807" s="207" t="s">
        <v>242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691</v>
      </c>
      <c r="C7808" s="209" t="s">
        <v>692</v>
      </c>
      <c r="D7808" s="72" t="str">
        <f t="shared" si="243"/>
        <v>nov/2018</v>
      </c>
      <c r="E7808" s="206">
        <v>43432</v>
      </c>
      <c r="F7808" s="205" t="s">
        <v>203</v>
      </c>
      <c r="G7808" s="205" t="s">
        <v>287</v>
      </c>
      <c r="H7808" s="207" t="s">
        <v>204</v>
      </c>
      <c r="I7808" s="207" t="s">
        <v>292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691</v>
      </c>
      <c r="C7809" s="209" t="s">
        <v>692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287</v>
      </c>
      <c r="H7809" s="207" t="s">
        <v>1503</v>
      </c>
      <c r="I7809" s="207" t="s">
        <v>235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691</v>
      </c>
      <c r="C7810" s="209" t="s">
        <v>692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287</v>
      </c>
      <c r="H7810" s="207" t="s">
        <v>1503</v>
      </c>
      <c r="I7810" s="207" t="s">
        <v>235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691</v>
      </c>
      <c r="C7811" s="209" t="s">
        <v>692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287</v>
      </c>
      <c r="H7811" s="207" t="s">
        <v>1017</v>
      </c>
      <c r="I7811" s="207" t="s">
        <v>235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691</v>
      </c>
      <c r="C7812" s="209" t="s">
        <v>692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287</v>
      </c>
      <c r="H7812" s="207" t="s">
        <v>1605</v>
      </c>
      <c r="I7812" s="207" t="s">
        <v>241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691</v>
      </c>
      <c r="C7813" s="209" t="s">
        <v>692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287</v>
      </c>
      <c r="H7813" s="207" t="s">
        <v>1409</v>
      </c>
      <c r="I7813" s="207" t="s">
        <v>241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691</v>
      </c>
      <c r="C7814" s="209" t="s">
        <v>692</v>
      </c>
      <c r="D7814" s="72" t="str">
        <f t="shared" si="245"/>
        <v>nov/2018</v>
      </c>
      <c r="E7814" s="206">
        <v>43433</v>
      </c>
      <c r="F7814" s="205" t="s">
        <v>210</v>
      </c>
      <c r="G7814" s="205" t="s">
        <v>287</v>
      </c>
      <c r="H7814" s="207" t="s">
        <v>298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691</v>
      </c>
      <c r="C7815" s="209" t="s">
        <v>692</v>
      </c>
      <c r="D7815" s="72" t="str">
        <f t="shared" si="245"/>
        <v>nov/2018</v>
      </c>
      <c r="E7815" s="206">
        <v>43433</v>
      </c>
      <c r="F7815" s="205" t="s">
        <v>210</v>
      </c>
      <c r="G7815" s="205" t="s">
        <v>287</v>
      </c>
      <c r="H7815" s="207" t="s">
        <v>298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691</v>
      </c>
      <c r="C7816" s="209" t="s">
        <v>692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287</v>
      </c>
      <c r="H7816" s="207" t="s">
        <v>1014</v>
      </c>
      <c r="I7816" s="207" t="s">
        <v>244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691</v>
      </c>
      <c r="C7817" s="209" t="s">
        <v>692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287</v>
      </c>
      <c r="H7817" s="207" t="s">
        <v>1416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691</v>
      </c>
      <c r="C7818" s="209" t="s">
        <v>692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287</v>
      </c>
      <c r="H7818" s="229" t="s">
        <v>1826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691</v>
      </c>
      <c r="C7819" s="209" t="s">
        <v>692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287</v>
      </c>
      <c r="H7819" s="229" t="s">
        <v>1826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691</v>
      </c>
      <c r="C7820" s="209" t="s">
        <v>692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287</v>
      </c>
      <c r="H7820" s="221" t="s">
        <v>309</v>
      </c>
      <c r="I7820" s="221" t="s">
        <v>249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691</v>
      </c>
      <c r="C7821" s="209" t="s">
        <v>692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287</v>
      </c>
      <c r="H7821" s="207" t="s">
        <v>999</v>
      </c>
      <c r="I7821" s="207" t="s">
        <v>248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691</v>
      </c>
      <c r="C7822" s="209" t="s">
        <v>692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287</v>
      </c>
      <c r="H7822" s="207" t="s">
        <v>322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691</v>
      </c>
      <c r="C7823" s="209" t="s">
        <v>692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303</v>
      </c>
      <c r="H7823" s="221" t="s">
        <v>355</v>
      </c>
      <c r="I7823" s="221" t="s">
        <v>240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691</v>
      </c>
      <c r="C7824" s="209" t="s">
        <v>692</v>
      </c>
      <c r="D7824" s="72" t="str">
        <f t="shared" si="245"/>
        <v>nov/2018</v>
      </c>
      <c r="E7824" s="206">
        <v>43433</v>
      </c>
      <c r="F7824" s="205" t="s">
        <v>203</v>
      </c>
      <c r="G7824" s="205" t="s">
        <v>287</v>
      </c>
      <c r="H7824" s="207" t="s">
        <v>204</v>
      </c>
      <c r="I7824" s="207" t="s">
        <v>292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691</v>
      </c>
      <c r="C7825" s="209" t="s">
        <v>692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287</v>
      </c>
      <c r="H7825" s="207" t="s">
        <v>1592</v>
      </c>
      <c r="I7825" s="207" t="s">
        <v>263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691</v>
      </c>
      <c r="C7826" s="209" t="s">
        <v>692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287</v>
      </c>
      <c r="H7826" s="207" t="s">
        <v>1503</v>
      </c>
      <c r="I7826" s="207" t="s">
        <v>235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691</v>
      </c>
      <c r="C7827" s="209" t="s">
        <v>692</v>
      </c>
      <c r="D7827" s="72" t="str">
        <f t="shared" si="245"/>
        <v>nov/2018</v>
      </c>
      <c r="E7827" s="206">
        <v>43434</v>
      </c>
      <c r="F7827" s="205" t="s">
        <v>201</v>
      </c>
      <c r="G7827" s="205" t="s">
        <v>287</v>
      </c>
      <c r="H7827" s="207" t="s">
        <v>294</v>
      </c>
      <c r="I7827" s="207" t="s">
        <v>229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693</v>
      </c>
      <c r="C7828" s="209" t="s">
        <v>692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287</v>
      </c>
      <c r="H7828" s="207" t="s">
        <v>140</v>
      </c>
      <c r="I7828" s="207" t="s">
        <v>227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691</v>
      </c>
      <c r="C7829" s="209" t="s">
        <v>692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287</v>
      </c>
      <c r="H7829" s="207" t="s">
        <v>560</v>
      </c>
      <c r="I7829" s="207" t="s">
        <v>230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691</v>
      </c>
      <c r="C7830" s="209" t="s">
        <v>692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287</v>
      </c>
      <c r="H7830" s="207" t="s">
        <v>502</v>
      </c>
      <c r="I7830" s="207" t="s">
        <v>241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691</v>
      </c>
      <c r="C7831" s="209" t="s">
        <v>692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287</v>
      </c>
      <c r="H7831" s="207" t="s">
        <v>502</v>
      </c>
      <c r="I7831" s="207" t="s">
        <v>241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691</v>
      </c>
      <c r="C7832" s="209" t="s">
        <v>692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287</v>
      </c>
      <c r="H7832" s="207" t="s">
        <v>502</v>
      </c>
      <c r="I7832" s="207" t="s">
        <v>241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691</v>
      </c>
      <c r="C7833" s="209" t="s">
        <v>692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287</v>
      </c>
      <c r="H7833" s="221" t="s">
        <v>168</v>
      </c>
      <c r="I7833" s="221" t="s">
        <v>252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691</v>
      </c>
      <c r="C7834" s="209" t="s">
        <v>692</v>
      </c>
      <c r="D7834" s="72" t="str">
        <f t="shared" si="245"/>
        <v>nov/2018</v>
      </c>
      <c r="E7834" s="206">
        <v>43434</v>
      </c>
      <c r="F7834" s="205" t="s">
        <v>1827</v>
      </c>
      <c r="G7834" s="205" t="s">
        <v>287</v>
      </c>
      <c r="H7834" s="207" t="s">
        <v>1017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691</v>
      </c>
      <c r="C7835" s="209" t="s">
        <v>692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287</v>
      </c>
      <c r="H7835" s="207" t="s">
        <v>1758</v>
      </c>
      <c r="I7835" s="207" t="s">
        <v>248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691</v>
      </c>
      <c r="C7836" s="209" t="s">
        <v>692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287</v>
      </c>
      <c r="H7836" s="207" t="s">
        <v>388</v>
      </c>
      <c r="I7836" s="207" t="s">
        <v>240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691</v>
      </c>
      <c r="C7837" s="209" t="s">
        <v>692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313</v>
      </c>
      <c r="H7837" s="207" t="s">
        <v>291</v>
      </c>
      <c r="I7837" s="207" t="s">
        <v>240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691</v>
      </c>
      <c r="C7838" s="209" t="s">
        <v>692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287</v>
      </c>
      <c r="H7838" s="207" t="s">
        <v>1565</v>
      </c>
      <c r="I7838" s="207" t="s">
        <v>240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691</v>
      </c>
      <c r="C7839" s="209" t="s">
        <v>692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287</v>
      </c>
      <c r="H7839" s="207" t="s">
        <v>1073</v>
      </c>
      <c r="I7839" s="207" t="s">
        <v>270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691</v>
      </c>
      <c r="C7840" s="209" t="s">
        <v>692</v>
      </c>
      <c r="D7840" s="72" t="str">
        <f t="shared" si="245"/>
        <v>nov/2018</v>
      </c>
      <c r="E7840" s="206">
        <v>43434</v>
      </c>
      <c r="F7840" s="205" t="s">
        <v>1827</v>
      </c>
      <c r="G7840" s="205" t="s">
        <v>287</v>
      </c>
      <c r="H7840" s="207" t="s">
        <v>1017</v>
      </c>
      <c r="I7840" s="207" t="s">
        <v>235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691</v>
      </c>
      <c r="C7841" s="209" t="s">
        <v>692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287</v>
      </c>
      <c r="H7841" s="207" t="s">
        <v>1585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693</v>
      </c>
      <c r="C7842" s="209" t="s">
        <v>692</v>
      </c>
      <c r="D7842" s="72" t="str">
        <f t="shared" si="245"/>
        <v>nov/2018</v>
      </c>
      <c r="E7842" s="206">
        <v>43434</v>
      </c>
      <c r="F7842" s="205" t="s">
        <v>201</v>
      </c>
      <c r="G7842" s="205" t="s">
        <v>287</v>
      </c>
      <c r="H7842" s="207" t="s">
        <v>299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691</v>
      </c>
      <c r="C7843" s="209" t="s">
        <v>692</v>
      </c>
      <c r="D7843" s="72" t="str">
        <f t="shared" si="245"/>
        <v>nov/2018</v>
      </c>
      <c r="E7843" s="206">
        <v>43434</v>
      </c>
      <c r="F7843" s="205" t="s">
        <v>201</v>
      </c>
      <c r="G7843" s="205" t="s">
        <v>287</v>
      </c>
      <c r="H7843" s="207" t="s">
        <v>299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693</v>
      </c>
      <c r="C7844" s="209" t="s">
        <v>692</v>
      </c>
      <c r="D7844" s="72" t="str">
        <f t="shared" si="245"/>
        <v>dez/2018</v>
      </c>
      <c r="E7844" s="206">
        <v>43437</v>
      </c>
      <c r="F7844" s="205" t="s">
        <v>1618</v>
      </c>
      <c r="G7844" s="205" t="s">
        <v>287</v>
      </c>
      <c r="H7844" s="207" t="s">
        <v>213</v>
      </c>
      <c r="I7844" s="207" t="s">
        <v>202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693</v>
      </c>
      <c r="C7845" s="209" t="s">
        <v>692</v>
      </c>
      <c r="D7845" s="72" t="str">
        <f t="shared" si="245"/>
        <v>dez/2018</v>
      </c>
      <c r="E7845" s="206">
        <v>43437</v>
      </c>
      <c r="F7845" s="205" t="s">
        <v>201</v>
      </c>
      <c r="G7845" s="205" t="s">
        <v>287</v>
      </c>
      <c r="H7845" s="207" t="s">
        <v>299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691</v>
      </c>
      <c r="C7846" s="209" t="s">
        <v>692</v>
      </c>
      <c r="D7846" s="72" t="str">
        <f t="shared" si="245"/>
        <v>dez/2018</v>
      </c>
      <c r="E7846" s="206">
        <v>43437</v>
      </c>
      <c r="F7846" s="205" t="s">
        <v>201</v>
      </c>
      <c r="G7846" s="205" t="s">
        <v>287</v>
      </c>
      <c r="H7846" s="207" t="s">
        <v>299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691</v>
      </c>
      <c r="C7847" s="209" t="s">
        <v>692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287</v>
      </c>
      <c r="H7847" s="207" t="s">
        <v>1828</v>
      </c>
      <c r="I7847" s="207" t="s">
        <v>242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691</v>
      </c>
      <c r="C7848" s="209" t="s">
        <v>692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289</v>
      </c>
      <c r="H7848" s="207" t="s">
        <v>581</v>
      </c>
      <c r="I7848" s="207" t="s">
        <v>240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691</v>
      </c>
      <c r="C7849" s="209" t="s">
        <v>692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293</v>
      </c>
      <c r="H7849" s="207" t="s">
        <v>178</v>
      </c>
      <c r="I7849" s="207" t="s">
        <v>241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691</v>
      </c>
      <c r="C7850" s="209" t="s">
        <v>692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287</v>
      </c>
      <c r="H7850" s="207" t="s">
        <v>1828</v>
      </c>
      <c r="I7850" s="207" t="s">
        <v>242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691</v>
      </c>
      <c r="C7851" s="209" t="s">
        <v>692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287</v>
      </c>
      <c r="H7851" s="207" t="s">
        <v>184</v>
      </c>
      <c r="I7851" s="221" t="s">
        <v>240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691</v>
      </c>
      <c r="C7852" s="209" t="s">
        <v>692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287</v>
      </c>
      <c r="H7852" s="207" t="s">
        <v>1173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691</v>
      </c>
      <c r="C7853" s="209" t="s">
        <v>692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287</v>
      </c>
      <c r="H7853" s="207" t="s">
        <v>1592</v>
      </c>
      <c r="I7853" s="207" t="s">
        <v>263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691</v>
      </c>
      <c r="C7854" s="209" t="s">
        <v>692</v>
      </c>
      <c r="D7854" s="72" t="str">
        <f t="shared" si="245"/>
        <v>dez/2018</v>
      </c>
      <c r="E7854" s="206">
        <v>43437</v>
      </c>
      <c r="F7854" s="240" t="s">
        <v>221</v>
      </c>
      <c r="G7854" s="205" t="s">
        <v>287</v>
      </c>
      <c r="H7854" s="239" t="s">
        <v>1829</v>
      </c>
      <c r="I7854" s="229" t="s">
        <v>222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691</v>
      </c>
      <c r="C7855" s="209" t="s">
        <v>692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287</v>
      </c>
      <c r="H7855" s="207" t="s">
        <v>1118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691</v>
      </c>
      <c r="C7856" s="209" t="s">
        <v>692</v>
      </c>
      <c r="D7856" s="72" t="str">
        <f t="shared" si="245"/>
        <v>dez/2018</v>
      </c>
      <c r="E7856" s="206">
        <v>43437</v>
      </c>
      <c r="F7856" s="240" t="s">
        <v>221</v>
      </c>
      <c r="G7856" s="205" t="s">
        <v>287</v>
      </c>
      <c r="H7856" s="241" t="s">
        <v>1830</v>
      </c>
      <c r="I7856" s="229" t="s">
        <v>222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691</v>
      </c>
      <c r="C7857" s="209" t="s">
        <v>692</v>
      </c>
      <c r="D7857" s="72" t="str">
        <f t="shared" si="245"/>
        <v>dez/2018</v>
      </c>
      <c r="E7857" s="206">
        <v>43437</v>
      </c>
      <c r="F7857" s="205" t="s">
        <v>210</v>
      </c>
      <c r="G7857" s="205" t="s">
        <v>287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693</v>
      </c>
      <c r="C7858" s="209" t="s">
        <v>692</v>
      </c>
      <c r="D7858" s="72" t="str">
        <f t="shared" si="245"/>
        <v>dez/2018</v>
      </c>
      <c r="E7858" s="206">
        <v>43438</v>
      </c>
      <c r="F7858" s="205" t="s">
        <v>201</v>
      </c>
      <c r="G7858" s="205" t="s">
        <v>287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693</v>
      </c>
      <c r="C7859" s="209" t="s">
        <v>692</v>
      </c>
      <c r="D7859" s="72" t="str">
        <f t="shared" si="245"/>
        <v>dez/2018</v>
      </c>
      <c r="E7859" s="206">
        <v>43438</v>
      </c>
      <c r="F7859" s="205" t="s">
        <v>203</v>
      </c>
      <c r="G7859" s="205" t="s">
        <v>287</v>
      </c>
      <c r="H7859" s="207" t="s">
        <v>204</v>
      </c>
      <c r="I7859" s="207" t="s">
        <v>292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691</v>
      </c>
      <c r="C7860" s="209" t="s">
        <v>692</v>
      </c>
      <c r="D7860" s="72" t="str">
        <f t="shared" si="245"/>
        <v>dez/2018</v>
      </c>
      <c r="E7860" s="206">
        <v>43438</v>
      </c>
      <c r="F7860" s="205" t="s">
        <v>1618</v>
      </c>
      <c r="G7860" s="205" t="s">
        <v>287</v>
      </c>
      <c r="H7860" s="207" t="s">
        <v>191</v>
      </c>
      <c r="I7860" s="207" t="s">
        <v>202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691</v>
      </c>
      <c r="C7861" s="209" t="s">
        <v>692</v>
      </c>
      <c r="D7861" s="72" t="str">
        <f t="shared" si="245"/>
        <v>dez/2018</v>
      </c>
      <c r="E7861" s="206">
        <v>43438</v>
      </c>
      <c r="F7861" s="205" t="s">
        <v>314</v>
      </c>
      <c r="G7861" s="205" t="s">
        <v>287</v>
      </c>
      <c r="H7861" s="207" t="s">
        <v>1603</v>
      </c>
      <c r="I7861" s="207" t="s">
        <v>268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691</v>
      </c>
      <c r="C7862" s="209" t="s">
        <v>692</v>
      </c>
      <c r="D7862" s="72" t="str">
        <f t="shared" si="245"/>
        <v>dez/2018</v>
      </c>
      <c r="E7862" s="206">
        <v>43438</v>
      </c>
      <c r="F7862" s="205" t="s">
        <v>201</v>
      </c>
      <c r="G7862" s="205" t="s">
        <v>287</v>
      </c>
      <c r="H7862" s="207" t="s">
        <v>299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691</v>
      </c>
      <c r="C7863" s="209" t="s">
        <v>692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287</v>
      </c>
      <c r="H7863" s="207" t="s">
        <v>1831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691</v>
      </c>
      <c r="C7864" s="209" t="s">
        <v>692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287</v>
      </c>
      <c r="H7864" s="207" t="s">
        <v>1575</v>
      </c>
      <c r="I7864" s="207" t="s">
        <v>241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691</v>
      </c>
      <c r="C7865" s="209" t="s">
        <v>692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287</v>
      </c>
      <c r="H7865" s="207" t="s">
        <v>178</v>
      </c>
      <c r="I7865" s="207" t="s">
        <v>240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691</v>
      </c>
      <c r="C7866" s="209" t="s">
        <v>692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317</v>
      </c>
      <c r="H7866" s="207" t="s">
        <v>1668</v>
      </c>
      <c r="I7866" s="207" t="s">
        <v>241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691</v>
      </c>
      <c r="C7867" s="209" t="s">
        <v>692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287</v>
      </c>
      <c r="H7867" s="207" t="s">
        <v>1807</v>
      </c>
      <c r="I7867" s="207" t="s">
        <v>235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691</v>
      </c>
      <c r="C7868" s="209" t="s">
        <v>692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287</v>
      </c>
      <c r="H7868" s="207" t="s">
        <v>1039</v>
      </c>
      <c r="I7868" s="207" t="s">
        <v>245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691</v>
      </c>
      <c r="C7869" s="209" t="s">
        <v>692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287</v>
      </c>
      <c r="H7869" s="207" t="s">
        <v>1039</v>
      </c>
      <c r="I7869" s="207" t="s">
        <v>245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691</v>
      </c>
      <c r="C7870" s="209" t="s">
        <v>692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287</v>
      </c>
      <c r="H7870" s="207" t="s">
        <v>1039</v>
      </c>
      <c r="I7870" s="207" t="s">
        <v>245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691</v>
      </c>
      <c r="C7871" s="209" t="s">
        <v>692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287</v>
      </c>
      <c r="H7871" s="207" t="s">
        <v>1039</v>
      </c>
      <c r="I7871" s="207" t="s">
        <v>245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691</v>
      </c>
      <c r="C7872" s="209" t="s">
        <v>692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287</v>
      </c>
      <c r="H7872" s="207" t="s">
        <v>1039</v>
      </c>
      <c r="I7872" s="207" t="s">
        <v>245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691</v>
      </c>
      <c r="C7873" s="209" t="s">
        <v>692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287</v>
      </c>
      <c r="H7873" s="207" t="s">
        <v>1039</v>
      </c>
      <c r="I7873" s="207" t="s">
        <v>245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691</v>
      </c>
      <c r="C7874" s="209" t="s">
        <v>692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287</v>
      </c>
      <c r="H7874" s="207" t="s">
        <v>1039</v>
      </c>
      <c r="I7874" s="207" t="s">
        <v>245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691</v>
      </c>
      <c r="C7875" s="209" t="s">
        <v>692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287</v>
      </c>
      <c r="H7875" s="207" t="s">
        <v>1039</v>
      </c>
      <c r="I7875" s="207" t="s">
        <v>245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691</v>
      </c>
      <c r="C7876" s="209" t="s">
        <v>692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287</v>
      </c>
      <c r="H7876" s="207" t="s">
        <v>1039</v>
      </c>
      <c r="I7876" s="207" t="s">
        <v>245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691</v>
      </c>
      <c r="C7877" s="209" t="s">
        <v>692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287</v>
      </c>
      <c r="H7877" s="207" t="s">
        <v>1039</v>
      </c>
      <c r="I7877" s="207" t="s">
        <v>245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691</v>
      </c>
      <c r="C7878" s="209" t="s">
        <v>692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287</v>
      </c>
      <c r="H7878" s="207" t="s">
        <v>1039</v>
      </c>
      <c r="I7878" s="207" t="s">
        <v>245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691</v>
      </c>
      <c r="C7879" s="209" t="s">
        <v>692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287</v>
      </c>
      <c r="H7879" s="207" t="s">
        <v>1039</v>
      </c>
      <c r="I7879" s="207" t="s">
        <v>245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691</v>
      </c>
      <c r="C7880" s="209" t="s">
        <v>692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287</v>
      </c>
      <c r="H7880" s="207" t="s">
        <v>1039</v>
      </c>
      <c r="I7880" s="207" t="s">
        <v>245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691</v>
      </c>
      <c r="C7881" s="209" t="s">
        <v>692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287</v>
      </c>
      <c r="H7881" s="207" t="s">
        <v>1039</v>
      </c>
      <c r="I7881" s="207" t="s">
        <v>245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691</v>
      </c>
      <c r="C7882" s="209" t="s">
        <v>692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287</v>
      </c>
      <c r="H7882" s="207" t="s">
        <v>1039</v>
      </c>
      <c r="I7882" s="207" t="s">
        <v>245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691</v>
      </c>
      <c r="C7883" s="209" t="s">
        <v>692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287</v>
      </c>
      <c r="H7883" s="207" t="s">
        <v>1039</v>
      </c>
      <c r="I7883" s="207" t="s">
        <v>245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691</v>
      </c>
      <c r="C7884" s="209" t="s">
        <v>692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287</v>
      </c>
      <c r="H7884" s="207" t="s">
        <v>1039</v>
      </c>
      <c r="I7884" s="207" t="s">
        <v>245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691</v>
      </c>
      <c r="C7885" s="209" t="s">
        <v>692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287</v>
      </c>
      <c r="H7885" s="207" t="s">
        <v>1039</v>
      </c>
      <c r="I7885" s="207" t="s">
        <v>245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691</v>
      </c>
      <c r="C7886" s="209" t="s">
        <v>692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287</v>
      </c>
      <c r="H7886" s="207" t="s">
        <v>1039</v>
      </c>
      <c r="I7886" s="207" t="s">
        <v>245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691</v>
      </c>
      <c r="C7887" s="209" t="s">
        <v>692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287</v>
      </c>
      <c r="H7887" s="207" t="s">
        <v>1039</v>
      </c>
      <c r="I7887" s="207" t="s">
        <v>245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691</v>
      </c>
      <c r="C7888" s="209" t="s">
        <v>692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287</v>
      </c>
      <c r="H7888" s="207" t="s">
        <v>1039</v>
      </c>
      <c r="I7888" s="207" t="s">
        <v>245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691</v>
      </c>
      <c r="C7889" s="209" t="s">
        <v>692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287</v>
      </c>
      <c r="H7889" s="207" t="s">
        <v>1039</v>
      </c>
      <c r="I7889" s="207" t="s">
        <v>245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691</v>
      </c>
      <c r="C7890" s="209" t="s">
        <v>692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287</v>
      </c>
      <c r="H7890" s="207" t="s">
        <v>1039</v>
      </c>
      <c r="I7890" s="207" t="s">
        <v>245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691</v>
      </c>
      <c r="C7891" s="209" t="s">
        <v>692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287</v>
      </c>
      <c r="H7891" s="207" t="s">
        <v>1039</v>
      </c>
      <c r="I7891" s="207" t="s">
        <v>245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691</v>
      </c>
      <c r="C7892" s="209" t="s">
        <v>692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287</v>
      </c>
      <c r="H7892" s="207" t="s">
        <v>1039</v>
      </c>
      <c r="I7892" s="207" t="s">
        <v>245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691</v>
      </c>
      <c r="C7893" s="209" t="s">
        <v>692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287</v>
      </c>
      <c r="H7893" s="207" t="s">
        <v>1039</v>
      </c>
      <c r="I7893" s="207" t="s">
        <v>245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691</v>
      </c>
      <c r="C7894" s="209" t="s">
        <v>692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287</v>
      </c>
      <c r="H7894" s="207" t="s">
        <v>1039</v>
      </c>
      <c r="I7894" s="207" t="s">
        <v>245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691</v>
      </c>
      <c r="C7895" s="209" t="s">
        <v>692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287</v>
      </c>
      <c r="H7895" s="207" t="s">
        <v>1039</v>
      </c>
      <c r="I7895" s="207" t="s">
        <v>245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691</v>
      </c>
      <c r="C7896" s="209" t="s">
        <v>692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287</v>
      </c>
      <c r="H7896" s="207" t="s">
        <v>1039</v>
      </c>
      <c r="I7896" s="207" t="s">
        <v>245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691</v>
      </c>
      <c r="C7897" s="209" t="s">
        <v>692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287</v>
      </c>
      <c r="H7897" s="207" t="s">
        <v>1039</v>
      </c>
      <c r="I7897" s="207" t="s">
        <v>245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691</v>
      </c>
      <c r="C7898" s="209" t="s">
        <v>692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287</v>
      </c>
      <c r="H7898" s="207" t="s">
        <v>1039</v>
      </c>
      <c r="I7898" s="207" t="s">
        <v>245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691</v>
      </c>
      <c r="C7899" s="209" t="s">
        <v>692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287</v>
      </c>
      <c r="H7899" s="207" t="s">
        <v>1039</v>
      </c>
      <c r="I7899" s="207" t="s">
        <v>245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691</v>
      </c>
      <c r="C7900" s="209" t="s">
        <v>692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287</v>
      </c>
      <c r="H7900" s="207" t="s">
        <v>1039</v>
      </c>
      <c r="I7900" s="207" t="s">
        <v>245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691</v>
      </c>
      <c r="C7901" s="209" t="s">
        <v>692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287</v>
      </c>
      <c r="H7901" s="207" t="s">
        <v>1039</v>
      </c>
      <c r="I7901" s="207" t="s">
        <v>245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691</v>
      </c>
      <c r="C7902" s="209" t="s">
        <v>692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287</v>
      </c>
      <c r="H7902" s="207" t="s">
        <v>1039</v>
      </c>
      <c r="I7902" s="207" t="s">
        <v>245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691</v>
      </c>
      <c r="C7903" s="209" t="s">
        <v>692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287</v>
      </c>
      <c r="H7903" s="207" t="s">
        <v>1039</v>
      </c>
      <c r="I7903" s="207" t="s">
        <v>245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691</v>
      </c>
      <c r="C7904" s="209" t="s">
        <v>692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287</v>
      </c>
      <c r="H7904" s="207" t="s">
        <v>1039</v>
      </c>
      <c r="I7904" s="207" t="s">
        <v>245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691</v>
      </c>
      <c r="C7905" s="209" t="s">
        <v>692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287</v>
      </c>
      <c r="H7905" s="207" t="s">
        <v>1039</v>
      </c>
      <c r="I7905" s="207" t="s">
        <v>245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691</v>
      </c>
      <c r="C7906" s="209" t="s">
        <v>692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289</v>
      </c>
      <c r="H7906" s="207" t="s">
        <v>345</v>
      </c>
      <c r="I7906" s="207" t="s">
        <v>241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691</v>
      </c>
      <c r="C7907" s="209" t="s">
        <v>692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303</v>
      </c>
      <c r="H7907" s="207" t="s">
        <v>1832</v>
      </c>
      <c r="I7907" s="207" t="s">
        <v>253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691</v>
      </c>
      <c r="C7908" s="209" t="s">
        <v>692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287</v>
      </c>
      <c r="H7908" s="207" t="s">
        <v>1833</v>
      </c>
      <c r="I7908" s="207" t="s">
        <v>253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691</v>
      </c>
      <c r="C7909" s="209" t="s">
        <v>692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287</v>
      </c>
      <c r="H7909" s="207" t="s">
        <v>178</v>
      </c>
      <c r="I7909" s="207" t="s">
        <v>240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691</v>
      </c>
      <c r="C7910" s="209" t="s">
        <v>692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287</v>
      </c>
      <c r="H7910" s="207" t="s">
        <v>178</v>
      </c>
      <c r="I7910" s="207" t="s">
        <v>241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691</v>
      </c>
      <c r="C7911" s="209" t="s">
        <v>692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287</v>
      </c>
      <c r="H7911" s="207" t="s">
        <v>178</v>
      </c>
      <c r="I7911" s="207" t="s">
        <v>241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691</v>
      </c>
      <c r="C7912" s="209" t="s">
        <v>692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287</v>
      </c>
      <c r="H7912" s="207" t="s">
        <v>1015</v>
      </c>
      <c r="I7912" s="207" t="s">
        <v>260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691</v>
      </c>
      <c r="C7913" s="209" t="s">
        <v>692</v>
      </c>
      <c r="D7913" s="72" t="str">
        <f t="shared" si="247"/>
        <v>dez/2018</v>
      </c>
      <c r="E7913" s="206">
        <v>43438</v>
      </c>
      <c r="F7913" s="205" t="s">
        <v>314</v>
      </c>
      <c r="G7913" s="205" t="s">
        <v>287</v>
      </c>
      <c r="H7913" s="207" t="s">
        <v>206</v>
      </c>
      <c r="I7913" s="207" t="s">
        <v>268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691</v>
      </c>
      <c r="C7914" s="209" t="s">
        <v>692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287</v>
      </c>
      <c r="H7914" s="207" t="s">
        <v>1115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691</v>
      </c>
      <c r="C7915" s="209" t="s">
        <v>692</v>
      </c>
      <c r="D7915" s="72" t="str">
        <f t="shared" si="247"/>
        <v>dez/2018</v>
      </c>
      <c r="E7915" s="206">
        <v>43438</v>
      </c>
      <c r="F7915" s="205" t="s">
        <v>314</v>
      </c>
      <c r="G7915" s="205" t="s">
        <v>287</v>
      </c>
      <c r="H7915" s="207" t="s">
        <v>1690</v>
      </c>
      <c r="I7915" s="207" t="s">
        <v>268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691</v>
      </c>
      <c r="C7916" s="209" t="s">
        <v>692</v>
      </c>
      <c r="D7916" s="72" t="str">
        <f t="shared" si="247"/>
        <v>dez/2018</v>
      </c>
      <c r="E7916" s="206">
        <v>43438</v>
      </c>
      <c r="F7916" s="205" t="s">
        <v>314</v>
      </c>
      <c r="G7916" s="205" t="s">
        <v>287</v>
      </c>
      <c r="H7916" s="207" t="s">
        <v>1603</v>
      </c>
      <c r="I7916" s="207" t="s">
        <v>268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691</v>
      </c>
      <c r="C7917" s="209" t="s">
        <v>692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287</v>
      </c>
      <c r="H7917" s="207" t="s">
        <v>1834</v>
      </c>
      <c r="I7917" s="207" t="s">
        <v>235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691</v>
      </c>
      <c r="C7918" s="209" t="s">
        <v>692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287</v>
      </c>
      <c r="H7918" s="207" t="s">
        <v>1834</v>
      </c>
      <c r="I7918" s="207" t="s">
        <v>235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691</v>
      </c>
      <c r="C7919" s="209" t="s">
        <v>692</v>
      </c>
      <c r="D7919" s="72" t="str">
        <f t="shared" si="247"/>
        <v>dez/2018</v>
      </c>
      <c r="E7919" s="206">
        <v>43438</v>
      </c>
      <c r="F7919" s="205" t="s">
        <v>314</v>
      </c>
      <c r="G7919" s="205" t="s">
        <v>287</v>
      </c>
      <c r="H7919" s="207" t="s">
        <v>1738</v>
      </c>
      <c r="I7919" s="207" t="s">
        <v>268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691</v>
      </c>
      <c r="C7920" s="209" t="s">
        <v>692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287</v>
      </c>
      <c r="H7920" s="207" t="s">
        <v>1059</v>
      </c>
      <c r="I7920" s="207" t="s">
        <v>261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691</v>
      </c>
      <c r="C7921" s="209" t="s">
        <v>692</v>
      </c>
      <c r="D7921" s="72" t="str">
        <f t="shared" si="247"/>
        <v>dez/2018</v>
      </c>
      <c r="E7921" s="206">
        <v>43438</v>
      </c>
      <c r="F7921" s="205" t="s">
        <v>201</v>
      </c>
      <c r="G7921" s="205" t="s">
        <v>287</v>
      </c>
      <c r="H7921" s="207" t="s">
        <v>294</v>
      </c>
      <c r="I7921" s="207" t="s">
        <v>229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691</v>
      </c>
      <c r="C7922" s="209" t="s">
        <v>692</v>
      </c>
      <c r="D7922" s="72" t="str">
        <f t="shared" si="247"/>
        <v>dez/2018</v>
      </c>
      <c r="E7922" s="206">
        <v>43438</v>
      </c>
      <c r="F7922" s="205" t="s">
        <v>201</v>
      </c>
      <c r="G7922" s="205" t="s">
        <v>287</v>
      </c>
      <c r="H7922" s="207" t="s">
        <v>298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691</v>
      </c>
      <c r="C7923" s="209" t="s">
        <v>692</v>
      </c>
      <c r="D7923" s="72" t="str">
        <f t="shared" si="247"/>
        <v>dez/2018</v>
      </c>
      <c r="E7923" s="206">
        <v>43438</v>
      </c>
      <c r="F7923" s="205" t="s">
        <v>201</v>
      </c>
      <c r="G7923" s="205" t="s">
        <v>287</v>
      </c>
      <c r="H7923" s="207" t="s">
        <v>298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691</v>
      </c>
      <c r="C7924" s="209" t="s">
        <v>692</v>
      </c>
      <c r="D7924" s="72" t="str">
        <f t="shared" si="247"/>
        <v>dez/2018</v>
      </c>
      <c r="E7924" s="206">
        <v>43438</v>
      </c>
      <c r="F7924" s="205" t="s">
        <v>201</v>
      </c>
      <c r="G7924" s="205" t="s">
        <v>287</v>
      </c>
      <c r="H7924" s="207" t="s">
        <v>298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691</v>
      </c>
      <c r="C7925" s="209" t="s">
        <v>692</v>
      </c>
      <c r="D7925" s="72" t="str">
        <f t="shared" si="247"/>
        <v>dez/2018</v>
      </c>
      <c r="E7925" s="206">
        <v>43438</v>
      </c>
      <c r="F7925" s="205" t="s">
        <v>201</v>
      </c>
      <c r="G7925" s="205" t="s">
        <v>287</v>
      </c>
      <c r="H7925" s="207" t="s">
        <v>298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691</v>
      </c>
      <c r="C7926" s="209" t="s">
        <v>692</v>
      </c>
      <c r="D7926" s="72" t="str">
        <f t="shared" si="247"/>
        <v>dez/2018</v>
      </c>
      <c r="E7926" s="206">
        <v>43438</v>
      </c>
      <c r="F7926" s="205" t="s">
        <v>201</v>
      </c>
      <c r="G7926" s="205" t="s">
        <v>287</v>
      </c>
      <c r="H7926" s="207" t="s">
        <v>298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691</v>
      </c>
      <c r="C7927" s="209" t="s">
        <v>692</v>
      </c>
      <c r="D7927" s="72" t="str">
        <f t="shared" si="247"/>
        <v>dez/2018</v>
      </c>
      <c r="E7927" s="206">
        <v>43438</v>
      </c>
      <c r="F7927" s="205" t="s">
        <v>201</v>
      </c>
      <c r="G7927" s="205" t="s">
        <v>287</v>
      </c>
      <c r="H7927" s="207" t="s">
        <v>298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691</v>
      </c>
      <c r="C7928" s="209" t="s">
        <v>692</v>
      </c>
      <c r="D7928" s="72" t="str">
        <f t="shared" si="247"/>
        <v>dez/2018</v>
      </c>
      <c r="E7928" s="206">
        <v>43438</v>
      </c>
      <c r="F7928" s="205" t="s">
        <v>201</v>
      </c>
      <c r="G7928" s="205" t="s">
        <v>287</v>
      </c>
      <c r="H7928" s="207" t="s">
        <v>298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691</v>
      </c>
      <c r="C7929" s="209" t="s">
        <v>692</v>
      </c>
      <c r="D7929" s="72" t="str">
        <f t="shared" si="247"/>
        <v>dez/2018</v>
      </c>
      <c r="E7929" s="206">
        <v>43438</v>
      </c>
      <c r="F7929" s="205" t="s">
        <v>201</v>
      </c>
      <c r="G7929" s="205" t="s">
        <v>287</v>
      </c>
      <c r="H7929" s="207" t="s">
        <v>298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691</v>
      </c>
      <c r="C7930" s="209" t="s">
        <v>692</v>
      </c>
      <c r="D7930" s="72" t="str">
        <f t="shared" si="247"/>
        <v>dez/2018</v>
      </c>
      <c r="E7930" s="206">
        <v>43438</v>
      </c>
      <c r="F7930" s="205" t="s">
        <v>201</v>
      </c>
      <c r="G7930" s="205" t="s">
        <v>287</v>
      </c>
      <c r="H7930" s="207" t="s">
        <v>298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691</v>
      </c>
      <c r="C7931" s="209" t="s">
        <v>692</v>
      </c>
      <c r="D7931" s="72" t="str">
        <f t="shared" si="247"/>
        <v>dez/2018</v>
      </c>
      <c r="E7931" s="206">
        <v>43438</v>
      </c>
      <c r="F7931" s="205" t="s">
        <v>201</v>
      </c>
      <c r="G7931" s="205" t="s">
        <v>287</v>
      </c>
      <c r="H7931" s="207" t="s">
        <v>298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691</v>
      </c>
      <c r="C7932" s="209" t="s">
        <v>692</v>
      </c>
      <c r="D7932" s="72" t="str">
        <f t="shared" si="247"/>
        <v>dez/2018</v>
      </c>
      <c r="E7932" s="206">
        <v>43438</v>
      </c>
      <c r="F7932" s="205" t="s">
        <v>201</v>
      </c>
      <c r="G7932" s="205" t="s">
        <v>287</v>
      </c>
      <c r="H7932" s="207" t="s">
        <v>298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691</v>
      </c>
      <c r="C7933" s="209" t="s">
        <v>692</v>
      </c>
      <c r="D7933" s="72" t="str">
        <f t="shared" si="247"/>
        <v>dez/2018</v>
      </c>
      <c r="E7933" s="206">
        <v>43438</v>
      </c>
      <c r="F7933" s="205" t="s">
        <v>201</v>
      </c>
      <c r="G7933" s="205" t="s">
        <v>287</v>
      </c>
      <c r="H7933" s="207" t="s">
        <v>298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691</v>
      </c>
      <c r="C7934" s="209" t="s">
        <v>692</v>
      </c>
      <c r="D7934" s="72" t="str">
        <f t="shared" si="247"/>
        <v>dez/2018</v>
      </c>
      <c r="E7934" s="206">
        <v>43438</v>
      </c>
      <c r="F7934" s="205" t="s">
        <v>201</v>
      </c>
      <c r="G7934" s="205" t="s">
        <v>287</v>
      </c>
      <c r="H7934" s="207" t="s">
        <v>298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691</v>
      </c>
      <c r="C7935" s="209" t="s">
        <v>692</v>
      </c>
      <c r="D7935" s="72" t="str">
        <f t="shared" si="247"/>
        <v>dez/2018</v>
      </c>
      <c r="E7935" s="206">
        <v>43438</v>
      </c>
      <c r="F7935" s="205" t="s">
        <v>203</v>
      </c>
      <c r="G7935" s="205" t="s">
        <v>287</v>
      </c>
      <c r="H7935" s="207" t="s">
        <v>204</v>
      </c>
      <c r="I7935" s="207" t="s">
        <v>292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693</v>
      </c>
      <c r="C7936" s="209" t="s">
        <v>692</v>
      </c>
      <c r="D7936" s="72" t="str">
        <f t="shared" si="247"/>
        <v>dez/2018</v>
      </c>
      <c r="E7936" s="206">
        <v>43439</v>
      </c>
      <c r="F7936" s="205" t="s">
        <v>201</v>
      </c>
      <c r="G7936" s="205" t="s">
        <v>287</v>
      </c>
      <c r="H7936" s="207" t="s">
        <v>299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693</v>
      </c>
      <c r="C7937" s="209" t="s">
        <v>692</v>
      </c>
      <c r="D7937" s="72" t="str">
        <f t="shared" si="247"/>
        <v>dez/2018</v>
      </c>
      <c r="E7937" s="206">
        <v>43439</v>
      </c>
      <c r="F7937" s="205" t="s">
        <v>203</v>
      </c>
      <c r="G7937" s="205" t="s">
        <v>287</v>
      </c>
      <c r="H7937" s="207" t="s">
        <v>204</v>
      </c>
      <c r="I7937" s="207" t="s">
        <v>292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691</v>
      </c>
      <c r="C7938" s="209" t="s">
        <v>692</v>
      </c>
      <c r="D7938" s="72" t="str">
        <f t="shared" si="247"/>
        <v>dez/2018</v>
      </c>
      <c r="E7938" s="206">
        <v>43439</v>
      </c>
      <c r="F7938" s="205" t="s">
        <v>314</v>
      </c>
      <c r="G7938" s="205" t="s">
        <v>287</v>
      </c>
      <c r="H7938" s="207" t="s">
        <v>1328</v>
      </c>
      <c r="I7938" s="207" t="s">
        <v>268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691</v>
      </c>
      <c r="C7939" s="209" t="s">
        <v>692</v>
      </c>
      <c r="D7939" s="72" t="str">
        <f t="shared" si="247"/>
        <v>dez/2018</v>
      </c>
      <c r="E7939" s="206">
        <v>43439</v>
      </c>
      <c r="F7939" s="205" t="s">
        <v>201</v>
      </c>
      <c r="G7939" s="205" t="s">
        <v>287</v>
      </c>
      <c r="H7939" s="207" t="s">
        <v>299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691</v>
      </c>
      <c r="C7940" s="209" t="s">
        <v>692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287</v>
      </c>
      <c r="H7940" s="207" t="s">
        <v>1006</v>
      </c>
      <c r="I7940" s="207" t="s">
        <v>252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691</v>
      </c>
      <c r="C7941" s="209" t="s">
        <v>692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287</v>
      </c>
      <c r="H7941" s="207" t="s">
        <v>1755</v>
      </c>
      <c r="I7941" s="207" t="s">
        <v>240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691</v>
      </c>
      <c r="C7942" s="209" t="s">
        <v>692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303</v>
      </c>
      <c r="H7942" s="207" t="s">
        <v>1565</v>
      </c>
      <c r="I7942" s="207" t="s">
        <v>240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691</v>
      </c>
      <c r="C7943" s="209" t="s">
        <v>692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313</v>
      </c>
      <c r="H7943" s="207" t="s">
        <v>291</v>
      </c>
      <c r="I7943" s="207" t="s">
        <v>241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691</v>
      </c>
      <c r="C7944" s="209" t="s">
        <v>692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313</v>
      </c>
      <c r="H7944" s="207" t="s">
        <v>291</v>
      </c>
      <c r="I7944" s="207" t="s">
        <v>240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691</v>
      </c>
      <c r="C7945" s="209" t="s">
        <v>692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287</v>
      </c>
      <c r="H7945" s="207" t="s">
        <v>178</v>
      </c>
      <c r="I7945" s="207" t="s">
        <v>252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691</v>
      </c>
      <c r="C7946" s="209" t="s">
        <v>692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287</v>
      </c>
      <c r="H7946" s="207" t="s">
        <v>178</v>
      </c>
      <c r="I7946" s="207" t="s">
        <v>240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691</v>
      </c>
      <c r="C7947" s="209" t="s">
        <v>692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287</v>
      </c>
      <c r="H7947" s="207" t="s">
        <v>1611</v>
      </c>
      <c r="I7947" s="207" t="s">
        <v>240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691</v>
      </c>
      <c r="C7948" s="209" t="s">
        <v>692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287</v>
      </c>
      <c r="H7948" s="207" t="s">
        <v>1014</v>
      </c>
      <c r="I7948" s="207" t="s">
        <v>244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691</v>
      </c>
      <c r="C7949" s="209" t="s">
        <v>692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287</v>
      </c>
      <c r="H7949" s="207" t="s">
        <v>1014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691</v>
      </c>
      <c r="C7950" s="209" t="s">
        <v>692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287</v>
      </c>
      <c r="H7950" s="207" t="s">
        <v>1029</v>
      </c>
      <c r="I7950" s="207" t="s">
        <v>235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691</v>
      </c>
      <c r="C7951" s="209" t="s">
        <v>692</v>
      </c>
      <c r="D7951" s="72" t="str">
        <f t="shared" si="249"/>
        <v>dez/2018</v>
      </c>
      <c r="E7951" s="206">
        <v>43439</v>
      </c>
      <c r="F7951" s="205" t="s">
        <v>314</v>
      </c>
      <c r="G7951" s="205" t="s">
        <v>287</v>
      </c>
      <c r="H7951" s="207" t="s">
        <v>1328</v>
      </c>
      <c r="I7951" s="207" t="s">
        <v>268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691</v>
      </c>
      <c r="C7952" s="209" t="s">
        <v>692</v>
      </c>
      <c r="D7952" s="72" t="str">
        <f t="shared" si="249"/>
        <v>dez/2018</v>
      </c>
      <c r="E7952" s="206">
        <v>43439</v>
      </c>
      <c r="F7952" s="205" t="s">
        <v>314</v>
      </c>
      <c r="G7952" s="205" t="s">
        <v>287</v>
      </c>
      <c r="H7952" s="207" t="s">
        <v>1738</v>
      </c>
      <c r="I7952" s="207" t="s">
        <v>268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691</v>
      </c>
      <c r="C7953" s="209" t="s">
        <v>692</v>
      </c>
      <c r="D7953" s="72" t="str">
        <f t="shared" si="249"/>
        <v>dez/2018</v>
      </c>
      <c r="E7953" s="206">
        <v>43439</v>
      </c>
      <c r="F7953" s="205" t="s">
        <v>314</v>
      </c>
      <c r="G7953" s="205" t="s">
        <v>287</v>
      </c>
      <c r="H7953" s="207" t="s">
        <v>1738</v>
      </c>
      <c r="I7953" s="207" t="s">
        <v>268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691</v>
      </c>
      <c r="C7954" s="209" t="s">
        <v>692</v>
      </c>
      <c r="D7954" s="72" t="str">
        <f t="shared" si="249"/>
        <v>dez/2018</v>
      </c>
      <c r="E7954" s="206">
        <v>43439</v>
      </c>
      <c r="F7954" s="205" t="s">
        <v>314</v>
      </c>
      <c r="G7954" s="205" t="s">
        <v>287</v>
      </c>
      <c r="H7954" s="207" t="s">
        <v>979</v>
      </c>
      <c r="I7954" s="207" t="s">
        <v>268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691</v>
      </c>
      <c r="C7955" s="209" t="s">
        <v>692</v>
      </c>
      <c r="D7955" s="72" t="str">
        <f t="shared" si="249"/>
        <v>dez/2018</v>
      </c>
      <c r="E7955" s="206">
        <v>43439</v>
      </c>
      <c r="F7955" s="205" t="s">
        <v>314</v>
      </c>
      <c r="G7955" s="205" t="s">
        <v>287</v>
      </c>
      <c r="H7955" s="207" t="s">
        <v>206</v>
      </c>
      <c r="I7955" s="207" t="s">
        <v>268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691</v>
      </c>
      <c r="C7956" s="209" t="s">
        <v>692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287</v>
      </c>
      <c r="H7956" s="207" t="s">
        <v>208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691</v>
      </c>
      <c r="C7957" s="209" t="s">
        <v>692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287</v>
      </c>
      <c r="H7957" s="207" t="s">
        <v>1835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691</v>
      </c>
      <c r="C7958" s="209" t="s">
        <v>692</v>
      </c>
      <c r="D7958" s="72" t="str">
        <f t="shared" si="249"/>
        <v>dez/2018</v>
      </c>
      <c r="E7958" s="206">
        <v>43439</v>
      </c>
      <c r="F7958" s="205" t="s">
        <v>210</v>
      </c>
      <c r="G7958" s="205" t="s">
        <v>287</v>
      </c>
      <c r="H7958" s="207" t="s">
        <v>298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691</v>
      </c>
      <c r="C7959" s="209" t="s">
        <v>692</v>
      </c>
      <c r="D7959" s="72" t="str">
        <f t="shared" si="249"/>
        <v>dez/2018</v>
      </c>
      <c r="E7959" s="206">
        <v>43439</v>
      </c>
      <c r="F7959" s="205" t="s">
        <v>210</v>
      </c>
      <c r="G7959" s="205" t="s">
        <v>287</v>
      </c>
      <c r="H7959" s="207" t="s">
        <v>298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691</v>
      </c>
      <c r="C7960" s="209" t="s">
        <v>692</v>
      </c>
      <c r="D7960" s="72" t="str">
        <f t="shared" si="249"/>
        <v>dez/2018</v>
      </c>
      <c r="E7960" s="206">
        <v>43439</v>
      </c>
      <c r="F7960" s="205" t="s">
        <v>210</v>
      </c>
      <c r="G7960" s="205" t="s">
        <v>287</v>
      </c>
      <c r="H7960" s="207" t="s">
        <v>298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691</v>
      </c>
      <c r="C7961" s="209" t="s">
        <v>692</v>
      </c>
      <c r="D7961" s="72" t="str">
        <f t="shared" si="249"/>
        <v>dez/2018</v>
      </c>
      <c r="E7961" s="206">
        <v>43439</v>
      </c>
      <c r="F7961" s="205" t="s">
        <v>210</v>
      </c>
      <c r="G7961" s="205" t="s">
        <v>287</v>
      </c>
      <c r="H7961" s="207" t="s">
        <v>298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691</v>
      </c>
      <c r="C7962" s="209" t="s">
        <v>692</v>
      </c>
      <c r="D7962" s="72" t="str">
        <f t="shared" si="249"/>
        <v>dez/2018</v>
      </c>
      <c r="E7962" s="206">
        <v>43439</v>
      </c>
      <c r="F7962" s="205" t="s">
        <v>210</v>
      </c>
      <c r="G7962" s="205" t="s">
        <v>287</v>
      </c>
      <c r="H7962" s="207" t="s">
        <v>298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691</v>
      </c>
      <c r="C7963" s="209" t="s">
        <v>692</v>
      </c>
      <c r="D7963" s="72" t="str">
        <f t="shared" si="249"/>
        <v>dez/2018</v>
      </c>
      <c r="E7963" s="206">
        <v>43439</v>
      </c>
      <c r="F7963" s="205" t="s">
        <v>210</v>
      </c>
      <c r="G7963" s="205" t="s">
        <v>287</v>
      </c>
      <c r="H7963" s="207" t="s">
        <v>298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691</v>
      </c>
      <c r="C7964" s="209" t="s">
        <v>692</v>
      </c>
      <c r="D7964" s="72" t="str">
        <f t="shared" si="249"/>
        <v>dez/2018</v>
      </c>
      <c r="E7964" s="206">
        <v>43439</v>
      </c>
      <c r="F7964" s="205" t="s">
        <v>210</v>
      </c>
      <c r="G7964" s="205" t="s">
        <v>287</v>
      </c>
      <c r="H7964" s="207" t="s">
        <v>298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691</v>
      </c>
      <c r="C7965" s="209" t="s">
        <v>692</v>
      </c>
      <c r="D7965" s="72" t="str">
        <f t="shared" si="249"/>
        <v>dez/2018</v>
      </c>
      <c r="E7965" s="206">
        <v>43439</v>
      </c>
      <c r="F7965" s="205" t="s">
        <v>210</v>
      </c>
      <c r="G7965" s="205" t="s">
        <v>287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693</v>
      </c>
      <c r="C7966" s="209" t="s">
        <v>692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287</v>
      </c>
      <c r="H7966" s="207" t="s">
        <v>140</v>
      </c>
      <c r="I7966" s="207" t="s">
        <v>227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693</v>
      </c>
      <c r="C7967" s="209" t="s">
        <v>692</v>
      </c>
      <c r="D7967" s="72" t="str">
        <f t="shared" si="249"/>
        <v>dez/2018</v>
      </c>
      <c r="E7967" s="206">
        <v>43440</v>
      </c>
      <c r="F7967" s="205" t="s">
        <v>201</v>
      </c>
      <c r="G7967" s="205" t="s">
        <v>287</v>
      </c>
      <c r="H7967" s="207" t="s">
        <v>299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693</v>
      </c>
      <c r="C7968" s="209" t="s">
        <v>692</v>
      </c>
      <c r="D7968" s="72" t="str">
        <f t="shared" si="249"/>
        <v>dez/2018</v>
      </c>
      <c r="E7968" s="206">
        <v>43440</v>
      </c>
      <c r="F7968" s="205" t="s">
        <v>203</v>
      </c>
      <c r="G7968" s="205" t="s">
        <v>287</v>
      </c>
      <c r="H7968" s="207" t="s">
        <v>204</v>
      </c>
      <c r="I7968" s="207" t="s">
        <v>292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691</v>
      </c>
      <c r="C7969" s="209" t="s">
        <v>692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287</v>
      </c>
      <c r="H7969" s="207" t="s">
        <v>1836</v>
      </c>
      <c r="I7969" s="207" t="s">
        <v>250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691</v>
      </c>
      <c r="C7970" s="209" t="s">
        <v>692</v>
      </c>
      <c r="D7970" s="72" t="str">
        <f t="shared" si="249"/>
        <v>dez/2018</v>
      </c>
      <c r="E7970" s="206">
        <v>43440</v>
      </c>
      <c r="F7970" s="205" t="s">
        <v>201</v>
      </c>
      <c r="G7970" s="205" t="s">
        <v>287</v>
      </c>
      <c r="H7970" s="207" t="s">
        <v>299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691</v>
      </c>
      <c r="C7971" s="209" t="s">
        <v>692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287</v>
      </c>
      <c r="H7971" s="207" t="s">
        <v>307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691</v>
      </c>
      <c r="C7972" s="209" t="s">
        <v>692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287</v>
      </c>
      <c r="H7972" s="207" t="s">
        <v>363</v>
      </c>
      <c r="I7972" s="207" t="s">
        <v>240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691</v>
      </c>
      <c r="C7973" s="209" t="s">
        <v>692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287</v>
      </c>
      <c r="H7973" s="207" t="s">
        <v>1611</v>
      </c>
      <c r="I7973" s="207" t="s">
        <v>240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691</v>
      </c>
      <c r="C7974" s="209" t="s">
        <v>692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287</v>
      </c>
      <c r="H7974" s="207" t="s">
        <v>180</v>
      </c>
      <c r="I7974" s="207" t="s">
        <v>242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691</v>
      </c>
      <c r="C7975" s="209" t="s">
        <v>692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287</v>
      </c>
      <c r="H7975" s="207" t="s">
        <v>180</v>
      </c>
      <c r="I7975" s="207" t="s">
        <v>242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691</v>
      </c>
      <c r="C7976" s="209" t="s">
        <v>692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287</v>
      </c>
      <c r="H7976" s="207" t="s">
        <v>1023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691</v>
      </c>
      <c r="C7977" s="209" t="s">
        <v>692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287</v>
      </c>
      <c r="H7977" s="207" t="s">
        <v>502</v>
      </c>
      <c r="I7977" s="221" t="s">
        <v>241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691</v>
      </c>
      <c r="C7978" s="209" t="s">
        <v>692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287</v>
      </c>
      <c r="H7978" s="229" t="s">
        <v>1752</v>
      </c>
      <c r="I7978" s="207" t="s">
        <v>242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691</v>
      </c>
      <c r="C7979" s="209" t="s">
        <v>692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287</v>
      </c>
      <c r="H7979" s="207" t="s">
        <v>1761</v>
      </c>
      <c r="I7979" s="207" t="s">
        <v>241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691</v>
      </c>
      <c r="C7980" s="209" t="s">
        <v>692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287</v>
      </c>
      <c r="H7980" s="207" t="s">
        <v>389</v>
      </c>
      <c r="I7980" s="207" t="s">
        <v>241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691</v>
      </c>
      <c r="C7981" s="209" t="s">
        <v>692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287</v>
      </c>
      <c r="H7981" s="207" t="s">
        <v>389</v>
      </c>
      <c r="I7981" s="207" t="s">
        <v>241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691</v>
      </c>
      <c r="C7982" s="209" t="s">
        <v>692</v>
      </c>
      <c r="D7982" s="72" t="str">
        <f t="shared" si="249"/>
        <v>dez/2018</v>
      </c>
      <c r="E7982" s="206">
        <v>43440</v>
      </c>
      <c r="F7982" s="205" t="s">
        <v>1837</v>
      </c>
      <c r="G7982" s="205" t="s">
        <v>287</v>
      </c>
      <c r="H7982" s="241" t="s">
        <v>1838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691</v>
      </c>
      <c r="C7983" s="209" t="s">
        <v>692</v>
      </c>
      <c r="D7983" s="72" t="str">
        <f t="shared" si="249"/>
        <v>dez/2018</v>
      </c>
      <c r="E7983" s="206">
        <v>43440</v>
      </c>
      <c r="F7983" s="205" t="s">
        <v>1837</v>
      </c>
      <c r="G7983" s="205" t="s">
        <v>287</v>
      </c>
      <c r="H7983" s="207" t="s">
        <v>1839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691</v>
      </c>
      <c r="C7984" s="209" t="s">
        <v>692</v>
      </c>
      <c r="D7984" s="72" t="str">
        <f t="shared" si="249"/>
        <v>dez/2018</v>
      </c>
      <c r="E7984" s="206">
        <v>43440</v>
      </c>
      <c r="F7984" s="205" t="s">
        <v>1837</v>
      </c>
      <c r="G7984" s="205" t="s">
        <v>287</v>
      </c>
      <c r="H7984" s="207" t="s">
        <v>1840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691</v>
      </c>
      <c r="C7985" s="209" t="s">
        <v>692</v>
      </c>
      <c r="D7985" s="72" t="str">
        <f t="shared" si="249"/>
        <v>dez/2018</v>
      </c>
      <c r="E7985" s="206">
        <v>43440</v>
      </c>
      <c r="F7985" s="205" t="s">
        <v>1837</v>
      </c>
      <c r="G7985" s="205" t="s">
        <v>287</v>
      </c>
      <c r="H7985" s="207" t="s">
        <v>1841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691</v>
      </c>
      <c r="C7986" s="209" t="s">
        <v>692</v>
      </c>
      <c r="D7986" s="72" t="str">
        <f t="shared" si="249"/>
        <v>dez/2018</v>
      </c>
      <c r="E7986" s="206">
        <v>43440</v>
      </c>
      <c r="F7986" s="205" t="s">
        <v>1837</v>
      </c>
      <c r="G7986" s="205" t="s">
        <v>287</v>
      </c>
      <c r="H7986" s="207" t="s">
        <v>1842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691</v>
      </c>
      <c r="C7987" s="209" t="s">
        <v>692</v>
      </c>
      <c r="D7987" s="72" t="str">
        <f t="shared" si="249"/>
        <v>dez/2018</v>
      </c>
      <c r="E7987" s="206">
        <v>43440</v>
      </c>
      <c r="F7987" s="205" t="s">
        <v>1837</v>
      </c>
      <c r="G7987" s="205" t="s">
        <v>287</v>
      </c>
      <c r="H7987" s="207" t="s">
        <v>1843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691</v>
      </c>
      <c r="C7988" s="209" t="s">
        <v>692</v>
      </c>
      <c r="D7988" s="72" t="str">
        <f t="shared" si="249"/>
        <v>dez/2018</v>
      </c>
      <c r="E7988" s="206">
        <v>43440</v>
      </c>
      <c r="F7988" s="205" t="s">
        <v>1837</v>
      </c>
      <c r="G7988" s="205" t="s">
        <v>287</v>
      </c>
      <c r="H7988" s="207" t="s">
        <v>1844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691</v>
      </c>
      <c r="C7989" s="209" t="s">
        <v>692</v>
      </c>
      <c r="D7989" s="72" t="str">
        <f t="shared" si="249"/>
        <v>dez/2018</v>
      </c>
      <c r="E7989" s="206">
        <v>43440</v>
      </c>
      <c r="F7989" s="205" t="s">
        <v>1837</v>
      </c>
      <c r="G7989" s="205" t="s">
        <v>287</v>
      </c>
      <c r="H7989" s="207" t="s">
        <v>1845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691</v>
      </c>
      <c r="C7990" s="209" t="s">
        <v>692</v>
      </c>
      <c r="D7990" s="72" t="str">
        <f t="shared" si="249"/>
        <v>dez/2018</v>
      </c>
      <c r="E7990" s="206">
        <v>43440</v>
      </c>
      <c r="F7990" s="205" t="s">
        <v>1837</v>
      </c>
      <c r="G7990" s="205" t="s">
        <v>287</v>
      </c>
      <c r="H7990" s="207" t="s">
        <v>1846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691</v>
      </c>
      <c r="C7991" s="209" t="s">
        <v>692</v>
      </c>
      <c r="D7991" s="72" t="str">
        <f t="shared" si="249"/>
        <v>dez/2018</v>
      </c>
      <c r="E7991" s="206">
        <v>43440</v>
      </c>
      <c r="F7991" s="205" t="s">
        <v>1837</v>
      </c>
      <c r="G7991" s="205" t="s">
        <v>287</v>
      </c>
      <c r="H7991" s="207" t="s">
        <v>1847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691</v>
      </c>
      <c r="C7992" s="209" t="s">
        <v>692</v>
      </c>
      <c r="D7992" s="72" t="str">
        <f t="shared" si="249"/>
        <v>dez/2018</v>
      </c>
      <c r="E7992" s="206">
        <v>43440</v>
      </c>
      <c r="F7992" s="205" t="s">
        <v>1837</v>
      </c>
      <c r="G7992" s="205" t="s">
        <v>287</v>
      </c>
      <c r="H7992" s="207" t="s">
        <v>1848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691</v>
      </c>
      <c r="C7993" s="209" t="s">
        <v>692</v>
      </c>
      <c r="D7993" s="72" t="str">
        <f t="shared" si="249"/>
        <v>dez/2018</v>
      </c>
      <c r="E7993" s="206">
        <v>43440</v>
      </c>
      <c r="F7993" s="205" t="s">
        <v>1837</v>
      </c>
      <c r="G7993" s="205" t="s">
        <v>287</v>
      </c>
      <c r="H7993" s="207" t="s">
        <v>1849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691</v>
      </c>
      <c r="C7994" s="209" t="s">
        <v>692</v>
      </c>
      <c r="D7994" s="72" t="str">
        <f t="shared" si="249"/>
        <v>dez/2018</v>
      </c>
      <c r="E7994" s="206">
        <v>43440</v>
      </c>
      <c r="F7994" s="205" t="s">
        <v>1837</v>
      </c>
      <c r="G7994" s="205" t="s">
        <v>287</v>
      </c>
      <c r="H7994" s="207" t="s">
        <v>1850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691</v>
      </c>
      <c r="C7995" s="209" t="s">
        <v>692</v>
      </c>
      <c r="D7995" s="72" t="str">
        <f t="shared" si="249"/>
        <v>dez/2018</v>
      </c>
      <c r="E7995" s="206">
        <v>43440</v>
      </c>
      <c r="F7995" s="205" t="s">
        <v>1837</v>
      </c>
      <c r="G7995" s="205" t="s">
        <v>287</v>
      </c>
      <c r="H7995" s="207" t="s">
        <v>1851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691</v>
      </c>
      <c r="C7996" s="209" t="s">
        <v>692</v>
      </c>
      <c r="D7996" s="72" t="str">
        <f t="shared" si="249"/>
        <v>dez/2018</v>
      </c>
      <c r="E7996" s="206">
        <v>43440</v>
      </c>
      <c r="F7996" s="205" t="s">
        <v>1837</v>
      </c>
      <c r="G7996" s="205" t="s">
        <v>287</v>
      </c>
      <c r="H7996" s="207" t="s">
        <v>1852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691</v>
      </c>
      <c r="C7997" s="209" t="s">
        <v>692</v>
      </c>
      <c r="D7997" s="72" t="str">
        <f t="shared" si="249"/>
        <v>dez/2018</v>
      </c>
      <c r="E7997" s="206">
        <v>43440</v>
      </c>
      <c r="F7997" s="205" t="s">
        <v>1837</v>
      </c>
      <c r="G7997" s="205" t="s">
        <v>287</v>
      </c>
      <c r="H7997" s="207" t="s">
        <v>1853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691</v>
      </c>
      <c r="C7998" s="209" t="s">
        <v>692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313</v>
      </c>
      <c r="H7998" s="207" t="s">
        <v>1575</v>
      </c>
      <c r="I7998" s="207" t="s">
        <v>243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691</v>
      </c>
      <c r="C7999" s="209" t="s">
        <v>692</v>
      </c>
      <c r="D7999" s="72" t="str">
        <f t="shared" si="249"/>
        <v>dez/2018</v>
      </c>
      <c r="E7999" s="206">
        <v>43440</v>
      </c>
      <c r="F7999" s="205" t="s">
        <v>314</v>
      </c>
      <c r="G7999" s="205" t="s">
        <v>287</v>
      </c>
      <c r="H7999" s="207" t="s">
        <v>1603</v>
      </c>
      <c r="I7999" s="207" t="s">
        <v>268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691</v>
      </c>
      <c r="C8000" s="209" t="s">
        <v>692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287</v>
      </c>
      <c r="H8000" s="207" t="s">
        <v>1836</v>
      </c>
      <c r="I8000" s="207" t="s">
        <v>250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691</v>
      </c>
      <c r="C8001" s="209" t="s">
        <v>692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287</v>
      </c>
      <c r="H8001" s="207" t="s">
        <v>1836</v>
      </c>
      <c r="I8001" s="207" t="s">
        <v>250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691</v>
      </c>
      <c r="C8002" s="209" t="s">
        <v>692</v>
      </c>
      <c r="D8002" s="72" t="str">
        <f t="shared" si="249"/>
        <v>dez/2018</v>
      </c>
      <c r="E8002" s="206">
        <v>43440</v>
      </c>
      <c r="F8002" s="205" t="s">
        <v>1837</v>
      </c>
      <c r="G8002" s="205" t="s">
        <v>287</v>
      </c>
      <c r="H8002" s="207" t="s">
        <v>1854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691</v>
      </c>
      <c r="C8003" s="209" t="s">
        <v>692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287</v>
      </c>
      <c r="H8003" s="207" t="s">
        <v>1008</v>
      </c>
      <c r="I8003" s="207" t="s">
        <v>240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691</v>
      </c>
      <c r="C8004" s="209" t="s">
        <v>692</v>
      </c>
      <c r="D8004" s="72" t="str">
        <f t="shared" ref="D8004:D8067" si="251">TEXT(E8004,"mmm/aaaa")</f>
        <v>dez/2018</v>
      </c>
      <c r="E8004" s="206">
        <v>43440</v>
      </c>
      <c r="F8004" s="205" t="s">
        <v>569</v>
      </c>
      <c r="G8004" s="205" t="s">
        <v>287</v>
      </c>
      <c r="H8004" s="207" t="s">
        <v>1179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691</v>
      </c>
      <c r="C8005" s="209" t="s">
        <v>692</v>
      </c>
      <c r="D8005" s="72" t="str">
        <f t="shared" si="251"/>
        <v>dez/2018</v>
      </c>
      <c r="E8005" s="206">
        <v>43440</v>
      </c>
      <c r="F8005" s="205" t="s">
        <v>210</v>
      </c>
      <c r="G8005" s="205" t="s">
        <v>287</v>
      </c>
      <c r="H8005" s="207" t="s">
        <v>298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691</v>
      </c>
      <c r="C8006" s="209" t="s">
        <v>692</v>
      </c>
      <c r="D8006" s="72" t="str">
        <f t="shared" si="251"/>
        <v>dez/2018</v>
      </c>
      <c r="E8006" s="206">
        <v>43440</v>
      </c>
      <c r="F8006" s="205" t="s">
        <v>210</v>
      </c>
      <c r="G8006" s="205" t="s">
        <v>287</v>
      </c>
      <c r="H8006" s="207" t="s">
        <v>298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691</v>
      </c>
      <c r="C8007" s="209" t="s">
        <v>692</v>
      </c>
      <c r="D8007" s="72" t="str">
        <f t="shared" si="251"/>
        <v>dez/2018</v>
      </c>
      <c r="E8007" s="206">
        <v>43440</v>
      </c>
      <c r="F8007" s="205" t="s">
        <v>210</v>
      </c>
      <c r="G8007" s="205" t="s">
        <v>287</v>
      </c>
      <c r="H8007" s="207" t="s">
        <v>298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691</v>
      </c>
      <c r="C8008" s="209" t="s">
        <v>692</v>
      </c>
      <c r="D8008" s="72" t="str">
        <f t="shared" si="251"/>
        <v>dez/2018</v>
      </c>
      <c r="E8008" s="206">
        <v>43440</v>
      </c>
      <c r="F8008" s="205" t="s">
        <v>210</v>
      </c>
      <c r="G8008" s="205" t="s">
        <v>287</v>
      </c>
      <c r="H8008" s="207" t="s">
        <v>298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691</v>
      </c>
      <c r="C8009" s="209" t="s">
        <v>692</v>
      </c>
      <c r="D8009" s="72" t="str">
        <f t="shared" si="251"/>
        <v>dez/2018</v>
      </c>
      <c r="E8009" s="206">
        <v>43440</v>
      </c>
      <c r="F8009" s="205" t="s">
        <v>210</v>
      </c>
      <c r="G8009" s="205" t="s">
        <v>287</v>
      </c>
      <c r="H8009" s="207" t="s">
        <v>298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691</v>
      </c>
      <c r="C8010" s="209" t="s">
        <v>692</v>
      </c>
      <c r="D8010" s="72" t="str">
        <f t="shared" si="251"/>
        <v>dez/2018</v>
      </c>
      <c r="E8010" s="206">
        <v>43440</v>
      </c>
      <c r="F8010" s="205" t="s">
        <v>210</v>
      </c>
      <c r="G8010" s="205" t="s">
        <v>287</v>
      </c>
      <c r="H8010" s="207" t="s">
        <v>298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691</v>
      </c>
      <c r="C8011" s="209" t="s">
        <v>692</v>
      </c>
      <c r="D8011" s="72" t="str">
        <f t="shared" si="251"/>
        <v>dez/2018</v>
      </c>
      <c r="E8011" s="206">
        <v>43440</v>
      </c>
      <c r="F8011" s="205" t="s">
        <v>210</v>
      </c>
      <c r="G8011" s="205" t="s">
        <v>287</v>
      </c>
      <c r="H8011" s="207" t="s">
        <v>298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691</v>
      </c>
      <c r="C8012" s="209" t="s">
        <v>692</v>
      </c>
      <c r="D8012" s="72" t="str">
        <f t="shared" si="251"/>
        <v>dez/2018</v>
      </c>
      <c r="E8012" s="206">
        <v>43440</v>
      </c>
      <c r="F8012" s="205" t="s">
        <v>210</v>
      </c>
      <c r="G8012" s="205" t="s">
        <v>287</v>
      </c>
      <c r="H8012" s="207" t="s">
        <v>298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691</v>
      </c>
      <c r="C8013" s="209" t="s">
        <v>692</v>
      </c>
      <c r="D8013" s="72" t="str">
        <f t="shared" si="251"/>
        <v>dez/2018</v>
      </c>
      <c r="E8013" s="206">
        <v>43440</v>
      </c>
      <c r="F8013" s="205" t="s">
        <v>210</v>
      </c>
      <c r="G8013" s="205" t="s">
        <v>287</v>
      </c>
      <c r="H8013" s="207" t="s">
        <v>298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691</v>
      </c>
      <c r="C8014" s="209" t="s">
        <v>692</v>
      </c>
      <c r="D8014" s="72" t="str">
        <f t="shared" si="251"/>
        <v>dez/2018</v>
      </c>
      <c r="E8014" s="206">
        <v>43440</v>
      </c>
      <c r="F8014" s="205" t="s">
        <v>210</v>
      </c>
      <c r="G8014" s="205" t="s">
        <v>287</v>
      </c>
      <c r="H8014" s="207" t="s">
        <v>298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691</v>
      </c>
      <c r="C8015" s="209" t="s">
        <v>692</v>
      </c>
      <c r="D8015" s="72" t="str">
        <f t="shared" si="251"/>
        <v>dez/2018</v>
      </c>
      <c r="E8015" s="206">
        <v>43440</v>
      </c>
      <c r="F8015" s="205" t="s">
        <v>210</v>
      </c>
      <c r="G8015" s="205" t="s">
        <v>287</v>
      </c>
      <c r="H8015" s="207" t="s">
        <v>298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691</v>
      </c>
      <c r="C8016" s="209" t="s">
        <v>692</v>
      </c>
      <c r="D8016" s="72" t="str">
        <f t="shared" si="251"/>
        <v>dez/2018</v>
      </c>
      <c r="E8016" s="206">
        <v>43440</v>
      </c>
      <c r="F8016" s="205" t="s">
        <v>210</v>
      </c>
      <c r="G8016" s="205" t="s">
        <v>287</v>
      </c>
      <c r="H8016" s="207" t="s">
        <v>298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691</v>
      </c>
      <c r="C8017" s="209" t="s">
        <v>692</v>
      </c>
      <c r="D8017" s="72" t="str">
        <f t="shared" si="251"/>
        <v>dez/2018</v>
      </c>
      <c r="E8017" s="206">
        <v>43440</v>
      </c>
      <c r="F8017" s="205" t="s">
        <v>210</v>
      </c>
      <c r="G8017" s="205" t="s">
        <v>287</v>
      </c>
      <c r="H8017" s="207" t="s">
        <v>298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691</v>
      </c>
      <c r="C8018" s="209" t="s">
        <v>692</v>
      </c>
      <c r="D8018" s="72" t="str">
        <f t="shared" si="251"/>
        <v>dez/2018</v>
      </c>
      <c r="E8018" s="206">
        <v>43440</v>
      </c>
      <c r="F8018" s="205" t="s">
        <v>210</v>
      </c>
      <c r="G8018" s="205" t="s">
        <v>287</v>
      </c>
      <c r="H8018" s="207" t="s">
        <v>298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691</v>
      </c>
      <c r="C8019" s="209" t="s">
        <v>692</v>
      </c>
      <c r="D8019" s="72" t="str">
        <f t="shared" si="251"/>
        <v>dez/2018</v>
      </c>
      <c r="E8019" s="206">
        <v>43440</v>
      </c>
      <c r="F8019" s="205" t="s">
        <v>210</v>
      </c>
      <c r="G8019" s="205" t="s">
        <v>287</v>
      </c>
      <c r="H8019" s="207" t="s">
        <v>298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691</v>
      </c>
      <c r="C8020" s="209" t="s">
        <v>692</v>
      </c>
      <c r="D8020" s="72" t="str">
        <f t="shared" si="251"/>
        <v>dez/2018</v>
      </c>
      <c r="E8020" s="206">
        <v>43440</v>
      </c>
      <c r="F8020" s="205" t="s">
        <v>210</v>
      </c>
      <c r="G8020" s="205" t="s">
        <v>287</v>
      </c>
      <c r="H8020" s="207" t="s">
        <v>298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691</v>
      </c>
      <c r="C8021" s="209" t="s">
        <v>692</v>
      </c>
      <c r="D8021" s="72" t="str">
        <f t="shared" si="251"/>
        <v>dez/2018</v>
      </c>
      <c r="E8021" s="206">
        <v>43440</v>
      </c>
      <c r="F8021" s="205" t="s">
        <v>210</v>
      </c>
      <c r="G8021" s="205" t="s">
        <v>287</v>
      </c>
      <c r="H8021" s="207" t="s">
        <v>298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691</v>
      </c>
      <c r="C8022" s="209" t="s">
        <v>692</v>
      </c>
      <c r="D8022" s="72" t="str">
        <f t="shared" si="251"/>
        <v>dez/2018</v>
      </c>
      <c r="E8022" s="206">
        <v>43440</v>
      </c>
      <c r="F8022" s="205" t="s">
        <v>210</v>
      </c>
      <c r="G8022" s="205" t="s">
        <v>287</v>
      </c>
      <c r="H8022" s="207" t="s">
        <v>298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691</v>
      </c>
      <c r="C8023" s="209" t="s">
        <v>692</v>
      </c>
      <c r="D8023" s="72" t="str">
        <f t="shared" si="251"/>
        <v>dez/2018</v>
      </c>
      <c r="E8023" s="206">
        <v>43440</v>
      </c>
      <c r="F8023" s="205" t="s">
        <v>210</v>
      </c>
      <c r="G8023" s="205" t="s">
        <v>287</v>
      </c>
      <c r="H8023" s="207" t="s">
        <v>298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691</v>
      </c>
      <c r="C8024" s="209" t="s">
        <v>692</v>
      </c>
      <c r="D8024" s="72" t="str">
        <f t="shared" si="251"/>
        <v>dez/2018</v>
      </c>
      <c r="E8024" s="206">
        <v>43440</v>
      </c>
      <c r="F8024" s="205" t="s">
        <v>210</v>
      </c>
      <c r="G8024" s="205" t="s">
        <v>287</v>
      </c>
      <c r="H8024" s="207" t="s">
        <v>298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691</v>
      </c>
      <c r="C8025" s="209" t="s">
        <v>692</v>
      </c>
      <c r="D8025" s="72" t="str">
        <f t="shared" si="251"/>
        <v>dez/2018</v>
      </c>
      <c r="E8025" s="206">
        <v>43440</v>
      </c>
      <c r="F8025" s="205" t="s">
        <v>569</v>
      </c>
      <c r="G8025" s="205" t="s">
        <v>287</v>
      </c>
      <c r="H8025" s="207" t="s">
        <v>569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691</v>
      </c>
      <c r="C8026" s="209" t="s">
        <v>692</v>
      </c>
      <c r="D8026" s="72" t="str">
        <f t="shared" si="251"/>
        <v>dez/2018</v>
      </c>
      <c r="E8026" s="206">
        <v>43440</v>
      </c>
      <c r="F8026" s="205" t="s">
        <v>203</v>
      </c>
      <c r="G8026" s="205" t="s">
        <v>287</v>
      </c>
      <c r="H8026" s="207" t="s">
        <v>204</v>
      </c>
      <c r="I8026" s="207" t="s">
        <v>292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691</v>
      </c>
      <c r="C8027" s="209" t="s">
        <v>692</v>
      </c>
      <c r="D8027" s="72" t="str">
        <f t="shared" si="251"/>
        <v>dez/2018</v>
      </c>
      <c r="E8027" s="206">
        <v>43441</v>
      </c>
      <c r="F8027" s="205" t="s">
        <v>1837</v>
      </c>
      <c r="G8027" s="205" t="s">
        <v>287</v>
      </c>
      <c r="H8027" s="207" t="s">
        <v>1842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691</v>
      </c>
      <c r="C8028" s="209" t="s">
        <v>692</v>
      </c>
      <c r="D8028" s="72" t="str">
        <f t="shared" si="251"/>
        <v>dez/2018</v>
      </c>
      <c r="E8028" s="206">
        <v>43441</v>
      </c>
      <c r="F8028" s="205" t="s">
        <v>314</v>
      </c>
      <c r="G8028" s="205" t="s">
        <v>287</v>
      </c>
      <c r="H8028" s="207" t="s">
        <v>1603</v>
      </c>
      <c r="I8028" s="207" t="s">
        <v>268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691</v>
      </c>
      <c r="C8029" s="209" t="s">
        <v>692</v>
      </c>
      <c r="D8029" s="72" t="str">
        <f t="shared" si="251"/>
        <v>dez/2018</v>
      </c>
      <c r="E8029" s="206">
        <v>43441</v>
      </c>
      <c r="F8029" s="205" t="s">
        <v>1855</v>
      </c>
      <c r="G8029" s="205" t="s">
        <v>287</v>
      </c>
      <c r="H8029" s="207" t="s">
        <v>579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691</v>
      </c>
      <c r="C8030" s="209" t="s">
        <v>692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287</v>
      </c>
      <c r="H8030" s="207" t="s">
        <v>657</v>
      </c>
      <c r="I8030" s="207" t="s">
        <v>241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691</v>
      </c>
      <c r="C8031" s="209" t="s">
        <v>692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287</v>
      </c>
      <c r="H8031" s="207" t="s">
        <v>1005</v>
      </c>
      <c r="I8031" s="207" t="s">
        <v>242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691</v>
      </c>
      <c r="C8032" s="209" t="s">
        <v>692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313</v>
      </c>
      <c r="H8032" s="207" t="s">
        <v>1755</v>
      </c>
      <c r="I8032" s="207" t="s">
        <v>240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691</v>
      </c>
      <c r="C8033" s="209" t="s">
        <v>692</v>
      </c>
      <c r="D8033" s="72" t="str">
        <f t="shared" si="251"/>
        <v>dez/2018</v>
      </c>
      <c r="E8033" s="206">
        <v>43441</v>
      </c>
      <c r="F8033" s="205" t="s">
        <v>1837</v>
      </c>
      <c r="G8033" s="205" t="s">
        <v>287</v>
      </c>
      <c r="H8033" s="207" t="s">
        <v>1842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691</v>
      </c>
      <c r="C8034" s="209" t="s">
        <v>692</v>
      </c>
      <c r="D8034" s="72" t="str">
        <f t="shared" si="251"/>
        <v>dez/2018</v>
      </c>
      <c r="E8034" s="206">
        <v>43441</v>
      </c>
      <c r="F8034" s="205" t="s">
        <v>1837</v>
      </c>
      <c r="G8034" s="205" t="s">
        <v>287</v>
      </c>
      <c r="H8034" s="207" t="s">
        <v>1856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691</v>
      </c>
      <c r="C8035" s="209" t="s">
        <v>692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313</v>
      </c>
      <c r="H8035" s="207" t="s">
        <v>1575</v>
      </c>
      <c r="I8035" s="207" t="s">
        <v>241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691</v>
      </c>
      <c r="C8036" s="209" t="s">
        <v>692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313</v>
      </c>
      <c r="H8036" s="207" t="s">
        <v>1575</v>
      </c>
      <c r="I8036" s="207" t="s">
        <v>240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691</v>
      </c>
      <c r="C8037" s="209" t="s">
        <v>692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287</v>
      </c>
      <c r="H8037" s="207" t="s">
        <v>1740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691</v>
      </c>
      <c r="C8038" s="209" t="s">
        <v>692</v>
      </c>
      <c r="D8038" s="72" t="str">
        <f t="shared" si="251"/>
        <v>dez/2018</v>
      </c>
      <c r="E8038" s="206">
        <v>43441</v>
      </c>
      <c r="F8038" s="205" t="s">
        <v>1837</v>
      </c>
      <c r="G8038" s="205" t="s">
        <v>287</v>
      </c>
      <c r="H8038" s="207" t="s">
        <v>1857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691</v>
      </c>
      <c r="C8039" s="209" t="s">
        <v>692</v>
      </c>
      <c r="D8039" s="72" t="str">
        <f t="shared" si="251"/>
        <v>dez/2018</v>
      </c>
      <c r="E8039" s="206">
        <v>43441</v>
      </c>
      <c r="F8039" s="205" t="s">
        <v>1837</v>
      </c>
      <c r="G8039" s="205" t="s">
        <v>287</v>
      </c>
      <c r="H8039" s="207" t="s">
        <v>1858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691</v>
      </c>
      <c r="C8040" s="209" t="s">
        <v>692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303</v>
      </c>
      <c r="H8040" s="207" t="s">
        <v>178</v>
      </c>
      <c r="I8040" s="207" t="s">
        <v>241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691</v>
      </c>
      <c r="C8041" s="209" t="s">
        <v>692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303</v>
      </c>
      <c r="H8041" s="207" t="s">
        <v>178</v>
      </c>
      <c r="I8041" s="207" t="s">
        <v>240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691</v>
      </c>
      <c r="C8042" s="209" t="s">
        <v>692</v>
      </c>
      <c r="D8042" s="72" t="str">
        <f t="shared" si="251"/>
        <v>dez/2018</v>
      </c>
      <c r="E8042" s="206">
        <v>43441</v>
      </c>
      <c r="F8042" s="205" t="s">
        <v>314</v>
      </c>
      <c r="G8042" s="205" t="s">
        <v>287</v>
      </c>
      <c r="H8042" s="207" t="s">
        <v>1328</v>
      </c>
      <c r="I8042" s="207" t="s">
        <v>268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691</v>
      </c>
      <c r="C8043" s="209" t="s">
        <v>692</v>
      </c>
      <c r="D8043" s="72" t="str">
        <f t="shared" si="251"/>
        <v>dez/2018</v>
      </c>
      <c r="E8043" s="206">
        <v>43441</v>
      </c>
      <c r="F8043" s="205" t="s">
        <v>314</v>
      </c>
      <c r="G8043" s="205" t="s">
        <v>287</v>
      </c>
      <c r="H8043" s="207" t="s">
        <v>1603</v>
      </c>
      <c r="I8043" s="207" t="s">
        <v>268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691</v>
      </c>
      <c r="C8044" s="209" t="s">
        <v>692</v>
      </c>
      <c r="D8044" s="72" t="str">
        <f t="shared" si="251"/>
        <v>dez/2018</v>
      </c>
      <c r="E8044" s="206">
        <v>43441</v>
      </c>
      <c r="F8044" s="205" t="s">
        <v>210</v>
      </c>
      <c r="G8044" s="205" t="s">
        <v>287</v>
      </c>
      <c r="H8044" s="207" t="s">
        <v>298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691</v>
      </c>
      <c r="C8045" s="209" t="s">
        <v>692</v>
      </c>
      <c r="D8045" s="72" t="str">
        <f t="shared" si="251"/>
        <v>dez/2018</v>
      </c>
      <c r="E8045" s="206">
        <v>43441</v>
      </c>
      <c r="F8045" s="205" t="s">
        <v>210</v>
      </c>
      <c r="G8045" s="205" t="s">
        <v>287</v>
      </c>
      <c r="H8045" s="207" t="s">
        <v>298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691</v>
      </c>
      <c r="C8046" s="209" t="s">
        <v>692</v>
      </c>
      <c r="D8046" s="72" t="str">
        <f t="shared" si="251"/>
        <v>dez/2018</v>
      </c>
      <c r="E8046" s="206">
        <v>43441</v>
      </c>
      <c r="F8046" s="205" t="s">
        <v>210</v>
      </c>
      <c r="G8046" s="205" t="s">
        <v>287</v>
      </c>
      <c r="H8046" s="207" t="s">
        <v>298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691</v>
      </c>
      <c r="C8047" s="209" t="s">
        <v>692</v>
      </c>
      <c r="D8047" s="72" t="str">
        <f t="shared" si="251"/>
        <v>dez/2018</v>
      </c>
      <c r="E8047" s="206">
        <v>43441</v>
      </c>
      <c r="F8047" s="205" t="s">
        <v>210</v>
      </c>
      <c r="G8047" s="205" t="s">
        <v>287</v>
      </c>
      <c r="H8047" s="207" t="s">
        <v>298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691</v>
      </c>
      <c r="C8048" s="209" t="s">
        <v>692</v>
      </c>
      <c r="D8048" s="72" t="str">
        <f t="shared" si="251"/>
        <v>dez/2018</v>
      </c>
      <c r="E8048" s="206">
        <v>43441</v>
      </c>
      <c r="F8048" s="205" t="s">
        <v>210</v>
      </c>
      <c r="G8048" s="205" t="s">
        <v>287</v>
      </c>
      <c r="H8048" s="207" t="s">
        <v>298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691</v>
      </c>
      <c r="C8049" s="209" t="s">
        <v>692</v>
      </c>
      <c r="D8049" s="72" t="str">
        <f t="shared" si="251"/>
        <v>dez/2018</v>
      </c>
      <c r="E8049" s="206">
        <v>43441</v>
      </c>
      <c r="F8049" s="205" t="s">
        <v>210</v>
      </c>
      <c r="G8049" s="205" t="s">
        <v>287</v>
      </c>
      <c r="H8049" s="207" t="s">
        <v>298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691</v>
      </c>
      <c r="C8050" s="209" t="s">
        <v>692</v>
      </c>
      <c r="D8050" s="72" t="str">
        <f t="shared" si="251"/>
        <v>dez/2018</v>
      </c>
      <c r="E8050" s="206">
        <v>43441</v>
      </c>
      <c r="F8050" s="205" t="s">
        <v>210</v>
      </c>
      <c r="G8050" s="205" t="s">
        <v>287</v>
      </c>
      <c r="H8050" s="207" t="s">
        <v>298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691</v>
      </c>
      <c r="C8051" s="209" t="s">
        <v>692</v>
      </c>
      <c r="D8051" s="72" t="str">
        <f t="shared" si="251"/>
        <v>dez/2018</v>
      </c>
      <c r="E8051" s="206">
        <v>43441</v>
      </c>
      <c r="F8051" s="205" t="s">
        <v>210</v>
      </c>
      <c r="G8051" s="205" t="s">
        <v>287</v>
      </c>
      <c r="H8051" s="207" t="s">
        <v>298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691</v>
      </c>
      <c r="C8052" s="209" t="s">
        <v>692</v>
      </c>
      <c r="D8052" s="72" t="str">
        <f t="shared" si="251"/>
        <v>dez/2018</v>
      </c>
      <c r="E8052" s="206">
        <v>43441</v>
      </c>
      <c r="F8052" s="205" t="s">
        <v>210</v>
      </c>
      <c r="G8052" s="205" t="s">
        <v>287</v>
      </c>
      <c r="H8052" s="207" t="s">
        <v>298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691</v>
      </c>
      <c r="C8053" s="209" t="s">
        <v>692</v>
      </c>
      <c r="D8053" s="72" t="str">
        <f t="shared" si="251"/>
        <v>dez/2018</v>
      </c>
      <c r="E8053" s="206">
        <v>43441</v>
      </c>
      <c r="F8053" s="205" t="s">
        <v>210</v>
      </c>
      <c r="G8053" s="205" t="s">
        <v>287</v>
      </c>
      <c r="H8053" s="207" t="s">
        <v>298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691</v>
      </c>
      <c r="C8054" s="209" t="s">
        <v>692</v>
      </c>
      <c r="D8054" s="72" t="str">
        <f t="shared" si="251"/>
        <v>dez/2018</v>
      </c>
      <c r="E8054" s="206">
        <v>43441</v>
      </c>
      <c r="F8054" s="205" t="s">
        <v>203</v>
      </c>
      <c r="G8054" s="205" t="s">
        <v>287</v>
      </c>
      <c r="H8054" s="207" t="s">
        <v>204</v>
      </c>
      <c r="I8054" s="207" t="s">
        <v>292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691</v>
      </c>
      <c r="C8055" s="209" t="s">
        <v>692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287</v>
      </c>
      <c r="H8055" s="207" t="s">
        <v>1778</v>
      </c>
      <c r="I8055" s="207" t="s">
        <v>236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691</v>
      </c>
      <c r="C8056" s="209" t="s">
        <v>692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287</v>
      </c>
      <c r="H8056" s="207" t="s">
        <v>1859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691</v>
      </c>
      <c r="C8057" s="209" t="s">
        <v>692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287</v>
      </c>
      <c r="H8057" s="207" t="s">
        <v>1581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691</v>
      </c>
      <c r="C8058" s="209" t="s">
        <v>692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287</v>
      </c>
      <c r="H8058" s="207" t="s">
        <v>1180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691</v>
      </c>
      <c r="C8059" s="209" t="s">
        <v>692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287</v>
      </c>
      <c r="H8059" s="207" t="s">
        <v>1610</v>
      </c>
      <c r="I8059" s="207" t="s">
        <v>269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691</v>
      </c>
      <c r="C8060" s="209" t="s">
        <v>692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287</v>
      </c>
      <c r="H8060" s="207" t="s">
        <v>1007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691</v>
      </c>
      <c r="C8061" s="209" t="s">
        <v>692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287</v>
      </c>
      <c r="H8061" s="207" t="s">
        <v>1066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691</v>
      </c>
      <c r="C8062" s="209" t="s">
        <v>692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287</v>
      </c>
      <c r="H8062" s="207" t="s">
        <v>1014</v>
      </c>
      <c r="I8062" s="207" t="s">
        <v>265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691</v>
      </c>
      <c r="C8063" s="209" t="s">
        <v>692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287</v>
      </c>
      <c r="H8063" s="207" t="s">
        <v>1014</v>
      </c>
      <c r="I8063" s="207" t="s">
        <v>265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691</v>
      </c>
      <c r="C8064" s="209" t="s">
        <v>692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287</v>
      </c>
      <c r="H8064" s="207" t="s">
        <v>1014</v>
      </c>
      <c r="I8064" s="207" t="s">
        <v>265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691</v>
      </c>
      <c r="C8065" s="209" t="s">
        <v>692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287</v>
      </c>
      <c r="H8065" s="207" t="s">
        <v>1462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691</v>
      </c>
      <c r="C8066" s="209" t="s">
        <v>692</v>
      </c>
      <c r="D8066" s="72" t="str">
        <f t="shared" si="251"/>
        <v>dez/2018</v>
      </c>
      <c r="E8066" s="206">
        <v>43444</v>
      </c>
      <c r="F8066" s="205" t="s">
        <v>550</v>
      </c>
      <c r="G8066" s="205" t="s">
        <v>287</v>
      </c>
      <c r="H8066" s="207" t="s">
        <v>1857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691</v>
      </c>
      <c r="C8067" s="209" t="s">
        <v>692</v>
      </c>
      <c r="D8067" s="72" t="str">
        <f t="shared" si="251"/>
        <v>dez/2018</v>
      </c>
      <c r="E8067" s="206">
        <v>43444</v>
      </c>
      <c r="F8067" s="205" t="s">
        <v>550</v>
      </c>
      <c r="G8067" s="205" t="s">
        <v>287</v>
      </c>
      <c r="H8067" s="207" t="s">
        <v>1838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691</v>
      </c>
      <c r="C8068" s="209" t="s">
        <v>692</v>
      </c>
      <c r="D8068" s="72" t="str">
        <f t="shared" ref="D8068:D8131" si="253">TEXT(E8068,"mmm/aaaa")</f>
        <v>dez/2018</v>
      </c>
      <c r="E8068" s="206">
        <v>43444</v>
      </c>
      <c r="F8068" s="205" t="s">
        <v>550</v>
      </c>
      <c r="G8068" s="205" t="s">
        <v>287</v>
      </c>
      <c r="H8068" s="207" t="s">
        <v>1844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691</v>
      </c>
      <c r="C8069" s="209" t="s">
        <v>692</v>
      </c>
      <c r="D8069" s="72" t="str">
        <f t="shared" si="253"/>
        <v>dez/2018</v>
      </c>
      <c r="E8069" s="206">
        <v>43444</v>
      </c>
      <c r="F8069" s="205" t="s">
        <v>550</v>
      </c>
      <c r="G8069" s="205" t="s">
        <v>287</v>
      </c>
      <c r="H8069" s="207" t="s">
        <v>1845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691</v>
      </c>
      <c r="C8070" s="209" t="s">
        <v>692</v>
      </c>
      <c r="D8070" s="72" t="str">
        <f t="shared" si="253"/>
        <v>dez/2018</v>
      </c>
      <c r="E8070" s="206">
        <v>43444</v>
      </c>
      <c r="F8070" s="205" t="s">
        <v>550</v>
      </c>
      <c r="G8070" s="205" t="s">
        <v>287</v>
      </c>
      <c r="H8070" s="207" t="s">
        <v>1841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691</v>
      </c>
      <c r="C8071" s="209" t="s">
        <v>692</v>
      </c>
      <c r="D8071" s="72" t="str">
        <f t="shared" si="253"/>
        <v>dez/2018</v>
      </c>
      <c r="E8071" s="206">
        <v>43444</v>
      </c>
      <c r="F8071" s="205" t="s">
        <v>550</v>
      </c>
      <c r="G8071" s="205" t="s">
        <v>287</v>
      </c>
      <c r="H8071" s="239" t="s">
        <v>1860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691</v>
      </c>
      <c r="C8072" s="209" t="s">
        <v>692</v>
      </c>
      <c r="D8072" s="72" t="str">
        <f t="shared" si="253"/>
        <v>dez/2018</v>
      </c>
      <c r="E8072" s="206">
        <v>43444</v>
      </c>
      <c r="F8072" s="205" t="s">
        <v>550</v>
      </c>
      <c r="G8072" s="205" t="s">
        <v>287</v>
      </c>
      <c r="H8072" s="207" t="s">
        <v>1853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691</v>
      </c>
      <c r="C8073" s="209" t="s">
        <v>692</v>
      </c>
      <c r="D8073" s="72" t="str">
        <f t="shared" si="253"/>
        <v>dez/2018</v>
      </c>
      <c r="E8073" s="206">
        <v>43444</v>
      </c>
      <c r="F8073" s="205" t="s">
        <v>550</v>
      </c>
      <c r="G8073" s="205" t="s">
        <v>287</v>
      </c>
      <c r="H8073" s="207" t="s">
        <v>1846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691</v>
      </c>
      <c r="C8074" s="209" t="s">
        <v>692</v>
      </c>
      <c r="D8074" s="72" t="str">
        <f t="shared" si="253"/>
        <v>dez/2018</v>
      </c>
      <c r="E8074" s="206">
        <v>43444</v>
      </c>
      <c r="F8074" s="205" t="s">
        <v>550</v>
      </c>
      <c r="G8074" s="205" t="s">
        <v>287</v>
      </c>
      <c r="H8074" s="207" t="s">
        <v>1848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691</v>
      </c>
      <c r="C8075" s="209" t="s">
        <v>692</v>
      </c>
      <c r="D8075" s="72" t="str">
        <f t="shared" si="253"/>
        <v>dez/2018</v>
      </c>
      <c r="E8075" s="206">
        <v>43444</v>
      </c>
      <c r="F8075" s="205" t="s">
        <v>550</v>
      </c>
      <c r="G8075" s="205" t="s">
        <v>287</v>
      </c>
      <c r="H8075" s="207" t="s">
        <v>1856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691</v>
      </c>
      <c r="C8076" s="209" t="s">
        <v>692</v>
      </c>
      <c r="D8076" s="72" t="str">
        <f t="shared" si="253"/>
        <v>dez/2018</v>
      </c>
      <c r="E8076" s="206">
        <v>43444</v>
      </c>
      <c r="F8076" s="205" t="s">
        <v>550</v>
      </c>
      <c r="G8076" s="205" t="s">
        <v>287</v>
      </c>
      <c r="H8076" s="207" t="s">
        <v>1849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691</v>
      </c>
      <c r="C8077" s="209" t="s">
        <v>692</v>
      </c>
      <c r="D8077" s="72" t="str">
        <f t="shared" si="253"/>
        <v>dez/2018</v>
      </c>
      <c r="E8077" s="206">
        <v>43444</v>
      </c>
      <c r="F8077" s="205" t="s">
        <v>550</v>
      </c>
      <c r="G8077" s="205" t="s">
        <v>287</v>
      </c>
      <c r="H8077" s="207" t="s">
        <v>1847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691</v>
      </c>
      <c r="C8078" s="209" t="s">
        <v>692</v>
      </c>
      <c r="D8078" s="72" t="str">
        <f t="shared" si="253"/>
        <v>dez/2018</v>
      </c>
      <c r="E8078" s="206">
        <v>43444</v>
      </c>
      <c r="F8078" s="205" t="s">
        <v>550</v>
      </c>
      <c r="G8078" s="205" t="s">
        <v>287</v>
      </c>
      <c r="H8078" s="207" t="s">
        <v>1850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691</v>
      </c>
      <c r="C8079" s="209" t="s">
        <v>692</v>
      </c>
      <c r="D8079" s="72" t="str">
        <f t="shared" si="253"/>
        <v>dez/2018</v>
      </c>
      <c r="E8079" s="206">
        <v>43444</v>
      </c>
      <c r="F8079" s="205" t="s">
        <v>550</v>
      </c>
      <c r="G8079" s="205" t="s">
        <v>287</v>
      </c>
      <c r="H8079" s="207" t="s">
        <v>1852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691</v>
      </c>
      <c r="C8080" s="209" t="s">
        <v>692</v>
      </c>
      <c r="D8080" s="72" t="str">
        <f t="shared" si="253"/>
        <v>dez/2018</v>
      </c>
      <c r="E8080" s="206">
        <v>43444</v>
      </c>
      <c r="F8080" s="205" t="s">
        <v>550</v>
      </c>
      <c r="G8080" s="205" t="s">
        <v>287</v>
      </c>
      <c r="H8080" s="207" t="s">
        <v>1851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691</v>
      </c>
      <c r="C8081" s="209" t="s">
        <v>692</v>
      </c>
      <c r="D8081" s="72" t="str">
        <f t="shared" si="253"/>
        <v>dez/2018</v>
      </c>
      <c r="E8081" s="206">
        <v>43444</v>
      </c>
      <c r="F8081" s="205" t="s">
        <v>550</v>
      </c>
      <c r="G8081" s="205" t="s">
        <v>287</v>
      </c>
      <c r="H8081" s="207" t="s">
        <v>1839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691</v>
      </c>
      <c r="C8082" s="209" t="s">
        <v>692</v>
      </c>
      <c r="D8082" s="72" t="str">
        <f t="shared" si="253"/>
        <v>dez/2018</v>
      </c>
      <c r="E8082" s="206">
        <v>43444</v>
      </c>
      <c r="F8082" s="205" t="s">
        <v>550</v>
      </c>
      <c r="G8082" s="205" t="s">
        <v>287</v>
      </c>
      <c r="H8082" s="207" t="s">
        <v>1854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691</v>
      </c>
      <c r="C8083" s="209" t="s">
        <v>692</v>
      </c>
      <c r="D8083" s="72" t="str">
        <f t="shared" si="253"/>
        <v>dez/2018</v>
      </c>
      <c r="E8083" s="206">
        <v>43444</v>
      </c>
      <c r="F8083" s="205" t="s">
        <v>550</v>
      </c>
      <c r="G8083" s="205" t="s">
        <v>287</v>
      </c>
      <c r="H8083" s="207" t="s">
        <v>1843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691</v>
      </c>
      <c r="C8084" s="209" t="s">
        <v>692</v>
      </c>
      <c r="D8084" s="72" t="str">
        <f t="shared" si="253"/>
        <v>dez/2018</v>
      </c>
      <c r="E8084" s="206">
        <v>43444</v>
      </c>
      <c r="F8084" s="205" t="s">
        <v>550</v>
      </c>
      <c r="G8084" s="205" t="s">
        <v>287</v>
      </c>
      <c r="H8084" s="207" t="s">
        <v>1858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691</v>
      </c>
      <c r="C8085" s="209" t="s">
        <v>692</v>
      </c>
      <c r="D8085" s="72" t="str">
        <f t="shared" si="253"/>
        <v>dez/2018</v>
      </c>
      <c r="E8085" s="206">
        <v>43444</v>
      </c>
      <c r="F8085" s="205" t="s">
        <v>550</v>
      </c>
      <c r="G8085" s="205" t="s">
        <v>287</v>
      </c>
      <c r="H8085" s="207" t="s">
        <v>1842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691</v>
      </c>
      <c r="C8086" s="209" t="s">
        <v>692</v>
      </c>
      <c r="D8086" s="72" t="str">
        <f t="shared" si="253"/>
        <v>dez/2018</v>
      </c>
      <c r="E8086" s="206">
        <v>43444</v>
      </c>
      <c r="F8086" s="205" t="s">
        <v>1861</v>
      </c>
      <c r="G8086" s="205" t="s">
        <v>287</v>
      </c>
      <c r="H8086" s="207" t="s">
        <v>540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691</v>
      </c>
      <c r="C8087" s="209" t="s">
        <v>692</v>
      </c>
      <c r="D8087" s="72" t="str">
        <f t="shared" si="253"/>
        <v>dez/2018</v>
      </c>
      <c r="E8087" s="206">
        <v>43444</v>
      </c>
      <c r="F8087" s="205" t="s">
        <v>673</v>
      </c>
      <c r="G8087" s="205" t="s">
        <v>287</v>
      </c>
      <c r="H8087" s="207" t="s">
        <v>1015</v>
      </c>
      <c r="I8087" s="207" t="s">
        <v>260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691</v>
      </c>
      <c r="C8088" s="209" t="s">
        <v>692</v>
      </c>
      <c r="D8088" s="72" t="str">
        <f t="shared" si="253"/>
        <v>dez/2018</v>
      </c>
      <c r="E8088" s="206">
        <v>43444</v>
      </c>
      <c r="F8088" s="205" t="s">
        <v>663</v>
      </c>
      <c r="G8088" s="205" t="s">
        <v>287</v>
      </c>
      <c r="H8088" s="207" t="s">
        <v>1503</v>
      </c>
      <c r="I8088" s="207" t="s">
        <v>235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691</v>
      </c>
      <c r="C8089" s="209" t="s">
        <v>692</v>
      </c>
      <c r="D8089" s="72" t="str">
        <f t="shared" si="253"/>
        <v>dez/2018</v>
      </c>
      <c r="E8089" s="206">
        <v>43444</v>
      </c>
      <c r="F8089" s="205" t="s">
        <v>1862</v>
      </c>
      <c r="G8089" s="205" t="s">
        <v>287</v>
      </c>
      <c r="H8089" s="207" t="s">
        <v>1029</v>
      </c>
      <c r="I8089" s="207" t="s">
        <v>235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691</v>
      </c>
      <c r="C8090" s="209" t="s">
        <v>692</v>
      </c>
      <c r="D8090" s="72" t="str">
        <f t="shared" si="253"/>
        <v>dez/2018</v>
      </c>
      <c r="E8090" s="206">
        <v>43444</v>
      </c>
      <c r="F8090" s="205" t="s">
        <v>1863</v>
      </c>
      <c r="G8090" s="205" t="s">
        <v>287</v>
      </c>
      <c r="H8090" s="207" t="s">
        <v>1012</v>
      </c>
      <c r="I8090" s="207" t="s">
        <v>235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691</v>
      </c>
      <c r="C8091" s="209" t="s">
        <v>692</v>
      </c>
      <c r="D8091" s="72" t="str">
        <f t="shared" si="253"/>
        <v>dez/2018</v>
      </c>
      <c r="E8091" s="206">
        <v>43444</v>
      </c>
      <c r="F8091" s="205" t="s">
        <v>1065</v>
      </c>
      <c r="G8091" s="205" t="s">
        <v>287</v>
      </c>
      <c r="H8091" s="207" t="s">
        <v>1494</v>
      </c>
      <c r="I8091" s="207" t="s">
        <v>235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691</v>
      </c>
      <c r="C8092" s="209" t="s">
        <v>692</v>
      </c>
      <c r="D8092" s="72" t="str">
        <f t="shared" si="253"/>
        <v>dez/2018</v>
      </c>
      <c r="E8092" s="206">
        <v>43444</v>
      </c>
      <c r="F8092" s="205" t="s">
        <v>1864</v>
      </c>
      <c r="G8092" s="205" t="s">
        <v>287</v>
      </c>
      <c r="H8092" s="207" t="s">
        <v>1011</v>
      </c>
      <c r="I8092" s="207" t="s">
        <v>235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691</v>
      </c>
      <c r="C8093" s="209" t="s">
        <v>692</v>
      </c>
      <c r="D8093" s="72" t="str">
        <f t="shared" si="253"/>
        <v>dez/2018</v>
      </c>
      <c r="E8093" s="206">
        <v>43444</v>
      </c>
      <c r="F8093" s="205" t="s">
        <v>1865</v>
      </c>
      <c r="G8093" s="205" t="s">
        <v>287</v>
      </c>
      <c r="H8093" s="207" t="s">
        <v>1287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691</v>
      </c>
      <c r="C8094" s="209" t="s">
        <v>692</v>
      </c>
      <c r="D8094" s="72" t="str">
        <f t="shared" si="253"/>
        <v>dez/2018</v>
      </c>
      <c r="E8094" s="206">
        <v>43444</v>
      </c>
      <c r="F8094" s="205" t="s">
        <v>1866</v>
      </c>
      <c r="G8094" s="205" t="s">
        <v>287</v>
      </c>
      <c r="H8094" s="207" t="s">
        <v>1030</v>
      </c>
      <c r="I8094" s="207" t="s">
        <v>235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691</v>
      </c>
      <c r="C8095" s="209" t="s">
        <v>692</v>
      </c>
      <c r="D8095" s="72" t="str">
        <f t="shared" si="253"/>
        <v>dez/2018</v>
      </c>
      <c r="E8095" s="206">
        <v>43444</v>
      </c>
      <c r="F8095" s="205" t="s">
        <v>1867</v>
      </c>
      <c r="G8095" s="205" t="s">
        <v>287</v>
      </c>
      <c r="H8095" s="207" t="s">
        <v>1073</v>
      </c>
      <c r="I8095" s="207" t="s">
        <v>270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691</v>
      </c>
      <c r="C8096" s="209" t="s">
        <v>692</v>
      </c>
      <c r="D8096" s="72" t="str">
        <f t="shared" si="253"/>
        <v>dez/2018</v>
      </c>
      <c r="E8096" s="206">
        <v>43444</v>
      </c>
      <c r="F8096" s="205" t="s">
        <v>1868</v>
      </c>
      <c r="G8096" s="205" t="s">
        <v>287</v>
      </c>
      <c r="H8096" s="207" t="s">
        <v>1017</v>
      </c>
      <c r="I8096" s="207" t="s">
        <v>235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691</v>
      </c>
      <c r="C8097" s="209" t="s">
        <v>692</v>
      </c>
      <c r="D8097" s="72" t="str">
        <f t="shared" si="253"/>
        <v>dez/2018</v>
      </c>
      <c r="E8097" s="206">
        <v>43444</v>
      </c>
      <c r="F8097" s="205" t="s">
        <v>435</v>
      </c>
      <c r="G8097" s="205" t="s">
        <v>287</v>
      </c>
      <c r="H8097" s="207" t="s">
        <v>1017</v>
      </c>
      <c r="I8097" s="207" t="s">
        <v>235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691</v>
      </c>
      <c r="C8098" s="209" t="s">
        <v>692</v>
      </c>
      <c r="D8098" s="72" t="str">
        <f t="shared" si="253"/>
        <v>dez/2018</v>
      </c>
      <c r="E8098" s="206">
        <v>43444</v>
      </c>
      <c r="F8098" s="205" t="s">
        <v>434</v>
      </c>
      <c r="G8098" s="205" t="s">
        <v>287</v>
      </c>
      <c r="H8098" s="207" t="s">
        <v>1017</v>
      </c>
      <c r="I8098" s="207" t="s">
        <v>235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691</v>
      </c>
      <c r="C8099" s="209" t="s">
        <v>692</v>
      </c>
      <c r="D8099" s="72" t="str">
        <f t="shared" si="253"/>
        <v>dez/2018</v>
      </c>
      <c r="E8099" s="206">
        <v>43444</v>
      </c>
      <c r="F8099" s="205" t="s">
        <v>1869</v>
      </c>
      <c r="G8099" s="205" t="s">
        <v>287</v>
      </c>
      <c r="H8099" s="207" t="s">
        <v>328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691</v>
      </c>
      <c r="C8100" s="209" t="s">
        <v>692</v>
      </c>
      <c r="D8100" s="72" t="str">
        <f t="shared" si="253"/>
        <v>dez/2018</v>
      </c>
      <c r="E8100" s="206">
        <v>43444</v>
      </c>
      <c r="F8100" s="205" t="s">
        <v>1772</v>
      </c>
      <c r="G8100" s="205" t="s">
        <v>287</v>
      </c>
      <c r="H8100" s="207" t="s">
        <v>1773</v>
      </c>
      <c r="I8100" s="207" t="s">
        <v>235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691</v>
      </c>
      <c r="C8101" s="209" t="s">
        <v>692</v>
      </c>
      <c r="D8101" s="72" t="str">
        <f t="shared" si="253"/>
        <v>dez/2018</v>
      </c>
      <c r="E8101" s="206">
        <v>43444</v>
      </c>
      <c r="F8101" s="205" t="s">
        <v>1870</v>
      </c>
      <c r="G8101" s="205" t="s">
        <v>287</v>
      </c>
      <c r="H8101" s="207" t="s">
        <v>1834</v>
      </c>
      <c r="I8101" s="207" t="s">
        <v>235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691</v>
      </c>
      <c r="C8102" s="209" t="s">
        <v>692</v>
      </c>
      <c r="D8102" s="72" t="str">
        <f t="shared" si="253"/>
        <v>dez/2018</v>
      </c>
      <c r="E8102" s="206">
        <v>43444</v>
      </c>
      <c r="F8102" s="205" t="s">
        <v>1870</v>
      </c>
      <c r="G8102" s="205" t="s">
        <v>287</v>
      </c>
      <c r="H8102" s="207" t="s">
        <v>1834</v>
      </c>
      <c r="I8102" s="207" t="s">
        <v>235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691</v>
      </c>
      <c r="C8103" s="209" t="s">
        <v>692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287</v>
      </c>
      <c r="H8103" s="207" t="s">
        <v>1592</v>
      </c>
      <c r="I8103" s="207" t="s">
        <v>263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691</v>
      </c>
      <c r="C8104" s="209" t="s">
        <v>692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287</v>
      </c>
      <c r="H8104" s="207" t="s">
        <v>319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691</v>
      </c>
      <c r="C8105" s="209" t="s">
        <v>692</v>
      </c>
      <c r="D8105" s="72" t="str">
        <f t="shared" si="253"/>
        <v>dez/2018</v>
      </c>
      <c r="E8105" s="206">
        <v>43444</v>
      </c>
      <c r="F8105" s="205" t="s">
        <v>314</v>
      </c>
      <c r="G8105" s="205" t="s">
        <v>287</v>
      </c>
      <c r="H8105" s="207" t="s">
        <v>1690</v>
      </c>
      <c r="I8105" s="207" t="s">
        <v>268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691</v>
      </c>
      <c r="C8106" s="209" t="s">
        <v>692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287</v>
      </c>
      <c r="H8106" s="207" t="s">
        <v>1483</v>
      </c>
      <c r="I8106" s="207" t="s">
        <v>269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691</v>
      </c>
      <c r="C8107" s="209" t="s">
        <v>692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287</v>
      </c>
      <c r="H8107" s="207" t="s">
        <v>1778</v>
      </c>
      <c r="I8107" s="207" t="s">
        <v>236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691</v>
      </c>
      <c r="C8108" s="209" t="s">
        <v>692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287</v>
      </c>
      <c r="H8108" s="207" t="s">
        <v>327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691</v>
      </c>
      <c r="C8109" s="209" t="s">
        <v>692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287</v>
      </c>
      <c r="H8109" s="207" t="s">
        <v>1871</v>
      </c>
      <c r="I8109" s="207" t="s">
        <v>253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691</v>
      </c>
      <c r="C8110" s="209" t="s">
        <v>692</v>
      </c>
      <c r="D8110" s="72" t="str">
        <f t="shared" si="253"/>
        <v>dez/2018</v>
      </c>
      <c r="E8110" s="206">
        <v>43444</v>
      </c>
      <c r="F8110" s="205" t="s">
        <v>210</v>
      </c>
      <c r="G8110" s="205" t="s">
        <v>287</v>
      </c>
      <c r="H8110" s="207" t="s">
        <v>298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691</v>
      </c>
      <c r="C8111" s="209" t="s">
        <v>692</v>
      </c>
      <c r="D8111" s="72" t="str">
        <f t="shared" si="253"/>
        <v>dez/2018</v>
      </c>
      <c r="E8111" s="206">
        <v>43444</v>
      </c>
      <c r="F8111" s="205" t="s">
        <v>210</v>
      </c>
      <c r="G8111" s="205" t="s">
        <v>287</v>
      </c>
      <c r="H8111" s="207" t="s">
        <v>298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691</v>
      </c>
      <c r="C8112" s="209" t="s">
        <v>692</v>
      </c>
      <c r="D8112" s="72" t="str">
        <f t="shared" si="253"/>
        <v>dez/2018</v>
      </c>
      <c r="E8112" s="206">
        <v>43444</v>
      </c>
      <c r="F8112" s="205" t="s">
        <v>210</v>
      </c>
      <c r="G8112" s="205" t="s">
        <v>287</v>
      </c>
      <c r="H8112" s="207" t="s">
        <v>298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691</v>
      </c>
      <c r="C8113" s="209" t="s">
        <v>692</v>
      </c>
      <c r="D8113" s="72" t="str">
        <f t="shared" si="253"/>
        <v>dez/2018</v>
      </c>
      <c r="E8113" s="206">
        <v>43444</v>
      </c>
      <c r="F8113" s="205" t="s">
        <v>210</v>
      </c>
      <c r="G8113" s="205" t="s">
        <v>287</v>
      </c>
      <c r="H8113" s="207" t="s">
        <v>298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691</v>
      </c>
      <c r="C8114" s="209" t="s">
        <v>692</v>
      </c>
      <c r="D8114" s="72" t="str">
        <f t="shared" si="253"/>
        <v>dez/2018</v>
      </c>
      <c r="E8114" s="206">
        <v>43444</v>
      </c>
      <c r="F8114" s="205" t="s">
        <v>210</v>
      </c>
      <c r="G8114" s="205" t="s">
        <v>287</v>
      </c>
      <c r="H8114" s="207" t="s">
        <v>298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691</v>
      </c>
      <c r="C8115" s="209" t="s">
        <v>692</v>
      </c>
      <c r="D8115" s="72" t="str">
        <f t="shared" si="253"/>
        <v>dez/2018</v>
      </c>
      <c r="E8115" s="206">
        <v>43444</v>
      </c>
      <c r="F8115" s="205" t="s">
        <v>210</v>
      </c>
      <c r="G8115" s="205" t="s">
        <v>287</v>
      </c>
      <c r="H8115" s="207" t="s">
        <v>298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691</v>
      </c>
      <c r="C8116" s="209" t="s">
        <v>692</v>
      </c>
      <c r="D8116" s="72" t="str">
        <f t="shared" si="253"/>
        <v>dez/2018</v>
      </c>
      <c r="E8116" s="206">
        <v>43444</v>
      </c>
      <c r="F8116" s="205" t="s">
        <v>210</v>
      </c>
      <c r="G8116" s="205" t="s">
        <v>287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691</v>
      </c>
      <c r="C8117" s="209" t="s">
        <v>692</v>
      </c>
      <c r="D8117" s="72" t="str">
        <f t="shared" si="253"/>
        <v>dez/2018</v>
      </c>
      <c r="E8117" s="206">
        <v>43444</v>
      </c>
      <c r="F8117" s="205" t="s">
        <v>203</v>
      </c>
      <c r="G8117" s="205" t="s">
        <v>287</v>
      </c>
      <c r="H8117" s="207" t="s">
        <v>204</v>
      </c>
      <c r="I8117" s="207" t="s">
        <v>292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691</v>
      </c>
      <c r="C8118" s="209" t="s">
        <v>692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317</v>
      </c>
      <c r="H8118" s="207" t="s">
        <v>1565</v>
      </c>
      <c r="I8118" s="207" t="s">
        <v>240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691</v>
      </c>
      <c r="C8119" s="209" t="s">
        <v>692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287</v>
      </c>
      <c r="H8119" s="207" t="s">
        <v>1581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691</v>
      </c>
      <c r="C8120" s="209" t="s">
        <v>692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287</v>
      </c>
      <c r="H8120" s="207" t="s">
        <v>996</v>
      </c>
      <c r="I8120" s="207" t="s">
        <v>249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691</v>
      </c>
      <c r="C8121" s="209" t="s">
        <v>692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287</v>
      </c>
      <c r="H8121" s="207" t="s">
        <v>1778</v>
      </c>
      <c r="I8121" s="207" t="s">
        <v>236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691</v>
      </c>
      <c r="C8122" s="209" t="s">
        <v>692</v>
      </c>
      <c r="D8122" s="72" t="str">
        <f t="shared" si="253"/>
        <v>dez/2018</v>
      </c>
      <c r="E8122" s="206">
        <v>43445</v>
      </c>
      <c r="F8122" s="205" t="s">
        <v>210</v>
      </c>
      <c r="G8122" s="205" t="s">
        <v>287</v>
      </c>
      <c r="H8122" s="207" t="s">
        <v>298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691</v>
      </c>
      <c r="C8123" s="209" t="s">
        <v>692</v>
      </c>
      <c r="D8123" s="72" t="str">
        <f t="shared" si="253"/>
        <v>dez/2018</v>
      </c>
      <c r="E8123" s="206">
        <v>43445</v>
      </c>
      <c r="F8123" s="205" t="s">
        <v>210</v>
      </c>
      <c r="G8123" s="205" t="s">
        <v>287</v>
      </c>
      <c r="H8123" s="207" t="s">
        <v>298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691</v>
      </c>
      <c r="C8124" s="209" t="s">
        <v>692</v>
      </c>
      <c r="D8124" s="72" t="str">
        <f t="shared" si="253"/>
        <v>dez/2018</v>
      </c>
      <c r="E8124" s="206">
        <v>43445</v>
      </c>
      <c r="F8124" s="205" t="s">
        <v>203</v>
      </c>
      <c r="G8124" s="205" t="s">
        <v>287</v>
      </c>
      <c r="H8124" s="207" t="s">
        <v>204</v>
      </c>
      <c r="I8124" s="207" t="s">
        <v>292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691</v>
      </c>
      <c r="C8125" s="209" t="s">
        <v>692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287</v>
      </c>
      <c r="H8125" s="207" t="s">
        <v>1668</v>
      </c>
      <c r="I8125" s="207" t="s">
        <v>240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691</v>
      </c>
      <c r="C8126" s="209" t="s">
        <v>692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287</v>
      </c>
      <c r="H8126" s="207" t="s">
        <v>1023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691</v>
      </c>
      <c r="C8127" s="209" t="s">
        <v>692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303</v>
      </c>
      <c r="H8127" s="207" t="s">
        <v>1565</v>
      </c>
      <c r="I8127" s="207" t="s">
        <v>240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691</v>
      </c>
      <c r="C8128" s="209" t="s">
        <v>692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287</v>
      </c>
      <c r="H8128" s="207" t="s">
        <v>1755</v>
      </c>
      <c r="I8128" s="207" t="s">
        <v>240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691</v>
      </c>
      <c r="C8129" s="209" t="s">
        <v>692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287</v>
      </c>
      <c r="H8129" s="207" t="s">
        <v>1755</v>
      </c>
      <c r="I8129" s="207" t="s">
        <v>240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691</v>
      </c>
      <c r="C8130" s="209" t="s">
        <v>692</v>
      </c>
      <c r="D8130" s="72" t="str">
        <f t="shared" si="253"/>
        <v>dez/2018</v>
      </c>
      <c r="E8130" s="206">
        <v>43446</v>
      </c>
      <c r="F8130" s="205" t="s">
        <v>203</v>
      </c>
      <c r="G8130" s="205" t="s">
        <v>287</v>
      </c>
      <c r="H8130" s="207" t="s">
        <v>204</v>
      </c>
      <c r="I8130" s="207" t="s">
        <v>292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691</v>
      </c>
      <c r="C8131" s="209" t="s">
        <v>692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287</v>
      </c>
      <c r="H8131" s="207" t="s">
        <v>306</v>
      </c>
      <c r="I8131" s="207" t="s">
        <v>240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691</v>
      </c>
      <c r="C8132" s="209" t="s">
        <v>692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287</v>
      </c>
      <c r="H8132" s="207" t="s">
        <v>306</v>
      </c>
      <c r="I8132" s="207" t="s">
        <v>240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691</v>
      </c>
      <c r="C8133" s="209" t="s">
        <v>692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293</v>
      </c>
      <c r="H8133" s="207" t="s">
        <v>1740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691</v>
      </c>
      <c r="C8134" s="209" t="s">
        <v>692</v>
      </c>
      <c r="D8134" s="72" t="str">
        <f t="shared" si="255"/>
        <v>dez/2018</v>
      </c>
      <c r="E8134" s="206">
        <v>43447</v>
      </c>
      <c r="F8134" s="205" t="s">
        <v>210</v>
      </c>
      <c r="G8134" s="205" t="s">
        <v>287</v>
      </c>
      <c r="H8134" s="207" t="s">
        <v>298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691</v>
      </c>
      <c r="C8135" s="209" t="s">
        <v>692</v>
      </c>
      <c r="D8135" s="72" t="str">
        <f t="shared" si="255"/>
        <v>dez/2018</v>
      </c>
      <c r="E8135" s="206">
        <v>43447</v>
      </c>
      <c r="F8135" s="205" t="s">
        <v>210</v>
      </c>
      <c r="G8135" s="205" t="s">
        <v>287</v>
      </c>
      <c r="H8135" s="207" t="s">
        <v>298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691</v>
      </c>
      <c r="C8136" s="209" t="s">
        <v>692</v>
      </c>
      <c r="D8136" s="72" t="str">
        <f t="shared" si="255"/>
        <v>dez/2018</v>
      </c>
      <c r="E8136" s="206">
        <v>43447</v>
      </c>
      <c r="F8136" s="205" t="s">
        <v>203</v>
      </c>
      <c r="G8136" s="205" t="s">
        <v>287</v>
      </c>
      <c r="H8136" s="207" t="s">
        <v>204</v>
      </c>
      <c r="I8136" s="207" t="s">
        <v>292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691</v>
      </c>
      <c r="C8137" s="209" t="s">
        <v>692</v>
      </c>
      <c r="D8137" s="72" t="str">
        <f t="shared" si="255"/>
        <v>dez/2018</v>
      </c>
      <c r="E8137" s="206">
        <v>43448</v>
      </c>
      <c r="F8137" s="205" t="s">
        <v>1507</v>
      </c>
      <c r="G8137" s="205" t="s">
        <v>287</v>
      </c>
      <c r="H8137" s="207" t="s">
        <v>926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691</v>
      </c>
      <c r="C8138" s="209" t="s">
        <v>692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303</v>
      </c>
      <c r="H8138" s="207" t="s">
        <v>1486</v>
      </c>
      <c r="I8138" s="207" t="s">
        <v>240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691</v>
      </c>
      <c r="C8139" s="209" t="s">
        <v>692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287</v>
      </c>
      <c r="H8139" s="207" t="s">
        <v>1605</v>
      </c>
      <c r="I8139" s="207" t="s">
        <v>241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691</v>
      </c>
      <c r="C8140" s="209" t="s">
        <v>692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287</v>
      </c>
      <c r="H8140" s="207" t="s">
        <v>1581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691</v>
      </c>
      <c r="C8141" s="209" t="s">
        <v>692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287</v>
      </c>
      <c r="H8141" s="207" t="s">
        <v>1828</v>
      </c>
      <c r="I8141" s="207" t="s">
        <v>242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691</v>
      </c>
      <c r="C8142" s="209" t="s">
        <v>692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289</v>
      </c>
      <c r="H8142" s="207" t="s">
        <v>355</v>
      </c>
      <c r="I8142" s="207" t="s">
        <v>240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691</v>
      </c>
      <c r="C8143" s="209" t="s">
        <v>692</v>
      </c>
      <c r="D8143" s="72" t="str">
        <f t="shared" si="255"/>
        <v>dez/2018</v>
      </c>
      <c r="E8143" s="206">
        <v>43448</v>
      </c>
      <c r="F8143" s="205" t="s">
        <v>203</v>
      </c>
      <c r="G8143" s="205" t="s">
        <v>287</v>
      </c>
      <c r="H8143" s="207" t="s">
        <v>204</v>
      </c>
      <c r="I8143" s="207" t="s">
        <v>292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691</v>
      </c>
      <c r="C8144" s="209" t="s">
        <v>692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287</v>
      </c>
      <c r="H8144" s="207" t="s">
        <v>143</v>
      </c>
      <c r="I8144" s="207" t="s">
        <v>247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691</v>
      </c>
      <c r="C8145" s="209" t="s">
        <v>692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287</v>
      </c>
      <c r="H8145" s="207" t="s">
        <v>143</v>
      </c>
      <c r="I8145" s="207" t="s">
        <v>247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691</v>
      </c>
      <c r="C8146" s="209" t="s">
        <v>692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287</v>
      </c>
      <c r="H8146" s="207" t="s">
        <v>1014</v>
      </c>
      <c r="I8146" s="207" t="s">
        <v>244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691</v>
      </c>
      <c r="C8147" s="209" t="s">
        <v>692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287</v>
      </c>
      <c r="H8147" s="207" t="s">
        <v>1017</v>
      </c>
      <c r="I8147" s="207" t="s">
        <v>235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691</v>
      </c>
      <c r="C8148" s="209" t="s">
        <v>692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287</v>
      </c>
      <c r="H8148" s="207" t="s">
        <v>1612</v>
      </c>
      <c r="I8148" s="207" t="s">
        <v>241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691</v>
      </c>
      <c r="C8149" s="209" t="s">
        <v>692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287</v>
      </c>
      <c r="H8149" s="207" t="s">
        <v>502</v>
      </c>
      <c r="I8149" s="207" t="s">
        <v>241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691</v>
      </c>
      <c r="C8150" s="209" t="s">
        <v>692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287</v>
      </c>
      <c r="H8150" s="207" t="s">
        <v>502</v>
      </c>
      <c r="I8150" s="207" t="s">
        <v>240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691</v>
      </c>
      <c r="C8151" s="209" t="s">
        <v>692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287</v>
      </c>
      <c r="H8151" s="207" t="s">
        <v>1008</v>
      </c>
      <c r="I8151" s="207" t="s">
        <v>241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691</v>
      </c>
      <c r="C8152" s="209" t="s">
        <v>692</v>
      </c>
      <c r="D8152" s="72" t="str">
        <f t="shared" si="255"/>
        <v>dez/2018</v>
      </c>
      <c r="E8152" s="206">
        <v>43451</v>
      </c>
      <c r="F8152" s="205" t="s">
        <v>210</v>
      </c>
      <c r="G8152" s="205" t="s">
        <v>287</v>
      </c>
      <c r="H8152" s="207" t="s">
        <v>298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691</v>
      </c>
      <c r="C8153" s="209" t="s">
        <v>692</v>
      </c>
      <c r="D8153" s="72" t="str">
        <f t="shared" si="255"/>
        <v>dez/2018</v>
      </c>
      <c r="E8153" s="206">
        <v>43451</v>
      </c>
      <c r="F8153" s="205" t="s">
        <v>210</v>
      </c>
      <c r="G8153" s="205" t="s">
        <v>287</v>
      </c>
      <c r="H8153" s="207" t="s">
        <v>298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691</v>
      </c>
      <c r="C8154" s="209" t="s">
        <v>692</v>
      </c>
      <c r="D8154" s="72" t="str">
        <f t="shared" si="255"/>
        <v>dez/2018</v>
      </c>
      <c r="E8154" s="206">
        <v>43451</v>
      </c>
      <c r="F8154" s="205" t="s">
        <v>210</v>
      </c>
      <c r="G8154" s="205" t="s">
        <v>287</v>
      </c>
      <c r="H8154" s="207" t="s">
        <v>298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691</v>
      </c>
      <c r="C8155" s="209" t="s">
        <v>692</v>
      </c>
      <c r="D8155" s="72" t="str">
        <f t="shared" si="255"/>
        <v>dez/2018</v>
      </c>
      <c r="E8155" s="206">
        <v>43451</v>
      </c>
      <c r="F8155" s="205" t="s">
        <v>210</v>
      </c>
      <c r="G8155" s="205" t="s">
        <v>287</v>
      </c>
      <c r="H8155" s="207" t="s">
        <v>321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691</v>
      </c>
      <c r="C8156" s="209" t="s">
        <v>692</v>
      </c>
      <c r="D8156" s="72" t="str">
        <f t="shared" si="255"/>
        <v>dez/2018</v>
      </c>
      <c r="E8156" s="206">
        <v>43451</v>
      </c>
      <c r="F8156" s="205" t="s">
        <v>203</v>
      </c>
      <c r="G8156" s="205" t="s">
        <v>287</v>
      </c>
      <c r="H8156" s="207" t="s">
        <v>204</v>
      </c>
      <c r="I8156" s="207" t="s">
        <v>292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691</v>
      </c>
      <c r="C8157" s="209" t="s">
        <v>692</v>
      </c>
      <c r="D8157" s="72" t="str">
        <f t="shared" si="255"/>
        <v>dez/2018</v>
      </c>
      <c r="E8157" s="206">
        <v>43452</v>
      </c>
      <c r="F8157" s="205" t="s">
        <v>364</v>
      </c>
      <c r="G8157" s="205" t="s">
        <v>287</v>
      </c>
      <c r="H8157" s="207" t="s">
        <v>1872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691</v>
      </c>
      <c r="C8158" s="209" t="s">
        <v>692</v>
      </c>
      <c r="D8158" s="72" t="str">
        <f t="shared" si="255"/>
        <v>dez/2018</v>
      </c>
      <c r="E8158" s="206">
        <v>43452</v>
      </c>
      <c r="F8158" s="205" t="s">
        <v>364</v>
      </c>
      <c r="G8158" s="205" t="s">
        <v>287</v>
      </c>
      <c r="H8158" s="207" t="s">
        <v>1420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691</v>
      </c>
      <c r="C8159" s="209" t="s">
        <v>692</v>
      </c>
      <c r="D8159" s="72" t="str">
        <f t="shared" si="255"/>
        <v>dez/2018</v>
      </c>
      <c r="E8159" s="206">
        <v>43452</v>
      </c>
      <c r="F8159" s="205" t="s">
        <v>364</v>
      </c>
      <c r="G8159" s="205" t="s">
        <v>287</v>
      </c>
      <c r="H8159" s="207" t="s">
        <v>1873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691</v>
      </c>
      <c r="C8160" s="209" t="s">
        <v>692</v>
      </c>
      <c r="D8160" s="72" t="str">
        <f t="shared" si="255"/>
        <v>dez/2018</v>
      </c>
      <c r="E8160" s="206">
        <v>43452</v>
      </c>
      <c r="F8160" s="205" t="s">
        <v>364</v>
      </c>
      <c r="G8160" s="205" t="s">
        <v>287</v>
      </c>
      <c r="H8160" s="207" t="s">
        <v>1258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691</v>
      </c>
      <c r="C8161" s="209" t="s">
        <v>692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287</v>
      </c>
      <c r="H8161" s="207" t="s">
        <v>1039</v>
      </c>
      <c r="I8161" s="207" t="s">
        <v>245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691</v>
      </c>
      <c r="C8162" s="209" t="s">
        <v>692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287</v>
      </c>
      <c r="H8162" s="207" t="s">
        <v>1039</v>
      </c>
      <c r="I8162" s="207" t="s">
        <v>245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691</v>
      </c>
      <c r="C8163" s="209" t="s">
        <v>692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287</v>
      </c>
      <c r="H8163" s="207" t="s">
        <v>1039</v>
      </c>
      <c r="I8163" s="207" t="s">
        <v>245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691</v>
      </c>
      <c r="C8164" s="209" t="s">
        <v>692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287</v>
      </c>
      <c r="H8164" s="207" t="s">
        <v>1039</v>
      </c>
      <c r="I8164" s="207" t="s">
        <v>245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691</v>
      </c>
      <c r="C8165" s="209" t="s">
        <v>692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287</v>
      </c>
      <c r="H8165" s="207" t="s">
        <v>1039</v>
      </c>
      <c r="I8165" s="207" t="s">
        <v>245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691</v>
      </c>
      <c r="C8166" s="209" t="s">
        <v>692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287</v>
      </c>
      <c r="H8166" s="207" t="s">
        <v>1039</v>
      </c>
      <c r="I8166" s="207" t="s">
        <v>245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691</v>
      </c>
      <c r="C8167" s="209" t="s">
        <v>692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287</v>
      </c>
      <c r="H8167" s="207" t="s">
        <v>1039</v>
      </c>
      <c r="I8167" s="207" t="s">
        <v>245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691</v>
      </c>
      <c r="C8168" s="209" t="s">
        <v>692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287</v>
      </c>
      <c r="H8168" s="207" t="s">
        <v>1039</v>
      </c>
      <c r="I8168" s="207" t="s">
        <v>245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691</v>
      </c>
      <c r="C8169" s="209" t="s">
        <v>692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287</v>
      </c>
      <c r="H8169" s="207" t="s">
        <v>1039</v>
      </c>
      <c r="I8169" s="207" t="s">
        <v>245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691</v>
      </c>
      <c r="C8170" s="209" t="s">
        <v>692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287</v>
      </c>
      <c r="H8170" s="207" t="s">
        <v>1039</v>
      </c>
      <c r="I8170" s="207" t="s">
        <v>245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691</v>
      </c>
      <c r="C8171" s="209" t="s">
        <v>692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287</v>
      </c>
      <c r="H8171" s="207" t="s">
        <v>1039</v>
      </c>
      <c r="I8171" s="207" t="s">
        <v>245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691</v>
      </c>
      <c r="C8172" s="209" t="s">
        <v>692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287</v>
      </c>
      <c r="H8172" s="207" t="s">
        <v>1039</v>
      </c>
      <c r="I8172" s="207" t="s">
        <v>245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691</v>
      </c>
      <c r="C8173" s="209" t="s">
        <v>692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287</v>
      </c>
      <c r="H8173" s="207" t="s">
        <v>1039</v>
      </c>
      <c r="I8173" s="207" t="s">
        <v>245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691</v>
      </c>
      <c r="C8174" s="209" t="s">
        <v>692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287</v>
      </c>
      <c r="H8174" s="207" t="s">
        <v>1039</v>
      </c>
      <c r="I8174" s="207" t="s">
        <v>245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691</v>
      </c>
      <c r="C8175" s="209" t="s">
        <v>692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287</v>
      </c>
      <c r="H8175" s="207" t="s">
        <v>1039</v>
      </c>
      <c r="I8175" s="207" t="s">
        <v>245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691</v>
      </c>
      <c r="C8176" s="209" t="s">
        <v>692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287</v>
      </c>
      <c r="H8176" s="207" t="s">
        <v>1873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691</v>
      </c>
      <c r="C8177" s="209" t="s">
        <v>692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287</v>
      </c>
      <c r="H8177" s="207" t="s">
        <v>1258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691</v>
      </c>
      <c r="C8178" s="209" t="s">
        <v>692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287</v>
      </c>
      <c r="H8178" s="207" t="s">
        <v>1872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691</v>
      </c>
      <c r="C8179" s="209" t="s">
        <v>692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287</v>
      </c>
      <c r="H8179" s="207" t="s">
        <v>1420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691</v>
      </c>
      <c r="C8180" s="209" t="s">
        <v>692</v>
      </c>
      <c r="D8180" s="72" t="str">
        <f t="shared" si="255"/>
        <v>dez/2018</v>
      </c>
      <c r="E8180" s="206">
        <v>43452</v>
      </c>
      <c r="F8180" s="205" t="s">
        <v>210</v>
      </c>
      <c r="G8180" s="205" t="s">
        <v>287</v>
      </c>
      <c r="H8180" s="207" t="s">
        <v>298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691</v>
      </c>
      <c r="C8181" s="209" t="s">
        <v>692</v>
      </c>
      <c r="D8181" s="72" t="str">
        <f t="shared" si="255"/>
        <v>dez/2018</v>
      </c>
      <c r="E8181" s="206">
        <v>43452</v>
      </c>
      <c r="F8181" s="205" t="s">
        <v>210</v>
      </c>
      <c r="G8181" s="205" t="s">
        <v>287</v>
      </c>
      <c r="H8181" s="207" t="s">
        <v>298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691</v>
      </c>
      <c r="C8182" s="209" t="s">
        <v>692</v>
      </c>
      <c r="D8182" s="72" t="str">
        <f t="shared" si="255"/>
        <v>dez/2018</v>
      </c>
      <c r="E8182" s="206">
        <v>43452</v>
      </c>
      <c r="F8182" s="205" t="s">
        <v>210</v>
      </c>
      <c r="G8182" s="205" t="s">
        <v>287</v>
      </c>
      <c r="H8182" s="207" t="s">
        <v>298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691</v>
      </c>
      <c r="C8183" s="209" t="s">
        <v>692</v>
      </c>
      <c r="D8183" s="72" t="str">
        <f t="shared" si="255"/>
        <v>dez/2018</v>
      </c>
      <c r="E8183" s="206">
        <v>43452</v>
      </c>
      <c r="F8183" s="205" t="s">
        <v>203</v>
      </c>
      <c r="G8183" s="205" t="s">
        <v>287</v>
      </c>
      <c r="H8183" s="207" t="s">
        <v>204</v>
      </c>
      <c r="I8183" s="207" t="s">
        <v>292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691</v>
      </c>
      <c r="C8184" s="209" t="s">
        <v>692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287</v>
      </c>
      <c r="H8184" s="207" t="s">
        <v>307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691</v>
      </c>
      <c r="C8185" s="209" t="s">
        <v>692</v>
      </c>
      <c r="D8185" s="72" t="str">
        <f t="shared" si="255"/>
        <v>dez/2018</v>
      </c>
      <c r="E8185" s="206">
        <v>43453</v>
      </c>
      <c r="F8185" s="205" t="s">
        <v>203</v>
      </c>
      <c r="G8185" s="205" t="s">
        <v>287</v>
      </c>
      <c r="H8185" s="207" t="s">
        <v>204</v>
      </c>
      <c r="I8185" s="207" t="s">
        <v>292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900</v>
      </c>
      <c r="C8186" s="209" t="s">
        <v>692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287</v>
      </c>
      <c r="H8186" s="207" t="s">
        <v>140</v>
      </c>
      <c r="I8186" s="207" t="s">
        <v>227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900</v>
      </c>
      <c r="C8187" s="209" t="s">
        <v>692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287</v>
      </c>
      <c r="H8187" s="207" t="s">
        <v>140</v>
      </c>
      <c r="I8187" s="207" t="s">
        <v>227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900</v>
      </c>
      <c r="C8188" s="209" t="s">
        <v>692</v>
      </c>
      <c r="D8188" s="72" t="str">
        <f t="shared" si="255"/>
        <v>dez/2018</v>
      </c>
      <c r="E8188" s="206">
        <v>43454</v>
      </c>
      <c r="F8188" s="205" t="s">
        <v>210</v>
      </c>
      <c r="G8188" s="205" t="s">
        <v>287</v>
      </c>
      <c r="H8188" s="207" t="s">
        <v>321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691</v>
      </c>
      <c r="C8189" s="209" t="s">
        <v>692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287</v>
      </c>
      <c r="H8189" s="221" t="s">
        <v>1836</v>
      </c>
      <c r="I8189" s="221" t="s">
        <v>250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691</v>
      </c>
      <c r="C8190" s="209" t="s">
        <v>692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287</v>
      </c>
      <c r="H8190" s="207" t="s">
        <v>217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691</v>
      </c>
      <c r="C8191" s="209" t="s">
        <v>692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287</v>
      </c>
      <c r="H8191" s="221" t="s">
        <v>1836</v>
      </c>
      <c r="I8191" s="221" t="s">
        <v>250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691</v>
      </c>
      <c r="C8192" s="209" t="s">
        <v>692</v>
      </c>
      <c r="D8192" s="72" t="str">
        <f t="shared" si="255"/>
        <v>dez/2018</v>
      </c>
      <c r="E8192" s="206">
        <v>43454</v>
      </c>
      <c r="F8192" s="205" t="s">
        <v>221</v>
      </c>
      <c r="G8192" s="205" t="s">
        <v>287</v>
      </c>
      <c r="H8192" s="207" t="s">
        <v>1179</v>
      </c>
      <c r="I8192" s="207" t="s">
        <v>222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691</v>
      </c>
      <c r="C8193" s="209" t="s">
        <v>692</v>
      </c>
      <c r="D8193" s="72" t="str">
        <f t="shared" si="255"/>
        <v>dez/2018</v>
      </c>
      <c r="E8193" s="206">
        <v>43454</v>
      </c>
      <c r="F8193" s="205" t="s">
        <v>210</v>
      </c>
      <c r="G8193" s="205" t="s">
        <v>287</v>
      </c>
      <c r="H8193" s="207" t="s">
        <v>298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691</v>
      </c>
      <c r="C8194" s="209" t="s">
        <v>692</v>
      </c>
      <c r="D8194" s="72" t="str">
        <f t="shared" si="255"/>
        <v>dez/2018</v>
      </c>
      <c r="E8194" s="206">
        <v>43454</v>
      </c>
      <c r="F8194" s="205" t="s">
        <v>203</v>
      </c>
      <c r="G8194" s="205" t="s">
        <v>287</v>
      </c>
      <c r="H8194" s="207" t="s">
        <v>204</v>
      </c>
      <c r="I8194" s="207" t="s">
        <v>292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693</v>
      </c>
      <c r="C8195" s="209" t="s">
        <v>692</v>
      </c>
      <c r="D8195" s="72" t="str">
        <f t="shared" si="255"/>
        <v>dez/2018</v>
      </c>
      <c r="E8195" s="206">
        <v>43455</v>
      </c>
      <c r="F8195" s="205" t="s">
        <v>201</v>
      </c>
      <c r="G8195" s="205" t="s">
        <v>287</v>
      </c>
      <c r="H8195" s="207" t="s">
        <v>299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691</v>
      </c>
      <c r="C8196" s="209" t="s">
        <v>692</v>
      </c>
      <c r="D8196" s="72" t="str">
        <f t="shared" ref="D8196:D8259" si="257">TEXT(E8196,"mmm/aaaa")</f>
        <v>dez/2018</v>
      </c>
      <c r="E8196" s="206">
        <v>43455</v>
      </c>
      <c r="F8196" s="205" t="s">
        <v>201</v>
      </c>
      <c r="G8196" s="205" t="s">
        <v>287</v>
      </c>
      <c r="H8196" s="207" t="s">
        <v>299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691</v>
      </c>
      <c r="C8197" s="209" t="s">
        <v>692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287</v>
      </c>
      <c r="H8197" s="221" t="s">
        <v>1836</v>
      </c>
      <c r="I8197" s="221" t="s">
        <v>250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691</v>
      </c>
      <c r="C8198" s="209" t="s">
        <v>692</v>
      </c>
      <c r="D8198" s="72" t="str">
        <f t="shared" si="257"/>
        <v>dez/2018</v>
      </c>
      <c r="E8198" s="206">
        <v>43455</v>
      </c>
      <c r="F8198" s="240" t="s">
        <v>221</v>
      </c>
      <c r="G8198" s="205" t="s">
        <v>287</v>
      </c>
      <c r="H8198" s="207" t="s">
        <v>1874</v>
      </c>
      <c r="I8198" s="207" t="s">
        <v>222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691</v>
      </c>
      <c r="C8199" s="209" t="s">
        <v>692</v>
      </c>
      <c r="D8199" s="72" t="str">
        <f t="shared" si="257"/>
        <v>dez/2018</v>
      </c>
      <c r="E8199" s="206">
        <v>43455</v>
      </c>
      <c r="F8199" s="240" t="s">
        <v>221</v>
      </c>
      <c r="G8199" s="205" t="s">
        <v>287</v>
      </c>
      <c r="H8199" s="207" t="s">
        <v>1875</v>
      </c>
      <c r="I8199" s="207" t="s">
        <v>222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691</v>
      </c>
      <c r="C8200" s="209" t="s">
        <v>692</v>
      </c>
      <c r="D8200" s="72" t="str">
        <f t="shared" si="257"/>
        <v>dez/2018</v>
      </c>
      <c r="E8200" s="206">
        <v>43455</v>
      </c>
      <c r="F8200" s="240" t="s">
        <v>221</v>
      </c>
      <c r="G8200" s="205" t="s">
        <v>287</v>
      </c>
      <c r="H8200" s="207" t="s">
        <v>1876</v>
      </c>
      <c r="I8200" s="207" t="s">
        <v>222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691</v>
      </c>
      <c r="C8201" s="209" t="s">
        <v>692</v>
      </c>
      <c r="D8201" s="72" t="str">
        <f t="shared" si="257"/>
        <v>dez/2018</v>
      </c>
      <c r="E8201" s="206">
        <v>43455</v>
      </c>
      <c r="F8201" s="240" t="s">
        <v>221</v>
      </c>
      <c r="G8201" s="205" t="s">
        <v>287</v>
      </c>
      <c r="H8201" s="207" t="s">
        <v>1190</v>
      </c>
      <c r="I8201" s="207" t="s">
        <v>222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691</v>
      </c>
      <c r="C8202" s="209" t="s">
        <v>692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287</v>
      </c>
      <c r="H8202" s="207" t="s">
        <v>1030</v>
      </c>
      <c r="I8202" s="207" t="s">
        <v>235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691</v>
      </c>
      <c r="C8203" s="209" t="s">
        <v>692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287</v>
      </c>
      <c r="H8203" s="207" t="s">
        <v>1013</v>
      </c>
      <c r="I8203" s="207" t="s">
        <v>235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691</v>
      </c>
      <c r="C8204" s="209" t="s">
        <v>692</v>
      </c>
      <c r="D8204" s="72" t="str">
        <f t="shared" si="257"/>
        <v>dez/2018</v>
      </c>
      <c r="E8204" s="206">
        <v>43455</v>
      </c>
      <c r="F8204" s="205" t="s">
        <v>210</v>
      </c>
      <c r="G8204" s="205" t="s">
        <v>287</v>
      </c>
      <c r="H8204" s="207" t="s">
        <v>298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691</v>
      </c>
      <c r="C8205" s="209" t="s">
        <v>692</v>
      </c>
      <c r="D8205" s="72" t="str">
        <f t="shared" si="257"/>
        <v>dez/2018</v>
      </c>
      <c r="E8205" s="206">
        <v>43455</v>
      </c>
      <c r="F8205" s="205" t="s">
        <v>210</v>
      </c>
      <c r="G8205" s="205" t="s">
        <v>287</v>
      </c>
      <c r="H8205" s="207" t="s">
        <v>298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691</v>
      </c>
      <c r="C8206" s="209" t="s">
        <v>692</v>
      </c>
      <c r="D8206" s="72" t="str">
        <f t="shared" si="257"/>
        <v>dez/2018</v>
      </c>
      <c r="E8206" s="206">
        <v>43455</v>
      </c>
      <c r="F8206" s="205" t="s">
        <v>210</v>
      </c>
      <c r="G8206" s="205" t="s">
        <v>287</v>
      </c>
      <c r="H8206" s="207" t="s">
        <v>298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691</v>
      </c>
      <c r="C8207" s="209" t="s">
        <v>692</v>
      </c>
      <c r="D8207" s="72" t="str">
        <f t="shared" si="257"/>
        <v>dez/2018</v>
      </c>
      <c r="E8207" s="206">
        <v>43455</v>
      </c>
      <c r="F8207" s="240" t="s">
        <v>221</v>
      </c>
      <c r="G8207" s="205" t="s">
        <v>287</v>
      </c>
      <c r="H8207" s="239" t="s">
        <v>1877</v>
      </c>
      <c r="I8207" s="229" t="s">
        <v>222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691</v>
      </c>
      <c r="C8208" s="209" t="s">
        <v>692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303</v>
      </c>
      <c r="H8208" s="207" t="s">
        <v>1565</v>
      </c>
      <c r="I8208" s="207" t="s">
        <v>240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691</v>
      </c>
      <c r="C8209" s="209" t="s">
        <v>692</v>
      </c>
      <c r="D8209" s="72" t="str">
        <f t="shared" si="257"/>
        <v>dez/2018</v>
      </c>
      <c r="E8209" s="206">
        <v>43460</v>
      </c>
      <c r="F8209" s="205" t="s">
        <v>201</v>
      </c>
      <c r="G8209" s="205" t="s">
        <v>287</v>
      </c>
      <c r="H8209" s="207" t="s">
        <v>294</v>
      </c>
      <c r="I8209" s="207" t="s">
        <v>229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691</v>
      </c>
      <c r="C8210" s="209" t="s">
        <v>692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287</v>
      </c>
      <c r="H8210" s="207" t="s">
        <v>320</v>
      </c>
      <c r="I8210" s="207" t="s">
        <v>251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691</v>
      </c>
      <c r="C8211" s="209" t="s">
        <v>692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287</v>
      </c>
      <c r="H8211" s="207" t="s">
        <v>320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691</v>
      </c>
      <c r="C8212" s="209" t="s">
        <v>692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303</v>
      </c>
      <c r="H8212" s="207" t="s">
        <v>1565</v>
      </c>
      <c r="I8212" s="207" t="s">
        <v>240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691</v>
      </c>
      <c r="C8213" s="209" t="s">
        <v>692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287</v>
      </c>
      <c r="H8213" s="207" t="s">
        <v>178</v>
      </c>
      <c r="I8213" s="207" t="s">
        <v>240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691</v>
      </c>
      <c r="C8214" s="209" t="s">
        <v>692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287</v>
      </c>
      <c r="H8214" s="207" t="s">
        <v>178</v>
      </c>
      <c r="I8214" s="207" t="s">
        <v>241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691</v>
      </c>
      <c r="C8215" s="209" t="s">
        <v>692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287</v>
      </c>
      <c r="H8215" s="207" t="s">
        <v>1342</v>
      </c>
      <c r="I8215" s="207" t="s">
        <v>242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691</v>
      </c>
      <c r="C8216" s="209" t="s">
        <v>692</v>
      </c>
      <c r="D8216" s="72" t="str">
        <f t="shared" si="257"/>
        <v>dez/2018</v>
      </c>
      <c r="E8216" s="206">
        <v>43460</v>
      </c>
      <c r="F8216" s="205" t="s">
        <v>314</v>
      </c>
      <c r="G8216" s="205" t="s">
        <v>287</v>
      </c>
      <c r="H8216" s="207" t="s">
        <v>1566</v>
      </c>
      <c r="I8216" s="207" t="s">
        <v>268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691</v>
      </c>
      <c r="C8217" s="209" t="s">
        <v>692</v>
      </c>
      <c r="D8217" s="72" t="str">
        <f t="shared" si="257"/>
        <v>dez/2018</v>
      </c>
      <c r="E8217" s="206">
        <v>43460</v>
      </c>
      <c r="F8217" s="205" t="s">
        <v>314</v>
      </c>
      <c r="G8217" s="205" t="s">
        <v>287</v>
      </c>
      <c r="H8217" s="207" t="s">
        <v>1566</v>
      </c>
      <c r="I8217" s="207" t="s">
        <v>268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691</v>
      </c>
      <c r="C8218" s="209" t="s">
        <v>692</v>
      </c>
      <c r="D8218" s="72" t="str">
        <f t="shared" si="257"/>
        <v>dez/2018</v>
      </c>
      <c r="E8218" s="206">
        <v>43460</v>
      </c>
      <c r="F8218" s="205" t="s">
        <v>314</v>
      </c>
      <c r="G8218" s="205" t="s">
        <v>287</v>
      </c>
      <c r="H8218" s="207" t="s">
        <v>1562</v>
      </c>
      <c r="I8218" s="207" t="s">
        <v>268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691</v>
      </c>
      <c r="C8219" s="209" t="s">
        <v>692</v>
      </c>
      <c r="D8219" s="72" t="str">
        <f t="shared" si="257"/>
        <v>dez/2018</v>
      </c>
      <c r="E8219" s="206">
        <v>43460</v>
      </c>
      <c r="F8219" s="205" t="s">
        <v>314</v>
      </c>
      <c r="G8219" s="205" t="s">
        <v>287</v>
      </c>
      <c r="H8219" s="207" t="s">
        <v>1562</v>
      </c>
      <c r="I8219" s="207" t="s">
        <v>268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691</v>
      </c>
      <c r="C8220" s="209" t="s">
        <v>692</v>
      </c>
      <c r="D8220" s="72" t="str">
        <f t="shared" si="257"/>
        <v>dez/2018</v>
      </c>
      <c r="E8220" s="206">
        <v>43460</v>
      </c>
      <c r="F8220" s="205" t="s">
        <v>314</v>
      </c>
      <c r="G8220" s="205" t="s">
        <v>287</v>
      </c>
      <c r="H8220" s="207" t="s">
        <v>1562</v>
      </c>
      <c r="I8220" s="207" t="s">
        <v>268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691</v>
      </c>
      <c r="C8221" s="209" t="s">
        <v>692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303</v>
      </c>
      <c r="H8221" s="207" t="s">
        <v>1565</v>
      </c>
      <c r="I8221" s="207" t="s">
        <v>240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691</v>
      </c>
      <c r="C8222" s="209" t="s">
        <v>692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303</v>
      </c>
      <c r="H8222" s="207" t="s">
        <v>1565</v>
      </c>
      <c r="I8222" s="207" t="s">
        <v>240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691</v>
      </c>
      <c r="C8223" s="209" t="s">
        <v>692</v>
      </c>
      <c r="D8223" s="72" t="str">
        <f t="shared" si="257"/>
        <v>dez/2018</v>
      </c>
      <c r="E8223" s="206">
        <v>43460</v>
      </c>
      <c r="F8223" s="205" t="s">
        <v>210</v>
      </c>
      <c r="G8223" s="205" t="s">
        <v>287</v>
      </c>
      <c r="H8223" s="207" t="s">
        <v>298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691</v>
      </c>
      <c r="C8224" s="209" t="s">
        <v>692</v>
      </c>
      <c r="D8224" s="72" t="str">
        <f t="shared" si="257"/>
        <v>dez/2018</v>
      </c>
      <c r="E8224" s="206">
        <v>43460</v>
      </c>
      <c r="F8224" s="205" t="s">
        <v>210</v>
      </c>
      <c r="G8224" s="205" t="s">
        <v>287</v>
      </c>
      <c r="H8224" s="207" t="s">
        <v>298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691</v>
      </c>
      <c r="C8225" s="209" t="s">
        <v>692</v>
      </c>
      <c r="D8225" s="72" t="str">
        <f t="shared" si="257"/>
        <v>dez/2018</v>
      </c>
      <c r="E8225" s="206">
        <v>43460</v>
      </c>
      <c r="F8225" s="205" t="s">
        <v>210</v>
      </c>
      <c r="G8225" s="205" t="s">
        <v>287</v>
      </c>
      <c r="H8225" s="207" t="s">
        <v>298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691</v>
      </c>
      <c r="C8226" s="209" t="s">
        <v>692</v>
      </c>
      <c r="D8226" s="72" t="str">
        <f t="shared" si="257"/>
        <v>dez/2018</v>
      </c>
      <c r="E8226" s="206">
        <v>43460</v>
      </c>
      <c r="F8226" s="205" t="s">
        <v>210</v>
      </c>
      <c r="G8226" s="205" t="s">
        <v>287</v>
      </c>
      <c r="H8226" s="207" t="s">
        <v>298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691</v>
      </c>
      <c r="C8227" s="209" t="s">
        <v>692</v>
      </c>
      <c r="D8227" s="72" t="str">
        <f t="shared" si="257"/>
        <v>dez/2018</v>
      </c>
      <c r="E8227" s="206">
        <v>43460</v>
      </c>
      <c r="F8227" s="205" t="s">
        <v>210</v>
      </c>
      <c r="G8227" s="205" t="s">
        <v>287</v>
      </c>
      <c r="H8227" s="207" t="s">
        <v>298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691</v>
      </c>
      <c r="C8228" s="209" t="s">
        <v>692</v>
      </c>
      <c r="D8228" s="72" t="str">
        <f t="shared" si="257"/>
        <v>dez/2018</v>
      </c>
      <c r="E8228" s="206">
        <v>43460</v>
      </c>
      <c r="F8228" s="205" t="s">
        <v>210</v>
      </c>
      <c r="G8228" s="205" t="s">
        <v>287</v>
      </c>
      <c r="H8228" s="207" t="s">
        <v>298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691</v>
      </c>
      <c r="C8229" s="209" t="s">
        <v>692</v>
      </c>
      <c r="D8229" s="72" t="str">
        <f t="shared" si="257"/>
        <v>dez/2018</v>
      </c>
      <c r="E8229" s="206">
        <v>43460</v>
      </c>
      <c r="F8229" s="205" t="s">
        <v>210</v>
      </c>
      <c r="G8229" s="205" t="s">
        <v>287</v>
      </c>
      <c r="H8229" s="207" t="s">
        <v>298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691</v>
      </c>
      <c r="C8230" s="209" t="s">
        <v>692</v>
      </c>
      <c r="D8230" s="72" t="str">
        <f t="shared" si="257"/>
        <v>dez/2018</v>
      </c>
      <c r="E8230" s="206">
        <v>43460</v>
      </c>
      <c r="F8230" s="205" t="s">
        <v>210</v>
      </c>
      <c r="G8230" s="205" t="s">
        <v>287</v>
      </c>
      <c r="H8230" s="207" t="s">
        <v>298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691</v>
      </c>
      <c r="C8231" s="209" t="s">
        <v>692</v>
      </c>
      <c r="D8231" s="72" t="str">
        <f t="shared" si="257"/>
        <v>dez/2018</v>
      </c>
      <c r="E8231" s="206">
        <v>43460</v>
      </c>
      <c r="F8231" s="205" t="s">
        <v>210</v>
      </c>
      <c r="G8231" s="205" t="s">
        <v>287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691</v>
      </c>
      <c r="C8232" s="209" t="s">
        <v>692</v>
      </c>
      <c r="D8232" s="72" t="str">
        <f t="shared" si="257"/>
        <v>dez/2018</v>
      </c>
      <c r="E8232" s="206">
        <v>43461</v>
      </c>
      <c r="F8232" s="205" t="s">
        <v>1618</v>
      </c>
      <c r="G8232" s="205" t="s">
        <v>287</v>
      </c>
      <c r="H8232" s="207" t="s">
        <v>213</v>
      </c>
      <c r="I8232" s="207" t="s">
        <v>202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691</v>
      </c>
      <c r="C8233" s="209" t="s">
        <v>692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289</v>
      </c>
      <c r="H8233" s="207" t="s">
        <v>412</v>
      </c>
      <c r="I8233" s="207" t="s">
        <v>241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691</v>
      </c>
      <c r="C8234" s="209" t="s">
        <v>692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287</v>
      </c>
      <c r="H8234" s="207" t="s">
        <v>502</v>
      </c>
      <c r="I8234" s="221" t="s">
        <v>241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691</v>
      </c>
      <c r="C8235" s="209" t="s">
        <v>692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289</v>
      </c>
      <c r="H8235" s="207" t="s">
        <v>412</v>
      </c>
      <c r="I8235" s="207" t="s">
        <v>241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691</v>
      </c>
      <c r="C8236" s="209" t="s">
        <v>692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289</v>
      </c>
      <c r="H8236" s="207" t="s">
        <v>412</v>
      </c>
      <c r="I8236" s="207" t="s">
        <v>241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691</v>
      </c>
      <c r="C8237" s="209" t="s">
        <v>692</v>
      </c>
      <c r="D8237" s="72" t="str">
        <f t="shared" si="257"/>
        <v>dez/2018</v>
      </c>
      <c r="E8237" s="206">
        <v>43461</v>
      </c>
      <c r="F8237" s="205" t="s">
        <v>210</v>
      </c>
      <c r="G8237" s="205" t="s">
        <v>287</v>
      </c>
      <c r="H8237" s="207" t="s">
        <v>298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691</v>
      </c>
      <c r="C8238" s="209" t="s">
        <v>692</v>
      </c>
      <c r="D8238" s="72" t="str">
        <f t="shared" si="257"/>
        <v>dez/2018</v>
      </c>
      <c r="E8238" s="206">
        <v>43461</v>
      </c>
      <c r="F8238" s="205" t="s">
        <v>210</v>
      </c>
      <c r="G8238" s="205" t="s">
        <v>287</v>
      </c>
      <c r="H8238" s="207" t="s">
        <v>298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691</v>
      </c>
      <c r="C8239" s="209" t="s">
        <v>692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287</v>
      </c>
      <c r="H8239" s="207" t="s">
        <v>1878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691</v>
      </c>
      <c r="C8240" s="209" t="s">
        <v>692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303</v>
      </c>
      <c r="H8240" s="207" t="s">
        <v>1615</v>
      </c>
      <c r="I8240" s="207" t="s">
        <v>240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691</v>
      </c>
      <c r="C8241" s="209" t="s">
        <v>692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303</v>
      </c>
      <c r="H8241" s="207" t="s">
        <v>1615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691</v>
      </c>
      <c r="C8242" s="209" t="s">
        <v>692</v>
      </c>
      <c r="D8242" s="72" t="str">
        <f t="shared" si="257"/>
        <v>dez/2018</v>
      </c>
      <c r="E8242" s="206">
        <v>43462</v>
      </c>
      <c r="F8242" s="205" t="s">
        <v>210</v>
      </c>
      <c r="G8242" s="205" t="s">
        <v>287</v>
      </c>
      <c r="H8242" s="207" t="s">
        <v>298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691</v>
      </c>
      <c r="C8243" s="209" t="s">
        <v>692</v>
      </c>
      <c r="D8243" s="72" t="str">
        <f t="shared" si="257"/>
        <v>dez/2018</v>
      </c>
      <c r="E8243" s="206">
        <v>43462</v>
      </c>
      <c r="F8243" s="205" t="s">
        <v>203</v>
      </c>
      <c r="G8243" s="205" t="s">
        <v>287</v>
      </c>
      <c r="H8243" s="207" t="s">
        <v>204</v>
      </c>
      <c r="I8243" s="207" t="s">
        <v>292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693</v>
      </c>
      <c r="C8244" s="209" t="s">
        <v>692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287</v>
      </c>
      <c r="H8244" s="207" t="s">
        <v>583</v>
      </c>
      <c r="I8244" s="207" t="s">
        <v>230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691</v>
      </c>
      <c r="C8245" s="209" t="s">
        <v>692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287</v>
      </c>
      <c r="H8245" s="207" t="s">
        <v>583</v>
      </c>
      <c r="I8245" s="207" t="s">
        <v>230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691</v>
      </c>
      <c r="C8246" s="205" t="s">
        <v>692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287</v>
      </c>
      <c r="H8246" s="207" t="s">
        <v>1022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2633</v>
      </c>
    </row>
    <row r="8247" spans="1:16" ht="15" customHeight="1" x14ac:dyDescent="0.3">
      <c r="A8247" s="286" t="str">
        <f t="shared" si="256"/>
        <v>2019</v>
      </c>
      <c r="B8247" s="205" t="s">
        <v>691</v>
      </c>
      <c r="C8247" s="205" t="s">
        <v>692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287</v>
      </c>
      <c r="H8247" s="207" t="s">
        <v>1581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691</v>
      </c>
      <c r="C8248" s="205" t="s">
        <v>692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287</v>
      </c>
      <c r="H8248" s="207" t="s">
        <v>1882</v>
      </c>
      <c r="I8248" s="207" t="s">
        <v>240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691</v>
      </c>
      <c r="C8249" s="205" t="s">
        <v>692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287</v>
      </c>
      <c r="H8249" s="207" t="s">
        <v>664</v>
      </c>
      <c r="I8249" s="207" t="s">
        <v>242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691</v>
      </c>
      <c r="C8250" s="205" t="s">
        <v>692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287</v>
      </c>
      <c r="H8250" s="207" t="s">
        <v>1883</v>
      </c>
      <c r="I8250" s="207" t="s">
        <v>242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691</v>
      </c>
      <c r="C8251" s="205" t="s">
        <v>692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287</v>
      </c>
      <c r="H8251" s="207" t="s">
        <v>1884</v>
      </c>
      <c r="I8251" s="207" t="s">
        <v>242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691</v>
      </c>
      <c r="C8252" s="205" t="s">
        <v>692</v>
      </c>
      <c r="D8252" s="72" t="str">
        <f t="shared" si="257"/>
        <v>jan/2019</v>
      </c>
      <c r="E8252" s="206">
        <v>43467</v>
      </c>
      <c r="F8252" s="205" t="s">
        <v>520</v>
      </c>
      <c r="G8252" s="205" t="s">
        <v>287</v>
      </c>
      <c r="H8252" s="207" t="s">
        <v>204</v>
      </c>
      <c r="I8252" s="207" t="s">
        <v>292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691</v>
      </c>
      <c r="C8253" s="205" t="s">
        <v>692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317</v>
      </c>
      <c r="H8253" s="207" t="s">
        <v>1575</v>
      </c>
      <c r="I8253" s="207" t="s">
        <v>243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691</v>
      </c>
      <c r="C8254" s="205" t="s">
        <v>692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287</v>
      </c>
      <c r="H8254" s="207" t="s">
        <v>291</v>
      </c>
      <c r="I8254" s="207" t="s">
        <v>240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691</v>
      </c>
      <c r="C8255" s="205" t="s">
        <v>692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287</v>
      </c>
      <c r="H8255" s="207" t="s">
        <v>1885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691</v>
      </c>
      <c r="C8256" s="205" t="s">
        <v>692</v>
      </c>
      <c r="D8256" s="72" t="str">
        <f t="shared" si="257"/>
        <v>jan/2019</v>
      </c>
      <c r="E8256" s="206">
        <v>43468</v>
      </c>
      <c r="F8256" s="205" t="s">
        <v>520</v>
      </c>
      <c r="G8256" s="205" t="s">
        <v>287</v>
      </c>
      <c r="H8256" s="207" t="s">
        <v>204</v>
      </c>
      <c r="I8256" s="207" t="s">
        <v>292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691</v>
      </c>
      <c r="C8257" s="205" t="s">
        <v>692</v>
      </c>
      <c r="D8257" s="72" t="str">
        <f t="shared" si="257"/>
        <v>jan/2019</v>
      </c>
      <c r="E8257" s="206">
        <v>43468</v>
      </c>
      <c r="F8257" s="205" t="s">
        <v>210</v>
      </c>
      <c r="G8257" s="205" t="s">
        <v>287</v>
      </c>
      <c r="H8257" s="207" t="s">
        <v>298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691</v>
      </c>
      <c r="C8258" s="205" t="s">
        <v>692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289</v>
      </c>
      <c r="H8258" s="207" t="s">
        <v>581</v>
      </c>
      <c r="I8258" s="207" t="s">
        <v>240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691</v>
      </c>
      <c r="C8259" s="205" t="s">
        <v>692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287</v>
      </c>
      <c r="H8259" s="207" t="s">
        <v>438</v>
      </c>
      <c r="I8259" s="207" t="s">
        <v>252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691</v>
      </c>
      <c r="C8260" s="205" t="s">
        <v>692</v>
      </c>
      <c r="D8260" s="72" t="str">
        <f t="shared" ref="D8260:D8323" si="259">TEXT(E8260,"mmm/aaaa")</f>
        <v>jan/2019</v>
      </c>
      <c r="E8260" s="206">
        <v>43469</v>
      </c>
      <c r="F8260" s="205" t="s">
        <v>520</v>
      </c>
      <c r="G8260" s="205" t="s">
        <v>287</v>
      </c>
      <c r="H8260" s="207" t="s">
        <v>204</v>
      </c>
      <c r="I8260" s="207" t="s">
        <v>292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691</v>
      </c>
      <c r="C8261" s="205" t="s">
        <v>692</v>
      </c>
      <c r="D8261" s="72" t="str">
        <f t="shared" si="259"/>
        <v>jan/2019</v>
      </c>
      <c r="E8261" s="206">
        <v>43469</v>
      </c>
      <c r="F8261" s="205" t="s">
        <v>210</v>
      </c>
      <c r="G8261" s="205" t="s">
        <v>287</v>
      </c>
      <c r="H8261" s="207" t="s">
        <v>298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691</v>
      </c>
      <c r="C8262" s="205" t="s">
        <v>692</v>
      </c>
      <c r="D8262" s="72" t="str">
        <f t="shared" si="259"/>
        <v>jan/2019</v>
      </c>
      <c r="E8262" s="206">
        <v>43480</v>
      </c>
      <c r="F8262" s="205" t="s">
        <v>520</v>
      </c>
      <c r="G8262" s="205" t="s">
        <v>287</v>
      </c>
      <c r="H8262" s="207" t="s">
        <v>204</v>
      </c>
      <c r="I8262" s="207" t="s">
        <v>292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691</v>
      </c>
      <c r="C8263" s="205" t="s">
        <v>692</v>
      </c>
      <c r="D8263" s="72" t="str">
        <f t="shared" si="259"/>
        <v>jan/2019</v>
      </c>
      <c r="E8263" s="206">
        <v>43480</v>
      </c>
      <c r="F8263" s="205" t="s">
        <v>210</v>
      </c>
      <c r="G8263" s="205" t="s">
        <v>287</v>
      </c>
      <c r="H8263" s="207" t="s">
        <v>321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693</v>
      </c>
      <c r="C8264" s="205" t="s">
        <v>692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287</v>
      </c>
      <c r="H8264" s="207" t="s">
        <v>140</v>
      </c>
      <c r="I8264" s="207" t="s">
        <v>227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691</v>
      </c>
      <c r="C8265" s="205" t="s">
        <v>692</v>
      </c>
      <c r="D8265" s="72" t="str">
        <f t="shared" si="259"/>
        <v>jan/2019</v>
      </c>
      <c r="E8265" s="206">
        <v>43481</v>
      </c>
      <c r="F8265" s="205" t="s">
        <v>1886</v>
      </c>
      <c r="G8265" s="205" t="s">
        <v>287</v>
      </c>
      <c r="H8265" s="207" t="s">
        <v>1855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691</v>
      </c>
      <c r="C8266" s="205" t="s">
        <v>692</v>
      </c>
      <c r="D8266" s="72" t="str">
        <f t="shared" si="259"/>
        <v>jan/2019</v>
      </c>
      <c r="E8266" s="206">
        <v>43481</v>
      </c>
      <c r="F8266" s="205" t="s">
        <v>1886</v>
      </c>
      <c r="G8266" s="205" t="s">
        <v>287</v>
      </c>
      <c r="H8266" s="207" t="s">
        <v>1855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693</v>
      </c>
      <c r="C8267" s="205" t="s">
        <v>692</v>
      </c>
      <c r="D8267" s="72" t="str">
        <f t="shared" si="259"/>
        <v>jan/2019</v>
      </c>
      <c r="E8267" s="206">
        <v>43481</v>
      </c>
      <c r="F8267" s="205" t="s">
        <v>210</v>
      </c>
      <c r="G8267" s="205" t="s">
        <v>287</v>
      </c>
      <c r="H8267" s="207" t="s">
        <v>321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693</v>
      </c>
      <c r="C8268" s="205" t="s">
        <v>692</v>
      </c>
      <c r="D8268" s="72" t="str">
        <f t="shared" si="259"/>
        <v>jan/2019</v>
      </c>
      <c r="E8268" s="206">
        <v>43481</v>
      </c>
      <c r="F8268" s="205" t="s">
        <v>201</v>
      </c>
      <c r="G8268" s="205" t="s">
        <v>287</v>
      </c>
      <c r="H8268" s="207" t="s">
        <v>1887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691</v>
      </c>
      <c r="C8269" s="205" t="s">
        <v>692</v>
      </c>
      <c r="D8269" s="72" t="str">
        <f t="shared" si="259"/>
        <v>jan/2019</v>
      </c>
      <c r="E8269" s="206">
        <v>43481</v>
      </c>
      <c r="F8269" s="205" t="s">
        <v>201</v>
      </c>
      <c r="G8269" s="205" t="s">
        <v>287</v>
      </c>
      <c r="H8269" s="207" t="s">
        <v>1887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691</v>
      </c>
      <c r="C8270" s="205" t="s">
        <v>692</v>
      </c>
      <c r="D8270" s="72" t="str">
        <f t="shared" si="259"/>
        <v>jan/2019</v>
      </c>
      <c r="E8270" s="206">
        <v>43482</v>
      </c>
      <c r="F8270" s="205" t="s">
        <v>1618</v>
      </c>
      <c r="G8270" s="205" t="s">
        <v>287</v>
      </c>
      <c r="H8270" s="207" t="s">
        <v>1888</v>
      </c>
      <c r="I8270" s="207" t="s">
        <v>202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693</v>
      </c>
      <c r="C8271" s="205" t="s">
        <v>692</v>
      </c>
      <c r="D8271" s="72" t="str">
        <f t="shared" si="259"/>
        <v>jan/2019</v>
      </c>
      <c r="E8271" s="206">
        <v>43482</v>
      </c>
      <c r="F8271" s="205" t="s">
        <v>1618</v>
      </c>
      <c r="G8271" s="205" t="s">
        <v>287</v>
      </c>
      <c r="H8271" s="207" t="s">
        <v>1888</v>
      </c>
      <c r="I8271" s="207" t="s">
        <v>202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691</v>
      </c>
      <c r="C8272" s="205" t="s">
        <v>692</v>
      </c>
      <c r="D8272" s="72" t="str">
        <f t="shared" si="259"/>
        <v>jan/2019</v>
      </c>
      <c r="E8272" s="206">
        <v>43482</v>
      </c>
      <c r="F8272" s="205" t="s">
        <v>1507</v>
      </c>
      <c r="G8272" s="205" t="s">
        <v>287</v>
      </c>
      <c r="H8272" s="207" t="s">
        <v>926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691</v>
      </c>
      <c r="C8273" s="205" t="s">
        <v>692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287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691</v>
      </c>
      <c r="C8274" s="205" t="s">
        <v>692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287</v>
      </c>
      <c r="H8274" s="207" t="s">
        <v>1889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691</v>
      </c>
      <c r="C8275" s="205" t="s">
        <v>692</v>
      </c>
      <c r="D8275" s="72" t="str">
        <f t="shared" si="259"/>
        <v>jan/2019</v>
      </c>
      <c r="E8275" s="206">
        <v>43482</v>
      </c>
      <c r="F8275" s="205" t="s">
        <v>1889</v>
      </c>
      <c r="G8275" s="205" t="s">
        <v>287</v>
      </c>
      <c r="H8275" s="207" t="s">
        <v>1890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691</v>
      </c>
      <c r="C8276" s="205" t="s">
        <v>692</v>
      </c>
      <c r="D8276" s="72" t="str">
        <f t="shared" si="259"/>
        <v>jan/2019</v>
      </c>
      <c r="E8276" s="206">
        <v>43482</v>
      </c>
      <c r="F8276" s="205" t="s">
        <v>1889</v>
      </c>
      <c r="G8276" s="205" t="s">
        <v>287</v>
      </c>
      <c r="H8276" s="207" t="s">
        <v>1891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691</v>
      </c>
      <c r="C8277" s="205" t="s">
        <v>692</v>
      </c>
      <c r="D8277" s="72" t="str">
        <f t="shared" si="259"/>
        <v>jan/2019</v>
      </c>
      <c r="E8277" s="206">
        <v>43482</v>
      </c>
      <c r="F8277" s="205" t="s">
        <v>1889</v>
      </c>
      <c r="G8277" s="205" t="s">
        <v>287</v>
      </c>
      <c r="H8277" s="207" t="s">
        <v>1179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691</v>
      </c>
      <c r="C8278" s="205" t="s">
        <v>692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287</v>
      </c>
      <c r="H8278" s="207" t="s">
        <v>1892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691</v>
      </c>
      <c r="C8279" s="205" t="s">
        <v>692</v>
      </c>
      <c r="D8279" s="72" t="str">
        <f t="shared" si="259"/>
        <v>jan/2019</v>
      </c>
      <c r="E8279" s="206">
        <v>43482</v>
      </c>
      <c r="F8279" s="205" t="s">
        <v>210</v>
      </c>
      <c r="G8279" s="205" t="s">
        <v>287</v>
      </c>
      <c r="H8279" s="207" t="s">
        <v>298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691</v>
      </c>
      <c r="C8280" s="205" t="s">
        <v>692</v>
      </c>
      <c r="D8280" s="72" t="str">
        <f t="shared" si="259"/>
        <v>jan/2019</v>
      </c>
      <c r="E8280" s="206">
        <v>43482</v>
      </c>
      <c r="F8280" s="205" t="s">
        <v>210</v>
      </c>
      <c r="G8280" s="205" t="s">
        <v>287</v>
      </c>
      <c r="H8280" s="207" t="s">
        <v>298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691</v>
      </c>
      <c r="C8281" s="205" t="s">
        <v>692</v>
      </c>
      <c r="D8281" s="72" t="str">
        <f t="shared" si="259"/>
        <v>jan/2019</v>
      </c>
      <c r="E8281" s="206">
        <v>43482</v>
      </c>
      <c r="F8281" s="205" t="s">
        <v>201</v>
      </c>
      <c r="G8281" s="205" t="s">
        <v>287</v>
      </c>
      <c r="H8281" s="207" t="s">
        <v>294</v>
      </c>
      <c r="I8281" s="207" t="s">
        <v>229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693</v>
      </c>
      <c r="C8282" s="205" t="s">
        <v>692</v>
      </c>
      <c r="D8282" s="72" t="str">
        <f t="shared" si="259"/>
        <v>jan/2019</v>
      </c>
      <c r="E8282" s="206">
        <v>43482</v>
      </c>
      <c r="F8282" s="205" t="s">
        <v>201</v>
      </c>
      <c r="G8282" s="205" t="s">
        <v>287</v>
      </c>
      <c r="H8282" s="207" t="s">
        <v>1887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691</v>
      </c>
      <c r="C8283" s="205" t="s">
        <v>692</v>
      </c>
      <c r="D8283" s="72" t="str">
        <f t="shared" si="259"/>
        <v>jan/2019</v>
      </c>
      <c r="E8283" s="206">
        <v>43482</v>
      </c>
      <c r="F8283" s="205" t="s">
        <v>201</v>
      </c>
      <c r="G8283" s="205" t="s">
        <v>287</v>
      </c>
      <c r="H8283" s="207" t="s">
        <v>1887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691</v>
      </c>
      <c r="C8284" s="205" t="s">
        <v>692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287</v>
      </c>
      <c r="H8284" s="207" t="s">
        <v>1778</v>
      </c>
      <c r="I8284" s="207" t="s">
        <v>236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691</v>
      </c>
      <c r="C8285" s="205" t="s">
        <v>692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287</v>
      </c>
      <c r="H8285" s="207" t="s">
        <v>328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691</v>
      </c>
      <c r="C8286" s="205" t="s">
        <v>692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287</v>
      </c>
      <c r="H8286" s="207" t="s">
        <v>328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691</v>
      </c>
      <c r="C8287" s="205" t="s">
        <v>692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287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691</v>
      </c>
      <c r="C8288" s="205" t="s">
        <v>692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287</v>
      </c>
      <c r="H8288" s="207" t="s">
        <v>342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691</v>
      </c>
      <c r="C8289" s="205" t="s">
        <v>692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287</v>
      </c>
      <c r="H8289" s="207" t="s">
        <v>325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691</v>
      </c>
      <c r="C8290" s="205" t="s">
        <v>692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287</v>
      </c>
      <c r="H8290" s="207" t="s">
        <v>438</v>
      </c>
      <c r="I8290" s="207" t="s">
        <v>252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691</v>
      </c>
      <c r="C8291" s="205" t="s">
        <v>692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287</v>
      </c>
      <c r="H8291" s="207" t="s">
        <v>540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691</v>
      </c>
      <c r="C8292" s="205" t="s">
        <v>692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287</v>
      </c>
      <c r="H8292" s="207" t="s">
        <v>1893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691</v>
      </c>
      <c r="C8293" s="205" t="s">
        <v>692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287</v>
      </c>
      <c r="H8293" s="207" t="s">
        <v>1893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691</v>
      </c>
      <c r="C8294" s="205" t="s">
        <v>692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287</v>
      </c>
      <c r="H8294" s="207" t="s">
        <v>1893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691</v>
      </c>
      <c r="C8295" s="205" t="s">
        <v>692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289</v>
      </c>
      <c r="H8295" s="207" t="s">
        <v>1894</v>
      </c>
      <c r="I8295" s="207" t="s">
        <v>240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691</v>
      </c>
      <c r="C8296" s="205" t="s">
        <v>692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289</v>
      </c>
      <c r="H8296" s="207" t="s">
        <v>1894</v>
      </c>
      <c r="I8296" s="207" t="s">
        <v>241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691</v>
      </c>
      <c r="C8297" s="205" t="s">
        <v>692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287</v>
      </c>
      <c r="H8297" s="207" t="s">
        <v>1894</v>
      </c>
      <c r="I8297" s="207" t="s">
        <v>241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691</v>
      </c>
      <c r="C8298" s="205" t="s">
        <v>692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287</v>
      </c>
      <c r="H8298" s="207" t="s">
        <v>1894</v>
      </c>
      <c r="I8298" s="207" t="s">
        <v>241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691</v>
      </c>
      <c r="C8299" s="205" t="s">
        <v>692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287</v>
      </c>
      <c r="H8299" s="207" t="s">
        <v>1894</v>
      </c>
      <c r="I8299" s="207" t="s">
        <v>240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691</v>
      </c>
      <c r="C8300" s="205" t="s">
        <v>692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287</v>
      </c>
      <c r="H8300" s="207" t="s">
        <v>1894</v>
      </c>
      <c r="I8300" s="207" t="s">
        <v>241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691</v>
      </c>
      <c r="C8301" s="205" t="s">
        <v>692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287</v>
      </c>
      <c r="H8301" s="207" t="s">
        <v>1894</v>
      </c>
      <c r="I8301" s="207" t="s">
        <v>243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691</v>
      </c>
      <c r="C8302" s="205" t="s">
        <v>692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287</v>
      </c>
      <c r="H8302" s="207" t="s">
        <v>1894</v>
      </c>
      <c r="I8302" s="207" t="s">
        <v>241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691</v>
      </c>
      <c r="C8303" s="205" t="s">
        <v>692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287</v>
      </c>
      <c r="H8303" s="207" t="s">
        <v>1894</v>
      </c>
      <c r="I8303" s="207" t="s">
        <v>252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691</v>
      </c>
      <c r="C8304" s="205" t="s">
        <v>692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287</v>
      </c>
      <c r="H8304" s="207" t="s">
        <v>1894</v>
      </c>
      <c r="I8304" s="207" t="s">
        <v>240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691</v>
      </c>
      <c r="C8305" s="205" t="s">
        <v>692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287</v>
      </c>
      <c r="H8305" s="207" t="s">
        <v>1894</v>
      </c>
      <c r="I8305" s="207" t="s">
        <v>252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691</v>
      </c>
      <c r="C8306" s="205" t="s">
        <v>692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287</v>
      </c>
      <c r="H8306" s="207" t="s">
        <v>1894</v>
      </c>
      <c r="I8306" s="207" t="s">
        <v>240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691</v>
      </c>
      <c r="C8307" s="205" t="s">
        <v>692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287</v>
      </c>
      <c r="H8307" s="207" t="s">
        <v>1894</v>
      </c>
      <c r="I8307" s="207" t="s">
        <v>241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691</v>
      </c>
      <c r="C8308" s="205" t="s">
        <v>692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287</v>
      </c>
      <c r="H8308" s="207" t="s">
        <v>1894</v>
      </c>
      <c r="I8308" s="207" t="s">
        <v>252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691</v>
      </c>
      <c r="C8309" s="205" t="s">
        <v>692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287</v>
      </c>
      <c r="H8309" s="207" t="s">
        <v>1014</v>
      </c>
      <c r="I8309" s="207" t="s">
        <v>244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691</v>
      </c>
      <c r="C8310" s="205" t="s">
        <v>692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287</v>
      </c>
      <c r="H8310" s="207" t="s">
        <v>1014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691</v>
      </c>
      <c r="C8311" s="205" t="s">
        <v>692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287</v>
      </c>
      <c r="H8311" s="207" t="s">
        <v>1014</v>
      </c>
      <c r="I8311" s="207" t="s">
        <v>244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691</v>
      </c>
      <c r="C8312" s="205" t="s">
        <v>692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287</v>
      </c>
      <c r="H8312" s="207" t="s">
        <v>1014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691</v>
      </c>
      <c r="C8313" s="205" t="s">
        <v>692</v>
      </c>
      <c r="D8313" s="72" t="str">
        <f t="shared" si="259"/>
        <v>jan/2019</v>
      </c>
      <c r="E8313" s="206">
        <v>43483</v>
      </c>
      <c r="F8313" s="205" t="s">
        <v>1886</v>
      </c>
      <c r="G8313" s="205" t="s">
        <v>287</v>
      </c>
      <c r="H8313" s="207" t="s">
        <v>1855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693</v>
      </c>
      <c r="C8314" s="205" t="s">
        <v>692</v>
      </c>
      <c r="D8314" s="72" t="str">
        <f t="shared" si="259"/>
        <v>jan/2019</v>
      </c>
      <c r="E8314" s="206">
        <v>43483</v>
      </c>
      <c r="F8314" s="205" t="s">
        <v>520</v>
      </c>
      <c r="G8314" s="205" t="s">
        <v>287</v>
      </c>
      <c r="H8314" s="207" t="s">
        <v>204</v>
      </c>
      <c r="I8314" s="207" t="s">
        <v>292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691</v>
      </c>
      <c r="C8315" s="205" t="s">
        <v>692</v>
      </c>
      <c r="D8315" s="72" t="str">
        <f t="shared" si="259"/>
        <v>jan/2019</v>
      </c>
      <c r="E8315" s="206">
        <v>43483</v>
      </c>
      <c r="F8315" s="205" t="s">
        <v>520</v>
      </c>
      <c r="G8315" s="205" t="s">
        <v>287</v>
      </c>
      <c r="H8315" s="207" t="s">
        <v>204</v>
      </c>
      <c r="I8315" s="207" t="s">
        <v>292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691</v>
      </c>
      <c r="C8316" s="205" t="s">
        <v>692</v>
      </c>
      <c r="D8316" s="72" t="str">
        <f t="shared" si="259"/>
        <v>jan/2019</v>
      </c>
      <c r="E8316" s="206">
        <v>43483</v>
      </c>
      <c r="F8316" s="205" t="s">
        <v>210</v>
      </c>
      <c r="G8316" s="205" t="s">
        <v>287</v>
      </c>
      <c r="H8316" s="207" t="s">
        <v>1437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691</v>
      </c>
      <c r="C8317" s="205" t="s">
        <v>692</v>
      </c>
      <c r="D8317" s="72" t="str">
        <f t="shared" si="259"/>
        <v>jan/2019</v>
      </c>
      <c r="E8317" s="206">
        <v>43483</v>
      </c>
      <c r="F8317" s="205" t="s">
        <v>210</v>
      </c>
      <c r="G8317" s="205" t="s">
        <v>287</v>
      </c>
      <c r="H8317" s="207" t="s">
        <v>298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691</v>
      </c>
      <c r="C8318" s="205" t="s">
        <v>692</v>
      </c>
      <c r="D8318" s="72" t="str">
        <f t="shared" si="259"/>
        <v>jan/2019</v>
      </c>
      <c r="E8318" s="206">
        <v>43483</v>
      </c>
      <c r="F8318" s="205" t="s">
        <v>210</v>
      </c>
      <c r="G8318" s="205" t="s">
        <v>287</v>
      </c>
      <c r="H8318" s="207" t="s">
        <v>298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691</v>
      </c>
      <c r="C8319" s="205" t="s">
        <v>692</v>
      </c>
      <c r="D8319" s="72" t="str">
        <f t="shared" si="259"/>
        <v>jan/2019</v>
      </c>
      <c r="E8319" s="206">
        <v>43483</v>
      </c>
      <c r="F8319" s="205" t="s">
        <v>210</v>
      </c>
      <c r="G8319" s="205" t="s">
        <v>287</v>
      </c>
      <c r="H8319" s="207" t="s">
        <v>298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691</v>
      </c>
      <c r="C8320" s="205" t="s">
        <v>692</v>
      </c>
      <c r="D8320" s="72" t="str">
        <f t="shared" si="259"/>
        <v>jan/2019</v>
      </c>
      <c r="E8320" s="206">
        <v>43483</v>
      </c>
      <c r="F8320" s="205" t="s">
        <v>210</v>
      </c>
      <c r="G8320" s="205" t="s">
        <v>287</v>
      </c>
      <c r="H8320" s="207" t="s">
        <v>298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691</v>
      </c>
      <c r="C8321" s="205" t="s">
        <v>692</v>
      </c>
      <c r="D8321" s="72" t="str">
        <f t="shared" si="259"/>
        <v>jan/2019</v>
      </c>
      <c r="E8321" s="206">
        <v>43483</v>
      </c>
      <c r="F8321" s="205" t="s">
        <v>210</v>
      </c>
      <c r="G8321" s="205" t="s">
        <v>287</v>
      </c>
      <c r="H8321" s="207" t="s">
        <v>298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691</v>
      </c>
      <c r="C8322" s="205" t="s">
        <v>692</v>
      </c>
      <c r="D8322" s="72" t="str">
        <f t="shared" si="259"/>
        <v>jan/2019</v>
      </c>
      <c r="E8322" s="206">
        <v>43483</v>
      </c>
      <c r="F8322" s="205" t="s">
        <v>210</v>
      </c>
      <c r="G8322" s="205" t="s">
        <v>287</v>
      </c>
      <c r="H8322" s="207" t="s">
        <v>298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691</v>
      </c>
      <c r="C8323" s="205" t="s">
        <v>692</v>
      </c>
      <c r="D8323" s="72" t="str">
        <f t="shared" si="259"/>
        <v>jan/2019</v>
      </c>
      <c r="E8323" s="206">
        <v>43483</v>
      </c>
      <c r="F8323" s="205" t="s">
        <v>210</v>
      </c>
      <c r="G8323" s="205" t="s">
        <v>287</v>
      </c>
      <c r="H8323" s="207" t="s">
        <v>298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691</v>
      </c>
      <c r="C8324" s="205" t="s">
        <v>692</v>
      </c>
      <c r="D8324" s="72" t="str">
        <f t="shared" ref="D8324:D8387" si="261">TEXT(E8324,"mmm/aaaa")</f>
        <v>jan/2019</v>
      </c>
      <c r="E8324" s="206">
        <v>43483</v>
      </c>
      <c r="F8324" s="205" t="s">
        <v>210</v>
      </c>
      <c r="G8324" s="205" t="s">
        <v>287</v>
      </c>
      <c r="H8324" s="207" t="s">
        <v>298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691</v>
      </c>
      <c r="C8325" s="205" t="s">
        <v>692</v>
      </c>
      <c r="D8325" s="72" t="str">
        <f t="shared" si="261"/>
        <v>jan/2019</v>
      </c>
      <c r="E8325" s="206">
        <v>43483</v>
      </c>
      <c r="F8325" s="205" t="s">
        <v>210</v>
      </c>
      <c r="G8325" s="205" t="s">
        <v>287</v>
      </c>
      <c r="H8325" s="207" t="s">
        <v>298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693</v>
      </c>
      <c r="C8326" s="205" t="s">
        <v>692</v>
      </c>
      <c r="D8326" s="72" t="str">
        <f t="shared" si="261"/>
        <v>jan/2019</v>
      </c>
      <c r="E8326" s="206">
        <v>43483</v>
      </c>
      <c r="F8326" s="205" t="s">
        <v>201</v>
      </c>
      <c r="G8326" s="205" t="s">
        <v>287</v>
      </c>
      <c r="H8326" s="207" t="s">
        <v>1887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691</v>
      </c>
      <c r="C8327" s="205" t="s">
        <v>692</v>
      </c>
      <c r="D8327" s="72" t="str">
        <f t="shared" si="261"/>
        <v>jan/2019</v>
      </c>
      <c r="E8327" s="206">
        <v>43483</v>
      </c>
      <c r="F8327" s="205" t="s">
        <v>201</v>
      </c>
      <c r="G8327" s="205" t="s">
        <v>287</v>
      </c>
      <c r="H8327" s="207" t="s">
        <v>1887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691</v>
      </c>
      <c r="C8328" s="205" t="s">
        <v>692</v>
      </c>
      <c r="D8328" s="72" t="str">
        <f t="shared" si="261"/>
        <v>jan/2019</v>
      </c>
      <c r="E8328" s="206">
        <v>43486</v>
      </c>
      <c r="F8328" s="205" t="s">
        <v>520</v>
      </c>
      <c r="G8328" s="205" t="s">
        <v>287</v>
      </c>
      <c r="H8328" s="207" t="s">
        <v>204</v>
      </c>
      <c r="I8328" s="207" t="s">
        <v>292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691</v>
      </c>
      <c r="C8329" s="205" t="s">
        <v>692</v>
      </c>
      <c r="D8329" s="72" t="str">
        <f t="shared" si="261"/>
        <v>jan/2019</v>
      </c>
      <c r="E8329" s="206">
        <v>43486</v>
      </c>
      <c r="F8329" s="205" t="s">
        <v>210</v>
      </c>
      <c r="G8329" s="205" t="s">
        <v>287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691</v>
      </c>
      <c r="C8330" s="205" t="s">
        <v>692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287</v>
      </c>
      <c r="H8330" s="220" t="s">
        <v>1895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691</v>
      </c>
      <c r="C8331" s="205" t="s">
        <v>692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293</v>
      </c>
      <c r="H8331" s="207" t="s">
        <v>1575</v>
      </c>
      <c r="I8331" s="207" t="s">
        <v>243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691</v>
      </c>
      <c r="C8332" s="205" t="s">
        <v>692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293</v>
      </c>
      <c r="H8332" s="207" t="s">
        <v>1575</v>
      </c>
      <c r="I8332" s="207" t="s">
        <v>241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691</v>
      </c>
      <c r="C8333" s="205" t="s">
        <v>692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293</v>
      </c>
      <c r="H8333" s="207" t="s">
        <v>1575</v>
      </c>
      <c r="I8333" s="207" t="s">
        <v>240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691</v>
      </c>
      <c r="C8334" s="205" t="s">
        <v>692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287</v>
      </c>
      <c r="H8334" s="207" t="s">
        <v>1575</v>
      </c>
      <c r="I8334" s="207" t="s">
        <v>241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691</v>
      </c>
      <c r="C8335" s="205" t="s">
        <v>692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287</v>
      </c>
      <c r="H8335" s="207" t="s">
        <v>1896</v>
      </c>
      <c r="I8335" s="207" t="s">
        <v>248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691</v>
      </c>
      <c r="C8336" s="205" t="s">
        <v>692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287</v>
      </c>
      <c r="H8336" s="207" t="s">
        <v>1896</v>
      </c>
      <c r="I8336" s="207" t="s">
        <v>249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691</v>
      </c>
      <c r="C8337" s="205" t="s">
        <v>692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303</v>
      </c>
      <c r="H8337" s="207" t="s">
        <v>1615</v>
      </c>
      <c r="I8337" s="207" t="s">
        <v>240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691</v>
      </c>
      <c r="C8338" s="205" t="s">
        <v>692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303</v>
      </c>
      <c r="H8338" s="207" t="s">
        <v>1615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691</v>
      </c>
      <c r="C8339" s="205" t="s">
        <v>692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317</v>
      </c>
      <c r="H8339" s="207" t="s">
        <v>1615</v>
      </c>
      <c r="I8339" s="207" t="s">
        <v>240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691</v>
      </c>
      <c r="C8340" s="205" t="s">
        <v>692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317</v>
      </c>
      <c r="H8340" s="207" t="s">
        <v>1615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691</v>
      </c>
      <c r="C8341" s="205" t="s">
        <v>692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287</v>
      </c>
      <c r="H8341" s="207" t="s">
        <v>320</v>
      </c>
      <c r="I8341" s="207" t="s">
        <v>251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691</v>
      </c>
      <c r="C8342" s="205" t="s">
        <v>692</v>
      </c>
      <c r="D8342" s="72" t="str">
        <f t="shared" si="261"/>
        <v>jan/2019</v>
      </c>
      <c r="E8342" s="206">
        <v>43487</v>
      </c>
      <c r="F8342" s="205" t="s">
        <v>520</v>
      </c>
      <c r="G8342" s="205" t="s">
        <v>287</v>
      </c>
      <c r="H8342" s="207" t="s">
        <v>204</v>
      </c>
      <c r="I8342" s="207" t="s">
        <v>292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691</v>
      </c>
      <c r="C8343" s="205" t="s">
        <v>692</v>
      </c>
      <c r="D8343" s="72" t="str">
        <f t="shared" si="261"/>
        <v>jan/2019</v>
      </c>
      <c r="E8343" s="206">
        <v>43487</v>
      </c>
      <c r="F8343" s="205" t="s">
        <v>210</v>
      </c>
      <c r="G8343" s="205" t="s">
        <v>287</v>
      </c>
      <c r="H8343" s="207" t="s">
        <v>298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691</v>
      </c>
      <c r="C8344" s="205" t="s">
        <v>692</v>
      </c>
      <c r="D8344" s="72" t="str">
        <f t="shared" si="261"/>
        <v>jan/2019</v>
      </c>
      <c r="E8344" s="206">
        <v>43487</v>
      </c>
      <c r="F8344" s="205" t="s">
        <v>210</v>
      </c>
      <c r="G8344" s="205" t="s">
        <v>287</v>
      </c>
      <c r="H8344" s="207" t="s">
        <v>298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691</v>
      </c>
      <c r="C8345" s="205" t="s">
        <v>692</v>
      </c>
      <c r="D8345" s="72" t="str">
        <f t="shared" si="261"/>
        <v>jan/2019</v>
      </c>
      <c r="E8345" s="206">
        <v>43487</v>
      </c>
      <c r="F8345" s="205" t="s">
        <v>210</v>
      </c>
      <c r="G8345" s="205" t="s">
        <v>287</v>
      </c>
      <c r="H8345" s="207" t="s">
        <v>298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691</v>
      </c>
      <c r="C8346" s="205" t="s">
        <v>692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287</v>
      </c>
      <c r="H8346" s="207" t="s">
        <v>1173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691</v>
      </c>
      <c r="C8347" s="205" t="s">
        <v>692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287</v>
      </c>
      <c r="H8347" s="207" t="s">
        <v>1173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691</v>
      </c>
      <c r="C8348" s="205" t="s">
        <v>692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287</v>
      </c>
      <c r="H8348" s="207" t="s">
        <v>323</v>
      </c>
      <c r="I8348" s="207" t="s">
        <v>241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691</v>
      </c>
      <c r="C8349" s="205" t="s">
        <v>692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287</v>
      </c>
      <c r="H8349" s="207" t="s">
        <v>323</v>
      </c>
      <c r="I8349" s="207" t="s">
        <v>241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691</v>
      </c>
      <c r="C8350" s="205" t="s">
        <v>692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287</v>
      </c>
      <c r="H8350" s="207" t="s">
        <v>1832</v>
      </c>
      <c r="I8350" s="207" t="s">
        <v>248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691</v>
      </c>
      <c r="C8351" s="205" t="s">
        <v>692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289</v>
      </c>
      <c r="H8351" s="207" t="s">
        <v>412</v>
      </c>
      <c r="I8351" s="207" t="s">
        <v>241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691</v>
      </c>
      <c r="C8352" s="205" t="s">
        <v>692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289</v>
      </c>
      <c r="H8352" s="207" t="s">
        <v>412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691</v>
      </c>
      <c r="C8353" s="205" t="s">
        <v>692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303</v>
      </c>
      <c r="H8353" s="207" t="s">
        <v>412</v>
      </c>
      <c r="I8353" s="207" t="s">
        <v>241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691</v>
      </c>
      <c r="C8354" s="205" t="s">
        <v>692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287</v>
      </c>
      <c r="H8354" s="207" t="s">
        <v>1897</v>
      </c>
      <c r="I8354" s="207" t="s">
        <v>242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691</v>
      </c>
      <c r="C8355" s="205" t="s">
        <v>692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287</v>
      </c>
      <c r="H8355" s="207" t="s">
        <v>1897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691</v>
      </c>
      <c r="C8356" s="205" t="s">
        <v>692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287</v>
      </c>
      <c r="H8356" s="207" t="s">
        <v>996</v>
      </c>
      <c r="I8356" s="207" t="s">
        <v>249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691</v>
      </c>
      <c r="C8357" s="205" t="s">
        <v>692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287</v>
      </c>
      <c r="H8357" s="207" t="s">
        <v>996</v>
      </c>
      <c r="I8357" s="207" t="s">
        <v>249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691</v>
      </c>
      <c r="C8358" s="205" t="s">
        <v>692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287</v>
      </c>
      <c r="H8358" s="207" t="s">
        <v>390</v>
      </c>
      <c r="I8358" s="207" t="s">
        <v>240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691</v>
      </c>
      <c r="C8359" s="205" t="s">
        <v>692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287</v>
      </c>
      <c r="H8359" s="207" t="s">
        <v>390</v>
      </c>
      <c r="I8359" s="207" t="s">
        <v>240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691</v>
      </c>
      <c r="C8360" s="205" t="s">
        <v>692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287</v>
      </c>
      <c r="H8360" s="207" t="s">
        <v>1605</v>
      </c>
      <c r="I8360" s="207" t="s">
        <v>241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691</v>
      </c>
      <c r="C8361" s="205" t="s">
        <v>692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287</v>
      </c>
      <c r="H8361" s="207" t="s">
        <v>1605</v>
      </c>
      <c r="I8361" s="207" t="s">
        <v>241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691</v>
      </c>
      <c r="C8362" s="205" t="s">
        <v>692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287</v>
      </c>
      <c r="H8362" s="207" t="s">
        <v>363</v>
      </c>
      <c r="I8362" s="207" t="s">
        <v>243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691</v>
      </c>
      <c r="C8363" s="205" t="s">
        <v>692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287</v>
      </c>
      <c r="H8363" s="220" t="s">
        <v>363</v>
      </c>
      <c r="I8363" s="207" t="s">
        <v>240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691</v>
      </c>
      <c r="C8364" s="205" t="s">
        <v>692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287</v>
      </c>
      <c r="H8364" s="207" t="s">
        <v>1898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691</v>
      </c>
      <c r="C8365" s="205" t="s">
        <v>692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287</v>
      </c>
      <c r="H8365" s="207" t="s">
        <v>1898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691</v>
      </c>
      <c r="C8366" s="205" t="s">
        <v>692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287</v>
      </c>
      <c r="H8366" s="207" t="s">
        <v>1899</v>
      </c>
      <c r="I8366" s="207" t="s">
        <v>241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691</v>
      </c>
      <c r="C8367" s="205" t="s">
        <v>692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287</v>
      </c>
      <c r="H8367" s="207" t="s">
        <v>1899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691</v>
      </c>
      <c r="C8368" s="205" t="s">
        <v>692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293</v>
      </c>
      <c r="H8368" s="207" t="s">
        <v>1755</v>
      </c>
      <c r="I8368" s="207" t="s">
        <v>240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691</v>
      </c>
      <c r="C8369" s="205" t="s">
        <v>692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293</v>
      </c>
      <c r="H8369" s="207" t="s">
        <v>1755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691</v>
      </c>
      <c r="C8370" s="205" t="s">
        <v>692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303</v>
      </c>
      <c r="H8370" s="207" t="s">
        <v>1755</v>
      </c>
      <c r="I8370" s="207" t="s">
        <v>240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691</v>
      </c>
      <c r="C8371" s="205" t="s">
        <v>692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303</v>
      </c>
      <c r="H8371" s="207" t="s">
        <v>1755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691</v>
      </c>
      <c r="C8372" s="205" t="s">
        <v>692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287</v>
      </c>
      <c r="H8372" s="207" t="s">
        <v>1342</v>
      </c>
      <c r="I8372" s="207" t="s">
        <v>242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691</v>
      </c>
      <c r="C8373" s="205" t="s">
        <v>692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287</v>
      </c>
      <c r="H8373" s="207" t="s">
        <v>1342</v>
      </c>
      <c r="I8373" s="207" t="s">
        <v>242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691</v>
      </c>
      <c r="C8374" s="205" t="s">
        <v>692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287</v>
      </c>
      <c r="H8374" s="207" t="s">
        <v>143</v>
      </c>
      <c r="I8374" s="207" t="s">
        <v>247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691</v>
      </c>
      <c r="C8375" s="205" t="s">
        <v>692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287</v>
      </c>
      <c r="H8375" s="207" t="s">
        <v>143</v>
      </c>
      <c r="I8375" s="207" t="s">
        <v>247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691</v>
      </c>
      <c r="C8376" s="205" t="s">
        <v>692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303</v>
      </c>
      <c r="H8376" s="207" t="s">
        <v>355</v>
      </c>
      <c r="I8376" s="207" t="s">
        <v>241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691</v>
      </c>
      <c r="C8377" s="205" t="s">
        <v>692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303</v>
      </c>
      <c r="H8377" s="207" t="s">
        <v>355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691</v>
      </c>
      <c r="C8378" s="205" t="s">
        <v>692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287</v>
      </c>
      <c r="H8378" s="207" t="s">
        <v>355</v>
      </c>
      <c r="I8378" s="207" t="s">
        <v>240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691</v>
      </c>
      <c r="C8379" s="205" t="s">
        <v>692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287</v>
      </c>
      <c r="H8379" s="207" t="s">
        <v>355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691</v>
      </c>
      <c r="C8380" s="205" t="s">
        <v>692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287</v>
      </c>
      <c r="H8380" s="207" t="s">
        <v>389</v>
      </c>
      <c r="I8380" s="207" t="s">
        <v>241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691</v>
      </c>
      <c r="C8381" s="205" t="s">
        <v>692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287</v>
      </c>
      <c r="H8381" s="207" t="s">
        <v>389</v>
      </c>
      <c r="I8381" s="207" t="s">
        <v>241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691</v>
      </c>
      <c r="C8382" s="205" t="s">
        <v>692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287</v>
      </c>
      <c r="H8382" s="207" t="s">
        <v>389</v>
      </c>
      <c r="I8382" s="207" t="s">
        <v>241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691</v>
      </c>
      <c r="C8383" s="205" t="s">
        <v>692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287</v>
      </c>
      <c r="H8383" s="207" t="s">
        <v>389</v>
      </c>
      <c r="I8383" s="207" t="s">
        <v>242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691</v>
      </c>
      <c r="C8384" s="205" t="s">
        <v>692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287</v>
      </c>
      <c r="H8384" s="207" t="s">
        <v>389</v>
      </c>
      <c r="I8384" s="207" t="s">
        <v>241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691</v>
      </c>
      <c r="C8385" s="205" t="s">
        <v>692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287</v>
      </c>
      <c r="H8385" s="207" t="s">
        <v>1900</v>
      </c>
      <c r="I8385" s="207" t="s">
        <v>240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691</v>
      </c>
      <c r="C8386" s="205" t="s">
        <v>692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287</v>
      </c>
      <c r="H8386" s="207" t="s">
        <v>1900</v>
      </c>
      <c r="I8386" s="207" t="s">
        <v>241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691</v>
      </c>
      <c r="C8387" s="205" t="s">
        <v>692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287</v>
      </c>
      <c r="H8387" s="207" t="s">
        <v>1900</v>
      </c>
      <c r="I8387" s="207" t="s">
        <v>240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691</v>
      </c>
      <c r="C8388" s="205" t="s">
        <v>692</v>
      </c>
      <c r="D8388" s="72" t="str">
        <f t="shared" ref="D8388:D8451" si="263">TEXT(E8388,"mmm/aaaa")</f>
        <v>jan/2019</v>
      </c>
      <c r="E8388" s="206">
        <v>43488</v>
      </c>
      <c r="F8388" s="205" t="s">
        <v>520</v>
      </c>
      <c r="G8388" s="205" t="s">
        <v>287</v>
      </c>
      <c r="H8388" s="207" t="s">
        <v>204</v>
      </c>
      <c r="I8388" s="207" t="s">
        <v>292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691</v>
      </c>
      <c r="C8389" s="205" t="s">
        <v>692</v>
      </c>
      <c r="D8389" s="72" t="str">
        <f t="shared" si="263"/>
        <v>jan/2019</v>
      </c>
      <c r="E8389" s="206">
        <v>43488</v>
      </c>
      <c r="F8389" s="205" t="s">
        <v>210</v>
      </c>
      <c r="G8389" s="205" t="s">
        <v>287</v>
      </c>
      <c r="H8389" s="207" t="s">
        <v>298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691</v>
      </c>
      <c r="C8390" s="205" t="s">
        <v>692</v>
      </c>
      <c r="D8390" s="72" t="str">
        <f t="shared" si="263"/>
        <v>jan/2019</v>
      </c>
      <c r="E8390" s="206">
        <v>43488</v>
      </c>
      <c r="F8390" s="205" t="s">
        <v>210</v>
      </c>
      <c r="G8390" s="205" t="s">
        <v>287</v>
      </c>
      <c r="H8390" s="207" t="s">
        <v>298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691</v>
      </c>
      <c r="C8391" s="205" t="s">
        <v>692</v>
      </c>
      <c r="D8391" s="72" t="str">
        <f t="shared" si="263"/>
        <v>jan/2019</v>
      </c>
      <c r="E8391" s="206">
        <v>43488</v>
      </c>
      <c r="F8391" s="205" t="s">
        <v>210</v>
      </c>
      <c r="G8391" s="205" t="s">
        <v>287</v>
      </c>
      <c r="H8391" s="207" t="s">
        <v>298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691</v>
      </c>
      <c r="C8392" s="205" t="s">
        <v>692</v>
      </c>
      <c r="D8392" s="72" t="str">
        <f t="shared" si="263"/>
        <v>jan/2019</v>
      </c>
      <c r="E8392" s="206">
        <v>43488</v>
      </c>
      <c r="F8392" s="205" t="s">
        <v>210</v>
      </c>
      <c r="G8392" s="205" t="s">
        <v>287</v>
      </c>
      <c r="H8392" s="207" t="s">
        <v>298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691</v>
      </c>
      <c r="C8393" s="205" t="s">
        <v>692</v>
      </c>
      <c r="D8393" s="72" t="str">
        <f t="shared" si="263"/>
        <v>jan/2019</v>
      </c>
      <c r="E8393" s="206">
        <v>43488</v>
      </c>
      <c r="F8393" s="205" t="s">
        <v>210</v>
      </c>
      <c r="G8393" s="205" t="s">
        <v>287</v>
      </c>
      <c r="H8393" s="207" t="s">
        <v>298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691</v>
      </c>
      <c r="C8394" s="205" t="s">
        <v>692</v>
      </c>
      <c r="D8394" s="72" t="str">
        <f t="shared" si="263"/>
        <v>jan/2019</v>
      </c>
      <c r="E8394" s="206">
        <v>43488</v>
      </c>
      <c r="F8394" s="205" t="s">
        <v>210</v>
      </c>
      <c r="G8394" s="205" t="s">
        <v>287</v>
      </c>
      <c r="H8394" s="207" t="s">
        <v>298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691</v>
      </c>
      <c r="C8395" s="205" t="s">
        <v>692</v>
      </c>
      <c r="D8395" s="72" t="str">
        <f t="shared" si="263"/>
        <v>jan/2019</v>
      </c>
      <c r="E8395" s="206">
        <v>43488</v>
      </c>
      <c r="F8395" s="205" t="s">
        <v>210</v>
      </c>
      <c r="G8395" s="205" t="s">
        <v>287</v>
      </c>
      <c r="H8395" s="207" t="s">
        <v>298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691</v>
      </c>
      <c r="C8396" s="205" t="s">
        <v>692</v>
      </c>
      <c r="D8396" s="72" t="str">
        <f t="shared" si="263"/>
        <v>jan/2019</v>
      </c>
      <c r="E8396" s="206">
        <v>43488</v>
      </c>
      <c r="F8396" s="205" t="s">
        <v>210</v>
      </c>
      <c r="G8396" s="205" t="s">
        <v>287</v>
      </c>
      <c r="H8396" s="207" t="s">
        <v>298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691</v>
      </c>
      <c r="C8397" s="205" t="s">
        <v>692</v>
      </c>
      <c r="D8397" s="72" t="str">
        <f t="shared" si="263"/>
        <v>jan/2019</v>
      </c>
      <c r="E8397" s="206">
        <v>43488</v>
      </c>
      <c r="F8397" s="205" t="s">
        <v>210</v>
      </c>
      <c r="G8397" s="205" t="s">
        <v>287</v>
      </c>
      <c r="H8397" s="207" t="s">
        <v>298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691</v>
      </c>
      <c r="C8398" s="205" t="s">
        <v>692</v>
      </c>
      <c r="D8398" s="72" t="str">
        <f t="shared" si="263"/>
        <v>jan/2019</v>
      </c>
      <c r="E8398" s="206">
        <v>43488</v>
      </c>
      <c r="F8398" s="205" t="s">
        <v>210</v>
      </c>
      <c r="G8398" s="205" t="s">
        <v>287</v>
      </c>
      <c r="H8398" s="207" t="s">
        <v>298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691</v>
      </c>
      <c r="C8399" s="205" t="s">
        <v>692</v>
      </c>
      <c r="D8399" s="72" t="str">
        <f t="shared" si="263"/>
        <v>jan/2019</v>
      </c>
      <c r="E8399" s="206">
        <v>43488</v>
      </c>
      <c r="F8399" s="205" t="s">
        <v>210</v>
      </c>
      <c r="G8399" s="205" t="s">
        <v>287</v>
      </c>
      <c r="H8399" s="207" t="s">
        <v>298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691</v>
      </c>
      <c r="C8400" s="205" t="s">
        <v>692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287</v>
      </c>
      <c r="H8400" s="207" t="s">
        <v>1901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691</v>
      </c>
      <c r="C8401" s="205" t="s">
        <v>692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287</v>
      </c>
      <c r="H8401" s="207" t="s">
        <v>1902</v>
      </c>
      <c r="I8401" s="207" t="s">
        <v>241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691</v>
      </c>
      <c r="C8402" s="205" t="s">
        <v>692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287</v>
      </c>
      <c r="H8402" s="207" t="s">
        <v>1902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691</v>
      </c>
      <c r="C8403" s="205" t="s">
        <v>692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313</v>
      </c>
      <c r="H8403" s="207" t="s">
        <v>1668</v>
      </c>
      <c r="I8403" s="207" t="s">
        <v>241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691</v>
      </c>
      <c r="C8404" s="205" t="s">
        <v>692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293</v>
      </c>
      <c r="H8404" s="207" t="s">
        <v>1668</v>
      </c>
      <c r="I8404" s="207" t="s">
        <v>241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691</v>
      </c>
      <c r="C8405" s="205" t="s">
        <v>692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313</v>
      </c>
      <c r="H8405" s="207" t="s">
        <v>1668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691</v>
      </c>
      <c r="C8406" s="205" t="s">
        <v>692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293</v>
      </c>
      <c r="H8406" s="207" t="s">
        <v>1668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691</v>
      </c>
      <c r="C8407" s="205" t="s">
        <v>692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317</v>
      </c>
      <c r="H8407" s="207" t="s">
        <v>1668</v>
      </c>
      <c r="I8407" s="207" t="s">
        <v>240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691</v>
      </c>
      <c r="C8408" s="205" t="s">
        <v>692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317</v>
      </c>
      <c r="H8408" s="207" t="s">
        <v>1668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691</v>
      </c>
      <c r="C8409" s="205" t="s">
        <v>692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317</v>
      </c>
      <c r="H8409" s="207" t="s">
        <v>1668</v>
      </c>
      <c r="I8409" s="207" t="s">
        <v>240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691</v>
      </c>
      <c r="C8410" s="205" t="s">
        <v>692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317</v>
      </c>
      <c r="H8410" s="207" t="s">
        <v>1668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691</v>
      </c>
      <c r="C8411" s="205" t="s">
        <v>692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317</v>
      </c>
      <c r="H8411" s="207" t="s">
        <v>1668</v>
      </c>
      <c r="I8411" s="207" t="s">
        <v>241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691</v>
      </c>
      <c r="C8412" s="205" t="s">
        <v>692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317</v>
      </c>
      <c r="H8412" s="207" t="s">
        <v>1668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691</v>
      </c>
      <c r="C8413" s="205" t="s">
        <v>692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303</v>
      </c>
      <c r="H8413" s="207" t="s">
        <v>1668</v>
      </c>
      <c r="I8413" s="207" t="s">
        <v>240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691</v>
      </c>
      <c r="C8414" s="205" t="s">
        <v>692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303</v>
      </c>
      <c r="H8414" s="207" t="s">
        <v>1668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691</v>
      </c>
      <c r="C8415" s="205" t="s">
        <v>692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289</v>
      </c>
      <c r="H8415" s="207" t="s">
        <v>1668</v>
      </c>
      <c r="I8415" s="207" t="s">
        <v>240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691</v>
      </c>
      <c r="C8416" s="205" t="s">
        <v>692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289</v>
      </c>
      <c r="H8416" s="207" t="s">
        <v>1668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691</v>
      </c>
      <c r="C8417" s="205" t="s">
        <v>692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287</v>
      </c>
      <c r="H8417" s="207" t="s">
        <v>1668</v>
      </c>
      <c r="I8417" s="207" t="s">
        <v>240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691</v>
      </c>
      <c r="C8418" s="205" t="s">
        <v>692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287</v>
      </c>
      <c r="H8418" s="207" t="s">
        <v>1668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691</v>
      </c>
      <c r="C8419" s="205" t="s">
        <v>692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287</v>
      </c>
      <c r="H8419" s="207" t="s">
        <v>355</v>
      </c>
      <c r="I8419" s="207" t="s">
        <v>240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691</v>
      </c>
      <c r="C8420" s="205" t="s">
        <v>692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287</v>
      </c>
      <c r="H8420" s="207" t="s">
        <v>355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691</v>
      </c>
      <c r="C8421" s="205" t="s">
        <v>692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313</v>
      </c>
      <c r="H8421" s="207" t="s">
        <v>1668</v>
      </c>
      <c r="I8421" s="207" t="s">
        <v>240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691</v>
      </c>
      <c r="C8422" s="205" t="s">
        <v>692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317</v>
      </c>
      <c r="H8422" s="207" t="s">
        <v>1668</v>
      </c>
      <c r="I8422" s="207" t="s">
        <v>240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691</v>
      </c>
      <c r="C8423" s="205" t="s">
        <v>692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317</v>
      </c>
      <c r="H8423" s="207" t="s">
        <v>1668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691</v>
      </c>
      <c r="C8424" s="205" t="s">
        <v>692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313</v>
      </c>
      <c r="H8424" s="207" t="s">
        <v>1668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691</v>
      </c>
      <c r="C8425" s="205" t="s">
        <v>692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317</v>
      </c>
      <c r="H8425" s="207" t="s">
        <v>1668</v>
      </c>
      <c r="I8425" s="207" t="s">
        <v>240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691</v>
      </c>
      <c r="C8426" s="205" t="s">
        <v>692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317</v>
      </c>
      <c r="H8426" s="207" t="s">
        <v>1668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691</v>
      </c>
      <c r="C8427" s="205" t="s">
        <v>692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287</v>
      </c>
      <c r="H8427" s="207" t="s">
        <v>1668</v>
      </c>
      <c r="I8427" s="207" t="s">
        <v>240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691</v>
      </c>
      <c r="C8428" s="205" t="s">
        <v>692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287</v>
      </c>
      <c r="H8428" s="207" t="s">
        <v>1668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691</v>
      </c>
      <c r="C8429" s="205" t="s">
        <v>692</v>
      </c>
      <c r="D8429" s="72" t="str">
        <f t="shared" si="263"/>
        <v>jan/2019</v>
      </c>
      <c r="E8429" s="206">
        <v>43489</v>
      </c>
      <c r="F8429" s="205" t="s">
        <v>520</v>
      </c>
      <c r="G8429" s="205" t="s">
        <v>287</v>
      </c>
      <c r="H8429" s="207" t="s">
        <v>204</v>
      </c>
      <c r="I8429" s="207" t="s">
        <v>292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691</v>
      </c>
      <c r="C8430" s="205" t="s">
        <v>692</v>
      </c>
      <c r="D8430" s="72" t="str">
        <f t="shared" si="263"/>
        <v>jan/2019</v>
      </c>
      <c r="E8430" s="206">
        <v>43489</v>
      </c>
      <c r="F8430" s="205" t="s">
        <v>210</v>
      </c>
      <c r="G8430" s="205" t="s">
        <v>287</v>
      </c>
      <c r="H8430" s="207" t="s">
        <v>298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691</v>
      </c>
      <c r="C8431" s="205" t="s">
        <v>692</v>
      </c>
      <c r="D8431" s="72" t="str">
        <f t="shared" si="263"/>
        <v>jan/2019</v>
      </c>
      <c r="E8431" s="206">
        <v>43489</v>
      </c>
      <c r="F8431" s="205" t="s">
        <v>210</v>
      </c>
      <c r="G8431" s="205" t="s">
        <v>287</v>
      </c>
      <c r="H8431" s="207" t="s">
        <v>298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691</v>
      </c>
      <c r="C8432" s="205" t="s">
        <v>692</v>
      </c>
      <c r="D8432" s="72" t="str">
        <f t="shared" si="263"/>
        <v>jan/2019</v>
      </c>
      <c r="E8432" s="206">
        <v>43489</v>
      </c>
      <c r="F8432" s="205" t="s">
        <v>210</v>
      </c>
      <c r="G8432" s="205" t="s">
        <v>287</v>
      </c>
      <c r="H8432" s="207" t="s">
        <v>298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691</v>
      </c>
      <c r="C8433" s="205" t="s">
        <v>692</v>
      </c>
      <c r="D8433" s="72" t="str">
        <f t="shared" si="263"/>
        <v>jan/2019</v>
      </c>
      <c r="E8433" s="206">
        <v>43489</v>
      </c>
      <c r="F8433" s="205" t="s">
        <v>210</v>
      </c>
      <c r="G8433" s="205" t="s">
        <v>287</v>
      </c>
      <c r="H8433" s="207" t="s">
        <v>298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691</v>
      </c>
      <c r="C8434" s="205" t="s">
        <v>692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287</v>
      </c>
      <c r="H8434" s="207" t="s">
        <v>405</v>
      </c>
      <c r="I8434" s="207" t="s">
        <v>252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691</v>
      </c>
      <c r="C8435" s="205" t="s">
        <v>692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287</v>
      </c>
      <c r="H8435" s="207" t="s">
        <v>405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691</v>
      </c>
      <c r="C8436" s="205" t="s">
        <v>692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287</v>
      </c>
      <c r="H8436" s="207" t="s">
        <v>554</v>
      </c>
      <c r="I8436" s="207" t="s">
        <v>241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691</v>
      </c>
      <c r="C8437" s="205" t="s">
        <v>692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287</v>
      </c>
      <c r="H8437" s="207" t="s">
        <v>554</v>
      </c>
      <c r="I8437" s="207" t="s">
        <v>241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691</v>
      </c>
      <c r="C8438" s="205" t="s">
        <v>692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287</v>
      </c>
      <c r="H8438" s="207" t="s">
        <v>554</v>
      </c>
      <c r="I8438" s="207" t="s">
        <v>241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691</v>
      </c>
      <c r="C8439" s="205" t="s">
        <v>692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287</v>
      </c>
      <c r="H8439" s="207" t="s">
        <v>1903</v>
      </c>
      <c r="I8439" s="207" t="s">
        <v>240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691</v>
      </c>
      <c r="C8440" s="205" t="s">
        <v>692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287</v>
      </c>
      <c r="H8440" s="207" t="s">
        <v>1903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691</v>
      </c>
      <c r="C8441" s="205" t="s">
        <v>692</v>
      </c>
      <c r="D8441" s="72" t="str">
        <f t="shared" si="263"/>
        <v>jan/2019</v>
      </c>
      <c r="E8441" s="206">
        <v>43490</v>
      </c>
      <c r="F8441" s="205" t="s">
        <v>520</v>
      </c>
      <c r="G8441" s="205" t="s">
        <v>287</v>
      </c>
      <c r="H8441" s="207" t="s">
        <v>204</v>
      </c>
      <c r="I8441" s="207" t="s">
        <v>292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691</v>
      </c>
      <c r="C8442" s="205" t="s">
        <v>692</v>
      </c>
      <c r="D8442" s="72" t="str">
        <f t="shared" si="263"/>
        <v>jan/2019</v>
      </c>
      <c r="E8442" s="206">
        <v>43490</v>
      </c>
      <c r="F8442" s="205" t="s">
        <v>210</v>
      </c>
      <c r="G8442" s="205" t="s">
        <v>287</v>
      </c>
      <c r="H8442" s="207" t="s">
        <v>298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691</v>
      </c>
      <c r="C8443" s="205" t="s">
        <v>692</v>
      </c>
      <c r="D8443" s="72" t="str">
        <f t="shared" si="263"/>
        <v>jan/2019</v>
      </c>
      <c r="E8443" s="206">
        <v>43490</v>
      </c>
      <c r="F8443" s="205" t="s">
        <v>210</v>
      </c>
      <c r="G8443" s="205" t="s">
        <v>287</v>
      </c>
      <c r="H8443" s="207" t="s">
        <v>298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691</v>
      </c>
      <c r="C8444" s="205" t="s">
        <v>692</v>
      </c>
      <c r="D8444" s="72" t="str">
        <f t="shared" si="263"/>
        <v>jan/2019</v>
      </c>
      <c r="E8444" s="206">
        <v>43490</v>
      </c>
      <c r="F8444" s="205" t="s">
        <v>210</v>
      </c>
      <c r="G8444" s="205" t="s">
        <v>287</v>
      </c>
      <c r="H8444" s="207" t="s">
        <v>298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691</v>
      </c>
      <c r="C8445" s="205" t="s">
        <v>692</v>
      </c>
      <c r="D8445" s="72" t="str">
        <f t="shared" si="263"/>
        <v>jan/2019</v>
      </c>
      <c r="E8445" s="206">
        <v>43490</v>
      </c>
      <c r="F8445" s="205" t="s">
        <v>210</v>
      </c>
      <c r="G8445" s="205" t="s">
        <v>287</v>
      </c>
      <c r="H8445" s="207" t="s">
        <v>298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691</v>
      </c>
      <c r="C8446" s="205" t="s">
        <v>692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303</v>
      </c>
      <c r="H8446" s="207" t="s">
        <v>581</v>
      </c>
      <c r="I8446" s="207" t="s">
        <v>240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691</v>
      </c>
      <c r="C8447" s="205" t="s">
        <v>692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303</v>
      </c>
      <c r="H8447" s="207" t="s">
        <v>581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693</v>
      </c>
      <c r="C8448" s="205" t="s">
        <v>692</v>
      </c>
      <c r="D8448" s="72" t="str">
        <f t="shared" si="263"/>
        <v>jan/2019</v>
      </c>
      <c r="E8448" s="206">
        <v>43496</v>
      </c>
      <c r="F8448" s="205" t="s">
        <v>1618</v>
      </c>
      <c r="G8448" s="205" t="s">
        <v>287</v>
      </c>
      <c r="H8448" s="207" t="s">
        <v>1888</v>
      </c>
      <c r="I8448" s="207" t="s">
        <v>202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693</v>
      </c>
      <c r="C8449" s="205" t="s">
        <v>692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287</v>
      </c>
      <c r="H8449" s="207" t="s">
        <v>140</v>
      </c>
      <c r="I8449" s="207" t="s">
        <v>227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691</v>
      </c>
      <c r="C8450" s="205" t="s">
        <v>692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287</v>
      </c>
      <c r="H8450" s="207" t="s">
        <v>1904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693</v>
      </c>
      <c r="C8451" s="205" t="s">
        <v>692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287</v>
      </c>
      <c r="H8451" s="207" t="s">
        <v>1905</v>
      </c>
      <c r="I8451" s="207" t="s">
        <v>230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691</v>
      </c>
      <c r="C8452" s="205" t="s">
        <v>692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287</v>
      </c>
      <c r="H8452" s="207" t="s">
        <v>1905</v>
      </c>
      <c r="I8452" s="207" t="s">
        <v>230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691</v>
      </c>
      <c r="C8453" s="205" t="s">
        <v>692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287</v>
      </c>
      <c r="H8453" s="207" t="s">
        <v>1906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691</v>
      </c>
      <c r="C8454" s="205" t="s">
        <v>692</v>
      </c>
      <c r="D8454" s="72" t="str">
        <f t="shared" si="265"/>
        <v>jan/2019</v>
      </c>
      <c r="E8454" s="206">
        <v>43496</v>
      </c>
      <c r="F8454" s="205" t="s">
        <v>520</v>
      </c>
      <c r="G8454" s="205" t="s">
        <v>287</v>
      </c>
      <c r="H8454" s="207" t="s">
        <v>204</v>
      </c>
      <c r="I8454" s="207" t="s">
        <v>292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691</v>
      </c>
      <c r="C8455" s="205" t="s">
        <v>692</v>
      </c>
      <c r="D8455" s="72" t="str">
        <f t="shared" si="265"/>
        <v>jan/2019</v>
      </c>
      <c r="E8455" s="206">
        <v>43496</v>
      </c>
      <c r="F8455" s="205" t="s">
        <v>210</v>
      </c>
      <c r="G8455" s="205" t="s">
        <v>287</v>
      </c>
      <c r="H8455" s="207" t="s">
        <v>298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691</v>
      </c>
      <c r="C8456" s="205" t="s">
        <v>692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287</v>
      </c>
      <c r="H8456" s="207" t="s">
        <v>1907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691</v>
      </c>
      <c r="C8457" s="205" t="s">
        <v>692</v>
      </c>
      <c r="D8457" s="72" t="str">
        <f t="shared" si="265"/>
        <v>jan/2019</v>
      </c>
      <c r="E8457" s="206">
        <v>43496</v>
      </c>
      <c r="F8457" s="205" t="s">
        <v>201</v>
      </c>
      <c r="G8457" s="205" t="s">
        <v>287</v>
      </c>
      <c r="H8457" s="207" t="s">
        <v>294</v>
      </c>
      <c r="I8457" s="207" t="s">
        <v>229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691</v>
      </c>
      <c r="C8458" s="205" t="s">
        <v>692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287</v>
      </c>
      <c r="H8458" s="207" t="s">
        <v>1908</v>
      </c>
      <c r="I8458" s="207" t="s">
        <v>235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691</v>
      </c>
      <c r="C8459" s="205" t="s">
        <v>692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287</v>
      </c>
      <c r="H8459" s="207" t="s">
        <v>1908</v>
      </c>
      <c r="I8459" s="207" t="s">
        <v>235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691</v>
      </c>
      <c r="C8460" s="205" t="s">
        <v>692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287</v>
      </c>
      <c r="H8460" s="207" t="s">
        <v>320</v>
      </c>
      <c r="I8460" s="207" t="s">
        <v>251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691</v>
      </c>
      <c r="C8461" s="205" t="s">
        <v>692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287</v>
      </c>
      <c r="H8461" s="207" t="s">
        <v>1909</v>
      </c>
      <c r="I8461" s="207" t="s">
        <v>235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691</v>
      </c>
      <c r="C8462" s="205" t="s">
        <v>692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287</v>
      </c>
      <c r="H8462" s="207" t="s">
        <v>1909</v>
      </c>
      <c r="I8462" s="207" t="s">
        <v>235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691</v>
      </c>
      <c r="C8463" s="205" t="s">
        <v>692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287</v>
      </c>
      <c r="H8463" s="207" t="s">
        <v>1017</v>
      </c>
      <c r="I8463" s="207" t="s">
        <v>235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691</v>
      </c>
      <c r="C8464" s="205" t="s">
        <v>692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287</v>
      </c>
      <c r="H8464" s="207" t="s">
        <v>1017</v>
      </c>
      <c r="I8464" s="207" t="s">
        <v>235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691</v>
      </c>
      <c r="C8465" s="205" t="s">
        <v>692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287</v>
      </c>
      <c r="H8465" s="207" t="s">
        <v>1012</v>
      </c>
      <c r="I8465" s="207" t="s">
        <v>235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691</v>
      </c>
      <c r="C8466" s="205" t="s">
        <v>692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287</v>
      </c>
      <c r="H8466" s="207" t="s">
        <v>1910</v>
      </c>
      <c r="I8466" s="207" t="s">
        <v>235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691</v>
      </c>
      <c r="C8467" s="205" t="s">
        <v>692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287</v>
      </c>
      <c r="H8467" s="207" t="s">
        <v>1011</v>
      </c>
      <c r="I8467" s="207" t="s">
        <v>235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691</v>
      </c>
      <c r="C8468" s="205" t="s">
        <v>692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287</v>
      </c>
      <c r="H8468" s="207" t="s">
        <v>1071</v>
      </c>
      <c r="I8468" s="207" t="s">
        <v>235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691</v>
      </c>
      <c r="C8469" s="205" t="s">
        <v>692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287</v>
      </c>
      <c r="H8469" s="207" t="s">
        <v>1059</v>
      </c>
      <c r="I8469" s="207" t="s">
        <v>261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691</v>
      </c>
      <c r="C8470" s="205" t="s">
        <v>692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287</v>
      </c>
      <c r="H8470" s="207" t="s">
        <v>1894</v>
      </c>
      <c r="I8470" s="207" t="s">
        <v>243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691</v>
      </c>
      <c r="C8471" s="205" t="s">
        <v>692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287</v>
      </c>
      <c r="H8471" s="207" t="s">
        <v>1894</v>
      </c>
      <c r="I8471" s="207" t="s">
        <v>240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691</v>
      </c>
      <c r="C8472" s="205" t="s">
        <v>692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287</v>
      </c>
      <c r="H8472" s="207" t="s">
        <v>1894</v>
      </c>
      <c r="I8472" s="207" t="s">
        <v>241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691</v>
      </c>
      <c r="C8473" s="205" t="s">
        <v>692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287</v>
      </c>
      <c r="H8473" s="207" t="s">
        <v>1894</v>
      </c>
      <c r="I8473" s="207" t="s">
        <v>241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691</v>
      </c>
      <c r="C8474" s="205" t="s">
        <v>692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287</v>
      </c>
      <c r="H8474" s="207" t="s">
        <v>1894</v>
      </c>
      <c r="I8474" s="207" t="s">
        <v>241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691</v>
      </c>
      <c r="C8475" s="205" t="s">
        <v>692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287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693</v>
      </c>
      <c r="C8476" s="205" t="s">
        <v>692</v>
      </c>
      <c r="D8476" s="72" t="str">
        <f t="shared" si="265"/>
        <v>fev/2019</v>
      </c>
      <c r="E8476" s="206">
        <v>43497</v>
      </c>
      <c r="F8476" s="205" t="s">
        <v>520</v>
      </c>
      <c r="G8476" s="205" t="s">
        <v>287</v>
      </c>
      <c r="H8476" s="207" t="s">
        <v>204</v>
      </c>
      <c r="I8476" s="207" t="s">
        <v>292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691</v>
      </c>
      <c r="C8477" s="205" t="s">
        <v>692</v>
      </c>
      <c r="D8477" s="72" t="str">
        <f t="shared" si="265"/>
        <v>fev/2019</v>
      </c>
      <c r="E8477" s="206">
        <v>43497</v>
      </c>
      <c r="F8477" s="205" t="s">
        <v>210</v>
      </c>
      <c r="G8477" s="205" t="s">
        <v>287</v>
      </c>
      <c r="H8477" s="207" t="s">
        <v>298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691</v>
      </c>
      <c r="C8478" s="205" t="s">
        <v>692</v>
      </c>
      <c r="D8478" s="72" t="str">
        <f t="shared" si="265"/>
        <v>fev/2019</v>
      </c>
      <c r="E8478" s="206">
        <v>43497</v>
      </c>
      <c r="F8478" s="205" t="s">
        <v>210</v>
      </c>
      <c r="G8478" s="205" t="s">
        <v>287</v>
      </c>
      <c r="H8478" s="207" t="s">
        <v>298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693</v>
      </c>
      <c r="C8479" s="205" t="s">
        <v>692</v>
      </c>
      <c r="D8479" s="72" t="str">
        <f t="shared" si="265"/>
        <v>fev/2019</v>
      </c>
      <c r="E8479" s="206">
        <v>43497</v>
      </c>
      <c r="F8479" s="205" t="s">
        <v>201</v>
      </c>
      <c r="G8479" s="205" t="s">
        <v>287</v>
      </c>
      <c r="H8479" s="207" t="s">
        <v>1887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691</v>
      </c>
      <c r="C8480" s="205" t="s">
        <v>692</v>
      </c>
      <c r="D8480" s="72" t="str">
        <f t="shared" si="265"/>
        <v>fev/2019</v>
      </c>
      <c r="E8480" s="206">
        <v>43497</v>
      </c>
      <c r="F8480" s="205" t="s">
        <v>201</v>
      </c>
      <c r="G8480" s="205" t="s">
        <v>287</v>
      </c>
      <c r="H8480" s="207" t="s">
        <v>1887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691</v>
      </c>
      <c r="C8481" s="205" t="s">
        <v>692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287</v>
      </c>
      <c r="H8481" s="207" t="s">
        <v>1908</v>
      </c>
      <c r="I8481" s="207" t="s">
        <v>235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691</v>
      </c>
      <c r="C8482" s="205" t="s">
        <v>692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287</v>
      </c>
      <c r="H8482" s="207" t="s">
        <v>1740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691</v>
      </c>
      <c r="C8483" s="205" t="s">
        <v>692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287</v>
      </c>
      <c r="H8483" s="207" t="s">
        <v>1740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691</v>
      </c>
      <c r="C8484" s="205" t="s">
        <v>692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303</v>
      </c>
      <c r="H8484" s="207" t="s">
        <v>1911</v>
      </c>
      <c r="I8484" s="207" t="s">
        <v>252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691</v>
      </c>
      <c r="C8485" s="205" t="s">
        <v>692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303</v>
      </c>
      <c r="H8485" s="207" t="s">
        <v>1911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691</v>
      </c>
      <c r="C8486" s="205" t="s">
        <v>692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289</v>
      </c>
      <c r="H8486" s="207" t="s">
        <v>1615</v>
      </c>
      <c r="I8486" s="207" t="s">
        <v>240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691</v>
      </c>
      <c r="C8487" s="205" t="s">
        <v>692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289</v>
      </c>
      <c r="H8487" s="207" t="s">
        <v>1615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691</v>
      </c>
      <c r="C8488" s="205" t="s">
        <v>692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303</v>
      </c>
      <c r="H8488" s="207" t="s">
        <v>1615</v>
      </c>
      <c r="I8488" s="207" t="s">
        <v>240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691</v>
      </c>
      <c r="C8489" s="205" t="s">
        <v>692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303</v>
      </c>
      <c r="H8489" s="207" t="s">
        <v>1615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691</v>
      </c>
      <c r="C8490" s="205" t="s">
        <v>692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287</v>
      </c>
      <c r="H8490" s="207" t="s">
        <v>1912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691</v>
      </c>
      <c r="C8491" s="205" t="s">
        <v>692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317</v>
      </c>
      <c r="H8491" s="207" t="s">
        <v>1743</v>
      </c>
      <c r="I8491" s="207" t="s">
        <v>241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691</v>
      </c>
      <c r="C8492" s="205" t="s">
        <v>692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317</v>
      </c>
      <c r="H8492" s="207" t="s">
        <v>1743</v>
      </c>
      <c r="I8492" s="207" t="s">
        <v>240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691</v>
      </c>
      <c r="C8493" s="205" t="s">
        <v>692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317</v>
      </c>
      <c r="H8493" s="207" t="s">
        <v>1743</v>
      </c>
      <c r="I8493" s="207" t="s">
        <v>240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691</v>
      </c>
      <c r="C8494" s="205" t="s">
        <v>692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317</v>
      </c>
      <c r="H8494" s="207" t="s">
        <v>1743</v>
      </c>
      <c r="I8494" s="207" t="s">
        <v>241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691</v>
      </c>
      <c r="C8495" s="205" t="s">
        <v>692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303</v>
      </c>
      <c r="H8495" s="207" t="s">
        <v>412</v>
      </c>
      <c r="I8495" s="207" t="s">
        <v>241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691</v>
      </c>
      <c r="C8496" s="205" t="s">
        <v>692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287</v>
      </c>
      <c r="H8496" s="207" t="s">
        <v>412</v>
      </c>
      <c r="I8496" s="207" t="s">
        <v>241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691</v>
      </c>
      <c r="C8497" s="205" t="s">
        <v>692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287</v>
      </c>
      <c r="H8497" s="207" t="s">
        <v>1913</v>
      </c>
      <c r="I8497" s="207" t="s">
        <v>242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691</v>
      </c>
      <c r="C8498" s="205" t="s">
        <v>692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287</v>
      </c>
      <c r="H8498" s="207" t="s">
        <v>1913</v>
      </c>
      <c r="I8498" s="207" t="s">
        <v>242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691</v>
      </c>
      <c r="C8499" s="205" t="s">
        <v>692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287</v>
      </c>
      <c r="H8499" s="207" t="s">
        <v>1913</v>
      </c>
      <c r="I8499" s="207" t="s">
        <v>242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691</v>
      </c>
      <c r="C8500" s="205" t="s">
        <v>692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287</v>
      </c>
      <c r="H8500" s="207" t="s">
        <v>1913</v>
      </c>
      <c r="I8500" s="207" t="s">
        <v>241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691</v>
      </c>
      <c r="C8501" s="205" t="s">
        <v>692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287</v>
      </c>
      <c r="H8501" s="207" t="s">
        <v>1605</v>
      </c>
      <c r="I8501" s="207" t="s">
        <v>241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691</v>
      </c>
      <c r="C8502" s="205" t="s">
        <v>692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287</v>
      </c>
      <c r="H8502" s="207" t="s">
        <v>1605</v>
      </c>
      <c r="I8502" s="207" t="s">
        <v>241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691</v>
      </c>
      <c r="C8503" s="205" t="s">
        <v>692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287</v>
      </c>
      <c r="H8503" s="207" t="s">
        <v>1605</v>
      </c>
      <c r="I8503" s="207" t="s">
        <v>241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691</v>
      </c>
      <c r="C8504" s="205" t="s">
        <v>692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287</v>
      </c>
      <c r="H8504" s="207" t="s">
        <v>1605</v>
      </c>
      <c r="I8504" s="207" t="s">
        <v>241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691</v>
      </c>
      <c r="C8505" s="205" t="s">
        <v>692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287</v>
      </c>
      <c r="H8505" s="207" t="s">
        <v>568</v>
      </c>
      <c r="I8505" s="207" t="s">
        <v>240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691</v>
      </c>
      <c r="C8506" s="205" t="s">
        <v>692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287</v>
      </c>
      <c r="H8506" s="207" t="s">
        <v>568</v>
      </c>
      <c r="I8506" s="207" t="s">
        <v>240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691</v>
      </c>
      <c r="C8507" s="205" t="s">
        <v>692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287</v>
      </c>
      <c r="H8507" s="207" t="s">
        <v>568</v>
      </c>
      <c r="I8507" s="207" t="s">
        <v>240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691</v>
      </c>
      <c r="C8508" s="205" t="s">
        <v>692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287</v>
      </c>
      <c r="H8508" s="207" t="s">
        <v>1761</v>
      </c>
      <c r="I8508" s="207" t="s">
        <v>241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691</v>
      </c>
      <c r="C8509" s="205" t="s">
        <v>692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287</v>
      </c>
      <c r="H8509" s="207" t="s">
        <v>1761</v>
      </c>
      <c r="I8509" s="207" t="s">
        <v>241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691</v>
      </c>
      <c r="C8510" s="205" t="s">
        <v>692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287</v>
      </c>
      <c r="H8510" s="207" t="s">
        <v>1046</v>
      </c>
      <c r="I8510" s="207" t="s">
        <v>242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691</v>
      </c>
      <c r="C8511" s="205" t="s">
        <v>692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287</v>
      </c>
      <c r="H8511" s="207" t="s">
        <v>1046</v>
      </c>
      <c r="I8511" s="207" t="s">
        <v>242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691</v>
      </c>
      <c r="C8512" s="205" t="s">
        <v>692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287</v>
      </c>
      <c r="H8512" s="207" t="s">
        <v>1755</v>
      </c>
      <c r="I8512" s="207" t="s">
        <v>240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691</v>
      </c>
      <c r="C8513" s="205" t="s">
        <v>692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287</v>
      </c>
      <c r="H8513" s="207" t="s">
        <v>1755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691</v>
      </c>
      <c r="C8514" s="205" t="s">
        <v>692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287</v>
      </c>
      <c r="H8514" s="207" t="s">
        <v>999</v>
      </c>
      <c r="I8514" s="207" t="s">
        <v>248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691</v>
      </c>
      <c r="C8515" s="205" t="s">
        <v>692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287</v>
      </c>
      <c r="H8515" s="207" t="s">
        <v>999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691</v>
      </c>
      <c r="C8516" s="205" t="s">
        <v>692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287</v>
      </c>
      <c r="H8516" s="207" t="s">
        <v>999</v>
      </c>
      <c r="I8516" s="207" t="s">
        <v>248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691</v>
      </c>
      <c r="C8517" s="205" t="s">
        <v>692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287</v>
      </c>
      <c r="H8517" s="207" t="s">
        <v>999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691</v>
      </c>
      <c r="C8518" s="205" t="s">
        <v>692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287</v>
      </c>
      <c r="H8518" s="207" t="s">
        <v>1014</v>
      </c>
      <c r="I8518" s="207" t="s">
        <v>244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691</v>
      </c>
      <c r="C8519" s="205" t="s">
        <v>692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287</v>
      </c>
      <c r="H8519" s="207" t="s">
        <v>1014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691</v>
      </c>
      <c r="C8520" s="205" t="s">
        <v>692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287</v>
      </c>
      <c r="H8520" s="207" t="s">
        <v>1014</v>
      </c>
      <c r="I8520" s="207" t="s">
        <v>244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691</v>
      </c>
      <c r="C8521" s="205" t="s">
        <v>692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287</v>
      </c>
      <c r="H8521" s="207" t="s">
        <v>1014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691</v>
      </c>
      <c r="C8522" s="205" t="s">
        <v>692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287</v>
      </c>
      <c r="H8522" s="207" t="s">
        <v>1014</v>
      </c>
      <c r="I8522" s="207" t="s">
        <v>244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691</v>
      </c>
      <c r="C8523" s="205" t="s">
        <v>692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287</v>
      </c>
      <c r="H8523" s="207" t="s">
        <v>1014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691</v>
      </c>
      <c r="C8524" s="205" t="s">
        <v>692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287</v>
      </c>
      <c r="H8524" s="207" t="s">
        <v>389</v>
      </c>
      <c r="I8524" s="207" t="s">
        <v>241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691</v>
      </c>
      <c r="C8525" s="205" t="s">
        <v>692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287</v>
      </c>
      <c r="H8525" s="207" t="s">
        <v>389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693</v>
      </c>
      <c r="C8526" s="205" t="s">
        <v>692</v>
      </c>
      <c r="D8526" s="72" t="str">
        <f t="shared" si="267"/>
        <v>fev/2019</v>
      </c>
      <c r="E8526" s="206">
        <v>43500</v>
      </c>
      <c r="F8526" s="205" t="s">
        <v>520</v>
      </c>
      <c r="G8526" s="205" t="s">
        <v>287</v>
      </c>
      <c r="H8526" s="207" t="s">
        <v>204</v>
      </c>
      <c r="I8526" s="207" t="s">
        <v>292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691</v>
      </c>
      <c r="C8527" s="205" t="s">
        <v>692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287</v>
      </c>
      <c r="H8527" s="207" t="s">
        <v>1914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691</v>
      </c>
      <c r="C8528" s="205" t="s">
        <v>692</v>
      </c>
      <c r="D8528" s="72" t="str">
        <f t="shared" si="267"/>
        <v>fev/2019</v>
      </c>
      <c r="E8528" s="206">
        <v>43500</v>
      </c>
      <c r="F8528" s="205" t="s">
        <v>210</v>
      </c>
      <c r="G8528" s="205" t="s">
        <v>287</v>
      </c>
      <c r="H8528" s="207" t="s">
        <v>298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691</v>
      </c>
      <c r="C8529" s="205" t="s">
        <v>692</v>
      </c>
      <c r="D8529" s="72" t="str">
        <f t="shared" si="267"/>
        <v>fev/2019</v>
      </c>
      <c r="E8529" s="206">
        <v>43500</v>
      </c>
      <c r="F8529" s="205" t="s">
        <v>210</v>
      </c>
      <c r="G8529" s="205" t="s">
        <v>287</v>
      </c>
      <c r="H8529" s="207" t="s">
        <v>298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691</v>
      </c>
      <c r="C8530" s="205" t="s">
        <v>692</v>
      </c>
      <c r="D8530" s="72" t="str">
        <f t="shared" si="267"/>
        <v>fev/2019</v>
      </c>
      <c r="E8530" s="206">
        <v>43500</v>
      </c>
      <c r="F8530" s="205" t="s">
        <v>210</v>
      </c>
      <c r="G8530" s="205" t="s">
        <v>287</v>
      </c>
      <c r="H8530" s="207" t="s">
        <v>298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691</v>
      </c>
      <c r="C8531" s="205" t="s">
        <v>692</v>
      </c>
      <c r="D8531" s="72" t="str">
        <f t="shared" si="267"/>
        <v>fev/2019</v>
      </c>
      <c r="E8531" s="206">
        <v>43500</v>
      </c>
      <c r="F8531" s="205" t="s">
        <v>210</v>
      </c>
      <c r="G8531" s="205" t="s">
        <v>287</v>
      </c>
      <c r="H8531" s="207" t="s">
        <v>298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691</v>
      </c>
      <c r="C8532" s="205" t="s">
        <v>692</v>
      </c>
      <c r="D8532" s="72" t="str">
        <f t="shared" si="267"/>
        <v>fev/2019</v>
      </c>
      <c r="E8532" s="206">
        <v>43500</v>
      </c>
      <c r="F8532" s="205" t="s">
        <v>210</v>
      </c>
      <c r="G8532" s="205" t="s">
        <v>287</v>
      </c>
      <c r="H8532" s="207" t="s">
        <v>298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691</v>
      </c>
      <c r="C8533" s="205" t="s">
        <v>692</v>
      </c>
      <c r="D8533" s="72" t="str">
        <f t="shared" si="267"/>
        <v>fev/2019</v>
      </c>
      <c r="E8533" s="206">
        <v>43500</v>
      </c>
      <c r="F8533" s="205" t="s">
        <v>210</v>
      </c>
      <c r="G8533" s="205" t="s">
        <v>287</v>
      </c>
      <c r="H8533" s="207" t="s">
        <v>298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691</v>
      </c>
      <c r="C8534" s="205" t="s">
        <v>692</v>
      </c>
      <c r="D8534" s="72" t="str">
        <f t="shared" si="267"/>
        <v>fev/2019</v>
      </c>
      <c r="E8534" s="206">
        <v>43500</v>
      </c>
      <c r="F8534" s="205" t="s">
        <v>210</v>
      </c>
      <c r="G8534" s="205" t="s">
        <v>287</v>
      </c>
      <c r="H8534" s="207" t="s">
        <v>298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691</v>
      </c>
      <c r="C8535" s="205" t="s">
        <v>692</v>
      </c>
      <c r="D8535" s="72" t="str">
        <f t="shared" si="267"/>
        <v>fev/2019</v>
      </c>
      <c r="E8535" s="206">
        <v>43500</v>
      </c>
      <c r="F8535" s="205" t="s">
        <v>210</v>
      </c>
      <c r="G8535" s="205" t="s">
        <v>287</v>
      </c>
      <c r="H8535" s="207" t="s">
        <v>298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691</v>
      </c>
      <c r="C8536" s="205" t="s">
        <v>692</v>
      </c>
      <c r="D8536" s="72" t="str">
        <f t="shared" si="267"/>
        <v>fev/2019</v>
      </c>
      <c r="E8536" s="206">
        <v>43500</v>
      </c>
      <c r="F8536" s="205" t="s">
        <v>210</v>
      </c>
      <c r="G8536" s="205" t="s">
        <v>287</v>
      </c>
      <c r="H8536" s="207" t="s">
        <v>298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691</v>
      </c>
      <c r="C8537" s="205" t="s">
        <v>692</v>
      </c>
      <c r="D8537" s="72" t="str">
        <f t="shared" si="267"/>
        <v>fev/2019</v>
      </c>
      <c r="E8537" s="206">
        <v>43500</v>
      </c>
      <c r="F8537" s="205" t="s">
        <v>210</v>
      </c>
      <c r="G8537" s="205" t="s">
        <v>287</v>
      </c>
      <c r="H8537" s="207" t="s">
        <v>298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691</v>
      </c>
      <c r="C8538" s="205" t="s">
        <v>692</v>
      </c>
      <c r="D8538" s="72" t="str">
        <f t="shared" si="267"/>
        <v>fev/2019</v>
      </c>
      <c r="E8538" s="206">
        <v>43500</v>
      </c>
      <c r="F8538" s="205" t="s">
        <v>210</v>
      </c>
      <c r="G8538" s="205" t="s">
        <v>287</v>
      </c>
      <c r="H8538" s="207" t="s">
        <v>298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691</v>
      </c>
      <c r="C8539" s="205" t="s">
        <v>692</v>
      </c>
      <c r="D8539" s="72" t="str">
        <f t="shared" si="267"/>
        <v>fev/2019</v>
      </c>
      <c r="E8539" s="206">
        <v>43500</v>
      </c>
      <c r="F8539" s="205" t="s">
        <v>210</v>
      </c>
      <c r="G8539" s="205" t="s">
        <v>287</v>
      </c>
      <c r="H8539" s="207" t="s">
        <v>298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691</v>
      </c>
      <c r="C8540" s="205" t="s">
        <v>692</v>
      </c>
      <c r="D8540" s="72" t="str">
        <f t="shared" si="267"/>
        <v>fev/2019</v>
      </c>
      <c r="E8540" s="206">
        <v>43500</v>
      </c>
      <c r="F8540" s="205" t="s">
        <v>210</v>
      </c>
      <c r="G8540" s="205" t="s">
        <v>287</v>
      </c>
      <c r="H8540" s="207" t="s">
        <v>298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691</v>
      </c>
      <c r="C8541" s="205" t="s">
        <v>692</v>
      </c>
      <c r="D8541" s="72" t="str">
        <f t="shared" si="267"/>
        <v>fev/2019</v>
      </c>
      <c r="E8541" s="206">
        <v>43500</v>
      </c>
      <c r="F8541" s="205" t="s">
        <v>210</v>
      </c>
      <c r="G8541" s="205" t="s">
        <v>287</v>
      </c>
      <c r="H8541" s="207" t="s">
        <v>298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693</v>
      </c>
      <c r="C8542" s="205" t="s">
        <v>692</v>
      </c>
      <c r="D8542" s="72" t="str">
        <f t="shared" si="267"/>
        <v>fev/2019</v>
      </c>
      <c r="E8542" s="206">
        <v>43500</v>
      </c>
      <c r="F8542" s="205" t="s">
        <v>201</v>
      </c>
      <c r="G8542" s="205" t="s">
        <v>287</v>
      </c>
      <c r="H8542" s="207" t="s">
        <v>1887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691</v>
      </c>
      <c r="C8543" s="205" t="s">
        <v>692</v>
      </c>
      <c r="D8543" s="72" t="str">
        <f t="shared" si="267"/>
        <v>fev/2019</v>
      </c>
      <c r="E8543" s="206">
        <v>43500</v>
      </c>
      <c r="F8543" s="205" t="s">
        <v>201</v>
      </c>
      <c r="G8543" s="205" t="s">
        <v>287</v>
      </c>
      <c r="H8543" s="207" t="s">
        <v>1887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691</v>
      </c>
      <c r="C8544" s="205" t="s">
        <v>692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287</v>
      </c>
      <c r="H8544" s="207" t="s">
        <v>1039</v>
      </c>
      <c r="I8544" s="207" t="s">
        <v>245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691</v>
      </c>
      <c r="C8545" s="205" t="s">
        <v>692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287</v>
      </c>
      <c r="H8545" s="207" t="s">
        <v>1039</v>
      </c>
      <c r="I8545" s="207" t="s">
        <v>245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691</v>
      </c>
      <c r="C8546" s="205" t="s">
        <v>692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287</v>
      </c>
      <c r="H8546" s="207" t="s">
        <v>1039</v>
      </c>
      <c r="I8546" s="207" t="s">
        <v>245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691</v>
      </c>
      <c r="C8547" s="205" t="s">
        <v>692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287</v>
      </c>
      <c r="H8547" s="207" t="s">
        <v>1039</v>
      </c>
      <c r="I8547" s="207" t="s">
        <v>245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691</v>
      </c>
      <c r="C8548" s="205" t="s">
        <v>692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287</v>
      </c>
      <c r="H8548" s="207" t="s">
        <v>1039</v>
      </c>
      <c r="I8548" s="207" t="s">
        <v>245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691</v>
      </c>
      <c r="C8549" s="205" t="s">
        <v>692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287</v>
      </c>
      <c r="H8549" s="207" t="s">
        <v>1039</v>
      </c>
      <c r="I8549" s="207" t="s">
        <v>245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691</v>
      </c>
      <c r="C8550" s="205" t="s">
        <v>692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287</v>
      </c>
      <c r="H8550" s="207" t="s">
        <v>1039</v>
      </c>
      <c r="I8550" s="207" t="s">
        <v>245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691</v>
      </c>
      <c r="C8551" s="205" t="s">
        <v>692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287</v>
      </c>
      <c r="H8551" s="207" t="s">
        <v>1039</v>
      </c>
      <c r="I8551" s="207" t="s">
        <v>245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691</v>
      </c>
      <c r="C8552" s="205" t="s">
        <v>692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287</v>
      </c>
      <c r="H8552" s="207" t="s">
        <v>1039</v>
      </c>
      <c r="I8552" s="207" t="s">
        <v>245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691</v>
      </c>
      <c r="C8553" s="205" t="s">
        <v>692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287</v>
      </c>
      <c r="H8553" s="207" t="s">
        <v>1039</v>
      </c>
      <c r="I8553" s="207" t="s">
        <v>245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691</v>
      </c>
      <c r="C8554" s="205" t="s">
        <v>692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287</v>
      </c>
      <c r="H8554" s="207" t="s">
        <v>1039</v>
      </c>
      <c r="I8554" s="207" t="s">
        <v>245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691</v>
      </c>
      <c r="C8555" s="205" t="s">
        <v>692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287</v>
      </c>
      <c r="H8555" s="207" t="s">
        <v>1039</v>
      </c>
      <c r="I8555" s="207" t="s">
        <v>245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691</v>
      </c>
      <c r="C8556" s="205" t="s">
        <v>692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287</v>
      </c>
      <c r="H8556" s="207" t="s">
        <v>1039</v>
      </c>
      <c r="I8556" s="207" t="s">
        <v>245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691</v>
      </c>
      <c r="C8557" s="205" t="s">
        <v>692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287</v>
      </c>
      <c r="H8557" s="207" t="s">
        <v>1039</v>
      </c>
      <c r="I8557" s="207" t="s">
        <v>245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691</v>
      </c>
      <c r="C8558" s="205" t="s">
        <v>692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287</v>
      </c>
      <c r="H8558" s="207" t="s">
        <v>1039</v>
      </c>
      <c r="I8558" s="207" t="s">
        <v>245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691</v>
      </c>
      <c r="C8559" s="205" t="s">
        <v>692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287</v>
      </c>
      <c r="H8559" s="207" t="s">
        <v>1039</v>
      </c>
      <c r="I8559" s="207" t="s">
        <v>245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691</v>
      </c>
      <c r="C8560" s="205" t="s">
        <v>692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287</v>
      </c>
      <c r="H8560" s="207" t="s">
        <v>1039</v>
      </c>
      <c r="I8560" s="207" t="s">
        <v>245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691</v>
      </c>
      <c r="C8561" s="205" t="s">
        <v>692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287</v>
      </c>
      <c r="H8561" s="207" t="s">
        <v>1039</v>
      </c>
      <c r="I8561" s="207" t="s">
        <v>245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691</v>
      </c>
      <c r="C8562" s="205" t="s">
        <v>692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287</v>
      </c>
      <c r="H8562" s="207" t="s">
        <v>1039</v>
      </c>
      <c r="I8562" s="207" t="s">
        <v>245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691</v>
      </c>
      <c r="C8563" s="205" t="s">
        <v>692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287</v>
      </c>
      <c r="H8563" s="207" t="s">
        <v>1039</v>
      </c>
      <c r="I8563" s="207" t="s">
        <v>245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691</v>
      </c>
      <c r="C8564" s="205" t="s">
        <v>692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287</v>
      </c>
      <c r="H8564" s="207" t="s">
        <v>1039</v>
      </c>
      <c r="I8564" s="207" t="s">
        <v>245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691</v>
      </c>
      <c r="C8565" s="205" t="s">
        <v>692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287</v>
      </c>
      <c r="H8565" s="207" t="s">
        <v>1039</v>
      </c>
      <c r="I8565" s="207" t="s">
        <v>245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691</v>
      </c>
      <c r="C8566" s="205" t="s">
        <v>692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287</v>
      </c>
      <c r="H8566" s="207" t="s">
        <v>1039</v>
      </c>
      <c r="I8566" s="207" t="s">
        <v>245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691</v>
      </c>
      <c r="C8567" s="205" t="s">
        <v>692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287</v>
      </c>
      <c r="H8567" s="207" t="s">
        <v>1039</v>
      </c>
      <c r="I8567" s="207" t="s">
        <v>245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691</v>
      </c>
      <c r="C8568" s="205" t="s">
        <v>692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287</v>
      </c>
      <c r="H8568" s="207" t="s">
        <v>1039</v>
      </c>
      <c r="I8568" s="207" t="s">
        <v>245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691</v>
      </c>
      <c r="C8569" s="205" t="s">
        <v>692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287</v>
      </c>
      <c r="H8569" s="207" t="s">
        <v>1039</v>
      </c>
      <c r="I8569" s="207" t="s">
        <v>245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691</v>
      </c>
      <c r="C8570" s="205" t="s">
        <v>692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287</v>
      </c>
      <c r="H8570" s="207" t="s">
        <v>1039</v>
      </c>
      <c r="I8570" s="207" t="s">
        <v>245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691</v>
      </c>
      <c r="C8571" s="205" t="s">
        <v>692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287</v>
      </c>
      <c r="H8571" s="207" t="s">
        <v>1039</v>
      </c>
      <c r="I8571" s="207" t="s">
        <v>245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691</v>
      </c>
      <c r="C8572" s="205" t="s">
        <v>692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287</v>
      </c>
      <c r="H8572" s="207" t="s">
        <v>1039</v>
      </c>
      <c r="I8572" s="207" t="s">
        <v>245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691</v>
      </c>
      <c r="C8573" s="205" t="s">
        <v>692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287</v>
      </c>
      <c r="H8573" s="207" t="s">
        <v>1039</v>
      </c>
      <c r="I8573" s="207" t="s">
        <v>245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691</v>
      </c>
      <c r="C8574" s="205" t="s">
        <v>692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287</v>
      </c>
      <c r="H8574" s="207" t="s">
        <v>1039</v>
      </c>
      <c r="I8574" s="207" t="s">
        <v>245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691</v>
      </c>
      <c r="C8575" s="205" t="s">
        <v>692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287</v>
      </c>
      <c r="H8575" s="207" t="s">
        <v>1039</v>
      </c>
      <c r="I8575" s="207" t="s">
        <v>245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691</v>
      </c>
      <c r="C8576" s="205" t="s">
        <v>692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287</v>
      </c>
      <c r="H8576" s="207" t="s">
        <v>1039</v>
      </c>
      <c r="I8576" s="207" t="s">
        <v>245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691</v>
      </c>
      <c r="C8577" s="205" t="s">
        <v>692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287</v>
      </c>
      <c r="H8577" s="207" t="s">
        <v>1039</v>
      </c>
      <c r="I8577" s="207" t="s">
        <v>245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691</v>
      </c>
      <c r="C8578" s="205" t="s">
        <v>692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287</v>
      </c>
      <c r="H8578" s="207" t="s">
        <v>1039</v>
      </c>
      <c r="I8578" s="207" t="s">
        <v>245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691</v>
      </c>
      <c r="C8579" s="205" t="s">
        <v>692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287</v>
      </c>
      <c r="H8579" s="207" t="s">
        <v>1039</v>
      </c>
      <c r="I8579" s="207" t="s">
        <v>245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691</v>
      </c>
      <c r="C8580" s="205" t="s">
        <v>692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287</v>
      </c>
      <c r="H8580" s="207" t="s">
        <v>1039</v>
      </c>
      <c r="I8580" s="207" t="s">
        <v>245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691</v>
      </c>
      <c r="C8581" s="205" t="s">
        <v>692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287</v>
      </c>
      <c r="H8581" s="207" t="s">
        <v>1039</v>
      </c>
      <c r="I8581" s="207" t="s">
        <v>245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691</v>
      </c>
      <c r="C8582" s="205" t="s">
        <v>692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287</v>
      </c>
      <c r="H8582" s="207" t="s">
        <v>1039</v>
      </c>
      <c r="I8582" s="207" t="s">
        <v>245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691</v>
      </c>
      <c r="C8583" s="205" t="s">
        <v>692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287</v>
      </c>
      <c r="H8583" s="207" t="s">
        <v>1039</v>
      </c>
      <c r="I8583" s="207" t="s">
        <v>245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691</v>
      </c>
      <c r="C8584" s="205" t="s">
        <v>692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287</v>
      </c>
      <c r="H8584" s="207" t="s">
        <v>1039</v>
      </c>
      <c r="I8584" s="207" t="s">
        <v>245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691</v>
      </c>
      <c r="C8585" s="205" t="s">
        <v>692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287</v>
      </c>
      <c r="H8585" s="207" t="s">
        <v>1039</v>
      </c>
      <c r="I8585" s="207" t="s">
        <v>245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691</v>
      </c>
      <c r="C8586" s="205" t="s">
        <v>692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287</v>
      </c>
      <c r="H8586" s="207" t="s">
        <v>1039</v>
      </c>
      <c r="I8586" s="207" t="s">
        <v>245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691</v>
      </c>
      <c r="C8587" s="205" t="s">
        <v>692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287</v>
      </c>
      <c r="H8587" s="207" t="s">
        <v>1039</v>
      </c>
      <c r="I8587" s="207" t="s">
        <v>245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691</v>
      </c>
      <c r="C8588" s="205" t="s">
        <v>692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287</v>
      </c>
      <c r="H8588" s="207" t="s">
        <v>1039</v>
      </c>
      <c r="I8588" s="207" t="s">
        <v>245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691</v>
      </c>
      <c r="C8589" s="205" t="s">
        <v>692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287</v>
      </c>
      <c r="H8589" s="207" t="s">
        <v>1039</v>
      </c>
      <c r="I8589" s="207" t="s">
        <v>245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691</v>
      </c>
      <c r="C8590" s="205" t="s">
        <v>692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287</v>
      </c>
      <c r="H8590" s="207" t="s">
        <v>1039</v>
      </c>
      <c r="I8590" s="207" t="s">
        <v>245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691</v>
      </c>
      <c r="C8591" s="205" t="s">
        <v>692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287</v>
      </c>
      <c r="H8591" s="207" t="s">
        <v>1039</v>
      </c>
      <c r="I8591" s="207" t="s">
        <v>245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691</v>
      </c>
      <c r="C8592" s="205" t="s">
        <v>692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287</v>
      </c>
      <c r="H8592" s="207" t="s">
        <v>1039</v>
      </c>
      <c r="I8592" s="207" t="s">
        <v>245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691</v>
      </c>
      <c r="C8593" s="205" t="s">
        <v>692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287</v>
      </c>
      <c r="H8593" s="207" t="s">
        <v>1039</v>
      </c>
      <c r="I8593" s="207" t="s">
        <v>245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691</v>
      </c>
      <c r="C8594" s="205" t="s">
        <v>692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287</v>
      </c>
      <c r="H8594" s="207" t="s">
        <v>1039</v>
      </c>
      <c r="I8594" s="207" t="s">
        <v>245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691</v>
      </c>
      <c r="C8595" s="205" t="s">
        <v>692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287</v>
      </c>
      <c r="H8595" s="207" t="s">
        <v>1039</v>
      </c>
      <c r="I8595" s="207" t="s">
        <v>245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691</v>
      </c>
      <c r="C8596" s="205" t="s">
        <v>692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287</v>
      </c>
      <c r="H8596" s="207" t="s">
        <v>1039</v>
      </c>
      <c r="I8596" s="207" t="s">
        <v>245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691</v>
      </c>
      <c r="C8597" s="205" t="s">
        <v>692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287</v>
      </c>
      <c r="H8597" s="207" t="s">
        <v>1039</v>
      </c>
      <c r="I8597" s="207" t="s">
        <v>245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691</v>
      </c>
      <c r="C8598" s="205" t="s">
        <v>692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287</v>
      </c>
      <c r="H8598" s="207" t="s">
        <v>1039</v>
      </c>
      <c r="I8598" s="207" t="s">
        <v>245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691</v>
      </c>
      <c r="C8599" s="205" t="s">
        <v>692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287</v>
      </c>
      <c r="H8599" s="207" t="s">
        <v>1039</v>
      </c>
      <c r="I8599" s="207" t="s">
        <v>245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691</v>
      </c>
      <c r="C8600" s="205" t="s">
        <v>692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287</v>
      </c>
      <c r="H8600" s="207" t="s">
        <v>1039</v>
      </c>
      <c r="I8600" s="207" t="s">
        <v>245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691</v>
      </c>
      <c r="C8601" s="205" t="s">
        <v>692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287</v>
      </c>
      <c r="H8601" s="207" t="s">
        <v>1039</v>
      </c>
      <c r="I8601" s="207" t="s">
        <v>245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691</v>
      </c>
      <c r="C8602" s="205" t="s">
        <v>692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287</v>
      </c>
      <c r="H8602" s="207" t="s">
        <v>1039</v>
      </c>
      <c r="I8602" s="207" t="s">
        <v>245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691</v>
      </c>
      <c r="C8603" s="205" t="s">
        <v>692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287</v>
      </c>
      <c r="H8603" s="207" t="s">
        <v>1039</v>
      </c>
      <c r="I8603" s="207" t="s">
        <v>245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691</v>
      </c>
      <c r="C8604" s="205" t="s">
        <v>692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287</v>
      </c>
      <c r="H8604" s="207" t="s">
        <v>1039</v>
      </c>
      <c r="I8604" s="207" t="s">
        <v>245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691</v>
      </c>
      <c r="C8605" s="205" t="s">
        <v>692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287</v>
      </c>
      <c r="H8605" s="207" t="s">
        <v>1039</v>
      </c>
      <c r="I8605" s="207" t="s">
        <v>245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691</v>
      </c>
      <c r="C8606" s="205" t="s">
        <v>692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287</v>
      </c>
      <c r="H8606" s="207" t="s">
        <v>1039</v>
      </c>
      <c r="I8606" s="207" t="s">
        <v>245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691</v>
      </c>
      <c r="C8607" s="205" t="s">
        <v>692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287</v>
      </c>
      <c r="H8607" s="207" t="s">
        <v>1039</v>
      </c>
      <c r="I8607" s="207" t="s">
        <v>245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691</v>
      </c>
      <c r="C8608" s="205" t="s">
        <v>692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287</v>
      </c>
      <c r="H8608" s="207" t="s">
        <v>1039</v>
      </c>
      <c r="I8608" s="207" t="s">
        <v>245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691</v>
      </c>
      <c r="C8609" s="205" t="s">
        <v>692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287</v>
      </c>
      <c r="H8609" s="207" t="s">
        <v>1039</v>
      </c>
      <c r="I8609" s="207" t="s">
        <v>245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691</v>
      </c>
      <c r="C8610" s="205" t="s">
        <v>692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287</v>
      </c>
      <c r="H8610" s="207" t="s">
        <v>1039</v>
      </c>
      <c r="I8610" s="207" t="s">
        <v>245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691</v>
      </c>
      <c r="C8611" s="205" t="s">
        <v>692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287</v>
      </c>
      <c r="H8611" s="207" t="s">
        <v>1039</v>
      </c>
      <c r="I8611" s="207" t="s">
        <v>245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691</v>
      </c>
      <c r="C8612" s="205" t="s">
        <v>692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287</v>
      </c>
      <c r="H8612" s="207" t="s">
        <v>1039</v>
      </c>
      <c r="I8612" s="207" t="s">
        <v>245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691</v>
      </c>
      <c r="C8613" s="205" t="s">
        <v>692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287</v>
      </c>
      <c r="H8613" s="207" t="s">
        <v>1039</v>
      </c>
      <c r="I8613" s="207" t="s">
        <v>245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691</v>
      </c>
      <c r="C8614" s="205" t="s">
        <v>692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287</v>
      </c>
      <c r="H8614" s="207" t="s">
        <v>1039</v>
      </c>
      <c r="I8614" s="207" t="s">
        <v>245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691</v>
      </c>
      <c r="C8615" s="205" t="s">
        <v>692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287</v>
      </c>
      <c r="H8615" s="207" t="s">
        <v>1039</v>
      </c>
      <c r="I8615" s="207" t="s">
        <v>245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691</v>
      </c>
      <c r="C8616" s="205" t="s">
        <v>692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287</v>
      </c>
      <c r="H8616" s="207" t="s">
        <v>1039</v>
      </c>
      <c r="I8616" s="207" t="s">
        <v>245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691</v>
      </c>
      <c r="C8617" s="205" t="s">
        <v>692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287</v>
      </c>
      <c r="H8617" s="207" t="s">
        <v>1039</v>
      </c>
      <c r="I8617" s="207" t="s">
        <v>245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691</v>
      </c>
      <c r="C8618" s="205" t="s">
        <v>692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287</v>
      </c>
      <c r="H8618" s="207" t="s">
        <v>1039</v>
      </c>
      <c r="I8618" s="207" t="s">
        <v>245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691</v>
      </c>
      <c r="C8619" s="205" t="s">
        <v>692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287</v>
      </c>
      <c r="H8619" s="207" t="s">
        <v>1039</v>
      </c>
      <c r="I8619" s="207" t="s">
        <v>245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691</v>
      </c>
      <c r="C8620" s="205" t="s">
        <v>692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287</v>
      </c>
      <c r="H8620" s="207" t="s">
        <v>1039</v>
      </c>
      <c r="I8620" s="207" t="s">
        <v>245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691</v>
      </c>
      <c r="C8621" s="205" t="s">
        <v>692</v>
      </c>
      <c r="D8621" s="72" t="str">
        <f t="shared" si="269"/>
        <v>fev/2019</v>
      </c>
      <c r="E8621" s="206">
        <v>43501</v>
      </c>
      <c r="F8621" s="205" t="s">
        <v>210</v>
      </c>
      <c r="G8621" s="205" t="s">
        <v>287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691</v>
      </c>
      <c r="C8622" s="205" t="s">
        <v>692</v>
      </c>
      <c r="D8622" s="72" t="str">
        <f t="shared" si="269"/>
        <v>fev/2019</v>
      </c>
      <c r="E8622" s="206">
        <v>43501</v>
      </c>
      <c r="F8622" s="205" t="s">
        <v>210</v>
      </c>
      <c r="G8622" s="205" t="s">
        <v>287</v>
      </c>
      <c r="H8622" s="207" t="s">
        <v>298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691</v>
      </c>
      <c r="C8623" s="205" t="s">
        <v>692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287</v>
      </c>
      <c r="H8623" s="207" t="s">
        <v>1893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693</v>
      </c>
      <c r="C8624" s="205" t="s">
        <v>692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287</v>
      </c>
      <c r="H8624" s="207" t="s">
        <v>140</v>
      </c>
      <c r="I8624" s="207" t="s">
        <v>227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693</v>
      </c>
      <c r="C8625" s="205" t="s">
        <v>692</v>
      </c>
      <c r="D8625" s="72" t="str">
        <f t="shared" si="269"/>
        <v>fev/2019</v>
      </c>
      <c r="E8625" s="206">
        <v>43503</v>
      </c>
      <c r="F8625" s="205" t="s">
        <v>520</v>
      </c>
      <c r="G8625" s="205" t="s">
        <v>287</v>
      </c>
      <c r="H8625" s="207" t="s">
        <v>204</v>
      </c>
      <c r="I8625" s="207" t="s">
        <v>292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693</v>
      </c>
      <c r="C8626" s="205" t="s">
        <v>692</v>
      </c>
      <c r="D8626" s="72" t="str">
        <f t="shared" si="269"/>
        <v>fev/2019</v>
      </c>
      <c r="E8626" s="206">
        <v>43503</v>
      </c>
      <c r="F8626" s="205" t="s">
        <v>201</v>
      </c>
      <c r="G8626" s="205" t="s">
        <v>287</v>
      </c>
      <c r="H8626" s="207" t="s">
        <v>1887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691</v>
      </c>
      <c r="C8627" s="205" t="s">
        <v>692</v>
      </c>
      <c r="D8627" s="72" t="str">
        <f t="shared" si="269"/>
        <v>fev/2019</v>
      </c>
      <c r="E8627" s="206">
        <v>43503</v>
      </c>
      <c r="F8627" s="205" t="s">
        <v>201</v>
      </c>
      <c r="G8627" s="205" t="s">
        <v>287</v>
      </c>
      <c r="H8627" s="207" t="s">
        <v>1887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691</v>
      </c>
      <c r="C8628" s="205" t="s">
        <v>692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293</v>
      </c>
      <c r="H8628" s="207" t="s">
        <v>1615</v>
      </c>
      <c r="I8628" s="207" t="s">
        <v>240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691</v>
      </c>
      <c r="C8629" s="205" t="s">
        <v>692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293</v>
      </c>
      <c r="H8629" s="207" t="s">
        <v>1615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691</v>
      </c>
      <c r="C8630" s="205" t="s">
        <v>692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287</v>
      </c>
      <c r="H8630" s="207" t="s">
        <v>1615</v>
      </c>
      <c r="I8630" s="207" t="s">
        <v>240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691</v>
      </c>
      <c r="C8631" s="205" t="s">
        <v>692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287</v>
      </c>
      <c r="H8631" s="207" t="s">
        <v>1615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691</v>
      </c>
      <c r="C8632" s="205" t="s">
        <v>692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293</v>
      </c>
      <c r="H8632" s="207" t="s">
        <v>1743</v>
      </c>
      <c r="I8632" s="207" t="s">
        <v>240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691</v>
      </c>
      <c r="C8633" s="205" t="s">
        <v>692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293</v>
      </c>
      <c r="H8633" s="207" t="s">
        <v>1743</v>
      </c>
      <c r="I8633" s="207" t="s">
        <v>241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691</v>
      </c>
      <c r="C8634" s="205" t="s">
        <v>692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293</v>
      </c>
      <c r="H8634" s="207" t="s">
        <v>1743</v>
      </c>
      <c r="I8634" s="207" t="s">
        <v>241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691</v>
      </c>
      <c r="C8635" s="205" t="s">
        <v>692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287</v>
      </c>
      <c r="H8635" s="207" t="s">
        <v>1832</v>
      </c>
      <c r="I8635" s="207" t="s">
        <v>248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691</v>
      </c>
      <c r="C8636" s="205" t="s">
        <v>692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287</v>
      </c>
      <c r="H8636" s="207" t="s">
        <v>1832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691</v>
      </c>
      <c r="C8637" s="205" t="s">
        <v>692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287</v>
      </c>
      <c r="H8637" s="207" t="s">
        <v>1023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691</v>
      </c>
      <c r="C8638" s="205" t="s">
        <v>692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287</v>
      </c>
      <c r="H8638" s="207" t="s">
        <v>1023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691</v>
      </c>
      <c r="C8639" s="205" t="s">
        <v>692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287</v>
      </c>
      <c r="H8639" s="207" t="s">
        <v>1023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691</v>
      </c>
      <c r="C8640" s="205" t="s">
        <v>692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287</v>
      </c>
      <c r="H8640" s="207" t="s">
        <v>1023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691</v>
      </c>
      <c r="C8641" s="205" t="s">
        <v>692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287</v>
      </c>
      <c r="H8641" s="207" t="s">
        <v>1023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691</v>
      </c>
      <c r="C8642" s="205" t="s">
        <v>692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287</v>
      </c>
      <c r="H8642" s="207" t="s">
        <v>1023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691</v>
      </c>
      <c r="C8643" s="205" t="s">
        <v>692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287</v>
      </c>
      <c r="H8643" s="207" t="s">
        <v>1110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691</v>
      </c>
      <c r="C8644" s="205" t="s">
        <v>692</v>
      </c>
      <c r="D8644" s="72" t="str">
        <f t="shared" ref="D8644:D8707" si="271">TEXT(E8644,"mmm/aaaa")</f>
        <v>fev/2019</v>
      </c>
      <c r="E8644" s="206">
        <v>43504</v>
      </c>
      <c r="F8644" s="205" t="s">
        <v>1618</v>
      </c>
      <c r="G8644" s="205" t="s">
        <v>287</v>
      </c>
      <c r="H8644" s="207" t="s">
        <v>1888</v>
      </c>
      <c r="I8644" s="207" t="s">
        <v>202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691</v>
      </c>
      <c r="C8645" s="205" t="s">
        <v>692</v>
      </c>
      <c r="D8645" s="72" t="str">
        <f t="shared" si="271"/>
        <v>fev/2019</v>
      </c>
      <c r="E8645" s="206">
        <v>43504</v>
      </c>
      <c r="F8645" s="205" t="s">
        <v>1915</v>
      </c>
      <c r="G8645" s="205" t="s">
        <v>287</v>
      </c>
      <c r="H8645" s="207" t="s">
        <v>1179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691</v>
      </c>
      <c r="C8646" s="205" t="s">
        <v>692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287</v>
      </c>
      <c r="H8646" s="207" t="s">
        <v>720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691</v>
      </c>
      <c r="C8647" s="205" t="s">
        <v>692</v>
      </c>
      <c r="D8647" s="72" t="str">
        <f t="shared" si="271"/>
        <v>fev/2019</v>
      </c>
      <c r="E8647" s="206">
        <v>43504</v>
      </c>
      <c r="F8647" s="205" t="s">
        <v>210</v>
      </c>
      <c r="G8647" s="205" t="s">
        <v>287</v>
      </c>
      <c r="H8647" s="207" t="s">
        <v>298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691</v>
      </c>
      <c r="C8648" s="205" t="s">
        <v>692</v>
      </c>
      <c r="D8648" s="72" t="str">
        <f t="shared" si="271"/>
        <v>fev/2019</v>
      </c>
      <c r="E8648" s="206">
        <v>43504</v>
      </c>
      <c r="F8648" s="205" t="s">
        <v>210</v>
      </c>
      <c r="G8648" s="205" t="s">
        <v>287</v>
      </c>
      <c r="H8648" s="207" t="s">
        <v>298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691</v>
      </c>
      <c r="C8649" s="205" t="s">
        <v>692</v>
      </c>
      <c r="D8649" s="72" t="str">
        <f t="shared" si="271"/>
        <v>fev/2019</v>
      </c>
      <c r="E8649" s="206">
        <v>43504</v>
      </c>
      <c r="F8649" s="205" t="s">
        <v>210</v>
      </c>
      <c r="G8649" s="205" t="s">
        <v>287</v>
      </c>
      <c r="H8649" s="207" t="s">
        <v>298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691</v>
      </c>
      <c r="C8650" s="205" t="s">
        <v>692</v>
      </c>
      <c r="D8650" s="72" t="str">
        <f t="shared" si="271"/>
        <v>fev/2019</v>
      </c>
      <c r="E8650" s="206">
        <v>43504</v>
      </c>
      <c r="F8650" s="205" t="s">
        <v>210</v>
      </c>
      <c r="G8650" s="205" t="s">
        <v>287</v>
      </c>
      <c r="H8650" s="207" t="s">
        <v>298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691</v>
      </c>
      <c r="C8651" s="205" t="s">
        <v>692</v>
      </c>
      <c r="D8651" s="72" t="str">
        <f t="shared" si="271"/>
        <v>fev/2019</v>
      </c>
      <c r="E8651" s="206">
        <v>43504</v>
      </c>
      <c r="F8651" s="205" t="s">
        <v>210</v>
      </c>
      <c r="G8651" s="205" t="s">
        <v>287</v>
      </c>
      <c r="H8651" s="207" t="s">
        <v>298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691</v>
      </c>
      <c r="C8652" s="205" t="s">
        <v>692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287</v>
      </c>
      <c r="H8652" s="207" t="s">
        <v>1110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691</v>
      </c>
      <c r="C8653" s="205" t="s">
        <v>692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287</v>
      </c>
      <c r="H8653" s="207" t="s">
        <v>938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691</v>
      </c>
      <c r="C8654" s="205" t="s">
        <v>692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287</v>
      </c>
      <c r="H8654" s="207" t="s">
        <v>706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691</v>
      </c>
      <c r="C8655" s="205" t="s">
        <v>692</v>
      </c>
      <c r="D8655" s="72" t="str">
        <f t="shared" si="271"/>
        <v>fev/2019</v>
      </c>
      <c r="E8655" s="206">
        <v>43507</v>
      </c>
      <c r="F8655" s="205" t="s">
        <v>520</v>
      </c>
      <c r="G8655" s="205" t="s">
        <v>287</v>
      </c>
      <c r="H8655" s="207" t="s">
        <v>204</v>
      </c>
      <c r="I8655" s="207" t="s">
        <v>292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691</v>
      </c>
      <c r="C8656" s="205" t="s">
        <v>692</v>
      </c>
      <c r="D8656" s="72" t="str">
        <f t="shared" si="271"/>
        <v>fev/2019</v>
      </c>
      <c r="E8656" s="206">
        <v>43507</v>
      </c>
      <c r="F8656" s="205" t="s">
        <v>210</v>
      </c>
      <c r="G8656" s="205" t="s">
        <v>287</v>
      </c>
      <c r="H8656" s="207" t="s">
        <v>298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691</v>
      </c>
      <c r="C8657" s="205" t="s">
        <v>692</v>
      </c>
      <c r="D8657" s="72" t="str">
        <f t="shared" si="271"/>
        <v>fev/2019</v>
      </c>
      <c r="E8657" s="206">
        <v>43507</v>
      </c>
      <c r="F8657" s="205" t="s">
        <v>210</v>
      </c>
      <c r="G8657" s="205" t="s">
        <v>287</v>
      </c>
      <c r="H8657" s="207" t="s">
        <v>298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693</v>
      </c>
      <c r="C8658" s="205" t="s">
        <v>692</v>
      </c>
      <c r="D8658" s="72" t="str">
        <f t="shared" si="271"/>
        <v>fev/2019</v>
      </c>
      <c r="E8658" s="206">
        <v>43508</v>
      </c>
      <c r="F8658" s="205" t="s">
        <v>1618</v>
      </c>
      <c r="G8658" s="205" t="s">
        <v>287</v>
      </c>
      <c r="H8658" s="207" t="s">
        <v>1888</v>
      </c>
      <c r="I8658" s="207" t="s">
        <v>202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693</v>
      </c>
      <c r="C8659" s="205" t="s">
        <v>692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287</v>
      </c>
      <c r="H8659" s="207" t="s">
        <v>140</v>
      </c>
      <c r="I8659" s="207" t="s">
        <v>227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693</v>
      </c>
      <c r="C8660" s="205" t="s">
        <v>692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287</v>
      </c>
      <c r="H8660" s="207" t="s">
        <v>140</v>
      </c>
      <c r="I8660" s="207" t="s">
        <v>227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691</v>
      </c>
      <c r="C8661" s="205" t="s">
        <v>692</v>
      </c>
      <c r="D8661" s="72" t="str">
        <f t="shared" si="271"/>
        <v>fev/2019</v>
      </c>
      <c r="E8661" s="206">
        <v>43508</v>
      </c>
      <c r="F8661" s="205" t="s">
        <v>1915</v>
      </c>
      <c r="G8661" s="205" t="s">
        <v>287</v>
      </c>
      <c r="H8661" s="207" t="s">
        <v>1915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693</v>
      </c>
      <c r="C8662" s="205" t="s">
        <v>692</v>
      </c>
      <c r="D8662" s="72" t="str">
        <f t="shared" si="271"/>
        <v>fev/2019</v>
      </c>
      <c r="E8662" s="206">
        <v>43508</v>
      </c>
      <c r="F8662" s="205" t="s">
        <v>210</v>
      </c>
      <c r="G8662" s="205" t="s">
        <v>287</v>
      </c>
      <c r="H8662" s="207" t="s">
        <v>321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693</v>
      </c>
      <c r="C8663" s="205" t="s">
        <v>692</v>
      </c>
      <c r="D8663" s="72" t="str">
        <f t="shared" si="271"/>
        <v>fev/2019</v>
      </c>
      <c r="E8663" s="206">
        <v>43508</v>
      </c>
      <c r="F8663" s="205" t="s">
        <v>201</v>
      </c>
      <c r="G8663" s="205" t="s">
        <v>287</v>
      </c>
      <c r="H8663" s="207" t="s">
        <v>1887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691</v>
      </c>
      <c r="C8664" s="205" t="s">
        <v>692</v>
      </c>
      <c r="D8664" s="72" t="str">
        <f t="shared" si="271"/>
        <v>fev/2019</v>
      </c>
      <c r="E8664" s="206">
        <v>43508</v>
      </c>
      <c r="F8664" s="205" t="s">
        <v>201</v>
      </c>
      <c r="G8664" s="205" t="s">
        <v>287</v>
      </c>
      <c r="H8664" s="207" t="s">
        <v>1887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691</v>
      </c>
      <c r="C8665" s="205" t="s">
        <v>692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287</v>
      </c>
      <c r="H8665" s="207" t="s">
        <v>1778</v>
      </c>
      <c r="I8665" s="207" t="s">
        <v>236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691</v>
      </c>
      <c r="C8666" s="205" t="s">
        <v>692</v>
      </c>
      <c r="D8666" s="72" t="str">
        <f t="shared" si="271"/>
        <v>fev/2019</v>
      </c>
      <c r="E8666" s="206">
        <v>43509</v>
      </c>
      <c r="F8666" s="205" t="s">
        <v>1915</v>
      </c>
      <c r="G8666" s="205" t="s">
        <v>287</v>
      </c>
      <c r="H8666" s="207" t="s">
        <v>1890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691</v>
      </c>
      <c r="C8667" s="205" t="s">
        <v>692</v>
      </c>
      <c r="D8667" s="72" t="str">
        <f t="shared" si="271"/>
        <v>fev/2019</v>
      </c>
      <c r="E8667" s="206">
        <v>43509</v>
      </c>
      <c r="F8667" s="205" t="s">
        <v>1915</v>
      </c>
      <c r="G8667" s="205" t="s">
        <v>287</v>
      </c>
      <c r="H8667" s="207" t="s">
        <v>1891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691</v>
      </c>
      <c r="C8668" s="205" t="s">
        <v>692</v>
      </c>
      <c r="D8668" s="72" t="str">
        <f t="shared" si="271"/>
        <v>fev/2019</v>
      </c>
      <c r="E8668" s="206">
        <v>43509</v>
      </c>
      <c r="F8668" s="205" t="s">
        <v>1915</v>
      </c>
      <c r="G8668" s="205" t="s">
        <v>287</v>
      </c>
      <c r="H8668" s="207" t="s">
        <v>1916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691</v>
      </c>
      <c r="C8669" s="205" t="s">
        <v>692</v>
      </c>
      <c r="D8669" s="72" t="str">
        <f t="shared" si="271"/>
        <v>fev/2019</v>
      </c>
      <c r="E8669" s="206">
        <v>43509</v>
      </c>
      <c r="F8669" s="205" t="s">
        <v>1915</v>
      </c>
      <c r="G8669" s="205" t="s">
        <v>287</v>
      </c>
      <c r="H8669" s="207" t="s">
        <v>1917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691</v>
      </c>
      <c r="C8670" s="205" t="s">
        <v>692</v>
      </c>
      <c r="D8670" s="72" t="str">
        <f t="shared" si="271"/>
        <v>fev/2019</v>
      </c>
      <c r="E8670" s="206">
        <v>43509</v>
      </c>
      <c r="F8670" s="205" t="s">
        <v>1915</v>
      </c>
      <c r="G8670" s="205" t="s">
        <v>287</v>
      </c>
      <c r="H8670" s="207" t="s">
        <v>1918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691</v>
      </c>
      <c r="C8671" s="205" t="s">
        <v>692</v>
      </c>
      <c r="D8671" s="72" t="str">
        <f t="shared" si="271"/>
        <v>fev/2019</v>
      </c>
      <c r="E8671" s="206">
        <v>43509</v>
      </c>
      <c r="F8671" s="205" t="s">
        <v>1915</v>
      </c>
      <c r="G8671" s="205" t="s">
        <v>287</v>
      </c>
      <c r="H8671" s="207" t="s">
        <v>1919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691</v>
      </c>
      <c r="C8672" s="205" t="s">
        <v>692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287</v>
      </c>
      <c r="H8672" s="207" t="s">
        <v>792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693</v>
      </c>
      <c r="C8673" s="205" t="s">
        <v>692</v>
      </c>
      <c r="D8673" s="72" t="str">
        <f t="shared" si="271"/>
        <v>fev/2019</v>
      </c>
      <c r="E8673" s="206">
        <v>43509</v>
      </c>
      <c r="F8673" s="205" t="s">
        <v>520</v>
      </c>
      <c r="G8673" s="205" t="s">
        <v>287</v>
      </c>
      <c r="H8673" s="207" t="s">
        <v>204</v>
      </c>
      <c r="I8673" s="207" t="s">
        <v>292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691</v>
      </c>
      <c r="C8674" s="205" t="s">
        <v>692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287</v>
      </c>
      <c r="H8674" s="207" t="s">
        <v>1914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691</v>
      </c>
      <c r="C8675" s="205" t="s">
        <v>692</v>
      </c>
      <c r="D8675" s="72" t="str">
        <f t="shared" si="271"/>
        <v>fev/2019</v>
      </c>
      <c r="E8675" s="206">
        <v>43509</v>
      </c>
      <c r="F8675" s="205" t="s">
        <v>210</v>
      </c>
      <c r="G8675" s="205" t="s">
        <v>287</v>
      </c>
      <c r="H8675" s="207" t="s">
        <v>298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691</v>
      </c>
      <c r="C8676" s="205" t="s">
        <v>692</v>
      </c>
      <c r="D8676" s="72" t="str">
        <f t="shared" si="271"/>
        <v>fev/2019</v>
      </c>
      <c r="E8676" s="206">
        <v>43509</v>
      </c>
      <c r="F8676" s="205" t="s">
        <v>210</v>
      </c>
      <c r="G8676" s="205" t="s">
        <v>287</v>
      </c>
      <c r="H8676" s="207" t="s">
        <v>298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691</v>
      </c>
      <c r="C8677" s="205" t="s">
        <v>692</v>
      </c>
      <c r="D8677" s="72" t="str">
        <f t="shared" si="271"/>
        <v>fev/2019</v>
      </c>
      <c r="E8677" s="206">
        <v>43509</v>
      </c>
      <c r="F8677" s="205" t="s">
        <v>210</v>
      </c>
      <c r="G8677" s="205" t="s">
        <v>287</v>
      </c>
      <c r="H8677" s="207" t="s">
        <v>298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691</v>
      </c>
      <c r="C8678" s="205" t="s">
        <v>692</v>
      </c>
      <c r="D8678" s="72" t="str">
        <f t="shared" si="271"/>
        <v>fev/2019</v>
      </c>
      <c r="E8678" s="206">
        <v>43509</v>
      </c>
      <c r="F8678" s="205" t="s">
        <v>210</v>
      </c>
      <c r="G8678" s="205" t="s">
        <v>287</v>
      </c>
      <c r="H8678" s="207" t="s">
        <v>298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693</v>
      </c>
      <c r="C8679" s="205" t="s">
        <v>692</v>
      </c>
      <c r="D8679" s="72" t="str">
        <f t="shared" si="271"/>
        <v>fev/2019</v>
      </c>
      <c r="E8679" s="206">
        <v>43509</v>
      </c>
      <c r="F8679" s="205" t="s">
        <v>201</v>
      </c>
      <c r="G8679" s="205" t="s">
        <v>287</v>
      </c>
      <c r="H8679" s="207" t="s">
        <v>1887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691</v>
      </c>
      <c r="C8680" s="205" t="s">
        <v>692</v>
      </c>
      <c r="D8680" s="72" t="str">
        <f t="shared" si="271"/>
        <v>fev/2019</v>
      </c>
      <c r="E8680" s="206">
        <v>43509</v>
      </c>
      <c r="F8680" s="205" t="s">
        <v>201</v>
      </c>
      <c r="G8680" s="205" t="s">
        <v>287</v>
      </c>
      <c r="H8680" s="207" t="s">
        <v>1887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691</v>
      </c>
      <c r="C8681" s="205" t="s">
        <v>692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287</v>
      </c>
      <c r="H8681" s="207" t="s">
        <v>1908</v>
      </c>
      <c r="I8681" s="207" t="s">
        <v>235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691</v>
      </c>
      <c r="C8682" s="205" t="s">
        <v>692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287</v>
      </c>
      <c r="H8682" s="207" t="s">
        <v>1494</v>
      </c>
      <c r="I8682" s="207" t="s">
        <v>235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691</v>
      </c>
      <c r="C8683" s="205" t="s">
        <v>692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287</v>
      </c>
      <c r="H8683" s="207" t="s">
        <v>1909</v>
      </c>
      <c r="I8683" s="207" t="s">
        <v>235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691</v>
      </c>
      <c r="C8684" s="205" t="s">
        <v>692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287</v>
      </c>
      <c r="H8684" s="207" t="s">
        <v>1909</v>
      </c>
      <c r="I8684" s="207" t="s">
        <v>235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691</v>
      </c>
      <c r="C8685" s="205" t="s">
        <v>692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287</v>
      </c>
      <c r="H8685" s="207" t="s">
        <v>1017</v>
      </c>
      <c r="I8685" s="207" t="s">
        <v>235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691</v>
      </c>
      <c r="C8686" s="205" t="s">
        <v>692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287</v>
      </c>
      <c r="H8686" s="207" t="s">
        <v>1017</v>
      </c>
      <c r="I8686" s="207" t="s">
        <v>235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691</v>
      </c>
      <c r="C8687" s="205" t="s">
        <v>692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287</v>
      </c>
      <c r="H8687" s="207" t="s">
        <v>1017</v>
      </c>
      <c r="I8687" s="207" t="s">
        <v>235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691</v>
      </c>
      <c r="C8688" s="205" t="s">
        <v>692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287</v>
      </c>
      <c r="H8688" s="207" t="s">
        <v>1017</v>
      </c>
      <c r="I8688" s="207" t="s">
        <v>235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691</v>
      </c>
      <c r="C8689" s="205" t="s">
        <v>692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287</v>
      </c>
      <c r="H8689" s="207" t="s">
        <v>1017</v>
      </c>
      <c r="I8689" s="207" t="s">
        <v>235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691</v>
      </c>
      <c r="C8690" s="205" t="s">
        <v>692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287</v>
      </c>
      <c r="H8690" s="207" t="s">
        <v>1012</v>
      </c>
      <c r="I8690" s="207" t="s">
        <v>235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691</v>
      </c>
      <c r="C8691" s="205" t="s">
        <v>692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287</v>
      </c>
      <c r="H8691" s="207" t="s">
        <v>1910</v>
      </c>
      <c r="I8691" s="207" t="s">
        <v>235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691</v>
      </c>
      <c r="C8692" s="205" t="s">
        <v>692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287</v>
      </c>
      <c r="H8692" s="207" t="s">
        <v>1011</v>
      </c>
      <c r="I8692" s="207" t="s">
        <v>235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691</v>
      </c>
      <c r="C8693" s="205" t="s">
        <v>692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287</v>
      </c>
      <c r="H8693" s="207" t="s">
        <v>1071</v>
      </c>
      <c r="I8693" s="207" t="s">
        <v>235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691</v>
      </c>
      <c r="C8694" s="205" t="s">
        <v>692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287</v>
      </c>
      <c r="H8694" s="207" t="s">
        <v>308</v>
      </c>
      <c r="I8694" s="207" t="s">
        <v>241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691</v>
      </c>
      <c r="C8695" s="205" t="s">
        <v>692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287</v>
      </c>
      <c r="H8695" s="207" t="s">
        <v>399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693</v>
      </c>
      <c r="C8696" s="205" t="s">
        <v>692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287</v>
      </c>
      <c r="H8696" s="207" t="s">
        <v>140</v>
      </c>
      <c r="I8696" s="207" t="s">
        <v>227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693</v>
      </c>
      <c r="C8697" s="205" t="s">
        <v>692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287</v>
      </c>
      <c r="H8697" s="207" t="s">
        <v>140</v>
      </c>
      <c r="I8697" s="207" t="s">
        <v>227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691</v>
      </c>
      <c r="C8698" s="205" t="s">
        <v>692</v>
      </c>
      <c r="D8698" s="72" t="str">
        <f t="shared" si="271"/>
        <v>fev/2019</v>
      </c>
      <c r="E8698" s="206">
        <v>43510</v>
      </c>
      <c r="F8698" s="205" t="s">
        <v>210</v>
      </c>
      <c r="G8698" s="205" t="s">
        <v>287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691</v>
      </c>
      <c r="C8699" s="205" t="s">
        <v>692</v>
      </c>
      <c r="D8699" s="72" t="str">
        <f t="shared" si="271"/>
        <v>fev/2019</v>
      </c>
      <c r="E8699" s="206">
        <v>43510</v>
      </c>
      <c r="F8699" s="205" t="s">
        <v>210</v>
      </c>
      <c r="G8699" s="205" t="s">
        <v>287</v>
      </c>
      <c r="H8699" s="207" t="s">
        <v>298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691</v>
      </c>
      <c r="C8700" s="205" t="s">
        <v>692</v>
      </c>
      <c r="D8700" s="72" t="str">
        <f t="shared" si="271"/>
        <v>fev/2019</v>
      </c>
      <c r="E8700" s="206">
        <v>43510</v>
      </c>
      <c r="F8700" s="205" t="s">
        <v>210</v>
      </c>
      <c r="G8700" s="205" t="s">
        <v>287</v>
      </c>
      <c r="H8700" s="207" t="s">
        <v>298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691</v>
      </c>
      <c r="C8701" s="205" t="s">
        <v>692</v>
      </c>
      <c r="D8701" s="72" t="str">
        <f t="shared" si="271"/>
        <v>fev/2019</v>
      </c>
      <c r="E8701" s="206">
        <v>43510</v>
      </c>
      <c r="F8701" s="205" t="s">
        <v>210</v>
      </c>
      <c r="G8701" s="205" t="s">
        <v>287</v>
      </c>
      <c r="H8701" s="207" t="s">
        <v>298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691</v>
      </c>
      <c r="C8702" s="205" t="s">
        <v>692</v>
      </c>
      <c r="D8702" s="72" t="str">
        <f t="shared" si="271"/>
        <v>fev/2019</v>
      </c>
      <c r="E8702" s="206">
        <v>43510</v>
      </c>
      <c r="F8702" s="205" t="s">
        <v>210</v>
      </c>
      <c r="G8702" s="205" t="s">
        <v>287</v>
      </c>
      <c r="H8702" s="207" t="s">
        <v>298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691</v>
      </c>
      <c r="C8703" s="205" t="s">
        <v>692</v>
      </c>
      <c r="D8703" s="72" t="str">
        <f t="shared" si="271"/>
        <v>fev/2019</v>
      </c>
      <c r="E8703" s="206">
        <v>43510</v>
      </c>
      <c r="F8703" s="205" t="s">
        <v>210</v>
      </c>
      <c r="G8703" s="205" t="s">
        <v>287</v>
      </c>
      <c r="H8703" s="207" t="s">
        <v>298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691</v>
      </c>
      <c r="C8704" s="205" t="s">
        <v>692</v>
      </c>
      <c r="D8704" s="72" t="str">
        <f t="shared" si="271"/>
        <v>fev/2019</v>
      </c>
      <c r="E8704" s="206">
        <v>43510</v>
      </c>
      <c r="F8704" s="205" t="s">
        <v>210</v>
      </c>
      <c r="G8704" s="205" t="s">
        <v>287</v>
      </c>
      <c r="H8704" s="207" t="s">
        <v>298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691</v>
      </c>
      <c r="C8705" s="205" t="s">
        <v>692</v>
      </c>
      <c r="D8705" s="72" t="str">
        <f t="shared" si="271"/>
        <v>fev/2019</v>
      </c>
      <c r="E8705" s="206">
        <v>43510</v>
      </c>
      <c r="F8705" s="205" t="s">
        <v>210</v>
      </c>
      <c r="G8705" s="205" t="s">
        <v>287</v>
      </c>
      <c r="H8705" s="207" t="s">
        <v>298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691</v>
      </c>
      <c r="C8706" s="205" t="s">
        <v>692</v>
      </c>
      <c r="D8706" s="72" t="str">
        <f t="shared" si="271"/>
        <v>fev/2019</v>
      </c>
      <c r="E8706" s="206">
        <v>43510</v>
      </c>
      <c r="F8706" s="205" t="s">
        <v>210</v>
      </c>
      <c r="G8706" s="205" t="s">
        <v>287</v>
      </c>
      <c r="H8706" s="207" t="s">
        <v>298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691</v>
      </c>
      <c r="C8707" s="205" t="s">
        <v>692</v>
      </c>
      <c r="D8707" s="72" t="str">
        <f t="shared" si="271"/>
        <v>fev/2019</v>
      </c>
      <c r="E8707" s="206">
        <v>43510</v>
      </c>
      <c r="F8707" s="205" t="s">
        <v>210</v>
      </c>
      <c r="G8707" s="205" t="s">
        <v>287</v>
      </c>
      <c r="H8707" s="207" t="s">
        <v>298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691</v>
      </c>
      <c r="C8708" s="205" t="s">
        <v>692</v>
      </c>
      <c r="D8708" s="72" t="str">
        <f t="shared" ref="D8708:D8771" si="273">TEXT(E8708,"mmm/aaaa")</f>
        <v>fev/2019</v>
      </c>
      <c r="E8708" s="206">
        <v>43510</v>
      </c>
      <c r="F8708" s="205" t="s">
        <v>210</v>
      </c>
      <c r="G8708" s="205" t="s">
        <v>287</v>
      </c>
      <c r="H8708" s="207" t="s">
        <v>298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691</v>
      </c>
      <c r="C8709" s="205" t="s">
        <v>692</v>
      </c>
      <c r="D8709" s="72" t="str">
        <f t="shared" si="273"/>
        <v>fev/2019</v>
      </c>
      <c r="E8709" s="206">
        <v>43510</v>
      </c>
      <c r="F8709" s="205" t="s">
        <v>210</v>
      </c>
      <c r="G8709" s="205" t="s">
        <v>287</v>
      </c>
      <c r="H8709" s="207" t="s">
        <v>298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691</v>
      </c>
      <c r="C8710" s="205" t="s">
        <v>692</v>
      </c>
      <c r="D8710" s="72" t="str">
        <f t="shared" si="273"/>
        <v>fev/2019</v>
      </c>
      <c r="E8710" s="206">
        <v>43510</v>
      </c>
      <c r="F8710" s="205" t="s">
        <v>210</v>
      </c>
      <c r="G8710" s="205" t="s">
        <v>287</v>
      </c>
      <c r="H8710" s="207" t="s">
        <v>298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691</v>
      </c>
      <c r="C8711" s="205" t="s">
        <v>692</v>
      </c>
      <c r="D8711" s="72" t="str">
        <f t="shared" si="273"/>
        <v>fev/2019</v>
      </c>
      <c r="E8711" s="206">
        <v>43510</v>
      </c>
      <c r="F8711" s="205" t="s">
        <v>210</v>
      </c>
      <c r="G8711" s="205" t="s">
        <v>287</v>
      </c>
      <c r="H8711" s="207" t="s">
        <v>298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693</v>
      </c>
      <c r="C8712" s="205" t="s">
        <v>692</v>
      </c>
      <c r="D8712" s="72" t="str">
        <f t="shared" si="273"/>
        <v>fev/2019</v>
      </c>
      <c r="E8712" s="206">
        <v>43510</v>
      </c>
      <c r="F8712" s="205" t="s">
        <v>201</v>
      </c>
      <c r="G8712" s="205" t="s">
        <v>287</v>
      </c>
      <c r="H8712" s="207" t="s">
        <v>1887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691</v>
      </c>
      <c r="C8713" s="205" t="s">
        <v>692</v>
      </c>
      <c r="D8713" s="72" t="str">
        <f t="shared" si="273"/>
        <v>fev/2019</v>
      </c>
      <c r="E8713" s="206">
        <v>43510</v>
      </c>
      <c r="F8713" s="205" t="s">
        <v>201</v>
      </c>
      <c r="G8713" s="205" t="s">
        <v>287</v>
      </c>
      <c r="H8713" s="207" t="s">
        <v>1887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691</v>
      </c>
      <c r="C8714" s="205" t="s">
        <v>692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313</v>
      </c>
      <c r="H8714" s="207" t="s">
        <v>1743</v>
      </c>
      <c r="I8714" s="207" t="s">
        <v>241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691</v>
      </c>
      <c r="C8715" s="205" t="s">
        <v>692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313</v>
      </c>
      <c r="H8715" s="207" t="s">
        <v>1743</v>
      </c>
      <c r="I8715" s="207" t="s">
        <v>240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691</v>
      </c>
      <c r="C8716" s="205" t="s">
        <v>692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313</v>
      </c>
      <c r="H8716" s="207" t="s">
        <v>1743</v>
      </c>
      <c r="I8716" s="207" t="s">
        <v>240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691</v>
      </c>
      <c r="C8717" s="205" t="s">
        <v>692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313</v>
      </c>
      <c r="H8717" s="207" t="s">
        <v>1743</v>
      </c>
      <c r="I8717" s="207" t="s">
        <v>241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691</v>
      </c>
      <c r="C8718" s="205" t="s">
        <v>692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287</v>
      </c>
      <c r="H8718" s="207" t="s">
        <v>1832</v>
      </c>
      <c r="I8718" s="207" t="s">
        <v>248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691</v>
      </c>
      <c r="C8719" s="205" t="s">
        <v>692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287</v>
      </c>
      <c r="H8719" s="207" t="s">
        <v>1832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691</v>
      </c>
      <c r="C8720" s="205" t="s">
        <v>692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289</v>
      </c>
      <c r="H8720" s="207" t="s">
        <v>1920</v>
      </c>
      <c r="I8720" s="207" t="s">
        <v>240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691</v>
      </c>
      <c r="C8721" s="205" t="s">
        <v>692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289</v>
      </c>
      <c r="H8721" s="207" t="s">
        <v>1920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691</v>
      </c>
      <c r="C8722" s="205" t="s">
        <v>692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287</v>
      </c>
      <c r="H8722" s="207" t="s">
        <v>1921</v>
      </c>
      <c r="I8722" s="207" t="s">
        <v>248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691</v>
      </c>
      <c r="C8723" s="205" t="s">
        <v>692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287</v>
      </c>
      <c r="H8723" s="207" t="s">
        <v>1921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691</v>
      </c>
      <c r="C8724" s="205" t="s">
        <v>692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317</v>
      </c>
      <c r="H8724" s="207" t="s">
        <v>1921</v>
      </c>
      <c r="I8724" s="207" t="s">
        <v>249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691</v>
      </c>
      <c r="C8725" s="205" t="s">
        <v>692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317</v>
      </c>
      <c r="H8725" s="207" t="s">
        <v>1921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691</v>
      </c>
      <c r="C8726" s="205" t="s">
        <v>692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287</v>
      </c>
      <c r="H8726" s="207" t="s">
        <v>355</v>
      </c>
      <c r="I8726" s="207" t="s">
        <v>240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691</v>
      </c>
      <c r="C8727" s="205" t="s">
        <v>692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287</v>
      </c>
      <c r="H8727" s="207" t="s">
        <v>355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691</v>
      </c>
      <c r="C8728" s="205" t="s">
        <v>692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303</v>
      </c>
      <c r="H8728" s="207" t="s">
        <v>1920</v>
      </c>
      <c r="I8728" s="207" t="s">
        <v>240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691</v>
      </c>
      <c r="C8729" s="205" t="s">
        <v>692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289</v>
      </c>
      <c r="H8729" s="207" t="s">
        <v>1920</v>
      </c>
      <c r="I8729" s="207" t="s">
        <v>240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691</v>
      </c>
      <c r="C8730" s="205" t="s">
        <v>692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303</v>
      </c>
      <c r="H8730" s="207" t="s">
        <v>1920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691</v>
      </c>
      <c r="C8731" s="205" t="s">
        <v>692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289</v>
      </c>
      <c r="H8731" s="207" t="s">
        <v>1920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691</v>
      </c>
      <c r="C8732" s="205" t="s">
        <v>692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313</v>
      </c>
      <c r="H8732" s="207" t="s">
        <v>1920</v>
      </c>
      <c r="I8732" s="207" t="s">
        <v>240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691</v>
      </c>
      <c r="C8733" s="205" t="s">
        <v>692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313</v>
      </c>
      <c r="H8733" s="207" t="s">
        <v>1920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691</v>
      </c>
      <c r="C8734" s="205" t="s">
        <v>692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293</v>
      </c>
      <c r="H8734" s="207" t="s">
        <v>355</v>
      </c>
      <c r="I8734" s="207" t="s">
        <v>240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691</v>
      </c>
      <c r="C8735" s="205" t="s">
        <v>692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317</v>
      </c>
      <c r="H8735" s="207" t="s">
        <v>355</v>
      </c>
      <c r="I8735" s="207" t="s">
        <v>240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691</v>
      </c>
      <c r="C8736" s="205" t="s">
        <v>692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313</v>
      </c>
      <c r="H8736" s="207" t="s">
        <v>355</v>
      </c>
      <c r="I8736" s="207" t="s">
        <v>240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691</v>
      </c>
      <c r="C8737" s="205" t="s">
        <v>692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317</v>
      </c>
      <c r="H8737" s="207" t="s">
        <v>355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691</v>
      </c>
      <c r="C8738" s="205" t="s">
        <v>692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313</v>
      </c>
      <c r="H8738" s="207" t="s">
        <v>355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691</v>
      </c>
      <c r="C8739" s="205" t="s">
        <v>692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287</v>
      </c>
      <c r="H8739" s="207" t="s">
        <v>346</v>
      </c>
      <c r="I8739" s="207" t="s">
        <v>241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691</v>
      </c>
      <c r="C8740" s="205" t="s">
        <v>692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287</v>
      </c>
      <c r="H8740" s="207" t="s">
        <v>346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691</v>
      </c>
      <c r="C8741" s="205" t="s">
        <v>692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287</v>
      </c>
      <c r="H8741" s="207" t="s">
        <v>346</v>
      </c>
      <c r="I8741" s="207" t="s">
        <v>240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691</v>
      </c>
      <c r="C8742" s="205" t="s">
        <v>692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287</v>
      </c>
      <c r="H8742" s="207" t="s">
        <v>346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691</v>
      </c>
      <c r="C8743" s="205" t="s">
        <v>692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287</v>
      </c>
      <c r="H8743" s="207" t="s">
        <v>346</v>
      </c>
      <c r="I8743" s="207" t="s">
        <v>241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691</v>
      </c>
      <c r="C8744" s="205" t="s">
        <v>692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287</v>
      </c>
      <c r="H8744" s="207" t="s">
        <v>346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691</v>
      </c>
      <c r="C8745" s="205" t="s">
        <v>692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287</v>
      </c>
      <c r="H8745" s="207" t="s">
        <v>346</v>
      </c>
      <c r="I8745" s="207" t="s">
        <v>240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691</v>
      </c>
      <c r="C8746" s="205" t="s">
        <v>692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287</v>
      </c>
      <c r="H8746" s="207" t="s">
        <v>346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691</v>
      </c>
      <c r="C8747" s="205" t="s">
        <v>692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287</v>
      </c>
      <c r="H8747" s="207" t="s">
        <v>454</v>
      </c>
      <c r="I8747" s="207" t="s">
        <v>240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691</v>
      </c>
      <c r="C8748" s="205" t="s">
        <v>692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287</v>
      </c>
      <c r="H8748" s="207" t="s">
        <v>454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691</v>
      </c>
      <c r="C8749" s="205" t="s">
        <v>692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287</v>
      </c>
      <c r="H8749" s="207" t="s">
        <v>454</v>
      </c>
      <c r="I8749" s="207" t="s">
        <v>240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691</v>
      </c>
      <c r="C8750" s="205" t="s">
        <v>692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287</v>
      </c>
      <c r="H8750" s="207" t="s">
        <v>454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691</v>
      </c>
      <c r="C8751" s="205" t="s">
        <v>692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287</v>
      </c>
      <c r="H8751" s="207" t="s">
        <v>1005</v>
      </c>
      <c r="I8751" s="207" t="s">
        <v>242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691</v>
      </c>
      <c r="C8752" s="205" t="s">
        <v>692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287</v>
      </c>
      <c r="H8752" s="207" t="s">
        <v>1005</v>
      </c>
      <c r="I8752" s="207" t="s">
        <v>242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691</v>
      </c>
      <c r="C8753" s="205" t="s">
        <v>692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287</v>
      </c>
      <c r="H8753" s="207" t="s">
        <v>1005</v>
      </c>
      <c r="I8753" s="207" t="s">
        <v>242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691</v>
      </c>
      <c r="C8754" s="205" t="s">
        <v>692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287</v>
      </c>
      <c r="H8754" s="207" t="s">
        <v>1572</v>
      </c>
      <c r="I8754" s="207" t="s">
        <v>240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691</v>
      </c>
      <c r="C8755" s="205" t="s">
        <v>692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287</v>
      </c>
      <c r="H8755" s="207" t="s">
        <v>1572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691</v>
      </c>
      <c r="C8756" s="205" t="s">
        <v>692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287</v>
      </c>
      <c r="H8756" s="207" t="s">
        <v>1572</v>
      </c>
      <c r="I8756" s="207" t="s">
        <v>240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691</v>
      </c>
      <c r="C8757" s="205" t="s">
        <v>692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287</v>
      </c>
      <c r="H8757" s="207" t="s">
        <v>1572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691</v>
      </c>
      <c r="C8758" s="205" t="s">
        <v>692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287</v>
      </c>
      <c r="H8758" s="207" t="s">
        <v>1894</v>
      </c>
      <c r="I8758" s="207" t="s">
        <v>240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691</v>
      </c>
      <c r="C8759" s="205" t="s">
        <v>692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287</v>
      </c>
      <c r="H8759" s="207" t="s">
        <v>1894</v>
      </c>
      <c r="I8759" s="207" t="s">
        <v>241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691</v>
      </c>
      <c r="C8760" s="205" t="s">
        <v>692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287</v>
      </c>
      <c r="H8760" s="207" t="s">
        <v>1894</v>
      </c>
      <c r="I8760" s="207" t="s">
        <v>241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691</v>
      </c>
      <c r="C8761" s="205" t="s">
        <v>692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287</v>
      </c>
      <c r="H8761" s="207" t="s">
        <v>1894</v>
      </c>
      <c r="I8761" s="207" t="s">
        <v>241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691</v>
      </c>
      <c r="C8762" s="205" t="s">
        <v>692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287</v>
      </c>
      <c r="H8762" s="207" t="s">
        <v>1894</v>
      </c>
      <c r="I8762" s="207" t="s">
        <v>240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691</v>
      </c>
      <c r="C8763" s="205" t="s">
        <v>692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287</v>
      </c>
      <c r="H8763" s="207" t="s">
        <v>1894</v>
      </c>
      <c r="I8763" s="207" t="s">
        <v>240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691</v>
      </c>
      <c r="C8764" s="205" t="s">
        <v>692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287</v>
      </c>
      <c r="H8764" s="207" t="s">
        <v>1894</v>
      </c>
      <c r="I8764" s="207" t="s">
        <v>241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691</v>
      </c>
      <c r="C8765" s="205" t="s">
        <v>692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287</v>
      </c>
      <c r="H8765" s="207" t="s">
        <v>1894</v>
      </c>
      <c r="I8765" s="207" t="s">
        <v>241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691</v>
      </c>
      <c r="C8766" s="205" t="s">
        <v>692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287</v>
      </c>
      <c r="H8766" s="207" t="s">
        <v>1894</v>
      </c>
      <c r="I8766" s="207" t="s">
        <v>241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691</v>
      </c>
      <c r="C8767" s="205" t="s">
        <v>692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287</v>
      </c>
      <c r="H8767" s="207" t="s">
        <v>1714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691</v>
      </c>
      <c r="C8768" s="205" t="s">
        <v>692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313</v>
      </c>
      <c r="H8768" s="207" t="s">
        <v>1668</v>
      </c>
      <c r="I8768" s="207" t="s">
        <v>240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691</v>
      </c>
      <c r="C8769" s="205" t="s">
        <v>692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293</v>
      </c>
      <c r="H8769" s="207" t="s">
        <v>1668</v>
      </c>
      <c r="I8769" s="207" t="s">
        <v>240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691</v>
      </c>
      <c r="C8770" s="205" t="s">
        <v>692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313</v>
      </c>
      <c r="H8770" s="207" t="s">
        <v>1668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691</v>
      </c>
      <c r="C8771" s="205" t="s">
        <v>692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293</v>
      </c>
      <c r="H8771" s="207" t="s">
        <v>1668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691</v>
      </c>
      <c r="C8772" s="205" t="s">
        <v>692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313</v>
      </c>
      <c r="H8772" s="207" t="s">
        <v>1668</v>
      </c>
      <c r="I8772" s="207" t="s">
        <v>240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691</v>
      </c>
      <c r="C8773" s="205" t="s">
        <v>692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293</v>
      </c>
      <c r="H8773" s="207" t="s">
        <v>1668</v>
      </c>
      <c r="I8773" s="207" t="s">
        <v>240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691</v>
      </c>
      <c r="C8774" s="205" t="s">
        <v>692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313</v>
      </c>
      <c r="H8774" s="207" t="s">
        <v>1668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691</v>
      </c>
      <c r="C8775" s="205" t="s">
        <v>692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293</v>
      </c>
      <c r="H8775" s="207" t="s">
        <v>1668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691</v>
      </c>
      <c r="C8776" s="205" t="s">
        <v>692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313</v>
      </c>
      <c r="H8776" s="207" t="s">
        <v>1668</v>
      </c>
      <c r="I8776" s="207" t="s">
        <v>241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691</v>
      </c>
      <c r="C8777" s="205" t="s">
        <v>692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293</v>
      </c>
      <c r="H8777" s="207" t="s">
        <v>1668</v>
      </c>
      <c r="I8777" s="207" t="s">
        <v>241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691</v>
      </c>
      <c r="C8778" s="205" t="s">
        <v>692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313</v>
      </c>
      <c r="H8778" s="207" t="s">
        <v>1668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691</v>
      </c>
      <c r="C8779" s="205" t="s">
        <v>692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293</v>
      </c>
      <c r="H8779" s="207" t="s">
        <v>1668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691</v>
      </c>
      <c r="C8780" s="205" t="s">
        <v>692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289</v>
      </c>
      <c r="H8780" s="207" t="s">
        <v>1668</v>
      </c>
      <c r="I8780" s="207" t="s">
        <v>240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691</v>
      </c>
      <c r="C8781" s="205" t="s">
        <v>692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289</v>
      </c>
      <c r="H8781" s="207" t="s">
        <v>1668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691</v>
      </c>
      <c r="C8782" s="205" t="s">
        <v>692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303</v>
      </c>
      <c r="H8782" s="207" t="s">
        <v>1668</v>
      </c>
      <c r="I8782" s="207" t="s">
        <v>240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691</v>
      </c>
      <c r="C8783" s="205" t="s">
        <v>692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303</v>
      </c>
      <c r="H8783" s="207" t="s">
        <v>1668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691</v>
      </c>
      <c r="C8784" s="205" t="s">
        <v>692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287</v>
      </c>
      <c r="H8784" s="207" t="s">
        <v>1668</v>
      </c>
      <c r="I8784" s="207" t="s">
        <v>241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691</v>
      </c>
      <c r="C8785" s="205" t="s">
        <v>692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287</v>
      </c>
      <c r="H8785" s="207" t="s">
        <v>1668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691</v>
      </c>
      <c r="C8786" s="205" t="s">
        <v>692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287</v>
      </c>
      <c r="H8786" s="207" t="s">
        <v>1668</v>
      </c>
      <c r="I8786" s="207" t="s">
        <v>241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691</v>
      </c>
      <c r="C8787" s="205" t="s">
        <v>692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287</v>
      </c>
      <c r="H8787" s="207" t="s">
        <v>1668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691</v>
      </c>
      <c r="C8788" s="205" t="s">
        <v>692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287</v>
      </c>
      <c r="H8788" s="207" t="s">
        <v>1668</v>
      </c>
      <c r="I8788" s="207" t="s">
        <v>240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691</v>
      </c>
      <c r="C8789" s="205" t="s">
        <v>692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287</v>
      </c>
      <c r="H8789" s="207" t="s">
        <v>1668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691</v>
      </c>
      <c r="C8790" s="205" t="s">
        <v>692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293</v>
      </c>
      <c r="H8790" s="207" t="s">
        <v>1668</v>
      </c>
      <c r="I8790" s="207" t="s">
        <v>240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691</v>
      </c>
      <c r="C8791" s="205" t="s">
        <v>692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293</v>
      </c>
      <c r="H8791" s="207" t="s">
        <v>1668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691</v>
      </c>
      <c r="C8792" s="205" t="s">
        <v>692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313</v>
      </c>
      <c r="H8792" s="207" t="s">
        <v>1668</v>
      </c>
      <c r="I8792" s="207" t="s">
        <v>240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691</v>
      </c>
      <c r="C8793" s="205" t="s">
        <v>692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293</v>
      </c>
      <c r="H8793" s="207" t="s">
        <v>1668</v>
      </c>
      <c r="I8793" s="207" t="s">
        <v>240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691</v>
      </c>
      <c r="C8794" s="205" t="s">
        <v>692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313</v>
      </c>
      <c r="H8794" s="207" t="s">
        <v>1668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691</v>
      </c>
      <c r="C8795" s="205" t="s">
        <v>692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293</v>
      </c>
      <c r="H8795" s="207" t="s">
        <v>1668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691</v>
      </c>
      <c r="C8796" s="205" t="s">
        <v>692</v>
      </c>
      <c r="D8796" s="72" t="str">
        <f t="shared" si="275"/>
        <v>fev/2019</v>
      </c>
      <c r="E8796" s="206">
        <v>43511</v>
      </c>
      <c r="F8796" s="205" t="s">
        <v>1922</v>
      </c>
      <c r="G8796" s="205" t="s">
        <v>287</v>
      </c>
      <c r="H8796" s="207" t="s">
        <v>926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691</v>
      </c>
      <c r="C8797" s="205" t="s">
        <v>692</v>
      </c>
      <c r="D8797" s="72" t="str">
        <f t="shared" si="275"/>
        <v>fev/2019</v>
      </c>
      <c r="E8797" s="206">
        <v>43511</v>
      </c>
      <c r="F8797" s="205" t="s">
        <v>314</v>
      </c>
      <c r="G8797" s="205" t="s">
        <v>287</v>
      </c>
      <c r="H8797" s="207" t="s">
        <v>1923</v>
      </c>
      <c r="I8797" s="207" t="s">
        <v>268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691</v>
      </c>
      <c r="C8798" s="205" t="s">
        <v>692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287</v>
      </c>
      <c r="H8798" s="207" t="s">
        <v>1924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693</v>
      </c>
      <c r="C8799" s="205" t="s">
        <v>692</v>
      </c>
      <c r="D8799" s="72" t="str">
        <f t="shared" si="275"/>
        <v>fev/2019</v>
      </c>
      <c r="E8799" s="206">
        <v>43511</v>
      </c>
      <c r="F8799" s="205" t="s">
        <v>520</v>
      </c>
      <c r="G8799" s="205" t="s">
        <v>287</v>
      </c>
      <c r="H8799" s="207" t="s">
        <v>204</v>
      </c>
      <c r="I8799" s="207" t="s">
        <v>292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691</v>
      </c>
      <c r="C8800" s="205" t="s">
        <v>692</v>
      </c>
      <c r="D8800" s="72" t="str">
        <f t="shared" si="275"/>
        <v>fev/2019</v>
      </c>
      <c r="E8800" s="206">
        <v>43511</v>
      </c>
      <c r="F8800" s="205" t="s">
        <v>210</v>
      </c>
      <c r="G8800" s="205" t="s">
        <v>287</v>
      </c>
      <c r="H8800" s="207" t="s">
        <v>321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691</v>
      </c>
      <c r="C8801" s="205" t="s">
        <v>692</v>
      </c>
      <c r="D8801" s="72" t="str">
        <f t="shared" si="275"/>
        <v>fev/2019</v>
      </c>
      <c r="E8801" s="206">
        <v>43511</v>
      </c>
      <c r="F8801" s="205" t="s">
        <v>210</v>
      </c>
      <c r="G8801" s="205" t="s">
        <v>287</v>
      </c>
      <c r="H8801" s="207" t="s">
        <v>298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691</v>
      </c>
      <c r="C8802" s="205" t="s">
        <v>692</v>
      </c>
      <c r="D8802" s="72" t="str">
        <f t="shared" si="275"/>
        <v>fev/2019</v>
      </c>
      <c r="E8802" s="206">
        <v>43511</v>
      </c>
      <c r="F8802" s="205" t="s">
        <v>210</v>
      </c>
      <c r="G8802" s="205" t="s">
        <v>287</v>
      </c>
      <c r="H8802" s="207" t="s">
        <v>298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691</v>
      </c>
      <c r="C8803" s="205" t="s">
        <v>692</v>
      </c>
      <c r="D8803" s="72" t="str">
        <f t="shared" si="275"/>
        <v>fev/2019</v>
      </c>
      <c r="E8803" s="206">
        <v>43511</v>
      </c>
      <c r="F8803" s="205" t="s">
        <v>210</v>
      </c>
      <c r="G8803" s="205" t="s">
        <v>287</v>
      </c>
      <c r="H8803" s="207" t="s">
        <v>298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691</v>
      </c>
      <c r="C8804" s="205" t="s">
        <v>692</v>
      </c>
      <c r="D8804" s="72" t="str">
        <f t="shared" si="275"/>
        <v>fev/2019</v>
      </c>
      <c r="E8804" s="206">
        <v>43511</v>
      </c>
      <c r="F8804" s="205" t="s">
        <v>210</v>
      </c>
      <c r="G8804" s="205" t="s">
        <v>287</v>
      </c>
      <c r="H8804" s="207" t="s">
        <v>298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691</v>
      </c>
      <c r="C8805" s="205" t="s">
        <v>692</v>
      </c>
      <c r="D8805" s="72" t="str">
        <f t="shared" si="275"/>
        <v>fev/2019</v>
      </c>
      <c r="E8805" s="206">
        <v>43511</v>
      </c>
      <c r="F8805" s="205" t="s">
        <v>210</v>
      </c>
      <c r="G8805" s="205" t="s">
        <v>287</v>
      </c>
      <c r="H8805" s="207" t="s">
        <v>298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691</v>
      </c>
      <c r="C8806" s="205" t="s">
        <v>692</v>
      </c>
      <c r="D8806" s="72" t="str">
        <f t="shared" si="275"/>
        <v>fev/2019</v>
      </c>
      <c r="E8806" s="206">
        <v>43511</v>
      </c>
      <c r="F8806" s="205" t="s">
        <v>210</v>
      </c>
      <c r="G8806" s="205" t="s">
        <v>287</v>
      </c>
      <c r="H8806" s="207" t="s">
        <v>298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691</v>
      </c>
      <c r="C8807" s="205" t="s">
        <v>692</v>
      </c>
      <c r="D8807" s="72" t="str">
        <f t="shared" si="275"/>
        <v>fev/2019</v>
      </c>
      <c r="E8807" s="206">
        <v>43511</v>
      </c>
      <c r="F8807" s="205" t="s">
        <v>210</v>
      </c>
      <c r="G8807" s="205" t="s">
        <v>287</v>
      </c>
      <c r="H8807" s="207" t="s">
        <v>298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691</v>
      </c>
      <c r="C8808" s="205" t="s">
        <v>692</v>
      </c>
      <c r="D8808" s="72" t="str">
        <f t="shared" si="275"/>
        <v>fev/2019</v>
      </c>
      <c r="E8808" s="206">
        <v>43511</v>
      </c>
      <c r="F8808" s="205" t="s">
        <v>210</v>
      </c>
      <c r="G8808" s="205" t="s">
        <v>287</v>
      </c>
      <c r="H8808" s="207" t="s">
        <v>298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691</v>
      </c>
      <c r="C8809" s="205" t="s">
        <v>692</v>
      </c>
      <c r="D8809" s="72" t="str">
        <f t="shared" si="275"/>
        <v>fev/2019</v>
      </c>
      <c r="E8809" s="206">
        <v>43511</v>
      </c>
      <c r="F8809" s="205" t="s">
        <v>210</v>
      </c>
      <c r="G8809" s="205" t="s">
        <v>287</v>
      </c>
      <c r="H8809" s="207" t="s">
        <v>298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691</v>
      </c>
      <c r="C8810" s="205" t="s">
        <v>692</v>
      </c>
      <c r="D8810" s="72" t="str">
        <f t="shared" si="275"/>
        <v>fev/2019</v>
      </c>
      <c r="E8810" s="206">
        <v>43511</v>
      </c>
      <c r="F8810" s="205" t="s">
        <v>210</v>
      </c>
      <c r="G8810" s="205" t="s">
        <v>287</v>
      </c>
      <c r="H8810" s="207" t="s">
        <v>298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691</v>
      </c>
      <c r="C8811" s="205" t="s">
        <v>692</v>
      </c>
      <c r="D8811" s="72" t="str">
        <f t="shared" si="275"/>
        <v>fev/2019</v>
      </c>
      <c r="E8811" s="206">
        <v>43511</v>
      </c>
      <c r="F8811" s="205" t="s">
        <v>210</v>
      </c>
      <c r="G8811" s="205" t="s">
        <v>287</v>
      </c>
      <c r="H8811" s="207" t="s">
        <v>298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691</v>
      </c>
      <c r="C8812" s="205" t="s">
        <v>692</v>
      </c>
      <c r="D8812" s="72" t="str">
        <f t="shared" si="275"/>
        <v>fev/2019</v>
      </c>
      <c r="E8812" s="206">
        <v>43511</v>
      </c>
      <c r="F8812" s="205" t="s">
        <v>210</v>
      </c>
      <c r="G8812" s="205" t="s">
        <v>287</v>
      </c>
      <c r="H8812" s="207" t="s">
        <v>298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691</v>
      </c>
      <c r="C8813" s="205" t="s">
        <v>692</v>
      </c>
      <c r="D8813" s="72" t="str">
        <f t="shared" si="275"/>
        <v>fev/2019</v>
      </c>
      <c r="E8813" s="206">
        <v>43511</v>
      </c>
      <c r="F8813" s="205" t="s">
        <v>210</v>
      </c>
      <c r="G8813" s="205" t="s">
        <v>287</v>
      </c>
      <c r="H8813" s="207" t="s">
        <v>298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691</v>
      </c>
      <c r="C8814" s="205" t="s">
        <v>692</v>
      </c>
      <c r="D8814" s="72" t="str">
        <f t="shared" si="275"/>
        <v>fev/2019</v>
      </c>
      <c r="E8814" s="206">
        <v>43511</v>
      </c>
      <c r="F8814" s="205" t="s">
        <v>210</v>
      </c>
      <c r="G8814" s="205" t="s">
        <v>287</v>
      </c>
      <c r="H8814" s="207" t="s">
        <v>298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691</v>
      </c>
      <c r="C8815" s="205" t="s">
        <v>692</v>
      </c>
      <c r="D8815" s="72" t="str">
        <f t="shared" si="275"/>
        <v>fev/2019</v>
      </c>
      <c r="E8815" s="206">
        <v>43511</v>
      </c>
      <c r="F8815" s="205" t="s">
        <v>201</v>
      </c>
      <c r="G8815" s="205" t="s">
        <v>287</v>
      </c>
      <c r="H8815" s="207" t="s">
        <v>294</v>
      </c>
      <c r="I8815" s="207" t="s">
        <v>229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693</v>
      </c>
      <c r="C8816" s="205" t="s">
        <v>692</v>
      </c>
      <c r="D8816" s="72" t="str">
        <f t="shared" si="275"/>
        <v>fev/2019</v>
      </c>
      <c r="E8816" s="206">
        <v>43511</v>
      </c>
      <c r="F8816" s="205" t="s">
        <v>201</v>
      </c>
      <c r="G8816" s="205" t="s">
        <v>287</v>
      </c>
      <c r="H8816" s="207" t="s">
        <v>1887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691</v>
      </c>
      <c r="C8817" s="205" t="s">
        <v>692</v>
      </c>
      <c r="D8817" s="72" t="str">
        <f t="shared" si="275"/>
        <v>fev/2019</v>
      </c>
      <c r="E8817" s="206">
        <v>43511</v>
      </c>
      <c r="F8817" s="205" t="s">
        <v>201</v>
      </c>
      <c r="G8817" s="205" t="s">
        <v>287</v>
      </c>
      <c r="H8817" s="207" t="s">
        <v>1887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691</v>
      </c>
      <c r="C8818" s="205" t="s">
        <v>692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303</v>
      </c>
      <c r="H8818" s="207" t="s">
        <v>581</v>
      </c>
      <c r="I8818" s="207" t="s">
        <v>242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691</v>
      </c>
      <c r="C8819" s="205" t="s">
        <v>692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287</v>
      </c>
      <c r="H8819" s="207" t="s">
        <v>316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691</v>
      </c>
      <c r="C8820" s="205" t="s">
        <v>692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287</v>
      </c>
      <c r="H8820" s="207" t="s">
        <v>405</v>
      </c>
      <c r="I8820" s="207" t="s">
        <v>252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691</v>
      </c>
      <c r="C8821" s="205" t="s">
        <v>692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287</v>
      </c>
      <c r="H8821" s="207" t="s">
        <v>405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691</v>
      </c>
      <c r="C8822" s="205" t="s">
        <v>692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287</v>
      </c>
      <c r="H8822" s="207" t="s">
        <v>1007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691</v>
      </c>
      <c r="C8823" s="205" t="s">
        <v>692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287</v>
      </c>
      <c r="H8823" s="207" t="s">
        <v>1007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691</v>
      </c>
      <c r="C8824" s="205" t="s">
        <v>692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287</v>
      </c>
      <c r="H8824" s="207" t="s">
        <v>1592</v>
      </c>
      <c r="I8824" s="207" t="s">
        <v>263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691</v>
      </c>
      <c r="C8825" s="205" t="s">
        <v>692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287</v>
      </c>
      <c r="H8825" s="207" t="s">
        <v>388</v>
      </c>
      <c r="I8825" s="207" t="s">
        <v>240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691</v>
      </c>
      <c r="C8826" s="205" t="s">
        <v>692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287</v>
      </c>
      <c r="H8826" s="207" t="s">
        <v>388</v>
      </c>
      <c r="I8826" s="207" t="s">
        <v>241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691</v>
      </c>
      <c r="C8827" s="205" t="s">
        <v>692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287</v>
      </c>
      <c r="H8827" s="207" t="s">
        <v>1925</v>
      </c>
      <c r="I8827" s="207" t="s">
        <v>241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691</v>
      </c>
      <c r="C8828" s="205" t="s">
        <v>692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287</v>
      </c>
      <c r="H8828" s="207" t="s">
        <v>1925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691</v>
      </c>
      <c r="C8829" s="205" t="s">
        <v>692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287</v>
      </c>
      <c r="H8829" s="207" t="s">
        <v>1925</v>
      </c>
      <c r="I8829" s="207" t="s">
        <v>241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691</v>
      </c>
      <c r="C8830" s="205" t="s">
        <v>692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287</v>
      </c>
      <c r="H8830" s="207" t="s">
        <v>1925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691</v>
      </c>
      <c r="C8831" s="205" t="s">
        <v>692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287</v>
      </c>
      <c r="H8831" s="207" t="s">
        <v>1925</v>
      </c>
      <c r="I8831" s="207" t="s">
        <v>241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691</v>
      </c>
      <c r="C8832" s="205" t="s">
        <v>692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287</v>
      </c>
      <c r="H8832" s="207" t="s">
        <v>1925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691</v>
      </c>
      <c r="C8833" s="205" t="s">
        <v>692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303</v>
      </c>
      <c r="H8833" s="207" t="s">
        <v>1925</v>
      </c>
      <c r="I8833" s="207" t="s">
        <v>241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691</v>
      </c>
      <c r="C8834" s="205" t="s">
        <v>692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303</v>
      </c>
      <c r="H8834" s="207" t="s">
        <v>1925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691</v>
      </c>
      <c r="C8835" s="205" t="s">
        <v>692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289</v>
      </c>
      <c r="H8835" s="207" t="s">
        <v>355</v>
      </c>
      <c r="I8835" s="207" t="s">
        <v>241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691</v>
      </c>
      <c r="C8836" s="205" t="s">
        <v>692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289</v>
      </c>
      <c r="H8836" s="207" t="s">
        <v>355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691</v>
      </c>
      <c r="C8837" s="205" t="s">
        <v>692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303</v>
      </c>
      <c r="H8837" s="207" t="s">
        <v>355</v>
      </c>
      <c r="I8837" s="207" t="s">
        <v>240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691</v>
      </c>
      <c r="C8838" s="205" t="s">
        <v>692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289</v>
      </c>
      <c r="H8838" s="207" t="s">
        <v>355</v>
      </c>
      <c r="I8838" s="207" t="s">
        <v>240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691</v>
      </c>
      <c r="C8839" s="205" t="s">
        <v>692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303</v>
      </c>
      <c r="H8839" s="207" t="s">
        <v>355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691</v>
      </c>
      <c r="C8840" s="205" t="s">
        <v>692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289</v>
      </c>
      <c r="H8840" s="207" t="s">
        <v>355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691</v>
      </c>
      <c r="C8841" s="205" t="s">
        <v>692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287</v>
      </c>
      <c r="H8841" s="207" t="s">
        <v>355</v>
      </c>
      <c r="I8841" s="207" t="s">
        <v>240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691</v>
      </c>
      <c r="C8842" s="205" t="s">
        <v>692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287</v>
      </c>
      <c r="H8842" s="207" t="s">
        <v>355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691</v>
      </c>
      <c r="C8843" s="205" t="s">
        <v>692</v>
      </c>
      <c r="D8843" s="72" t="str">
        <f t="shared" si="277"/>
        <v>fev/2019</v>
      </c>
      <c r="E8843" s="206">
        <v>43514</v>
      </c>
      <c r="F8843" s="205" t="s">
        <v>1618</v>
      </c>
      <c r="G8843" s="205" t="s">
        <v>287</v>
      </c>
      <c r="H8843" s="207" t="s">
        <v>1888</v>
      </c>
      <c r="I8843" s="207" t="s">
        <v>202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691</v>
      </c>
      <c r="C8844" s="205" t="s">
        <v>692</v>
      </c>
      <c r="D8844" s="72" t="str">
        <f t="shared" si="277"/>
        <v>fev/2019</v>
      </c>
      <c r="E8844" s="206">
        <v>43514</v>
      </c>
      <c r="F8844" s="205" t="s">
        <v>314</v>
      </c>
      <c r="G8844" s="205" t="s">
        <v>287</v>
      </c>
      <c r="H8844" s="207" t="s">
        <v>1926</v>
      </c>
      <c r="I8844" s="207" t="s">
        <v>268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691</v>
      </c>
      <c r="C8845" s="205" t="s">
        <v>692</v>
      </c>
      <c r="D8845" s="72" t="str">
        <f t="shared" si="277"/>
        <v>fev/2019</v>
      </c>
      <c r="E8845" s="206">
        <v>43514</v>
      </c>
      <c r="F8845" s="205" t="s">
        <v>314</v>
      </c>
      <c r="G8845" s="205" t="s">
        <v>287</v>
      </c>
      <c r="H8845" s="207" t="s">
        <v>449</v>
      </c>
      <c r="I8845" s="207" t="s">
        <v>268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691</v>
      </c>
      <c r="C8846" s="205" t="s">
        <v>692</v>
      </c>
      <c r="D8846" s="72" t="str">
        <f t="shared" si="277"/>
        <v>fev/2019</v>
      </c>
      <c r="E8846" s="206">
        <v>43514</v>
      </c>
      <c r="F8846" s="205" t="s">
        <v>314</v>
      </c>
      <c r="G8846" s="205" t="s">
        <v>287</v>
      </c>
      <c r="H8846" s="207" t="s">
        <v>1677</v>
      </c>
      <c r="I8846" s="207" t="s">
        <v>268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691</v>
      </c>
      <c r="C8847" s="205" t="s">
        <v>692</v>
      </c>
      <c r="D8847" s="72" t="str">
        <f t="shared" si="277"/>
        <v>fev/2019</v>
      </c>
      <c r="E8847" s="206">
        <v>43514</v>
      </c>
      <c r="F8847" s="205" t="s">
        <v>314</v>
      </c>
      <c r="G8847" s="205" t="s">
        <v>287</v>
      </c>
      <c r="H8847" s="207" t="s">
        <v>1677</v>
      </c>
      <c r="I8847" s="207" t="s">
        <v>268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691</v>
      </c>
      <c r="C8848" s="205" t="s">
        <v>692</v>
      </c>
      <c r="D8848" s="72" t="str">
        <f t="shared" si="277"/>
        <v>fev/2019</v>
      </c>
      <c r="E8848" s="206">
        <v>43514</v>
      </c>
      <c r="F8848" s="205" t="s">
        <v>314</v>
      </c>
      <c r="G8848" s="205" t="s">
        <v>287</v>
      </c>
      <c r="H8848" s="207" t="s">
        <v>1927</v>
      </c>
      <c r="I8848" s="207" t="s">
        <v>268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691</v>
      </c>
      <c r="C8849" s="205" t="s">
        <v>692</v>
      </c>
      <c r="D8849" s="72" t="str">
        <f t="shared" si="277"/>
        <v>fev/2019</v>
      </c>
      <c r="E8849" s="206">
        <v>43514</v>
      </c>
      <c r="F8849" s="205" t="s">
        <v>314</v>
      </c>
      <c r="G8849" s="205" t="s">
        <v>287</v>
      </c>
      <c r="H8849" s="207" t="s">
        <v>1927</v>
      </c>
      <c r="I8849" s="207" t="s">
        <v>268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691</v>
      </c>
      <c r="C8850" s="205" t="s">
        <v>692</v>
      </c>
      <c r="D8850" s="72" t="str">
        <f t="shared" si="277"/>
        <v>fev/2019</v>
      </c>
      <c r="E8850" s="206">
        <v>43514</v>
      </c>
      <c r="F8850" s="205" t="s">
        <v>314</v>
      </c>
      <c r="G8850" s="205" t="s">
        <v>287</v>
      </c>
      <c r="H8850" s="207" t="s">
        <v>451</v>
      </c>
      <c r="I8850" s="207" t="s">
        <v>268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691</v>
      </c>
      <c r="C8851" s="205" t="s">
        <v>692</v>
      </c>
      <c r="D8851" s="72" t="str">
        <f t="shared" si="277"/>
        <v>fev/2019</v>
      </c>
      <c r="E8851" s="206">
        <v>43514</v>
      </c>
      <c r="F8851" s="205" t="s">
        <v>314</v>
      </c>
      <c r="G8851" s="205" t="s">
        <v>287</v>
      </c>
      <c r="H8851" s="207" t="s">
        <v>881</v>
      </c>
      <c r="I8851" s="207" t="s">
        <v>268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691</v>
      </c>
      <c r="C8852" s="205" t="s">
        <v>692</v>
      </c>
      <c r="D8852" s="72" t="str">
        <f t="shared" si="277"/>
        <v>fev/2019</v>
      </c>
      <c r="E8852" s="206">
        <v>43514</v>
      </c>
      <c r="F8852" s="205" t="s">
        <v>314</v>
      </c>
      <c r="G8852" s="205" t="s">
        <v>287</v>
      </c>
      <c r="H8852" s="207" t="s">
        <v>881</v>
      </c>
      <c r="I8852" s="207" t="s">
        <v>268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691</v>
      </c>
      <c r="C8853" s="205" t="s">
        <v>692</v>
      </c>
      <c r="D8853" s="72" t="str">
        <f t="shared" si="277"/>
        <v>fev/2019</v>
      </c>
      <c r="E8853" s="206">
        <v>43514</v>
      </c>
      <c r="F8853" s="205" t="s">
        <v>314</v>
      </c>
      <c r="G8853" s="205" t="s">
        <v>287</v>
      </c>
      <c r="H8853" s="207" t="s">
        <v>1928</v>
      </c>
      <c r="I8853" s="207" t="s">
        <v>268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691</v>
      </c>
      <c r="C8854" s="205" t="s">
        <v>692</v>
      </c>
      <c r="D8854" s="72" t="str">
        <f t="shared" si="277"/>
        <v>fev/2019</v>
      </c>
      <c r="E8854" s="206">
        <v>43514</v>
      </c>
      <c r="F8854" s="205" t="s">
        <v>314</v>
      </c>
      <c r="G8854" s="205" t="s">
        <v>287</v>
      </c>
      <c r="H8854" s="207" t="s">
        <v>1929</v>
      </c>
      <c r="I8854" s="207" t="s">
        <v>268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691</v>
      </c>
      <c r="C8855" s="205" t="s">
        <v>692</v>
      </c>
      <c r="D8855" s="72" t="str">
        <f t="shared" si="277"/>
        <v>fev/2019</v>
      </c>
      <c r="E8855" s="206">
        <v>43514</v>
      </c>
      <c r="F8855" s="205" t="s">
        <v>314</v>
      </c>
      <c r="G8855" s="205" t="s">
        <v>287</v>
      </c>
      <c r="H8855" s="207" t="s">
        <v>1930</v>
      </c>
      <c r="I8855" s="207" t="s">
        <v>268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691</v>
      </c>
      <c r="C8856" s="205" t="s">
        <v>692</v>
      </c>
      <c r="D8856" s="72" t="str">
        <f t="shared" si="277"/>
        <v>fev/2019</v>
      </c>
      <c r="E8856" s="206">
        <v>43514</v>
      </c>
      <c r="F8856" s="205" t="s">
        <v>314</v>
      </c>
      <c r="G8856" s="205" t="s">
        <v>287</v>
      </c>
      <c r="H8856" s="207" t="s">
        <v>723</v>
      </c>
      <c r="I8856" s="207" t="s">
        <v>268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691</v>
      </c>
      <c r="C8857" s="205" t="s">
        <v>692</v>
      </c>
      <c r="D8857" s="72" t="str">
        <f t="shared" si="277"/>
        <v>fev/2019</v>
      </c>
      <c r="E8857" s="206">
        <v>43514</v>
      </c>
      <c r="F8857" s="205" t="s">
        <v>314</v>
      </c>
      <c r="G8857" s="205" t="s">
        <v>287</v>
      </c>
      <c r="H8857" s="207" t="s">
        <v>723</v>
      </c>
      <c r="I8857" s="207" t="s">
        <v>268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691</v>
      </c>
      <c r="C8858" s="205" t="s">
        <v>692</v>
      </c>
      <c r="D8858" s="72" t="str">
        <f t="shared" si="277"/>
        <v>fev/2019</v>
      </c>
      <c r="E8858" s="206">
        <v>43514</v>
      </c>
      <c r="F8858" s="205" t="s">
        <v>314</v>
      </c>
      <c r="G8858" s="205" t="s">
        <v>287</v>
      </c>
      <c r="H8858" s="207" t="s">
        <v>325</v>
      </c>
      <c r="I8858" s="207" t="s">
        <v>268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691</v>
      </c>
      <c r="C8859" s="205" t="s">
        <v>692</v>
      </c>
      <c r="D8859" s="72" t="str">
        <f t="shared" si="277"/>
        <v>fev/2019</v>
      </c>
      <c r="E8859" s="206">
        <v>43514</v>
      </c>
      <c r="F8859" s="205" t="s">
        <v>314</v>
      </c>
      <c r="G8859" s="205" t="s">
        <v>287</v>
      </c>
      <c r="H8859" s="207" t="s">
        <v>1060</v>
      </c>
      <c r="I8859" s="207" t="s">
        <v>268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691</v>
      </c>
      <c r="C8860" s="205" t="s">
        <v>692</v>
      </c>
      <c r="D8860" s="72" t="str">
        <f t="shared" si="277"/>
        <v>fev/2019</v>
      </c>
      <c r="E8860" s="206">
        <v>43514</v>
      </c>
      <c r="F8860" s="205" t="s">
        <v>314</v>
      </c>
      <c r="G8860" s="205" t="s">
        <v>287</v>
      </c>
      <c r="H8860" s="207" t="s">
        <v>1060</v>
      </c>
      <c r="I8860" s="207" t="s">
        <v>268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691</v>
      </c>
      <c r="C8861" s="205" t="s">
        <v>692</v>
      </c>
      <c r="D8861" s="72" t="str">
        <f t="shared" si="277"/>
        <v>fev/2019</v>
      </c>
      <c r="E8861" s="206">
        <v>43514</v>
      </c>
      <c r="F8861" s="205" t="s">
        <v>314</v>
      </c>
      <c r="G8861" s="205" t="s">
        <v>287</v>
      </c>
      <c r="H8861" s="207" t="s">
        <v>1327</v>
      </c>
      <c r="I8861" s="207" t="s">
        <v>268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691</v>
      </c>
      <c r="C8862" s="205" t="s">
        <v>692</v>
      </c>
      <c r="D8862" s="72" t="str">
        <f t="shared" si="277"/>
        <v>fev/2019</v>
      </c>
      <c r="E8862" s="206">
        <v>43514</v>
      </c>
      <c r="F8862" s="205" t="s">
        <v>314</v>
      </c>
      <c r="G8862" s="205" t="s">
        <v>287</v>
      </c>
      <c r="H8862" s="207" t="s">
        <v>880</v>
      </c>
      <c r="I8862" s="207" t="s">
        <v>268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691</v>
      </c>
      <c r="C8863" s="205" t="s">
        <v>692</v>
      </c>
      <c r="D8863" s="72" t="str">
        <f t="shared" si="277"/>
        <v>fev/2019</v>
      </c>
      <c r="E8863" s="206">
        <v>43514</v>
      </c>
      <c r="F8863" s="205" t="s">
        <v>1886</v>
      </c>
      <c r="G8863" s="205" t="s">
        <v>287</v>
      </c>
      <c r="H8863" s="207" t="s">
        <v>1931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691</v>
      </c>
      <c r="C8864" s="205" t="s">
        <v>692</v>
      </c>
      <c r="D8864" s="72" t="str">
        <f t="shared" si="277"/>
        <v>fev/2019</v>
      </c>
      <c r="E8864" s="206">
        <v>43514</v>
      </c>
      <c r="F8864" s="205" t="s">
        <v>1886</v>
      </c>
      <c r="G8864" s="205" t="s">
        <v>287</v>
      </c>
      <c r="H8864" s="207" t="s">
        <v>1931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691</v>
      </c>
      <c r="C8865" s="205" t="s">
        <v>692</v>
      </c>
      <c r="D8865" s="72" t="str">
        <f t="shared" si="277"/>
        <v>fev/2019</v>
      </c>
      <c r="E8865" s="206">
        <v>43514</v>
      </c>
      <c r="F8865" s="205" t="s">
        <v>1886</v>
      </c>
      <c r="G8865" s="205" t="s">
        <v>287</v>
      </c>
      <c r="H8865" s="207" t="s">
        <v>1931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691</v>
      </c>
      <c r="C8866" s="205" t="s">
        <v>692</v>
      </c>
      <c r="D8866" s="72" t="str">
        <f t="shared" si="277"/>
        <v>fev/2019</v>
      </c>
      <c r="E8866" s="206">
        <v>43514</v>
      </c>
      <c r="F8866" s="205" t="s">
        <v>1886</v>
      </c>
      <c r="G8866" s="205" t="s">
        <v>287</v>
      </c>
      <c r="H8866" s="207" t="s">
        <v>1931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691</v>
      </c>
      <c r="C8867" s="205" t="s">
        <v>692</v>
      </c>
      <c r="D8867" s="72" t="str">
        <f t="shared" si="277"/>
        <v>fev/2019</v>
      </c>
      <c r="E8867" s="206">
        <v>43514</v>
      </c>
      <c r="F8867" s="205" t="s">
        <v>520</v>
      </c>
      <c r="G8867" s="205" t="s">
        <v>287</v>
      </c>
      <c r="H8867" s="207" t="s">
        <v>204</v>
      </c>
      <c r="I8867" s="207" t="s">
        <v>292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693</v>
      </c>
      <c r="C8868" s="205" t="s">
        <v>692</v>
      </c>
      <c r="D8868" s="72" t="str">
        <f t="shared" si="277"/>
        <v>fev/2019</v>
      </c>
      <c r="E8868" s="206">
        <v>43514</v>
      </c>
      <c r="F8868" s="205" t="s">
        <v>520</v>
      </c>
      <c r="G8868" s="205" t="s">
        <v>287</v>
      </c>
      <c r="H8868" s="207" t="s">
        <v>204</v>
      </c>
      <c r="I8868" s="207" t="s">
        <v>292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691</v>
      </c>
      <c r="C8869" s="205" t="s">
        <v>692</v>
      </c>
      <c r="D8869" s="72" t="str">
        <f t="shared" si="277"/>
        <v>fev/2019</v>
      </c>
      <c r="E8869" s="206">
        <v>43514</v>
      </c>
      <c r="F8869" s="205" t="s">
        <v>210</v>
      </c>
      <c r="G8869" s="205" t="s">
        <v>287</v>
      </c>
      <c r="H8869" s="207" t="s">
        <v>298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691</v>
      </c>
      <c r="C8870" s="205" t="s">
        <v>692</v>
      </c>
      <c r="D8870" s="72" t="str">
        <f t="shared" si="277"/>
        <v>fev/2019</v>
      </c>
      <c r="E8870" s="206">
        <v>43514</v>
      </c>
      <c r="F8870" s="205" t="s">
        <v>210</v>
      </c>
      <c r="G8870" s="205" t="s">
        <v>287</v>
      </c>
      <c r="H8870" s="207" t="s">
        <v>298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691</v>
      </c>
      <c r="C8871" s="205" t="s">
        <v>692</v>
      </c>
      <c r="D8871" s="72" t="str">
        <f t="shared" si="277"/>
        <v>fev/2019</v>
      </c>
      <c r="E8871" s="206">
        <v>43514</v>
      </c>
      <c r="F8871" s="205" t="s">
        <v>210</v>
      </c>
      <c r="G8871" s="205" t="s">
        <v>287</v>
      </c>
      <c r="H8871" s="207" t="s">
        <v>298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691</v>
      </c>
      <c r="C8872" s="205" t="s">
        <v>692</v>
      </c>
      <c r="D8872" s="72" t="str">
        <f t="shared" si="277"/>
        <v>fev/2019</v>
      </c>
      <c r="E8872" s="206">
        <v>43514</v>
      </c>
      <c r="F8872" s="205" t="s">
        <v>210</v>
      </c>
      <c r="G8872" s="205" t="s">
        <v>287</v>
      </c>
      <c r="H8872" s="207" t="s">
        <v>298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691</v>
      </c>
      <c r="C8873" s="205" t="s">
        <v>692</v>
      </c>
      <c r="D8873" s="72" t="str">
        <f t="shared" si="277"/>
        <v>fev/2019</v>
      </c>
      <c r="E8873" s="206">
        <v>43514</v>
      </c>
      <c r="F8873" s="205" t="s">
        <v>210</v>
      </c>
      <c r="G8873" s="205" t="s">
        <v>287</v>
      </c>
      <c r="H8873" s="207" t="s">
        <v>298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691</v>
      </c>
      <c r="C8874" s="205" t="s">
        <v>692</v>
      </c>
      <c r="D8874" s="72" t="str">
        <f t="shared" si="277"/>
        <v>fev/2019</v>
      </c>
      <c r="E8874" s="206">
        <v>43514</v>
      </c>
      <c r="F8874" s="205" t="s">
        <v>210</v>
      </c>
      <c r="G8874" s="205" t="s">
        <v>287</v>
      </c>
      <c r="H8874" s="207" t="s">
        <v>298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691</v>
      </c>
      <c r="C8875" s="205" t="s">
        <v>692</v>
      </c>
      <c r="D8875" s="72" t="str">
        <f t="shared" si="277"/>
        <v>fev/2019</v>
      </c>
      <c r="E8875" s="206">
        <v>43514</v>
      </c>
      <c r="F8875" s="205" t="s">
        <v>210</v>
      </c>
      <c r="G8875" s="205" t="s">
        <v>287</v>
      </c>
      <c r="H8875" s="207" t="s">
        <v>298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691</v>
      </c>
      <c r="C8876" s="205" t="s">
        <v>692</v>
      </c>
      <c r="D8876" s="72" t="str">
        <f t="shared" si="277"/>
        <v>fev/2019</v>
      </c>
      <c r="E8876" s="206">
        <v>43514</v>
      </c>
      <c r="F8876" s="205" t="s">
        <v>210</v>
      </c>
      <c r="G8876" s="205" t="s">
        <v>287</v>
      </c>
      <c r="H8876" s="207" t="s">
        <v>298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691</v>
      </c>
      <c r="C8877" s="205" t="s">
        <v>692</v>
      </c>
      <c r="D8877" s="72" t="str">
        <f t="shared" si="277"/>
        <v>fev/2019</v>
      </c>
      <c r="E8877" s="206">
        <v>43514</v>
      </c>
      <c r="F8877" s="205" t="s">
        <v>210</v>
      </c>
      <c r="G8877" s="205" t="s">
        <v>287</v>
      </c>
      <c r="H8877" s="207" t="s">
        <v>298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691</v>
      </c>
      <c r="C8878" s="205" t="s">
        <v>692</v>
      </c>
      <c r="D8878" s="72" t="str">
        <f t="shared" si="277"/>
        <v>fev/2019</v>
      </c>
      <c r="E8878" s="206">
        <v>43514</v>
      </c>
      <c r="F8878" s="205" t="s">
        <v>210</v>
      </c>
      <c r="G8878" s="205" t="s">
        <v>287</v>
      </c>
      <c r="H8878" s="207" t="s">
        <v>298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691</v>
      </c>
      <c r="C8879" s="205" t="s">
        <v>692</v>
      </c>
      <c r="D8879" s="72" t="str">
        <f t="shared" si="277"/>
        <v>fev/2019</v>
      </c>
      <c r="E8879" s="206">
        <v>43514</v>
      </c>
      <c r="F8879" s="205" t="s">
        <v>210</v>
      </c>
      <c r="G8879" s="205" t="s">
        <v>287</v>
      </c>
      <c r="H8879" s="207" t="s">
        <v>298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691</v>
      </c>
      <c r="C8880" s="205" t="s">
        <v>692</v>
      </c>
      <c r="D8880" s="72" t="str">
        <f t="shared" si="277"/>
        <v>fev/2019</v>
      </c>
      <c r="E8880" s="206">
        <v>43514</v>
      </c>
      <c r="F8880" s="205" t="s">
        <v>210</v>
      </c>
      <c r="G8880" s="205" t="s">
        <v>287</v>
      </c>
      <c r="H8880" s="207" t="s">
        <v>298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691</v>
      </c>
      <c r="C8881" s="205" t="s">
        <v>692</v>
      </c>
      <c r="D8881" s="72" t="str">
        <f t="shared" si="277"/>
        <v>fev/2019</v>
      </c>
      <c r="E8881" s="206">
        <v>43514</v>
      </c>
      <c r="F8881" s="205" t="s">
        <v>210</v>
      </c>
      <c r="G8881" s="205" t="s">
        <v>287</v>
      </c>
      <c r="H8881" s="207" t="s">
        <v>298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691</v>
      </c>
      <c r="C8882" s="205" t="s">
        <v>692</v>
      </c>
      <c r="D8882" s="72" t="str">
        <f t="shared" si="277"/>
        <v>fev/2019</v>
      </c>
      <c r="E8882" s="206">
        <v>43514</v>
      </c>
      <c r="F8882" s="205" t="s">
        <v>210</v>
      </c>
      <c r="G8882" s="205" t="s">
        <v>287</v>
      </c>
      <c r="H8882" s="207" t="s">
        <v>298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691</v>
      </c>
      <c r="C8883" s="205" t="s">
        <v>692</v>
      </c>
      <c r="D8883" s="72" t="str">
        <f t="shared" si="277"/>
        <v>fev/2019</v>
      </c>
      <c r="E8883" s="206">
        <v>43514</v>
      </c>
      <c r="F8883" s="205" t="s">
        <v>210</v>
      </c>
      <c r="G8883" s="205" t="s">
        <v>287</v>
      </c>
      <c r="H8883" s="207" t="s">
        <v>298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691</v>
      </c>
      <c r="C8884" s="205" t="s">
        <v>692</v>
      </c>
      <c r="D8884" s="72" t="str">
        <f t="shared" si="277"/>
        <v>fev/2019</v>
      </c>
      <c r="E8884" s="206">
        <v>43514</v>
      </c>
      <c r="F8884" s="205" t="s">
        <v>210</v>
      </c>
      <c r="G8884" s="205" t="s">
        <v>287</v>
      </c>
      <c r="H8884" s="207" t="s">
        <v>298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691</v>
      </c>
      <c r="C8885" s="205" t="s">
        <v>692</v>
      </c>
      <c r="D8885" s="72" t="str">
        <f t="shared" si="277"/>
        <v>fev/2019</v>
      </c>
      <c r="E8885" s="206">
        <v>43514</v>
      </c>
      <c r="F8885" s="205" t="s">
        <v>210</v>
      </c>
      <c r="G8885" s="205" t="s">
        <v>287</v>
      </c>
      <c r="H8885" s="207" t="s">
        <v>298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691</v>
      </c>
      <c r="C8886" s="205" t="s">
        <v>692</v>
      </c>
      <c r="D8886" s="72" t="str">
        <f t="shared" si="277"/>
        <v>fev/2019</v>
      </c>
      <c r="E8886" s="206">
        <v>43514</v>
      </c>
      <c r="F8886" s="205" t="s">
        <v>210</v>
      </c>
      <c r="G8886" s="205" t="s">
        <v>287</v>
      </c>
      <c r="H8886" s="207" t="s">
        <v>298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691</v>
      </c>
      <c r="C8887" s="205" t="s">
        <v>692</v>
      </c>
      <c r="D8887" s="72" t="str">
        <f t="shared" si="277"/>
        <v>fev/2019</v>
      </c>
      <c r="E8887" s="206">
        <v>43514</v>
      </c>
      <c r="F8887" s="205" t="s">
        <v>210</v>
      </c>
      <c r="G8887" s="205" t="s">
        <v>287</v>
      </c>
      <c r="H8887" s="207" t="s">
        <v>298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691</v>
      </c>
      <c r="C8888" s="205" t="s">
        <v>692</v>
      </c>
      <c r="D8888" s="72" t="str">
        <f t="shared" si="277"/>
        <v>fev/2019</v>
      </c>
      <c r="E8888" s="206">
        <v>43514</v>
      </c>
      <c r="F8888" s="205" t="s">
        <v>210</v>
      </c>
      <c r="G8888" s="205" t="s">
        <v>287</v>
      </c>
      <c r="H8888" s="207" t="s">
        <v>298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693</v>
      </c>
      <c r="C8889" s="205" t="s">
        <v>692</v>
      </c>
      <c r="D8889" s="72" t="str">
        <f t="shared" si="277"/>
        <v>fev/2019</v>
      </c>
      <c r="E8889" s="206">
        <v>43514</v>
      </c>
      <c r="F8889" s="205" t="s">
        <v>201</v>
      </c>
      <c r="G8889" s="205" t="s">
        <v>287</v>
      </c>
      <c r="H8889" s="207" t="s">
        <v>1887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691</v>
      </c>
      <c r="C8890" s="205" t="s">
        <v>692</v>
      </c>
      <c r="D8890" s="72" t="str">
        <f t="shared" si="277"/>
        <v>fev/2019</v>
      </c>
      <c r="E8890" s="206">
        <v>43514</v>
      </c>
      <c r="F8890" s="205" t="s">
        <v>201</v>
      </c>
      <c r="G8890" s="205" t="s">
        <v>287</v>
      </c>
      <c r="H8890" s="207" t="s">
        <v>1887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691</v>
      </c>
      <c r="C8891" s="205" t="s">
        <v>692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287</v>
      </c>
      <c r="H8891" s="207" t="s">
        <v>328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691</v>
      </c>
      <c r="C8892" s="205" t="s">
        <v>692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287</v>
      </c>
      <c r="H8892" s="207" t="s">
        <v>1908</v>
      </c>
      <c r="I8892" s="207" t="s">
        <v>235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691</v>
      </c>
      <c r="C8893" s="205" t="s">
        <v>692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287</v>
      </c>
      <c r="H8893" s="207" t="s">
        <v>1494</v>
      </c>
      <c r="I8893" s="207" t="s">
        <v>235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691</v>
      </c>
      <c r="C8894" s="205" t="s">
        <v>692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287</v>
      </c>
      <c r="H8894" s="207" t="s">
        <v>1909</v>
      </c>
      <c r="I8894" s="207" t="s">
        <v>235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691</v>
      </c>
      <c r="C8895" s="205" t="s">
        <v>692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287</v>
      </c>
      <c r="H8895" s="207" t="s">
        <v>1909</v>
      </c>
      <c r="I8895" s="207" t="s">
        <v>235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691</v>
      </c>
      <c r="C8896" s="205" t="s">
        <v>692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287</v>
      </c>
      <c r="H8896" s="207" t="s">
        <v>1017</v>
      </c>
      <c r="I8896" s="207" t="s">
        <v>235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691</v>
      </c>
      <c r="C8897" s="205" t="s">
        <v>692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287</v>
      </c>
      <c r="H8897" s="207" t="s">
        <v>1017</v>
      </c>
      <c r="I8897" s="207" t="s">
        <v>235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691</v>
      </c>
      <c r="C8898" s="205" t="s">
        <v>692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287</v>
      </c>
      <c r="H8898" s="207" t="s">
        <v>1012</v>
      </c>
      <c r="I8898" s="207" t="s">
        <v>235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691</v>
      </c>
      <c r="C8899" s="205" t="s">
        <v>692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287</v>
      </c>
      <c r="H8899" s="207" t="s">
        <v>1910</v>
      </c>
      <c r="I8899" s="207" t="s">
        <v>235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691</v>
      </c>
      <c r="C8900" s="205" t="s">
        <v>692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287</v>
      </c>
      <c r="H8900" s="207" t="s">
        <v>1011</v>
      </c>
      <c r="I8900" s="207" t="s">
        <v>235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691</v>
      </c>
      <c r="C8901" s="205" t="s">
        <v>692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287</v>
      </c>
      <c r="H8901" s="207" t="s">
        <v>1071</v>
      </c>
      <c r="I8901" s="207" t="s">
        <v>235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691</v>
      </c>
      <c r="C8902" s="205" t="s">
        <v>692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287</v>
      </c>
      <c r="H8902" s="207" t="s">
        <v>1834</v>
      </c>
      <c r="I8902" s="207" t="s">
        <v>235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691</v>
      </c>
      <c r="C8903" s="205" t="s">
        <v>692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287</v>
      </c>
      <c r="H8903" s="207" t="s">
        <v>1932</v>
      </c>
      <c r="I8903" s="207" t="s">
        <v>240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691</v>
      </c>
      <c r="C8904" s="205" t="s">
        <v>692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287</v>
      </c>
      <c r="H8904" s="207" t="s">
        <v>1932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691</v>
      </c>
      <c r="C8905" s="205" t="s">
        <v>692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287</v>
      </c>
      <c r="H8905" s="207" t="s">
        <v>334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691</v>
      </c>
      <c r="C8906" s="205" t="s">
        <v>692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287</v>
      </c>
      <c r="H8906" s="207" t="s">
        <v>217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691</v>
      </c>
      <c r="C8907" s="205" t="s">
        <v>692</v>
      </c>
      <c r="D8907" s="72" t="str">
        <f t="shared" si="279"/>
        <v>fev/2019</v>
      </c>
      <c r="E8907" s="206">
        <v>43515</v>
      </c>
      <c r="F8907" s="205" t="s">
        <v>314</v>
      </c>
      <c r="G8907" s="205" t="s">
        <v>287</v>
      </c>
      <c r="H8907" s="207" t="s">
        <v>1927</v>
      </c>
      <c r="I8907" s="207" t="s">
        <v>268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691</v>
      </c>
      <c r="C8908" s="205" t="s">
        <v>692</v>
      </c>
      <c r="D8908" s="72" t="str">
        <f t="shared" si="279"/>
        <v>fev/2019</v>
      </c>
      <c r="E8908" s="206">
        <v>43515</v>
      </c>
      <c r="F8908" s="205" t="s">
        <v>520</v>
      </c>
      <c r="G8908" s="205" t="s">
        <v>287</v>
      </c>
      <c r="H8908" s="207" t="s">
        <v>204</v>
      </c>
      <c r="I8908" s="207" t="s">
        <v>292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691</v>
      </c>
      <c r="C8909" s="205" t="s">
        <v>692</v>
      </c>
      <c r="D8909" s="72" t="str">
        <f t="shared" si="279"/>
        <v>fev/2019</v>
      </c>
      <c r="E8909" s="206">
        <v>43515</v>
      </c>
      <c r="F8909" s="205" t="s">
        <v>1933</v>
      </c>
      <c r="G8909" s="205" t="s">
        <v>287</v>
      </c>
      <c r="H8909" s="207" t="s">
        <v>1934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691</v>
      </c>
      <c r="C8910" s="205" t="s">
        <v>692</v>
      </c>
      <c r="D8910" s="72" t="str">
        <f t="shared" si="279"/>
        <v>fev/2019</v>
      </c>
      <c r="E8910" s="206">
        <v>43515</v>
      </c>
      <c r="F8910" s="205" t="s">
        <v>210</v>
      </c>
      <c r="G8910" s="205" t="s">
        <v>287</v>
      </c>
      <c r="H8910" s="207" t="s">
        <v>298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691</v>
      </c>
      <c r="C8911" s="205" t="s">
        <v>692</v>
      </c>
      <c r="D8911" s="72" t="str">
        <f t="shared" si="279"/>
        <v>fev/2019</v>
      </c>
      <c r="E8911" s="206">
        <v>43515</v>
      </c>
      <c r="F8911" s="205" t="s">
        <v>210</v>
      </c>
      <c r="G8911" s="205" t="s">
        <v>287</v>
      </c>
      <c r="H8911" s="207" t="s">
        <v>298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691</v>
      </c>
      <c r="C8912" s="205" t="s">
        <v>692</v>
      </c>
      <c r="D8912" s="72" t="str">
        <f t="shared" si="279"/>
        <v>fev/2019</v>
      </c>
      <c r="E8912" s="206">
        <v>43515</v>
      </c>
      <c r="F8912" s="205" t="s">
        <v>210</v>
      </c>
      <c r="G8912" s="205" t="s">
        <v>287</v>
      </c>
      <c r="H8912" s="207" t="s">
        <v>298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691</v>
      </c>
      <c r="C8913" s="205" t="s">
        <v>692</v>
      </c>
      <c r="D8913" s="72" t="str">
        <f t="shared" si="279"/>
        <v>fev/2019</v>
      </c>
      <c r="E8913" s="206">
        <v>43515</v>
      </c>
      <c r="F8913" s="205" t="s">
        <v>210</v>
      </c>
      <c r="G8913" s="205" t="s">
        <v>287</v>
      </c>
      <c r="H8913" s="207" t="s">
        <v>298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691</v>
      </c>
      <c r="C8914" s="205" t="s">
        <v>692</v>
      </c>
      <c r="D8914" s="72" t="str">
        <f t="shared" si="279"/>
        <v>fev/2019</v>
      </c>
      <c r="E8914" s="206">
        <v>43515</v>
      </c>
      <c r="F8914" s="205" t="s">
        <v>210</v>
      </c>
      <c r="G8914" s="205" t="s">
        <v>287</v>
      </c>
      <c r="H8914" s="207" t="s">
        <v>298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691</v>
      </c>
      <c r="C8915" s="205" t="s">
        <v>692</v>
      </c>
      <c r="D8915" s="72" t="str">
        <f t="shared" si="279"/>
        <v>fev/2019</v>
      </c>
      <c r="E8915" s="206">
        <v>43515</v>
      </c>
      <c r="F8915" s="205" t="s">
        <v>210</v>
      </c>
      <c r="G8915" s="205" t="s">
        <v>287</v>
      </c>
      <c r="H8915" s="207" t="s">
        <v>298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691</v>
      </c>
      <c r="C8916" s="205" t="s">
        <v>692</v>
      </c>
      <c r="D8916" s="72" t="str">
        <f t="shared" si="279"/>
        <v>fev/2019</v>
      </c>
      <c r="E8916" s="206">
        <v>43515</v>
      </c>
      <c r="F8916" s="205" t="s">
        <v>210</v>
      </c>
      <c r="G8916" s="205" t="s">
        <v>287</v>
      </c>
      <c r="H8916" s="207" t="s">
        <v>298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691</v>
      </c>
      <c r="C8917" s="205" t="s">
        <v>692</v>
      </c>
      <c r="D8917" s="72" t="str">
        <f t="shared" si="279"/>
        <v>fev/2019</v>
      </c>
      <c r="E8917" s="206">
        <v>43515</v>
      </c>
      <c r="F8917" s="205" t="s">
        <v>210</v>
      </c>
      <c r="G8917" s="205" t="s">
        <v>287</v>
      </c>
      <c r="H8917" s="207" t="s">
        <v>298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691</v>
      </c>
      <c r="C8918" s="205" t="s">
        <v>692</v>
      </c>
      <c r="D8918" s="72" t="str">
        <f t="shared" si="279"/>
        <v>fev/2019</v>
      </c>
      <c r="E8918" s="206">
        <v>43515</v>
      </c>
      <c r="F8918" s="205" t="s">
        <v>210</v>
      </c>
      <c r="G8918" s="205" t="s">
        <v>287</v>
      </c>
      <c r="H8918" s="207" t="s">
        <v>298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691</v>
      </c>
      <c r="C8919" s="205" t="s">
        <v>692</v>
      </c>
      <c r="D8919" s="72" t="str">
        <f t="shared" si="279"/>
        <v>fev/2019</v>
      </c>
      <c r="E8919" s="206">
        <v>43515</v>
      </c>
      <c r="F8919" s="205" t="s">
        <v>210</v>
      </c>
      <c r="G8919" s="205" t="s">
        <v>287</v>
      </c>
      <c r="H8919" s="207" t="s">
        <v>298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691</v>
      </c>
      <c r="C8920" s="205" t="s">
        <v>692</v>
      </c>
      <c r="D8920" s="72" t="str">
        <f t="shared" si="279"/>
        <v>fev/2019</v>
      </c>
      <c r="E8920" s="206">
        <v>43515</v>
      </c>
      <c r="F8920" s="205" t="s">
        <v>210</v>
      </c>
      <c r="G8920" s="205" t="s">
        <v>287</v>
      </c>
      <c r="H8920" s="207" t="s">
        <v>298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691</v>
      </c>
      <c r="C8921" s="205" t="s">
        <v>692</v>
      </c>
      <c r="D8921" s="72" t="str">
        <f t="shared" si="279"/>
        <v>fev/2019</v>
      </c>
      <c r="E8921" s="206">
        <v>43515</v>
      </c>
      <c r="F8921" s="205" t="s">
        <v>210</v>
      </c>
      <c r="G8921" s="205" t="s">
        <v>287</v>
      </c>
      <c r="H8921" s="207" t="s">
        <v>298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691</v>
      </c>
      <c r="C8922" s="205" t="s">
        <v>692</v>
      </c>
      <c r="D8922" s="72" t="str">
        <f t="shared" si="279"/>
        <v>fev/2019</v>
      </c>
      <c r="E8922" s="206">
        <v>43515</v>
      </c>
      <c r="F8922" s="205" t="s">
        <v>210</v>
      </c>
      <c r="G8922" s="205" t="s">
        <v>287</v>
      </c>
      <c r="H8922" s="207" t="s">
        <v>298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691</v>
      </c>
      <c r="C8923" s="205" t="s">
        <v>692</v>
      </c>
      <c r="D8923" s="72" t="str">
        <f t="shared" si="279"/>
        <v>fev/2019</v>
      </c>
      <c r="E8923" s="206">
        <v>43515</v>
      </c>
      <c r="F8923" s="205" t="s">
        <v>210</v>
      </c>
      <c r="G8923" s="205" t="s">
        <v>287</v>
      </c>
      <c r="H8923" s="207" t="s">
        <v>298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691</v>
      </c>
      <c r="C8924" s="205" t="s">
        <v>692</v>
      </c>
      <c r="D8924" s="72" t="str">
        <f t="shared" si="279"/>
        <v>fev/2019</v>
      </c>
      <c r="E8924" s="206">
        <v>43515</v>
      </c>
      <c r="F8924" s="205" t="s">
        <v>210</v>
      </c>
      <c r="G8924" s="205" t="s">
        <v>287</v>
      </c>
      <c r="H8924" s="207" t="s">
        <v>298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691</v>
      </c>
      <c r="C8925" s="205" t="s">
        <v>692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289</v>
      </c>
      <c r="H8925" s="207" t="s">
        <v>412</v>
      </c>
      <c r="I8925" s="207" t="s">
        <v>241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691</v>
      </c>
      <c r="C8926" s="205" t="s">
        <v>692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289</v>
      </c>
      <c r="H8926" s="207" t="s">
        <v>412</v>
      </c>
      <c r="I8926" s="207" t="s">
        <v>241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691</v>
      </c>
      <c r="C8927" s="205" t="s">
        <v>692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303</v>
      </c>
      <c r="H8927" s="207" t="s">
        <v>412</v>
      </c>
      <c r="I8927" s="207" t="s">
        <v>241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691</v>
      </c>
      <c r="C8928" s="205" t="s">
        <v>692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303</v>
      </c>
      <c r="H8928" s="207" t="s">
        <v>412</v>
      </c>
      <c r="I8928" s="207" t="s">
        <v>241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691</v>
      </c>
      <c r="C8929" s="205" t="s">
        <v>692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287</v>
      </c>
      <c r="H8929" s="207" t="s">
        <v>320</v>
      </c>
      <c r="I8929" s="207" t="s">
        <v>251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691</v>
      </c>
      <c r="C8930" s="205" t="s">
        <v>692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287</v>
      </c>
      <c r="H8930" s="207" t="s">
        <v>320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691</v>
      </c>
      <c r="C8931" s="205" t="s">
        <v>692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287</v>
      </c>
      <c r="H8931" s="207" t="s">
        <v>1014</v>
      </c>
      <c r="I8931" s="207" t="s">
        <v>244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691</v>
      </c>
      <c r="C8932" s="205" t="s">
        <v>692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287</v>
      </c>
      <c r="H8932" s="207" t="s">
        <v>1014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691</v>
      </c>
      <c r="C8933" s="205" t="s">
        <v>692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287</v>
      </c>
      <c r="H8933" s="207" t="s">
        <v>1014</v>
      </c>
      <c r="I8933" s="207" t="s">
        <v>244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691</v>
      </c>
      <c r="C8934" s="205" t="s">
        <v>692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287</v>
      </c>
      <c r="H8934" s="207" t="s">
        <v>1014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691</v>
      </c>
      <c r="C8935" s="205" t="s">
        <v>692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287</v>
      </c>
      <c r="H8935" s="207" t="s">
        <v>1039</v>
      </c>
      <c r="I8935" s="207" t="s">
        <v>245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691</v>
      </c>
      <c r="C8936" s="205" t="s">
        <v>692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287</v>
      </c>
      <c r="H8936" s="207" t="s">
        <v>1039</v>
      </c>
      <c r="I8936" s="207" t="s">
        <v>245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691</v>
      </c>
      <c r="C8937" s="205" t="s">
        <v>692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287</v>
      </c>
      <c r="H8937" s="207" t="s">
        <v>1039</v>
      </c>
      <c r="I8937" s="207" t="s">
        <v>245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691</v>
      </c>
      <c r="C8938" s="205" t="s">
        <v>692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287</v>
      </c>
      <c r="H8938" s="207" t="s">
        <v>1039</v>
      </c>
      <c r="I8938" s="207" t="s">
        <v>245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691</v>
      </c>
      <c r="C8939" s="205" t="s">
        <v>692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287</v>
      </c>
      <c r="H8939" s="207" t="s">
        <v>1039</v>
      </c>
      <c r="I8939" s="207" t="s">
        <v>245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691</v>
      </c>
      <c r="C8940" s="205" t="s">
        <v>692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287</v>
      </c>
      <c r="H8940" s="207" t="s">
        <v>1039</v>
      </c>
      <c r="I8940" s="207" t="s">
        <v>245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691</v>
      </c>
      <c r="C8941" s="205" t="s">
        <v>692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287</v>
      </c>
      <c r="H8941" s="207" t="s">
        <v>1039</v>
      </c>
      <c r="I8941" s="207" t="s">
        <v>245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691</v>
      </c>
      <c r="C8942" s="205" t="s">
        <v>692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287</v>
      </c>
      <c r="H8942" s="207" t="s">
        <v>1039</v>
      </c>
      <c r="I8942" s="207" t="s">
        <v>245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691</v>
      </c>
      <c r="C8943" s="205" t="s">
        <v>692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287</v>
      </c>
      <c r="H8943" s="207" t="s">
        <v>1039</v>
      </c>
      <c r="I8943" s="207" t="s">
        <v>245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691</v>
      </c>
      <c r="C8944" s="205" t="s">
        <v>692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287</v>
      </c>
      <c r="H8944" s="207" t="s">
        <v>1039</v>
      </c>
      <c r="I8944" s="207" t="s">
        <v>245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691</v>
      </c>
      <c r="C8945" s="205" t="s">
        <v>692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287</v>
      </c>
      <c r="H8945" s="207" t="s">
        <v>1039</v>
      </c>
      <c r="I8945" s="207" t="s">
        <v>245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691</v>
      </c>
      <c r="C8946" s="205" t="s">
        <v>692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287</v>
      </c>
      <c r="H8946" s="207" t="s">
        <v>1039</v>
      </c>
      <c r="I8946" s="207" t="s">
        <v>245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691</v>
      </c>
      <c r="C8947" s="205" t="s">
        <v>692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287</v>
      </c>
      <c r="H8947" s="207" t="s">
        <v>1039</v>
      </c>
      <c r="I8947" s="207" t="s">
        <v>245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691</v>
      </c>
      <c r="C8948" s="205" t="s">
        <v>692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287</v>
      </c>
      <c r="H8948" s="207" t="s">
        <v>1039</v>
      </c>
      <c r="I8948" s="207" t="s">
        <v>245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691</v>
      </c>
      <c r="C8949" s="205" t="s">
        <v>692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287</v>
      </c>
      <c r="H8949" s="207" t="s">
        <v>1039</v>
      </c>
      <c r="I8949" s="207" t="s">
        <v>245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691</v>
      </c>
      <c r="C8950" s="205" t="s">
        <v>692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287</v>
      </c>
      <c r="H8950" s="207" t="s">
        <v>1039</v>
      </c>
      <c r="I8950" s="207" t="s">
        <v>245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691</v>
      </c>
      <c r="C8951" s="205" t="s">
        <v>692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287</v>
      </c>
      <c r="H8951" s="207" t="s">
        <v>1039</v>
      </c>
      <c r="I8951" s="207" t="s">
        <v>245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691</v>
      </c>
      <c r="C8952" s="205" t="s">
        <v>692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287</v>
      </c>
      <c r="H8952" s="207" t="s">
        <v>1039</v>
      </c>
      <c r="I8952" s="207" t="s">
        <v>245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691</v>
      </c>
      <c r="C8953" s="205" t="s">
        <v>692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287</v>
      </c>
      <c r="H8953" s="207" t="s">
        <v>1039</v>
      </c>
      <c r="I8953" s="207" t="s">
        <v>245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691</v>
      </c>
      <c r="C8954" s="205" t="s">
        <v>692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287</v>
      </c>
      <c r="H8954" s="207" t="s">
        <v>1039</v>
      </c>
      <c r="I8954" s="207" t="s">
        <v>245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691</v>
      </c>
      <c r="C8955" s="205" t="s">
        <v>692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287</v>
      </c>
      <c r="H8955" s="207" t="s">
        <v>1039</v>
      </c>
      <c r="I8955" s="207" t="s">
        <v>245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691</v>
      </c>
      <c r="C8956" s="205" t="s">
        <v>692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287</v>
      </c>
      <c r="H8956" s="207" t="s">
        <v>1039</v>
      </c>
      <c r="I8956" s="207" t="s">
        <v>245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691</v>
      </c>
      <c r="C8957" s="205" t="s">
        <v>692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287</v>
      </c>
      <c r="H8957" s="207" t="s">
        <v>1039</v>
      </c>
      <c r="I8957" s="207" t="s">
        <v>245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691</v>
      </c>
      <c r="C8958" s="205" t="s">
        <v>692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287</v>
      </c>
      <c r="H8958" s="207" t="s">
        <v>1039</v>
      </c>
      <c r="I8958" s="207" t="s">
        <v>245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691</v>
      </c>
      <c r="C8959" s="205" t="s">
        <v>692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287</v>
      </c>
      <c r="H8959" s="207" t="s">
        <v>1039</v>
      </c>
      <c r="I8959" s="207" t="s">
        <v>245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691</v>
      </c>
      <c r="C8960" s="205" t="s">
        <v>692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287</v>
      </c>
      <c r="H8960" s="207" t="s">
        <v>1039</v>
      </c>
      <c r="I8960" s="207" t="s">
        <v>245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691</v>
      </c>
      <c r="C8961" s="205" t="s">
        <v>692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287</v>
      </c>
      <c r="H8961" s="207" t="s">
        <v>1039</v>
      </c>
      <c r="I8961" s="207" t="s">
        <v>245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691</v>
      </c>
      <c r="C8962" s="205" t="s">
        <v>692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287</v>
      </c>
      <c r="H8962" s="207" t="s">
        <v>1039</v>
      </c>
      <c r="I8962" s="207" t="s">
        <v>245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691</v>
      </c>
      <c r="C8963" s="205" t="s">
        <v>692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287</v>
      </c>
      <c r="H8963" s="207" t="s">
        <v>1039</v>
      </c>
      <c r="I8963" s="207" t="s">
        <v>245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691</v>
      </c>
      <c r="C8964" s="205" t="s">
        <v>692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287</v>
      </c>
      <c r="H8964" s="207" t="s">
        <v>1039</v>
      </c>
      <c r="I8964" s="207" t="s">
        <v>245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691</v>
      </c>
      <c r="C8965" s="205" t="s">
        <v>692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287</v>
      </c>
      <c r="H8965" s="207" t="s">
        <v>1039</v>
      </c>
      <c r="I8965" s="207" t="s">
        <v>245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691</v>
      </c>
      <c r="C8966" s="205" t="s">
        <v>692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287</v>
      </c>
      <c r="H8966" s="207" t="s">
        <v>1039</v>
      </c>
      <c r="I8966" s="207" t="s">
        <v>245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691</v>
      </c>
      <c r="C8967" s="205" t="s">
        <v>692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287</v>
      </c>
      <c r="H8967" s="207" t="s">
        <v>1039</v>
      </c>
      <c r="I8967" s="207" t="s">
        <v>245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691</v>
      </c>
      <c r="C8968" s="205" t="s">
        <v>692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287</v>
      </c>
      <c r="H8968" s="207" t="s">
        <v>1039</v>
      </c>
      <c r="I8968" s="207" t="s">
        <v>245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691</v>
      </c>
      <c r="C8969" s="205" t="s">
        <v>692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287</v>
      </c>
      <c r="H8969" s="207" t="s">
        <v>1039</v>
      </c>
      <c r="I8969" s="207" t="s">
        <v>245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691</v>
      </c>
      <c r="C8970" s="205" t="s">
        <v>692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287</v>
      </c>
      <c r="H8970" s="207" t="s">
        <v>1039</v>
      </c>
      <c r="I8970" s="207" t="s">
        <v>245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691</v>
      </c>
      <c r="C8971" s="205" t="s">
        <v>692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287</v>
      </c>
      <c r="H8971" s="207" t="s">
        <v>1039</v>
      </c>
      <c r="I8971" s="207" t="s">
        <v>245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691</v>
      </c>
      <c r="C8972" s="205" t="s">
        <v>692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287</v>
      </c>
      <c r="H8972" s="207" t="s">
        <v>1039</v>
      </c>
      <c r="I8972" s="207" t="s">
        <v>245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691</v>
      </c>
      <c r="C8973" s="205" t="s">
        <v>692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287</v>
      </c>
      <c r="H8973" s="207" t="s">
        <v>1039</v>
      </c>
      <c r="I8973" s="207" t="s">
        <v>245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691</v>
      </c>
      <c r="C8974" s="205" t="s">
        <v>692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287</v>
      </c>
      <c r="H8974" s="207" t="s">
        <v>1039</v>
      </c>
      <c r="I8974" s="207" t="s">
        <v>245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691</v>
      </c>
      <c r="C8975" s="205" t="s">
        <v>692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287</v>
      </c>
      <c r="H8975" s="207" t="s">
        <v>1039</v>
      </c>
      <c r="I8975" s="207" t="s">
        <v>245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691</v>
      </c>
      <c r="C8976" s="205" t="s">
        <v>692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287</v>
      </c>
      <c r="H8976" s="207" t="s">
        <v>1039</v>
      </c>
      <c r="I8976" s="207" t="s">
        <v>245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691</v>
      </c>
      <c r="C8977" s="205" t="s">
        <v>692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287</v>
      </c>
      <c r="H8977" s="207" t="s">
        <v>1039</v>
      </c>
      <c r="I8977" s="207" t="s">
        <v>245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691</v>
      </c>
      <c r="C8978" s="205" t="s">
        <v>692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287</v>
      </c>
      <c r="H8978" s="207" t="s">
        <v>1039</v>
      </c>
      <c r="I8978" s="207" t="s">
        <v>245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691</v>
      </c>
      <c r="C8979" s="205" t="s">
        <v>692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287</v>
      </c>
      <c r="H8979" s="207" t="s">
        <v>1039</v>
      </c>
      <c r="I8979" s="207" t="s">
        <v>245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691</v>
      </c>
      <c r="C8980" s="205" t="s">
        <v>692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287</v>
      </c>
      <c r="H8980" s="207" t="s">
        <v>1039</v>
      </c>
      <c r="I8980" s="207" t="s">
        <v>245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691</v>
      </c>
      <c r="C8981" s="205" t="s">
        <v>692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287</v>
      </c>
      <c r="H8981" s="207" t="s">
        <v>1039</v>
      </c>
      <c r="I8981" s="207" t="s">
        <v>245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691</v>
      </c>
      <c r="C8982" s="205" t="s">
        <v>692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287</v>
      </c>
      <c r="H8982" s="207" t="s">
        <v>1039</v>
      </c>
      <c r="I8982" s="207" t="s">
        <v>245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691</v>
      </c>
      <c r="C8983" s="205" t="s">
        <v>692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287</v>
      </c>
      <c r="H8983" s="207" t="s">
        <v>1039</v>
      </c>
      <c r="I8983" s="207" t="s">
        <v>245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691</v>
      </c>
      <c r="C8984" s="205" t="s">
        <v>692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287</v>
      </c>
      <c r="H8984" s="207" t="s">
        <v>1039</v>
      </c>
      <c r="I8984" s="207" t="s">
        <v>245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691</v>
      </c>
      <c r="C8985" s="205" t="s">
        <v>692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287</v>
      </c>
      <c r="H8985" s="207" t="s">
        <v>1039</v>
      </c>
      <c r="I8985" s="207" t="s">
        <v>245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691</v>
      </c>
      <c r="C8986" s="205" t="s">
        <v>692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287</v>
      </c>
      <c r="H8986" s="207" t="s">
        <v>1039</v>
      </c>
      <c r="I8986" s="207" t="s">
        <v>245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691</v>
      </c>
      <c r="C8987" s="205" t="s">
        <v>692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287</v>
      </c>
      <c r="H8987" s="207" t="s">
        <v>1039</v>
      </c>
      <c r="I8987" s="207" t="s">
        <v>245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691</v>
      </c>
      <c r="C8988" s="205" t="s">
        <v>692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287</v>
      </c>
      <c r="H8988" s="207" t="s">
        <v>1039</v>
      </c>
      <c r="I8988" s="207" t="s">
        <v>245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691</v>
      </c>
      <c r="C8989" s="205" t="s">
        <v>692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287</v>
      </c>
      <c r="H8989" s="207" t="s">
        <v>307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693</v>
      </c>
      <c r="C8990" s="205" t="s">
        <v>692</v>
      </c>
      <c r="D8990" s="72" t="str">
        <f t="shared" si="281"/>
        <v>fev/2019</v>
      </c>
      <c r="E8990" s="206">
        <v>43516</v>
      </c>
      <c r="F8990" s="205" t="s">
        <v>1618</v>
      </c>
      <c r="G8990" s="205" t="s">
        <v>287</v>
      </c>
      <c r="H8990" s="207" t="s">
        <v>1888</v>
      </c>
      <c r="I8990" s="207" t="s">
        <v>202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693</v>
      </c>
      <c r="C8991" s="205" t="s">
        <v>692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287</v>
      </c>
      <c r="H8991" s="207" t="s">
        <v>140</v>
      </c>
      <c r="I8991" s="207" t="s">
        <v>227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693</v>
      </c>
      <c r="C8992" s="205" t="s">
        <v>692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287</v>
      </c>
      <c r="H8992" s="207" t="s">
        <v>140</v>
      </c>
      <c r="I8992" s="207" t="s">
        <v>227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693</v>
      </c>
      <c r="C8993" s="205" t="s">
        <v>692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287</v>
      </c>
      <c r="H8993" s="207" t="s">
        <v>140</v>
      </c>
      <c r="I8993" s="207" t="s">
        <v>227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691</v>
      </c>
      <c r="C8994" s="205" t="s">
        <v>692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287</v>
      </c>
      <c r="H8994" s="207" t="s">
        <v>1935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691</v>
      </c>
      <c r="C8995" s="205" t="s">
        <v>692</v>
      </c>
      <c r="D8995" s="72" t="str">
        <f t="shared" si="281"/>
        <v>fev/2019</v>
      </c>
      <c r="E8995" s="206">
        <v>43516</v>
      </c>
      <c r="F8995" s="205" t="s">
        <v>210</v>
      </c>
      <c r="G8995" s="205" t="s">
        <v>287</v>
      </c>
      <c r="H8995" s="207" t="s">
        <v>298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691</v>
      </c>
      <c r="C8996" s="205" t="s">
        <v>692</v>
      </c>
      <c r="D8996" s="72" t="str">
        <f t="shared" si="281"/>
        <v>fev/2019</v>
      </c>
      <c r="E8996" s="206">
        <v>43516</v>
      </c>
      <c r="F8996" s="205" t="s">
        <v>210</v>
      </c>
      <c r="G8996" s="205" t="s">
        <v>287</v>
      </c>
      <c r="H8996" s="207" t="s">
        <v>298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691</v>
      </c>
      <c r="C8997" s="205" t="s">
        <v>692</v>
      </c>
      <c r="D8997" s="72" t="str">
        <f t="shared" si="281"/>
        <v>fev/2019</v>
      </c>
      <c r="E8997" s="206">
        <v>43516</v>
      </c>
      <c r="F8997" s="205" t="s">
        <v>210</v>
      </c>
      <c r="G8997" s="205" t="s">
        <v>287</v>
      </c>
      <c r="H8997" s="207" t="s">
        <v>298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691</v>
      </c>
      <c r="C8998" s="205" t="s">
        <v>692</v>
      </c>
      <c r="D8998" s="72" t="str">
        <f t="shared" si="281"/>
        <v>fev/2019</v>
      </c>
      <c r="E8998" s="206">
        <v>43516</v>
      </c>
      <c r="F8998" s="205" t="s">
        <v>210</v>
      </c>
      <c r="G8998" s="205" t="s">
        <v>287</v>
      </c>
      <c r="H8998" s="207" t="s">
        <v>298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693</v>
      </c>
      <c r="C8999" s="205" t="s">
        <v>692</v>
      </c>
      <c r="D8999" s="72" t="str">
        <f t="shared" si="281"/>
        <v>fev/2019</v>
      </c>
      <c r="E8999" s="206">
        <v>43516</v>
      </c>
      <c r="F8999" s="205" t="s">
        <v>201</v>
      </c>
      <c r="G8999" s="205" t="s">
        <v>287</v>
      </c>
      <c r="H8999" s="207" t="s">
        <v>1887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691</v>
      </c>
      <c r="C9000" s="205" t="s">
        <v>692</v>
      </c>
      <c r="D9000" s="72" t="str">
        <f t="shared" si="281"/>
        <v>fev/2019</v>
      </c>
      <c r="E9000" s="206">
        <v>43516</v>
      </c>
      <c r="F9000" s="205" t="s">
        <v>201</v>
      </c>
      <c r="G9000" s="205" t="s">
        <v>287</v>
      </c>
      <c r="H9000" s="207" t="s">
        <v>1887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691</v>
      </c>
      <c r="C9001" s="205" t="s">
        <v>692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287</v>
      </c>
      <c r="H9001" s="207" t="s">
        <v>1908</v>
      </c>
      <c r="I9001" s="207" t="s">
        <v>235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691</v>
      </c>
      <c r="C9002" s="205" t="s">
        <v>692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287</v>
      </c>
      <c r="H9002" s="207" t="s">
        <v>1494</v>
      </c>
      <c r="I9002" s="207" t="s">
        <v>235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691</v>
      </c>
      <c r="C9003" s="205" t="s">
        <v>692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287</v>
      </c>
      <c r="H9003" s="207" t="s">
        <v>1015</v>
      </c>
      <c r="I9003" s="207" t="s">
        <v>260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691</v>
      </c>
      <c r="C9004" s="205" t="s">
        <v>692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287</v>
      </c>
      <c r="H9004" s="207" t="s">
        <v>1909</v>
      </c>
      <c r="I9004" s="207" t="s">
        <v>235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691</v>
      </c>
      <c r="C9005" s="205" t="s">
        <v>692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287</v>
      </c>
      <c r="H9005" s="207" t="s">
        <v>1909</v>
      </c>
      <c r="I9005" s="207" t="s">
        <v>235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691</v>
      </c>
      <c r="C9006" s="205" t="s">
        <v>692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287</v>
      </c>
      <c r="H9006" s="207" t="s">
        <v>1017</v>
      </c>
      <c r="I9006" s="207" t="s">
        <v>235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691</v>
      </c>
      <c r="C9007" s="205" t="s">
        <v>692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287</v>
      </c>
      <c r="H9007" s="207" t="s">
        <v>1017</v>
      </c>
      <c r="I9007" s="207" t="s">
        <v>235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691</v>
      </c>
      <c r="C9008" s="205" t="s">
        <v>692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287</v>
      </c>
      <c r="H9008" s="207" t="s">
        <v>1012</v>
      </c>
      <c r="I9008" s="207" t="s">
        <v>235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691</v>
      </c>
      <c r="C9009" s="205" t="s">
        <v>692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287</v>
      </c>
      <c r="H9009" s="207" t="s">
        <v>1910</v>
      </c>
      <c r="I9009" s="207" t="s">
        <v>235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691</v>
      </c>
      <c r="C9010" s="205" t="s">
        <v>692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287</v>
      </c>
      <c r="H9010" s="207" t="s">
        <v>1011</v>
      </c>
      <c r="I9010" s="207" t="s">
        <v>235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691</v>
      </c>
      <c r="C9011" s="205" t="s">
        <v>692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287</v>
      </c>
      <c r="H9011" s="207" t="s">
        <v>1071</v>
      </c>
      <c r="I9011" s="207" t="s">
        <v>235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691</v>
      </c>
      <c r="C9012" s="205" t="s">
        <v>692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287</v>
      </c>
      <c r="H9012" s="207" t="s">
        <v>1834</v>
      </c>
      <c r="I9012" s="207" t="s">
        <v>235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691</v>
      </c>
      <c r="C9013" s="205" t="s">
        <v>692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287</v>
      </c>
      <c r="H9013" s="207" t="s">
        <v>388</v>
      </c>
      <c r="I9013" s="207" t="s">
        <v>241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691</v>
      </c>
      <c r="C9014" s="205" t="s">
        <v>692</v>
      </c>
      <c r="D9014" s="72" t="str">
        <f t="shared" si="281"/>
        <v>fev/2019</v>
      </c>
      <c r="E9014" s="206">
        <v>43517</v>
      </c>
      <c r="F9014" s="205" t="s">
        <v>1886</v>
      </c>
      <c r="G9014" s="205" t="s">
        <v>287</v>
      </c>
      <c r="H9014" s="207" t="s">
        <v>1936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691</v>
      </c>
      <c r="C9015" s="205" t="s">
        <v>692</v>
      </c>
      <c r="D9015" s="72" t="str">
        <f t="shared" si="281"/>
        <v>fev/2019</v>
      </c>
      <c r="E9015" s="206">
        <v>43517</v>
      </c>
      <c r="F9015" s="205" t="s">
        <v>1886</v>
      </c>
      <c r="G9015" s="205" t="s">
        <v>287</v>
      </c>
      <c r="H9015" s="207" t="s">
        <v>1936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691</v>
      </c>
      <c r="C9016" s="205" t="s">
        <v>692</v>
      </c>
      <c r="D9016" s="72" t="str">
        <f t="shared" si="281"/>
        <v>fev/2019</v>
      </c>
      <c r="E9016" s="206">
        <v>43517</v>
      </c>
      <c r="F9016" s="205" t="s">
        <v>1886</v>
      </c>
      <c r="G9016" s="205" t="s">
        <v>287</v>
      </c>
      <c r="H9016" s="207" t="s">
        <v>1936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691</v>
      </c>
      <c r="C9017" s="205" t="s">
        <v>692</v>
      </c>
      <c r="D9017" s="72" t="str">
        <f t="shared" si="281"/>
        <v>fev/2019</v>
      </c>
      <c r="E9017" s="206">
        <v>43517</v>
      </c>
      <c r="F9017" s="205" t="s">
        <v>1886</v>
      </c>
      <c r="G9017" s="205" t="s">
        <v>287</v>
      </c>
      <c r="H9017" s="207" t="s">
        <v>1936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691</v>
      </c>
      <c r="C9018" s="205" t="s">
        <v>692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287</v>
      </c>
      <c r="H9018" s="207" t="s">
        <v>812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693</v>
      </c>
      <c r="C9019" s="205" t="s">
        <v>692</v>
      </c>
      <c r="D9019" s="72" t="str">
        <f t="shared" si="281"/>
        <v>fev/2019</v>
      </c>
      <c r="E9019" s="206">
        <v>43517</v>
      </c>
      <c r="F9019" s="205" t="s">
        <v>520</v>
      </c>
      <c r="G9019" s="205" t="s">
        <v>287</v>
      </c>
      <c r="H9019" s="207" t="s">
        <v>204</v>
      </c>
      <c r="I9019" s="207" t="s">
        <v>292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691</v>
      </c>
      <c r="C9020" s="205" t="s">
        <v>692</v>
      </c>
      <c r="D9020" s="72" t="str">
        <f t="shared" si="281"/>
        <v>fev/2019</v>
      </c>
      <c r="E9020" s="206">
        <v>43517</v>
      </c>
      <c r="F9020" s="205" t="s">
        <v>210</v>
      </c>
      <c r="G9020" s="205" t="s">
        <v>287</v>
      </c>
      <c r="H9020" s="207" t="s">
        <v>298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691</v>
      </c>
      <c r="C9021" s="205" t="s">
        <v>692</v>
      </c>
      <c r="D9021" s="72" t="str">
        <f t="shared" si="281"/>
        <v>fev/2019</v>
      </c>
      <c r="E9021" s="206">
        <v>43517</v>
      </c>
      <c r="F9021" s="205" t="s">
        <v>210</v>
      </c>
      <c r="G9021" s="205" t="s">
        <v>287</v>
      </c>
      <c r="H9021" s="207" t="s">
        <v>298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691</v>
      </c>
      <c r="C9022" s="205" t="s">
        <v>692</v>
      </c>
      <c r="D9022" s="72" t="str">
        <f t="shared" si="281"/>
        <v>fev/2019</v>
      </c>
      <c r="E9022" s="206">
        <v>43517</v>
      </c>
      <c r="F9022" s="205" t="s">
        <v>210</v>
      </c>
      <c r="G9022" s="205" t="s">
        <v>287</v>
      </c>
      <c r="H9022" s="207" t="s">
        <v>298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691</v>
      </c>
      <c r="C9023" s="205" t="s">
        <v>692</v>
      </c>
      <c r="D9023" s="72" t="str">
        <f t="shared" si="281"/>
        <v>fev/2019</v>
      </c>
      <c r="E9023" s="206">
        <v>43517</v>
      </c>
      <c r="F9023" s="205" t="s">
        <v>210</v>
      </c>
      <c r="G9023" s="205" t="s">
        <v>287</v>
      </c>
      <c r="H9023" s="207" t="s">
        <v>298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691</v>
      </c>
      <c r="C9024" s="205" t="s">
        <v>692</v>
      </c>
      <c r="D9024" s="72" t="str">
        <f t="shared" si="281"/>
        <v>fev/2019</v>
      </c>
      <c r="E9024" s="206">
        <v>43517</v>
      </c>
      <c r="F9024" s="205" t="s">
        <v>210</v>
      </c>
      <c r="G9024" s="205" t="s">
        <v>287</v>
      </c>
      <c r="H9024" s="207" t="s">
        <v>298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691</v>
      </c>
      <c r="C9025" s="205" t="s">
        <v>692</v>
      </c>
      <c r="D9025" s="72" t="str">
        <f t="shared" si="281"/>
        <v>fev/2019</v>
      </c>
      <c r="E9025" s="206">
        <v>43517</v>
      </c>
      <c r="F9025" s="205" t="s">
        <v>210</v>
      </c>
      <c r="G9025" s="205" t="s">
        <v>287</v>
      </c>
      <c r="H9025" s="207" t="s">
        <v>298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691</v>
      </c>
      <c r="C9026" s="205" t="s">
        <v>692</v>
      </c>
      <c r="D9026" s="72" t="str">
        <f t="shared" si="281"/>
        <v>fev/2019</v>
      </c>
      <c r="E9026" s="206">
        <v>43517</v>
      </c>
      <c r="F9026" s="205" t="s">
        <v>210</v>
      </c>
      <c r="G9026" s="205" t="s">
        <v>287</v>
      </c>
      <c r="H9026" s="207" t="s">
        <v>298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691</v>
      </c>
      <c r="C9027" s="205" t="s">
        <v>692</v>
      </c>
      <c r="D9027" s="72" t="str">
        <f t="shared" si="281"/>
        <v>fev/2019</v>
      </c>
      <c r="E9027" s="206">
        <v>43517</v>
      </c>
      <c r="F9027" s="205" t="s">
        <v>210</v>
      </c>
      <c r="G9027" s="205" t="s">
        <v>287</v>
      </c>
      <c r="H9027" s="207" t="s">
        <v>298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691</v>
      </c>
      <c r="C9028" s="205" t="s">
        <v>692</v>
      </c>
      <c r="D9028" s="72" t="str">
        <f t="shared" ref="D9028:D9091" si="283">TEXT(E9028,"mmm/aaaa")</f>
        <v>fev/2019</v>
      </c>
      <c r="E9028" s="206">
        <v>43517</v>
      </c>
      <c r="F9028" s="205" t="s">
        <v>210</v>
      </c>
      <c r="G9028" s="205" t="s">
        <v>287</v>
      </c>
      <c r="H9028" s="207" t="s">
        <v>298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691</v>
      </c>
      <c r="C9029" s="205" t="s">
        <v>692</v>
      </c>
      <c r="D9029" s="72" t="str">
        <f t="shared" si="283"/>
        <v>fev/2019</v>
      </c>
      <c r="E9029" s="206">
        <v>43517</v>
      </c>
      <c r="F9029" s="205" t="s">
        <v>210</v>
      </c>
      <c r="G9029" s="205" t="s">
        <v>287</v>
      </c>
      <c r="H9029" s="207" t="s">
        <v>298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691</v>
      </c>
      <c r="C9030" s="205" t="s">
        <v>692</v>
      </c>
      <c r="D9030" s="72" t="str">
        <f t="shared" si="283"/>
        <v>fev/2019</v>
      </c>
      <c r="E9030" s="206">
        <v>43517</v>
      </c>
      <c r="F9030" s="205" t="s">
        <v>210</v>
      </c>
      <c r="G9030" s="205" t="s">
        <v>287</v>
      </c>
      <c r="H9030" s="207" t="s">
        <v>298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691</v>
      </c>
      <c r="C9031" s="205" t="s">
        <v>692</v>
      </c>
      <c r="D9031" s="72" t="str">
        <f t="shared" si="283"/>
        <v>fev/2019</v>
      </c>
      <c r="E9031" s="206">
        <v>43517</v>
      </c>
      <c r="F9031" s="205" t="s">
        <v>210</v>
      </c>
      <c r="G9031" s="205" t="s">
        <v>287</v>
      </c>
      <c r="H9031" s="207" t="s">
        <v>298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691</v>
      </c>
      <c r="C9032" s="205" t="s">
        <v>692</v>
      </c>
      <c r="D9032" s="72" t="str">
        <f t="shared" si="283"/>
        <v>fev/2019</v>
      </c>
      <c r="E9032" s="206">
        <v>43517</v>
      </c>
      <c r="F9032" s="205" t="s">
        <v>210</v>
      </c>
      <c r="G9032" s="205" t="s">
        <v>287</v>
      </c>
      <c r="H9032" s="207" t="s">
        <v>298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693</v>
      </c>
      <c r="C9033" s="205" t="s">
        <v>692</v>
      </c>
      <c r="D9033" s="72" t="str">
        <f t="shared" si="283"/>
        <v>fev/2019</v>
      </c>
      <c r="E9033" s="206">
        <v>43517</v>
      </c>
      <c r="F9033" s="205" t="s">
        <v>201</v>
      </c>
      <c r="G9033" s="205" t="s">
        <v>287</v>
      </c>
      <c r="H9033" s="207" t="s">
        <v>1887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691</v>
      </c>
      <c r="C9034" s="205" t="s">
        <v>692</v>
      </c>
      <c r="D9034" s="72" t="str">
        <f t="shared" si="283"/>
        <v>fev/2019</v>
      </c>
      <c r="E9034" s="206">
        <v>43517</v>
      </c>
      <c r="F9034" s="205" t="s">
        <v>201</v>
      </c>
      <c r="G9034" s="205" t="s">
        <v>287</v>
      </c>
      <c r="H9034" s="207" t="s">
        <v>1887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691</v>
      </c>
      <c r="C9035" s="205" t="s">
        <v>692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287</v>
      </c>
      <c r="H9035" s="207" t="s">
        <v>559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691</v>
      </c>
      <c r="C9036" s="205" t="s">
        <v>692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287</v>
      </c>
      <c r="H9036" s="207" t="s">
        <v>336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691</v>
      </c>
      <c r="C9037" s="205" t="s">
        <v>692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287</v>
      </c>
      <c r="H9037" s="207" t="s">
        <v>316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691</v>
      </c>
      <c r="C9038" s="205" t="s">
        <v>692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287</v>
      </c>
      <c r="H9038" s="207" t="s">
        <v>1287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691</v>
      </c>
      <c r="C9039" s="205" t="s">
        <v>692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287</v>
      </c>
      <c r="H9039" s="207" t="s">
        <v>319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691</v>
      </c>
      <c r="C9040" s="205" t="s">
        <v>692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287</v>
      </c>
      <c r="H9040" s="207" t="s">
        <v>1073</v>
      </c>
      <c r="I9040" s="207" t="s">
        <v>1937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691</v>
      </c>
      <c r="C9041" s="205" t="s">
        <v>692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313</v>
      </c>
      <c r="H9041" s="207" t="s">
        <v>1743</v>
      </c>
      <c r="I9041" s="207" t="s">
        <v>241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691</v>
      </c>
      <c r="C9042" s="205" t="s">
        <v>692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313</v>
      </c>
      <c r="H9042" s="207" t="s">
        <v>1743</v>
      </c>
      <c r="I9042" s="207" t="s">
        <v>241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691</v>
      </c>
      <c r="C9043" s="205" t="s">
        <v>692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287</v>
      </c>
      <c r="H9043" s="207" t="s">
        <v>1743</v>
      </c>
      <c r="I9043" s="207" t="s">
        <v>240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691</v>
      </c>
      <c r="C9044" s="205" t="s">
        <v>692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293</v>
      </c>
      <c r="H9044" s="207" t="s">
        <v>1743</v>
      </c>
      <c r="I9044" s="207" t="s">
        <v>241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691</v>
      </c>
      <c r="C9045" s="205" t="s">
        <v>692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287</v>
      </c>
      <c r="H9045" s="207" t="s">
        <v>438</v>
      </c>
      <c r="I9045" s="207" t="s">
        <v>252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691</v>
      </c>
      <c r="C9046" s="205" t="s">
        <v>692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287</v>
      </c>
      <c r="H9046" s="207" t="s">
        <v>438</v>
      </c>
      <c r="I9046" s="207" t="s">
        <v>252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691</v>
      </c>
      <c r="C9047" s="205" t="s">
        <v>692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287</v>
      </c>
      <c r="H9047" s="207" t="s">
        <v>438</v>
      </c>
      <c r="I9047" s="207" t="s">
        <v>252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691</v>
      </c>
      <c r="C9048" s="205" t="s">
        <v>692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287</v>
      </c>
      <c r="H9048" s="207" t="s">
        <v>438</v>
      </c>
      <c r="I9048" s="207" t="s">
        <v>252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691</v>
      </c>
      <c r="C9049" s="205" t="s">
        <v>692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287</v>
      </c>
      <c r="H9049" s="207" t="s">
        <v>438</v>
      </c>
      <c r="I9049" s="207" t="s">
        <v>252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691</v>
      </c>
      <c r="C9050" s="205" t="s">
        <v>692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287</v>
      </c>
      <c r="H9050" s="207" t="s">
        <v>640</v>
      </c>
      <c r="I9050" s="207" t="s">
        <v>241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691</v>
      </c>
      <c r="C9051" s="205" t="s">
        <v>692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287</v>
      </c>
      <c r="H9051" s="207" t="s">
        <v>308</v>
      </c>
      <c r="I9051" s="207" t="s">
        <v>241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691</v>
      </c>
      <c r="C9052" s="205" t="s">
        <v>692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287</v>
      </c>
      <c r="H9052" s="207" t="s">
        <v>1938</v>
      </c>
      <c r="I9052" s="207" t="s">
        <v>253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691</v>
      </c>
      <c r="C9053" s="205" t="s">
        <v>692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287</v>
      </c>
      <c r="H9053" s="207" t="s">
        <v>1039</v>
      </c>
      <c r="I9053" s="207" t="s">
        <v>245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691</v>
      </c>
      <c r="C9054" s="205" t="s">
        <v>692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287</v>
      </c>
      <c r="H9054" s="207" t="s">
        <v>1039</v>
      </c>
      <c r="I9054" s="207" t="s">
        <v>245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691</v>
      </c>
      <c r="C9055" s="205" t="s">
        <v>692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287</v>
      </c>
      <c r="H9055" s="207" t="s">
        <v>1039</v>
      </c>
      <c r="I9055" s="207" t="s">
        <v>245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691</v>
      </c>
      <c r="C9056" s="205" t="s">
        <v>692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287</v>
      </c>
      <c r="H9056" s="207" t="s">
        <v>1039</v>
      </c>
      <c r="I9056" s="207" t="s">
        <v>245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691</v>
      </c>
      <c r="C9057" s="205" t="s">
        <v>692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287</v>
      </c>
      <c r="H9057" s="207" t="s">
        <v>1039</v>
      </c>
      <c r="I9057" s="207" t="s">
        <v>245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691</v>
      </c>
      <c r="C9058" s="205" t="s">
        <v>692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287</v>
      </c>
      <c r="H9058" s="207" t="s">
        <v>1039</v>
      </c>
      <c r="I9058" s="207" t="s">
        <v>245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691</v>
      </c>
      <c r="C9059" s="205" t="s">
        <v>692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287</v>
      </c>
      <c r="H9059" s="207" t="s">
        <v>1039</v>
      </c>
      <c r="I9059" s="207" t="s">
        <v>245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691</v>
      </c>
      <c r="C9060" s="205" t="s">
        <v>692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287</v>
      </c>
      <c r="H9060" s="207" t="s">
        <v>1039</v>
      </c>
      <c r="I9060" s="207" t="s">
        <v>245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691</v>
      </c>
      <c r="C9061" s="205" t="s">
        <v>692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287</v>
      </c>
      <c r="H9061" s="207" t="s">
        <v>1039</v>
      </c>
      <c r="I9061" s="207" t="s">
        <v>245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691</v>
      </c>
      <c r="C9062" s="205" t="s">
        <v>692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287</v>
      </c>
      <c r="H9062" s="207" t="s">
        <v>1039</v>
      </c>
      <c r="I9062" s="207" t="s">
        <v>245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691</v>
      </c>
      <c r="C9063" s="205" t="s">
        <v>692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287</v>
      </c>
      <c r="H9063" s="207" t="s">
        <v>1039</v>
      </c>
      <c r="I9063" s="207" t="s">
        <v>245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691</v>
      </c>
      <c r="C9064" s="205" t="s">
        <v>692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287</v>
      </c>
      <c r="H9064" s="207" t="s">
        <v>1039</v>
      </c>
      <c r="I9064" s="207" t="s">
        <v>245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691</v>
      </c>
      <c r="C9065" s="205" t="s">
        <v>692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287</v>
      </c>
      <c r="H9065" s="207" t="s">
        <v>1039</v>
      </c>
      <c r="I9065" s="207" t="s">
        <v>245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691</v>
      </c>
      <c r="C9066" s="205" t="s">
        <v>692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287</v>
      </c>
      <c r="H9066" s="207" t="s">
        <v>1039</v>
      </c>
      <c r="I9066" s="207" t="s">
        <v>245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691</v>
      </c>
      <c r="C9067" s="205" t="s">
        <v>692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287</v>
      </c>
      <c r="H9067" s="207" t="s">
        <v>1039</v>
      </c>
      <c r="I9067" s="207" t="s">
        <v>245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691</v>
      </c>
      <c r="C9068" s="205" t="s">
        <v>692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287</v>
      </c>
      <c r="H9068" s="207" t="s">
        <v>1039</v>
      </c>
      <c r="I9068" s="207" t="s">
        <v>245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691</v>
      </c>
      <c r="C9069" s="205" t="s">
        <v>692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287</v>
      </c>
      <c r="H9069" s="207" t="s">
        <v>1039</v>
      </c>
      <c r="I9069" s="207" t="s">
        <v>245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691</v>
      </c>
      <c r="C9070" s="205" t="s">
        <v>692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287</v>
      </c>
      <c r="H9070" s="207" t="s">
        <v>1039</v>
      </c>
      <c r="I9070" s="207" t="s">
        <v>245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691</v>
      </c>
      <c r="C9071" s="205" t="s">
        <v>692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287</v>
      </c>
      <c r="H9071" s="207" t="s">
        <v>1039</v>
      </c>
      <c r="I9071" s="207" t="s">
        <v>245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691</v>
      </c>
      <c r="C9072" s="205" t="s">
        <v>692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287</v>
      </c>
      <c r="H9072" s="207" t="s">
        <v>1039</v>
      </c>
      <c r="I9072" s="207" t="s">
        <v>245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691</v>
      </c>
      <c r="C9073" s="205" t="s">
        <v>692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287</v>
      </c>
      <c r="H9073" s="207" t="s">
        <v>1039</v>
      </c>
      <c r="I9073" s="207" t="s">
        <v>245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691</v>
      </c>
      <c r="C9074" s="205" t="s">
        <v>692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287</v>
      </c>
      <c r="H9074" s="207" t="s">
        <v>1039</v>
      </c>
      <c r="I9074" s="207" t="s">
        <v>245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691</v>
      </c>
      <c r="C9075" s="205" t="s">
        <v>692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287</v>
      </c>
      <c r="H9075" s="207" t="s">
        <v>1039</v>
      </c>
      <c r="I9075" s="207" t="s">
        <v>245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691</v>
      </c>
      <c r="C9076" s="205" t="s">
        <v>692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287</v>
      </c>
      <c r="H9076" s="207" t="s">
        <v>1039</v>
      </c>
      <c r="I9076" s="207" t="s">
        <v>245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691</v>
      </c>
      <c r="C9077" s="205" t="s">
        <v>692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287</v>
      </c>
      <c r="H9077" s="207" t="s">
        <v>1039</v>
      </c>
      <c r="I9077" s="207" t="s">
        <v>245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691</v>
      </c>
      <c r="C9078" s="205" t="s">
        <v>692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287</v>
      </c>
      <c r="H9078" s="207" t="s">
        <v>1039</v>
      </c>
      <c r="I9078" s="207" t="s">
        <v>245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691</v>
      </c>
      <c r="C9079" s="205" t="s">
        <v>692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287</v>
      </c>
      <c r="H9079" s="207" t="s">
        <v>1039</v>
      </c>
      <c r="I9079" s="207" t="s">
        <v>245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691</v>
      </c>
      <c r="C9080" s="205" t="s">
        <v>692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287</v>
      </c>
      <c r="H9080" s="207" t="s">
        <v>1039</v>
      </c>
      <c r="I9080" s="207" t="s">
        <v>245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691</v>
      </c>
      <c r="C9081" s="205" t="s">
        <v>692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287</v>
      </c>
      <c r="H9081" s="207" t="s">
        <v>1039</v>
      </c>
      <c r="I9081" s="207" t="s">
        <v>245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691</v>
      </c>
      <c r="C9082" s="205" t="s">
        <v>692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287</v>
      </c>
      <c r="H9082" s="207" t="s">
        <v>1039</v>
      </c>
      <c r="I9082" s="207" t="s">
        <v>245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691</v>
      </c>
      <c r="C9083" s="205" t="s">
        <v>692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287</v>
      </c>
      <c r="H9083" s="207" t="s">
        <v>1039</v>
      </c>
      <c r="I9083" s="207" t="s">
        <v>245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691</v>
      </c>
      <c r="C9084" s="205" t="s">
        <v>692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287</v>
      </c>
      <c r="H9084" s="207" t="s">
        <v>1039</v>
      </c>
      <c r="I9084" s="207" t="s">
        <v>245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691</v>
      </c>
      <c r="C9085" s="205" t="s">
        <v>692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287</v>
      </c>
      <c r="H9085" s="207" t="s">
        <v>1039</v>
      </c>
      <c r="I9085" s="207" t="s">
        <v>245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691</v>
      </c>
      <c r="C9086" s="205" t="s">
        <v>692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287</v>
      </c>
      <c r="H9086" s="207" t="s">
        <v>1039</v>
      </c>
      <c r="I9086" s="207" t="s">
        <v>245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691</v>
      </c>
      <c r="C9087" s="205" t="s">
        <v>692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287</v>
      </c>
      <c r="H9087" s="207" t="s">
        <v>1039</v>
      </c>
      <c r="I9087" s="207" t="s">
        <v>245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691</v>
      </c>
      <c r="C9088" s="205" t="s">
        <v>692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287</v>
      </c>
      <c r="H9088" s="207" t="s">
        <v>1039</v>
      </c>
      <c r="I9088" s="207" t="s">
        <v>245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691</v>
      </c>
      <c r="C9089" s="205" t="s">
        <v>692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287</v>
      </c>
      <c r="H9089" s="207" t="s">
        <v>1039</v>
      </c>
      <c r="I9089" s="207" t="s">
        <v>245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691</v>
      </c>
      <c r="C9090" s="205" t="s">
        <v>692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287</v>
      </c>
      <c r="H9090" s="207" t="s">
        <v>1039</v>
      </c>
      <c r="I9090" s="207" t="s">
        <v>245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691</v>
      </c>
      <c r="C9091" s="205" t="s">
        <v>692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287</v>
      </c>
      <c r="H9091" s="207" t="s">
        <v>1039</v>
      </c>
      <c r="I9091" s="207" t="s">
        <v>245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691</v>
      </c>
      <c r="C9092" s="205" t="s">
        <v>692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313</v>
      </c>
      <c r="H9092" s="207" t="s">
        <v>389</v>
      </c>
      <c r="I9092" s="207" t="s">
        <v>241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691</v>
      </c>
      <c r="C9093" s="205" t="s">
        <v>692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287</v>
      </c>
      <c r="H9093" s="207" t="s">
        <v>389</v>
      </c>
      <c r="I9093" s="207" t="s">
        <v>240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691</v>
      </c>
      <c r="C9094" s="205" t="s">
        <v>692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287</v>
      </c>
      <c r="H9094" s="207" t="s">
        <v>389</v>
      </c>
      <c r="I9094" s="207" t="s">
        <v>242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691</v>
      </c>
      <c r="C9095" s="205" t="s">
        <v>692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287</v>
      </c>
      <c r="H9095" s="207" t="s">
        <v>389</v>
      </c>
      <c r="I9095" s="207" t="s">
        <v>241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691</v>
      </c>
      <c r="C9096" s="205" t="s">
        <v>692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287</v>
      </c>
      <c r="H9096" s="207" t="s">
        <v>389</v>
      </c>
      <c r="I9096" s="207" t="s">
        <v>241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691</v>
      </c>
      <c r="C9097" s="205" t="s">
        <v>692</v>
      </c>
      <c r="D9097" s="72" t="str">
        <f t="shared" si="285"/>
        <v>fev/2019</v>
      </c>
      <c r="E9097" s="206">
        <v>43518</v>
      </c>
      <c r="F9097" s="205" t="s">
        <v>1939</v>
      </c>
      <c r="G9097" s="205" t="s">
        <v>295</v>
      </c>
      <c r="H9097" s="207" t="s">
        <v>1940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691</v>
      </c>
      <c r="C9098" s="205" t="s">
        <v>692</v>
      </c>
      <c r="D9098" s="72" t="str">
        <f t="shared" si="285"/>
        <v>fev/2019</v>
      </c>
      <c r="E9098" s="206">
        <v>43518</v>
      </c>
      <c r="F9098" s="205" t="s">
        <v>1939</v>
      </c>
      <c r="G9098" s="205" t="s">
        <v>349</v>
      </c>
      <c r="H9098" s="207" t="s">
        <v>1940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691</v>
      </c>
      <c r="C9099" s="205" t="s">
        <v>692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287</v>
      </c>
      <c r="H9099" s="207" t="s">
        <v>1941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691</v>
      </c>
      <c r="C9100" s="205" t="s">
        <v>692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287</v>
      </c>
      <c r="H9100" s="207" t="s">
        <v>1941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691</v>
      </c>
      <c r="C9101" s="205" t="s">
        <v>692</v>
      </c>
      <c r="D9101" s="72" t="str">
        <f t="shared" si="285"/>
        <v>fev/2019</v>
      </c>
      <c r="E9101" s="206">
        <v>43518</v>
      </c>
      <c r="F9101" s="205" t="s">
        <v>520</v>
      </c>
      <c r="G9101" s="205" t="s">
        <v>287</v>
      </c>
      <c r="H9101" s="207" t="s">
        <v>204</v>
      </c>
      <c r="I9101" s="207" t="s">
        <v>292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693</v>
      </c>
      <c r="C9102" s="205" t="s">
        <v>692</v>
      </c>
      <c r="D9102" s="72" t="str">
        <f t="shared" si="285"/>
        <v>fev/2019</v>
      </c>
      <c r="E9102" s="206">
        <v>43518</v>
      </c>
      <c r="F9102" s="205" t="s">
        <v>520</v>
      </c>
      <c r="G9102" s="205" t="s">
        <v>287</v>
      </c>
      <c r="H9102" s="207" t="s">
        <v>204</v>
      </c>
      <c r="I9102" s="207" t="s">
        <v>292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691</v>
      </c>
      <c r="C9103" s="205" t="s">
        <v>692</v>
      </c>
      <c r="D9103" s="72" t="str">
        <f t="shared" si="285"/>
        <v>fev/2019</v>
      </c>
      <c r="E9103" s="206">
        <v>43518</v>
      </c>
      <c r="F9103" s="205" t="s">
        <v>210</v>
      </c>
      <c r="G9103" s="205" t="s">
        <v>287</v>
      </c>
      <c r="H9103" s="207" t="s">
        <v>298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691</v>
      </c>
      <c r="C9104" s="205" t="s">
        <v>692</v>
      </c>
      <c r="D9104" s="72" t="str">
        <f t="shared" si="285"/>
        <v>fev/2019</v>
      </c>
      <c r="E9104" s="206">
        <v>43518</v>
      </c>
      <c r="F9104" s="205" t="s">
        <v>210</v>
      </c>
      <c r="G9104" s="205" t="s">
        <v>287</v>
      </c>
      <c r="H9104" s="207" t="s">
        <v>298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691</v>
      </c>
      <c r="C9105" s="205" t="s">
        <v>692</v>
      </c>
      <c r="D9105" s="72" t="str">
        <f t="shared" si="285"/>
        <v>fev/2019</v>
      </c>
      <c r="E9105" s="206">
        <v>43518</v>
      </c>
      <c r="F9105" s="205" t="s">
        <v>210</v>
      </c>
      <c r="G9105" s="205" t="s">
        <v>287</v>
      </c>
      <c r="H9105" s="207" t="s">
        <v>298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691</v>
      </c>
      <c r="C9106" s="205" t="s">
        <v>692</v>
      </c>
      <c r="D9106" s="72" t="str">
        <f t="shared" si="285"/>
        <v>fev/2019</v>
      </c>
      <c r="E9106" s="206">
        <v>43518</v>
      </c>
      <c r="F9106" s="205" t="s">
        <v>210</v>
      </c>
      <c r="G9106" s="205" t="s">
        <v>287</v>
      </c>
      <c r="H9106" s="207" t="s">
        <v>298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691</v>
      </c>
      <c r="C9107" s="205" t="s">
        <v>692</v>
      </c>
      <c r="D9107" s="72" t="str">
        <f t="shared" si="285"/>
        <v>fev/2019</v>
      </c>
      <c r="E9107" s="206">
        <v>43518</v>
      </c>
      <c r="F9107" s="205" t="s">
        <v>210</v>
      </c>
      <c r="G9107" s="205" t="s">
        <v>287</v>
      </c>
      <c r="H9107" s="207" t="s">
        <v>298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691</v>
      </c>
      <c r="C9108" s="205" t="s">
        <v>692</v>
      </c>
      <c r="D9108" s="72" t="str">
        <f t="shared" si="285"/>
        <v>fev/2019</v>
      </c>
      <c r="E9108" s="206">
        <v>43518</v>
      </c>
      <c r="F9108" s="205" t="s">
        <v>210</v>
      </c>
      <c r="G9108" s="205" t="s">
        <v>287</v>
      </c>
      <c r="H9108" s="207" t="s">
        <v>298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691</v>
      </c>
      <c r="C9109" s="205" t="s">
        <v>692</v>
      </c>
      <c r="D9109" s="72" t="str">
        <f t="shared" si="285"/>
        <v>fev/2019</v>
      </c>
      <c r="E9109" s="206">
        <v>43518</v>
      </c>
      <c r="F9109" s="205" t="s">
        <v>210</v>
      </c>
      <c r="G9109" s="205" t="s">
        <v>287</v>
      </c>
      <c r="H9109" s="207" t="s">
        <v>298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691</v>
      </c>
      <c r="C9110" s="205" t="s">
        <v>692</v>
      </c>
      <c r="D9110" s="72" t="str">
        <f t="shared" si="285"/>
        <v>fev/2019</v>
      </c>
      <c r="E9110" s="206">
        <v>43518</v>
      </c>
      <c r="F9110" s="205" t="s">
        <v>210</v>
      </c>
      <c r="G9110" s="205" t="s">
        <v>287</v>
      </c>
      <c r="H9110" s="207" t="s">
        <v>298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691</v>
      </c>
      <c r="C9111" s="205" t="s">
        <v>692</v>
      </c>
      <c r="D9111" s="72" t="str">
        <f t="shared" si="285"/>
        <v>fev/2019</v>
      </c>
      <c r="E9111" s="206">
        <v>43518</v>
      </c>
      <c r="F9111" s="205" t="s">
        <v>210</v>
      </c>
      <c r="G9111" s="205" t="s">
        <v>287</v>
      </c>
      <c r="H9111" s="207" t="s">
        <v>298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691</v>
      </c>
      <c r="C9112" s="205" t="s">
        <v>692</v>
      </c>
      <c r="D9112" s="72" t="str">
        <f t="shared" si="285"/>
        <v>fev/2019</v>
      </c>
      <c r="E9112" s="206">
        <v>43518</v>
      </c>
      <c r="F9112" s="205" t="s">
        <v>210</v>
      </c>
      <c r="G9112" s="205" t="s">
        <v>287</v>
      </c>
      <c r="H9112" s="207" t="s">
        <v>298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691</v>
      </c>
      <c r="C9113" s="205" t="s">
        <v>692</v>
      </c>
      <c r="D9113" s="72" t="str">
        <f t="shared" si="285"/>
        <v>fev/2019</v>
      </c>
      <c r="E9113" s="206">
        <v>43518</v>
      </c>
      <c r="F9113" s="205" t="s">
        <v>210</v>
      </c>
      <c r="G9113" s="205" t="s">
        <v>287</v>
      </c>
      <c r="H9113" s="207" t="s">
        <v>298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693</v>
      </c>
      <c r="C9114" s="205" t="s">
        <v>692</v>
      </c>
      <c r="D9114" s="72" t="str">
        <f t="shared" si="285"/>
        <v>fev/2019</v>
      </c>
      <c r="E9114" s="206">
        <v>43518</v>
      </c>
      <c r="F9114" s="205" t="s">
        <v>201</v>
      </c>
      <c r="G9114" s="205" t="s">
        <v>287</v>
      </c>
      <c r="H9114" s="207" t="s">
        <v>1887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691</v>
      </c>
      <c r="C9115" s="205" t="s">
        <v>692</v>
      </c>
      <c r="D9115" s="72" t="str">
        <f t="shared" si="285"/>
        <v>fev/2019</v>
      </c>
      <c r="E9115" s="206">
        <v>43518</v>
      </c>
      <c r="F9115" s="205" t="s">
        <v>201</v>
      </c>
      <c r="G9115" s="205" t="s">
        <v>287</v>
      </c>
      <c r="H9115" s="207" t="s">
        <v>1887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691</v>
      </c>
      <c r="C9116" s="205" t="s">
        <v>692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287</v>
      </c>
      <c r="H9116" s="207" t="s">
        <v>1581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691</v>
      </c>
      <c r="C9117" s="205" t="s">
        <v>692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287</v>
      </c>
      <c r="H9117" s="207" t="s">
        <v>1581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691</v>
      </c>
      <c r="C9118" s="205" t="s">
        <v>692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287</v>
      </c>
      <c r="H9118" s="207" t="s">
        <v>1073</v>
      </c>
      <c r="I9118" s="207" t="s">
        <v>1937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691</v>
      </c>
      <c r="C9119" s="205" t="s">
        <v>692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317</v>
      </c>
      <c r="H9119" s="207" t="s">
        <v>1942</v>
      </c>
      <c r="I9119" s="207" t="s">
        <v>249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691</v>
      </c>
      <c r="C9120" s="205" t="s">
        <v>692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317</v>
      </c>
      <c r="H9120" s="207" t="s">
        <v>1942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691</v>
      </c>
      <c r="C9121" s="205" t="s">
        <v>692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287</v>
      </c>
      <c r="H9121" s="207" t="s">
        <v>1943</v>
      </c>
      <c r="I9121" s="207" t="s">
        <v>241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691</v>
      </c>
      <c r="C9122" s="205" t="s">
        <v>692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287</v>
      </c>
      <c r="H9122" s="207" t="s">
        <v>1943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691</v>
      </c>
      <c r="C9123" s="205" t="s">
        <v>692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287</v>
      </c>
      <c r="H9123" s="207" t="s">
        <v>1014</v>
      </c>
      <c r="I9123" s="207" t="s">
        <v>244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691</v>
      </c>
      <c r="C9124" s="205" t="s">
        <v>692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287</v>
      </c>
      <c r="H9124" s="207" t="s">
        <v>1014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691</v>
      </c>
      <c r="C9125" s="205" t="s">
        <v>692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287</v>
      </c>
      <c r="H9125" s="207" t="s">
        <v>1014</v>
      </c>
      <c r="I9125" s="207" t="s">
        <v>244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691</v>
      </c>
      <c r="C9126" s="205" t="s">
        <v>692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287</v>
      </c>
      <c r="H9126" s="207" t="s">
        <v>1014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691</v>
      </c>
      <c r="C9127" s="205" t="s">
        <v>692</v>
      </c>
      <c r="D9127" s="72" t="str">
        <f t="shared" si="285"/>
        <v>fev/2019</v>
      </c>
      <c r="E9127" s="206">
        <v>43521</v>
      </c>
      <c r="F9127" s="205" t="s">
        <v>520</v>
      </c>
      <c r="G9127" s="205" t="s">
        <v>287</v>
      </c>
      <c r="H9127" s="207" t="s">
        <v>204</v>
      </c>
      <c r="I9127" s="207" t="s">
        <v>292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691</v>
      </c>
      <c r="C9128" s="205" t="s">
        <v>692</v>
      </c>
      <c r="D9128" s="72" t="str">
        <f t="shared" si="285"/>
        <v>fev/2019</v>
      </c>
      <c r="E9128" s="206">
        <v>43521</v>
      </c>
      <c r="F9128" s="205" t="s">
        <v>210</v>
      </c>
      <c r="G9128" s="205" t="s">
        <v>287</v>
      </c>
      <c r="H9128" s="207" t="s">
        <v>298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691</v>
      </c>
      <c r="C9129" s="205" t="s">
        <v>692</v>
      </c>
      <c r="D9129" s="72" t="str">
        <f t="shared" si="285"/>
        <v>fev/2019</v>
      </c>
      <c r="E9129" s="206">
        <v>43521</v>
      </c>
      <c r="F9129" s="205" t="s">
        <v>210</v>
      </c>
      <c r="G9129" s="205" t="s">
        <v>287</v>
      </c>
      <c r="H9129" s="207" t="s">
        <v>298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691</v>
      </c>
      <c r="C9130" s="205" t="s">
        <v>692</v>
      </c>
      <c r="D9130" s="72" t="str">
        <f t="shared" si="285"/>
        <v>fev/2019</v>
      </c>
      <c r="E9130" s="206">
        <v>43521</v>
      </c>
      <c r="F9130" s="205" t="s">
        <v>210</v>
      </c>
      <c r="G9130" s="205" t="s">
        <v>287</v>
      </c>
      <c r="H9130" s="207" t="s">
        <v>298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691</v>
      </c>
      <c r="C9131" s="205" t="s">
        <v>692</v>
      </c>
      <c r="D9131" s="72" t="str">
        <f t="shared" si="285"/>
        <v>fev/2019</v>
      </c>
      <c r="E9131" s="206">
        <v>43521</v>
      </c>
      <c r="F9131" s="205" t="s">
        <v>210</v>
      </c>
      <c r="G9131" s="205" t="s">
        <v>287</v>
      </c>
      <c r="H9131" s="207" t="s">
        <v>298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691</v>
      </c>
      <c r="C9132" s="205" t="s">
        <v>692</v>
      </c>
      <c r="D9132" s="72" t="str">
        <f t="shared" si="285"/>
        <v>fev/2019</v>
      </c>
      <c r="E9132" s="206">
        <v>43521</v>
      </c>
      <c r="F9132" s="205" t="s">
        <v>210</v>
      </c>
      <c r="G9132" s="205" t="s">
        <v>287</v>
      </c>
      <c r="H9132" s="207" t="s">
        <v>298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691</v>
      </c>
      <c r="C9133" s="205" t="s">
        <v>692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317</v>
      </c>
      <c r="H9133" s="207" t="s">
        <v>581</v>
      </c>
      <c r="I9133" s="207" t="s">
        <v>240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691</v>
      </c>
      <c r="C9134" s="205" t="s">
        <v>692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287</v>
      </c>
      <c r="H9134" s="207" t="s">
        <v>1022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691</v>
      </c>
      <c r="C9135" s="205" t="s">
        <v>692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287</v>
      </c>
      <c r="H9135" s="207" t="s">
        <v>1581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691</v>
      </c>
      <c r="C9136" s="205" t="s">
        <v>692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287</v>
      </c>
      <c r="H9136" s="207" t="s">
        <v>1581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691</v>
      </c>
      <c r="C9137" s="205" t="s">
        <v>692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287</v>
      </c>
      <c r="H9137" s="207" t="s">
        <v>1944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691</v>
      </c>
      <c r="C9138" s="205" t="s">
        <v>692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287</v>
      </c>
      <c r="H9138" s="207" t="s">
        <v>1944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691</v>
      </c>
      <c r="C9139" s="205" t="s">
        <v>692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289</v>
      </c>
      <c r="H9139" s="207" t="s">
        <v>412</v>
      </c>
      <c r="I9139" s="207" t="s">
        <v>241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691</v>
      </c>
      <c r="C9140" s="205" t="s">
        <v>692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287</v>
      </c>
      <c r="H9140" s="207" t="s">
        <v>1679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691</v>
      </c>
      <c r="C9141" s="205" t="s">
        <v>692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287</v>
      </c>
      <c r="H9141" s="207" t="s">
        <v>1884</v>
      </c>
      <c r="I9141" s="207" t="s">
        <v>240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691</v>
      </c>
      <c r="C9142" s="205" t="s">
        <v>692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287</v>
      </c>
      <c r="H9142" s="207" t="s">
        <v>1884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691</v>
      </c>
      <c r="C9143" s="205" t="s">
        <v>692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287</v>
      </c>
      <c r="H9143" s="207" t="s">
        <v>1945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691</v>
      </c>
      <c r="C9144" s="205" t="s">
        <v>692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287</v>
      </c>
      <c r="H9144" s="207" t="s">
        <v>1945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691</v>
      </c>
      <c r="C9145" s="205" t="s">
        <v>692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287</v>
      </c>
      <c r="H9145" s="207" t="s">
        <v>1945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691</v>
      </c>
      <c r="C9146" s="205" t="s">
        <v>692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287</v>
      </c>
      <c r="H9146" s="207" t="s">
        <v>1945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691</v>
      </c>
      <c r="C9147" s="205" t="s">
        <v>692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287</v>
      </c>
      <c r="H9147" s="207" t="s">
        <v>1833</v>
      </c>
      <c r="I9147" s="207" t="s">
        <v>276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691</v>
      </c>
      <c r="C9148" s="205" t="s">
        <v>692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287</v>
      </c>
      <c r="H9148" s="207" t="s">
        <v>1572</v>
      </c>
      <c r="I9148" s="207" t="s">
        <v>240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691</v>
      </c>
      <c r="C9149" s="205" t="s">
        <v>692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287</v>
      </c>
      <c r="H9149" s="207" t="s">
        <v>1572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691</v>
      </c>
      <c r="C9150" s="205" t="s">
        <v>692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287</v>
      </c>
      <c r="H9150" s="207" t="s">
        <v>306</v>
      </c>
      <c r="I9150" s="207" t="s">
        <v>240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691</v>
      </c>
      <c r="C9151" s="205" t="s">
        <v>692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287</v>
      </c>
      <c r="H9151" s="207" t="s">
        <v>306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691</v>
      </c>
      <c r="C9152" s="205" t="s">
        <v>692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287</v>
      </c>
      <c r="H9152" s="207" t="s">
        <v>306</v>
      </c>
      <c r="I9152" s="207" t="s">
        <v>241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691</v>
      </c>
      <c r="C9153" s="205" t="s">
        <v>692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287</v>
      </c>
      <c r="H9153" s="207" t="s">
        <v>306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691</v>
      </c>
      <c r="C9154" s="205" t="s">
        <v>692</v>
      </c>
      <c r="D9154" s="72" t="str">
        <f t="shared" si="285"/>
        <v>fev/2019</v>
      </c>
      <c r="E9154" s="206">
        <v>43522</v>
      </c>
      <c r="F9154" s="205" t="s">
        <v>520</v>
      </c>
      <c r="G9154" s="205" t="s">
        <v>287</v>
      </c>
      <c r="H9154" s="207" t="s">
        <v>204</v>
      </c>
      <c r="I9154" s="207" t="s">
        <v>292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691</v>
      </c>
      <c r="C9155" s="205" t="s">
        <v>692</v>
      </c>
      <c r="D9155" s="72" t="str">
        <f t="shared" si="285"/>
        <v>fev/2019</v>
      </c>
      <c r="E9155" s="206">
        <v>43522</v>
      </c>
      <c r="F9155" s="205" t="s">
        <v>210</v>
      </c>
      <c r="G9155" s="205" t="s">
        <v>287</v>
      </c>
      <c r="H9155" s="207" t="s">
        <v>298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691</v>
      </c>
      <c r="C9156" s="205" t="s">
        <v>692</v>
      </c>
      <c r="D9156" s="72" t="str">
        <f t="shared" ref="D9156:D9219" si="287">TEXT(E9156,"mmm/aaaa")</f>
        <v>fev/2019</v>
      </c>
      <c r="E9156" s="206">
        <v>43522</v>
      </c>
      <c r="F9156" s="205" t="s">
        <v>210</v>
      </c>
      <c r="G9156" s="205" t="s">
        <v>287</v>
      </c>
      <c r="H9156" s="207" t="s">
        <v>298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691</v>
      </c>
      <c r="C9157" s="205" t="s">
        <v>692</v>
      </c>
      <c r="D9157" s="72" t="str">
        <f t="shared" si="287"/>
        <v>fev/2019</v>
      </c>
      <c r="E9157" s="206">
        <v>43522</v>
      </c>
      <c r="F9157" s="205" t="s">
        <v>210</v>
      </c>
      <c r="G9157" s="205" t="s">
        <v>287</v>
      </c>
      <c r="H9157" s="207" t="s">
        <v>298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691</v>
      </c>
      <c r="C9158" s="205" t="s">
        <v>692</v>
      </c>
      <c r="D9158" s="72" t="str">
        <f t="shared" si="287"/>
        <v>fev/2019</v>
      </c>
      <c r="E9158" s="206">
        <v>43522</v>
      </c>
      <c r="F9158" s="205" t="s">
        <v>210</v>
      </c>
      <c r="G9158" s="205" t="s">
        <v>287</v>
      </c>
      <c r="H9158" s="207" t="s">
        <v>298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691</v>
      </c>
      <c r="C9159" s="205" t="s">
        <v>692</v>
      </c>
      <c r="D9159" s="72" t="str">
        <f t="shared" si="287"/>
        <v>fev/2019</v>
      </c>
      <c r="E9159" s="206">
        <v>43522</v>
      </c>
      <c r="F9159" s="205" t="s">
        <v>210</v>
      </c>
      <c r="G9159" s="205" t="s">
        <v>287</v>
      </c>
      <c r="H9159" s="207" t="s">
        <v>298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691</v>
      </c>
      <c r="C9160" s="205" t="s">
        <v>692</v>
      </c>
      <c r="D9160" s="72" t="str">
        <f t="shared" si="287"/>
        <v>fev/2019</v>
      </c>
      <c r="E9160" s="206">
        <v>43522</v>
      </c>
      <c r="F9160" s="205" t="s">
        <v>210</v>
      </c>
      <c r="G9160" s="205" t="s">
        <v>287</v>
      </c>
      <c r="H9160" s="207" t="s">
        <v>298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691</v>
      </c>
      <c r="C9161" s="205" t="s">
        <v>692</v>
      </c>
      <c r="D9161" s="72" t="str">
        <f t="shared" si="287"/>
        <v>fev/2019</v>
      </c>
      <c r="E9161" s="206">
        <v>43522</v>
      </c>
      <c r="F9161" s="205" t="s">
        <v>210</v>
      </c>
      <c r="G9161" s="205" t="s">
        <v>287</v>
      </c>
      <c r="H9161" s="207" t="s">
        <v>298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691</v>
      </c>
      <c r="C9162" s="205" t="s">
        <v>692</v>
      </c>
      <c r="D9162" s="72" t="str">
        <f t="shared" si="287"/>
        <v>fev/2019</v>
      </c>
      <c r="E9162" s="206">
        <v>43522</v>
      </c>
      <c r="F9162" s="205" t="s">
        <v>210</v>
      </c>
      <c r="G9162" s="205" t="s">
        <v>287</v>
      </c>
      <c r="H9162" s="207" t="s">
        <v>298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691</v>
      </c>
      <c r="C9163" s="205" t="s">
        <v>692</v>
      </c>
      <c r="D9163" s="72" t="str">
        <f t="shared" si="287"/>
        <v>fev/2019</v>
      </c>
      <c r="E9163" s="206">
        <v>43522</v>
      </c>
      <c r="F9163" s="205" t="s">
        <v>210</v>
      </c>
      <c r="G9163" s="205" t="s">
        <v>287</v>
      </c>
      <c r="H9163" s="207" t="s">
        <v>298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691</v>
      </c>
      <c r="C9164" s="205" t="s">
        <v>692</v>
      </c>
      <c r="D9164" s="72" t="str">
        <f t="shared" si="287"/>
        <v>fev/2019</v>
      </c>
      <c r="E9164" s="206">
        <v>43522</v>
      </c>
      <c r="F9164" s="205" t="s">
        <v>210</v>
      </c>
      <c r="G9164" s="205" t="s">
        <v>287</v>
      </c>
      <c r="H9164" s="207" t="s">
        <v>298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691</v>
      </c>
      <c r="C9165" s="205" t="s">
        <v>692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287</v>
      </c>
      <c r="H9165" s="207" t="s">
        <v>345</v>
      </c>
      <c r="I9165" s="207" t="s">
        <v>266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691</v>
      </c>
      <c r="C9166" s="205" t="s">
        <v>692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287</v>
      </c>
      <c r="H9166" s="207" t="s">
        <v>345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691</v>
      </c>
      <c r="C9167" s="205" t="s">
        <v>692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287</v>
      </c>
      <c r="H9167" s="207" t="s">
        <v>1581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691</v>
      </c>
      <c r="C9168" s="205" t="s">
        <v>692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287</v>
      </c>
      <c r="H9168" s="207" t="s">
        <v>1581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691</v>
      </c>
      <c r="C9169" s="205" t="s">
        <v>692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287</v>
      </c>
      <c r="H9169" s="207" t="s">
        <v>1581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691</v>
      </c>
      <c r="C9170" s="205" t="s">
        <v>692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287</v>
      </c>
      <c r="H9170" s="207" t="s">
        <v>1581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691</v>
      </c>
      <c r="C9171" s="205" t="s">
        <v>692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287</v>
      </c>
      <c r="H9171" s="207" t="s">
        <v>1581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691</v>
      </c>
      <c r="C9172" s="205" t="s">
        <v>692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287</v>
      </c>
      <c r="H9172" s="207" t="s">
        <v>1581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691</v>
      </c>
      <c r="C9173" s="205" t="s">
        <v>692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287</v>
      </c>
      <c r="H9173" s="207" t="s">
        <v>1581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691</v>
      </c>
      <c r="C9174" s="205" t="s">
        <v>692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287</v>
      </c>
      <c r="H9174" s="207" t="s">
        <v>1581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691</v>
      </c>
      <c r="C9175" s="205" t="s">
        <v>692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287</v>
      </c>
      <c r="H9175" s="207" t="s">
        <v>1581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691</v>
      </c>
      <c r="C9176" s="205" t="s">
        <v>692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287</v>
      </c>
      <c r="H9176" s="207" t="s">
        <v>1581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691</v>
      </c>
      <c r="C9177" s="205" t="s">
        <v>692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287</v>
      </c>
      <c r="H9177" s="207" t="s">
        <v>1581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691</v>
      </c>
      <c r="C9178" s="205" t="s">
        <v>692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287</v>
      </c>
      <c r="H9178" s="207" t="s">
        <v>1581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691</v>
      </c>
      <c r="C9179" s="205" t="s">
        <v>692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287</v>
      </c>
      <c r="H9179" s="207" t="s">
        <v>1581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691</v>
      </c>
      <c r="C9180" s="205" t="s">
        <v>692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287</v>
      </c>
      <c r="H9180" s="207" t="s">
        <v>1581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691</v>
      </c>
      <c r="C9181" s="205" t="s">
        <v>692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287</v>
      </c>
      <c r="H9181" s="207" t="s">
        <v>345</v>
      </c>
      <c r="I9181" s="207" t="s">
        <v>241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691</v>
      </c>
      <c r="C9182" s="205" t="s">
        <v>692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287</v>
      </c>
      <c r="H9182" s="207" t="s">
        <v>345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691</v>
      </c>
      <c r="C9183" s="205" t="s">
        <v>692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287</v>
      </c>
      <c r="H9183" s="207" t="s">
        <v>1946</v>
      </c>
      <c r="I9183" s="207" t="s">
        <v>241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691</v>
      </c>
      <c r="C9184" s="205" t="s">
        <v>692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293</v>
      </c>
      <c r="H9184" s="207" t="s">
        <v>291</v>
      </c>
      <c r="I9184" s="207" t="s">
        <v>240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691</v>
      </c>
      <c r="C9185" s="205" t="s">
        <v>692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293</v>
      </c>
      <c r="H9185" s="207" t="s">
        <v>291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691</v>
      </c>
      <c r="C9186" s="205" t="s">
        <v>692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287</v>
      </c>
      <c r="H9186" s="207" t="s">
        <v>1947</v>
      </c>
      <c r="I9186" s="207" t="s">
        <v>253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691</v>
      </c>
      <c r="C9187" s="205" t="s">
        <v>692</v>
      </c>
      <c r="D9187" s="72" t="str">
        <f t="shared" si="287"/>
        <v>fev/2019</v>
      </c>
      <c r="E9187" s="206">
        <v>43523</v>
      </c>
      <c r="F9187" s="205" t="s">
        <v>1618</v>
      </c>
      <c r="G9187" s="205" t="s">
        <v>287</v>
      </c>
      <c r="H9187" s="207" t="s">
        <v>1888</v>
      </c>
      <c r="I9187" s="207" t="s">
        <v>202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693</v>
      </c>
      <c r="C9188" s="205" t="s">
        <v>692</v>
      </c>
      <c r="D9188" s="72" t="str">
        <f t="shared" si="287"/>
        <v>fev/2019</v>
      </c>
      <c r="E9188" s="206">
        <v>43523</v>
      </c>
      <c r="F9188" s="205" t="s">
        <v>1618</v>
      </c>
      <c r="G9188" s="205" t="s">
        <v>287</v>
      </c>
      <c r="H9188" s="207" t="s">
        <v>1888</v>
      </c>
      <c r="I9188" s="207" t="s">
        <v>202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693</v>
      </c>
      <c r="C9189" s="205" t="s">
        <v>692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287</v>
      </c>
      <c r="H9189" s="207" t="s">
        <v>140</v>
      </c>
      <c r="I9189" s="207" t="s">
        <v>227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693</v>
      </c>
      <c r="C9190" s="205" t="s">
        <v>692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287</v>
      </c>
      <c r="H9190" s="207" t="s">
        <v>140</v>
      </c>
      <c r="I9190" s="207" t="s">
        <v>227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691</v>
      </c>
      <c r="C9191" s="205" t="s">
        <v>692</v>
      </c>
      <c r="D9191" s="72" t="str">
        <f t="shared" si="287"/>
        <v>fev/2019</v>
      </c>
      <c r="E9191" s="206">
        <v>43523</v>
      </c>
      <c r="F9191" s="205" t="s">
        <v>210</v>
      </c>
      <c r="G9191" s="205" t="s">
        <v>287</v>
      </c>
      <c r="H9191" s="207" t="s">
        <v>298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691</v>
      </c>
      <c r="C9192" s="205" t="s">
        <v>692</v>
      </c>
      <c r="D9192" s="72" t="str">
        <f t="shared" si="287"/>
        <v>fev/2019</v>
      </c>
      <c r="E9192" s="206">
        <v>43523</v>
      </c>
      <c r="F9192" s="205" t="s">
        <v>210</v>
      </c>
      <c r="G9192" s="205" t="s">
        <v>287</v>
      </c>
      <c r="H9192" s="207" t="s">
        <v>298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691</v>
      </c>
      <c r="C9193" s="205" t="s">
        <v>692</v>
      </c>
      <c r="D9193" s="72" t="str">
        <f t="shared" si="287"/>
        <v>fev/2019</v>
      </c>
      <c r="E9193" s="206">
        <v>43523</v>
      </c>
      <c r="F9193" s="205" t="s">
        <v>210</v>
      </c>
      <c r="G9193" s="205" t="s">
        <v>287</v>
      </c>
      <c r="H9193" s="207" t="s">
        <v>298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691</v>
      </c>
      <c r="C9194" s="205" t="s">
        <v>692</v>
      </c>
      <c r="D9194" s="72" t="str">
        <f t="shared" si="287"/>
        <v>fev/2019</v>
      </c>
      <c r="E9194" s="206">
        <v>43523</v>
      </c>
      <c r="F9194" s="205" t="s">
        <v>210</v>
      </c>
      <c r="G9194" s="205" t="s">
        <v>287</v>
      </c>
      <c r="H9194" s="207" t="s">
        <v>298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691</v>
      </c>
      <c r="C9195" s="205" t="s">
        <v>692</v>
      </c>
      <c r="D9195" s="72" t="str">
        <f t="shared" si="287"/>
        <v>fev/2019</v>
      </c>
      <c r="E9195" s="206">
        <v>43523</v>
      </c>
      <c r="F9195" s="205" t="s">
        <v>210</v>
      </c>
      <c r="G9195" s="205" t="s">
        <v>287</v>
      </c>
      <c r="H9195" s="207" t="s">
        <v>298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693</v>
      </c>
      <c r="C9196" s="205" t="s">
        <v>692</v>
      </c>
      <c r="D9196" s="72" t="str">
        <f t="shared" si="287"/>
        <v>fev/2019</v>
      </c>
      <c r="E9196" s="206">
        <v>43523</v>
      </c>
      <c r="F9196" s="205" t="s">
        <v>201</v>
      </c>
      <c r="G9196" s="205" t="s">
        <v>287</v>
      </c>
      <c r="H9196" s="207" t="s">
        <v>1887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691</v>
      </c>
      <c r="C9197" s="205" t="s">
        <v>692</v>
      </c>
      <c r="D9197" s="72" t="str">
        <f t="shared" si="287"/>
        <v>fev/2019</v>
      </c>
      <c r="E9197" s="206">
        <v>43523</v>
      </c>
      <c r="F9197" s="205" t="s">
        <v>201</v>
      </c>
      <c r="G9197" s="205" t="s">
        <v>287</v>
      </c>
      <c r="H9197" s="207" t="s">
        <v>1887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691</v>
      </c>
      <c r="C9198" s="205" t="s">
        <v>692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289</v>
      </c>
      <c r="H9198" s="207" t="s">
        <v>1615</v>
      </c>
      <c r="I9198" s="207" t="s">
        <v>240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691</v>
      </c>
      <c r="C9199" s="205" t="s">
        <v>692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289</v>
      </c>
      <c r="H9199" s="207" t="s">
        <v>1615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691</v>
      </c>
      <c r="C9200" s="205" t="s">
        <v>692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313</v>
      </c>
      <c r="H9200" s="207" t="s">
        <v>1615</v>
      </c>
      <c r="I9200" s="207" t="s">
        <v>240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691</v>
      </c>
      <c r="C9201" s="205" t="s">
        <v>692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313</v>
      </c>
      <c r="H9201" s="207" t="s">
        <v>1615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691</v>
      </c>
      <c r="C9202" s="205" t="s">
        <v>692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287</v>
      </c>
      <c r="H9202" s="207" t="s">
        <v>1902</v>
      </c>
      <c r="I9202" s="207" t="s">
        <v>241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691</v>
      </c>
      <c r="C9203" s="205" t="s">
        <v>692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303</v>
      </c>
      <c r="H9203" s="207" t="s">
        <v>1565</v>
      </c>
      <c r="I9203" s="207" t="s">
        <v>240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691</v>
      </c>
      <c r="C9204" s="205" t="s">
        <v>692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317</v>
      </c>
      <c r="H9204" s="207" t="s">
        <v>1565</v>
      </c>
      <c r="I9204" s="207" t="s">
        <v>240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691</v>
      </c>
      <c r="C9205" s="205" t="s">
        <v>692</v>
      </c>
      <c r="D9205" s="72" t="str">
        <f t="shared" si="287"/>
        <v>fev/2019</v>
      </c>
      <c r="E9205" s="206">
        <v>43524</v>
      </c>
      <c r="F9205" s="205" t="s">
        <v>1618</v>
      </c>
      <c r="G9205" s="205" t="s">
        <v>287</v>
      </c>
      <c r="H9205" s="207" t="s">
        <v>1888</v>
      </c>
      <c r="I9205" s="207" t="s">
        <v>202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691</v>
      </c>
      <c r="C9206" s="205" t="s">
        <v>692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287</v>
      </c>
      <c r="H9206" s="207" t="s">
        <v>1948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693</v>
      </c>
      <c r="C9207" s="205" t="s">
        <v>692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287</v>
      </c>
      <c r="H9207" s="207" t="s">
        <v>1949</v>
      </c>
      <c r="I9207" s="207" t="s">
        <v>230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691</v>
      </c>
      <c r="C9208" s="205" t="s">
        <v>692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287</v>
      </c>
      <c r="H9208" s="207" t="s">
        <v>1949</v>
      </c>
      <c r="I9208" s="207" t="s">
        <v>230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693</v>
      </c>
      <c r="C9209" s="205" t="s">
        <v>692</v>
      </c>
      <c r="D9209" s="72" t="str">
        <f t="shared" si="287"/>
        <v>fev/2019</v>
      </c>
      <c r="E9209" s="206">
        <v>43524</v>
      </c>
      <c r="F9209" s="205" t="s">
        <v>520</v>
      </c>
      <c r="G9209" s="205" t="s">
        <v>287</v>
      </c>
      <c r="H9209" s="207" t="s">
        <v>204</v>
      </c>
      <c r="I9209" s="207" t="s">
        <v>292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691</v>
      </c>
      <c r="C9210" s="205" t="s">
        <v>692</v>
      </c>
      <c r="D9210" s="72" t="str">
        <f t="shared" si="287"/>
        <v>fev/2019</v>
      </c>
      <c r="E9210" s="206">
        <v>43524</v>
      </c>
      <c r="F9210" s="205" t="s">
        <v>210</v>
      </c>
      <c r="G9210" s="205" t="s">
        <v>287</v>
      </c>
      <c r="H9210" s="207" t="s">
        <v>298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691</v>
      </c>
      <c r="C9211" s="205" t="s">
        <v>692</v>
      </c>
      <c r="D9211" s="72" t="str">
        <f t="shared" si="287"/>
        <v>fev/2019</v>
      </c>
      <c r="E9211" s="206">
        <v>43524</v>
      </c>
      <c r="F9211" s="205" t="s">
        <v>210</v>
      </c>
      <c r="G9211" s="205" t="s">
        <v>287</v>
      </c>
      <c r="H9211" s="207" t="s">
        <v>298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691</v>
      </c>
      <c r="C9212" s="205" t="s">
        <v>692</v>
      </c>
      <c r="D9212" s="72" t="str">
        <f t="shared" si="287"/>
        <v>fev/2019</v>
      </c>
      <c r="E9212" s="206">
        <v>43524</v>
      </c>
      <c r="F9212" s="205" t="s">
        <v>201</v>
      </c>
      <c r="G9212" s="205" t="s">
        <v>287</v>
      </c>
      <c r="H9212" s="207" t="s">
        <v>294</v>
      </c>
      <c r="I9212" s="207" t="s">
        <v>229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693</v>
      </c>
      <c r="C9213" s="205" t="s">
        <v>692</v>
      </c>
      <c r="D9213" s="72" t="str">
        <f t="shared" si="287"/>
        <v>fev/2019</v>
      </c>
      <c r="E9213" s="206">
        <v>43524</v>
      </c>
      <c r="F9213" s="205" t="s">
        <v>201</v>
      </c>
      <c r="G9213" s="205" t="s">
        <v>287</v>
      </c>
      <c r="H9213" s="207" t="s">
        <v>1887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691</v>
      </c>
      <c r="C9214" s="205" t="s">
        <v>692</v>
      </c>
      <c r="D9214" s="72" t="str">
        <f t="shared" si="287"/>
        <v>fev/2019</v>
      </c>
      <c r="E9214" s="206">
        <v>43524</v>
      </c>
      <c r="F9214" s="205" t="s">
        <v>201</v>
      </c>
      <c r="G9214" s="205" t="s">
        <v>287</v>
      </c>
      <c r="H9214" s="207" t="s">
        <v>1887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691</v>
      </c>
      <c r="C9215" s="205" t="s">
        <v>692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287</v>
      </c>
      <c r="H9215" s="207" t="s">
        <v>328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691</v>
      </c>
      <c r="C9216" s="205" t="s">
        <v>692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287</v>
      </c>
      <c r="H9216" s="207" t="s">
        <v>328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691</v>
      </c>
      <c r="C9217" s="205" t="s">
        <v>692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287</v>
      </c>
      <c r="H9217" s="207" t="s">
        <v>1908</v>
      </c>
      <c r="I9217" s="207" t="s">
        <v>235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691</v>
      </c>
      <c r="C9218" s="205" t="s">
        <v>692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287</v>
      </c>
      <c r="H9218" s="207" t="s">
        <v>1494</v>
      </c>
      <c r="I9218" s="207" t="s">
        <v>235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691</v>
      </c>
      <c r="C9219" s="205" t="s">
        <v>692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287</v>
      </c>
      <c r="H9219" s="207" t="s">
        <v>1015</v>
      </c>
      <c r="I9219" s="207" t="s">
        <v>260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691</v>
      </c>
      <c r="C9220" s="205" t="s">
        <v>692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287</v>
      </c>
      <c r="H9220" s="207" t="s">
        <v>1017</v>
      </c>
      <c r="I9220" s="207" t="s">
        <v>235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691</v>
      </c>
      <c r="C9221" s="205" t="s">
        <v>692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287</v>
      </c>
      <c r="H9221" s="207" t="s">
        <v>1017</v>
      </c>
      <c r="I9221" s="207" t="s">
        <v>235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691</v>
      </c>
      <c r="C9222" s="205" t="s">
        <v>692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287</v>
      </c>
      <c r="H9222" s="207" t="s">
        <v>1017</v>
      </c>
      <c r="I9222" s="207" t="s">
        <v>235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691</v>
      </c>
      <c r="C9223" s="205" t="s">
        <v>692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287</v>
      </c>
      <c r="H9223" s="207" t="s">
        <v>1017</v>
      </c>
      <c r="I9223" s="207" t="s">
        <v>235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691</v>
      </c>
      <c r="C9224" s="205" t="s">
        <v>692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287</v>
      </c>
      <c r="H9224" s="207" t="s">
        <v>1012</v>
      </c>
      <c r="I9224" s="207" t="s">
        <v>235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691</v>
      </c>
      <c r="C9225" s="205" t="s">
        <v>692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287</v>
      </c>
      <c r="H9225" s="207" t="s">
        <v>1011</v>
      </c>
      <c r="I9225" s="207" t="s">
        <v>235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691</v>
      </c>
      <c r="C9226" s="205" t="s">
        <v>692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287</v>
      </c>
      <c r="H9226" s="207" t="s">
        <v>1071</v>
      </c>
      <c r="I9226" s="207" t="s">
        <v>235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691</v>
      </c>
      <c r="C9227" s="205" t="s">
        <v>692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287</v>
      </c>
      <c r="H9227" s="207" t="s">
        <v>1834</v>
      </c>
      <c r="I9227" s="207" t="s">
        <v>235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691</v>
      </c>
      <c r="C9228" s="205" t="s">
        <v>692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287</v>
      </c>
      <c r="H9228" s="207" t="s">
        <v>1950</v>
      </c>
      <c r="I9228" s="207" t="s">
        <v>241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691</v>
      </c>
      <c r="C9229" s="205" t="s">
        <v>692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287</v>
      </c>
      <c r="H9229" s="207" t="s">
        <v>1950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691</v>
      </c>
      <c r="C9230" s="205" t="s">
        <v>692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287</v>
      </c>
      <c r="H9230" s="207" t="s">
        <v>1592</v>
      </c>
      <c r="I9230" s="207" t="s">
        <v>263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691</v>
      </c>
      <c r="C9231" s="205" t="s">
        <v>692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287</v>
      </c>
      <c r="H9231" s="207" t="s">
        <v>1023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691</v>
      </c>
      <c r="C9232" s="205" t="s">
        <v>692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287</v>
      </c>
      <c r="H9232" s="207" t="s">
        <v>1023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691</v>
      </c>
      <c r="C9233" s="205" t="s">
        <v>692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287</v>
      </c>
      <c r="H9233" s="207" t="s">
        <v>1059</v>
      </c>
      <c r="I9233" s="207" t="s">
        <v>261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691</v>
      </c>
      <c r="C9234" s="205" t="s">
        <v>692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287</v>
      </c>
      <c r="H9234" s="207" t="s">
        <v>1572</v>
      </c>
      <c r="I9234" s="207" t="s">
        <v>240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691</v>
      </c>
      <c r="C9235" s="205" t="s">
        <v>692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287</v>
      </c>
      <c r="H9235" s="207" t="s">
        <v>1572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691</v>
      </c>
      <c r="C9236" s="205" t="s">
        <v>692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287</v>
      </c>
      <c r="H9236" s="207" t="s">
        <v>1039</v>
      </c>
      <c r="I9236" s="207" t="s">
        <v>245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691</v>
      </c>
      <c r="C9237" s="205" t="s">
        <v>692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287</v>
      </c>
      <c r="H9237" s="207" t="s">
        <v>1039</v>
      </c>
      <c r="I9237" s="207" t="s">
        <v>245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691</v>
      </c>
      <c r="C9238" s="205" t="s">
        <v>692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287</v>
      </c>
      <c r="H9238" s="207" t="s">
        <v>1039</v>
      </c>
      <c r="I9238" s="207" t="s">
        <v>245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691</v>
      </c>
      <c r="C9239" s="205" t="s">
        <v>692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287</v>
      </c>
      <c r="H9239" s="207" t="s">
        <v>1039</v>
      </c>
      <c r="I9239" s="207" t="s">
        <v>245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691</v>
      </c>
      <c r="C9240" s="205" t="s">
        <v>692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287</v>
      </c>
      <c r="H9240" s="207" t="s">
        <v>1039</v>
      </c>
      <c r="I9240" s="207" t="s">
        <v>245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691</v>
      </c>
      <c r="C9241" s="205" t="s">
        <v>692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287</v>
      </c>
      <c r="H9241" s="207" t="s">
        <v>1039</v>
      </c>
      <c r="I9241" s="207" t="s">
        <v>245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691</v>
      </c>
      <c r="C9242" s="205" t="s">
        <v>692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287</v>
      </c>
      <c r="H9242" s="207" t="s">
        <v>1039</v>
      </c>
      <c r="I9242" s="207" t="s">
        <v>245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691</v>
      </c>
      <c r="C9243" s="205" t="s">
        <v>692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287</v>
      </c>
      <c r="H9243" s="207" t="s">
        <v>1039</v>
      </c>
      <c r="I9243" s="207" t="s">
        <v>245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691</v>
      </c>
      <c r="C9244" s="205" t="s">
        <v>692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287</v>
      </c>
      <c r="H9244" s="207" t="s">
        <v>1039</v>
      </c>
      <c r="I9244" s="207" t="s">
        <v>245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691</v>
      </c>
      <c r="C9245" s="205" t="s">
        <v>692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287</v>
      </c>
      <c r="H9245" s="207" t="s">
        <v>1039</v>
      </c>
      <c r="I9245" s="207" t="s">
        <v>245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691</v>
      </c>
      <c r="C9246" s="205" t="s">
        <v>692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287</v>
      </c>
      <c r="H9246" s="207" t="s">
        <v>1039</v>
      </c>
      <c r="I9246" s="207" t="s">
        <v>245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691</v>
      </c>
      <c r="C9247" s="205" t="s">
        <v>692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287</v>
      </c>
      <c r="H9247" s="207" t="s">
        <v>1039</v>
      </c>
      <c r="I9247" s="207" t="s">
        <v>245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691</v>
      </c>
      <c r="C9248" s="205" t="s">
        <v>692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287</v>
      </c>
      <c r="H9248" s="207" t="s">
        <v>1039</v>
      </c>
      <c r="I9248" s="207" t="s">
        <v>245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691</v>
      </c>
      <c r="C9249" s="205" t="s">
        <v>692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287</v>
      </c>
      <c r="H9249" s="207" t="s">
        <v>1039</v>
      </c>
      <c r="I9249" s="207" t="s">
        <v>245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691</v>
      </c>
      <c r="C9250" s="205" t="s">
        <v>692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287</v>
      </c>
      <c r="H9250" s="207" t="s">
        <v>1039</v>
      </c>
      <c r="I9250" s="207" t="s">
        <v>245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691</v>
      </c>
      <c r="C9251" s="205" t="s">
        <v>692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287</v>
      </c>
      <c r="H9251" s="207" t="s">
        <v>1039</v>
      </c>
      <c r="I9251" s="207" t="s">
        <v>245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691</v>
      </c>
      <c r="C9252" s="205" t="s">
        <v>692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287</v>
      </c>
      <c r="H9252" s="207" t="s">
        <v>1039</v>
      </c>
      <c r="I9252" s="207" t="s">
        <v>245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691</v>
      </c>
      <c r="C9253" s="205" t="s">
        <v>692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287</v>
      </c>
      <c r="H9253" s="207" t="s">
        <v>1039</v>
      </c>
      <c r="I9253" s="207" t="s">
        <v>245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691</v>
      </c>
      <c r="C9254" s="205" t="s">
        <v>692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287</v>
      </c>
      <c r="H9254" s="207" t="s">
        <v>1039</v>
      </c>
      <c r="I9254" s="207" t="s">
        <v>245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691</v>
      </c>
      <c r="C9255" s="205" t="s">
        <v>692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287</v>
      </c>
      <c r="H9255" s="207" t="s">
        <v>1039</v>
      </c>
      <c r="I9255" s="207" t="s">
        <v>245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691</v>
      </c>
      <c r="C9256" s="205" t="s">
        <v>692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287</v>
      </c>
      <c r="H9256" s="207" t="s">
        <v>1039</v>
      </c>
      <c r="I9256" s="207" t="s">
        <v>245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691</v>
      </c>
      <c r="C9257" s="205" t="s">
        <v>692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287</v>
      </c>
      <c r="H9257" s="207" t="s">
        <v>1039</v>
      </c>
      <c r="I9257" s="207" t="s">
        <v>245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691</v>
      </c>
      <c r="C9258" s="205" t="s">
        <v>692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287</v>
      </c>
      <c r="H9258" s="207" t="s">
        <v>1039</v>
      </c>
      <c r="I9258" s="207" t="s">
        <v>245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691</v>
      </c>
      <c r="C9259" s="205" t="s">
        <v>692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287</v>
      </c>
      <c r="H9259" s="207" t="s">
        <v>1039</v>
      </c>
      <c r="I9259" s="207" t="s">
        <v>245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691</v>
      </c>
      <c r="C9260" s="205" t="s">
        <v>692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287</v>
      </c>
      <c r="H9260" s="207" t="s">
        <v>1039</v>
      </c>
      <c r="I9260" s="207" t="s">
        <v>245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691</v>
      </c>
      <c r="C9261" s="205" t="s">
        <v>692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287</v>
      </c>
      <c r="H9261" s="207" t="s">
        <v>1039</v>
      </c>
      <c r="I9261" s="207" t="s">
        <v>245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691</v>
      </c>
      <c r="C9262" s="205" t="s">
        <v>692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287</v>
      </c>
      <c r="H9262" s="207" t="s">
        <v>1039</v>
      </c>
      <c r="I9262" s="207" t="s">
        <v>245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691</v>
      </c>
      <c r="C9263" s="205" t="s">
        <v>692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287</v>
      </c>
      <c r="H9263" s="207" t="s">
        <v>1039</v>
      </c>
      <c r="I9263" s="207" t="s">
        <v>245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691</v>
      </c>
      <c r="C9264" s="205" t="s">
        <v>692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287</v>
      </c>
      <c r="H9264" s="207" t="s">
        <v>1039</v>
      </c>
      <c r="I9264" s="207" t="s">
        <v>245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691</v>
      </c>
      <c r="C9265" s="205" t="s">
        <v>692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287</v>
      </c>
      <c r="H9265" s="207" t="s">
        <v>1951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691</v>
      </c>
      <c r="C9266" s="205" t="s">
        <v>692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287</v>
      </c>
      <c r="H9266" s="207" t="s">
        <v>1952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691</v>
      </c>
      <c r="C9267" s="205" t="s">
        <v>692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287</v>
      </c>
      <c r="H9267" s="207" t="s">
        <v>1953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691</v>
      </c>
      <c r="C9268" s="205" t="s">
        <v>692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287</v>
      </c>
      <c r="H9268" s="207" t="s">
        <v>1954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691</v>
      </c>
      <c r="C9269" s="205" t="s">
        <v>692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287</v>
      </c>
      <c r="H9269" s="207" t="s">
        <v>1955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691</v>
      </c>
      <c r="C9270" s="205" t="s">
        <v>692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287</v>
      </c>
      <c r="H9270" s="207" t="s">
        <v>1956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691</v>
      </c>
      <c r="C9271" s="205" t="s">
        <v>692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287</v>
      </c>
      <c r="H9271" s="207" t="s">
        <v>1927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691</v>
      </c>
      <c r="C9272" s="205" t="s">
        <v>692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287</v>
      </c>
      <c r="H9272" s="207" t="s">
        <v>1957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691</v>
      </c>
      <c r="C9273" s="205" t="s">
        <v>692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287</v>
      </c>
      <c r="H9273" s="207" t="s">
        <v>1958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691</v>
      </c>
      <c r="C9274" s="205" t="s">
        <v>692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287</v>
      </c>
      <c r="H9274" s="207" t="s">
        <v>1959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691</v>
      </c>
      <c r="C9275" s="205" t="s">
        <v>692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287</v>
      </c>
      <c r="H9275" s="207" t="s">
        <v>1960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691</v>
      </c>
      <c r="C9276" s="205" t="s">
        <v>692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287</v>
      </c>
      <c r="H9276" s="207" t="s">
        <v>746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691</v>
      </c>
      <c r="C9277" s="205" t="s">
        <v>692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287</v>
      </c>
      <c r="H9277" s="207" t="s">
        <v>1961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691</v>
      </c>
      <c r="C9278" s="205" t="s">
        <v>692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287</v>
      </c>
      <c r="H9278" s="207" t="s">
        <v>806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691</v>
      </c>
      <c r="C9279" s="205" t="s">
        <v>692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287</v>
      </c>
      <c r="H9279" s="207" t="s">
        <v>1962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691</v>
      </c>
      <c r="C9280" s="205" t="s">
        <v>692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287</v>
      </c>
      <c r="H9280" s="207" t="s">
        <v>724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691</v>
      </c>
      <c r="C9281" s="205" t="s">
        <v>692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287</v>
      </c>
      <c r="H9281" s="207" t="s">
        <v>1963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691</v>
      </c>
      <c r="C9282" s="205" t="s">
        <v>692</v>
      </c>
      <c r="D9282" s="72" t="str">
        <f t="shared" si="289"/>
        <v>mar/2019</v>
      </c>
      <c r="E9282" s="206">
        <v>43525</v>
      </c>
      <c r="F9282" s="205" t="s">
        <v>520</v>
      </c>
      <c r="G9282" s="205" t="s">
        <v>287</v>
      </c>
      <c r="H9282" s="207" t="s">
        <v>204</v>
      </c>
      <c r="I9282" s="207" t="s">
        <v>292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691</v>
      </c>
      <c r="C9283" s="205" t="s">
        <v>692</v>
      </c>
      <c r="D9283" s="72" t="str">
        <f t="shared" si="289"/>
        <v>mar/2019</v>
      </c>
      <c r="E9283" s="206">
        <v>43525</v>
      </c>
      <c r="F9283" s="205" t="s">
        <v>210</v>
      </c>
      <c r="G9283" s="205" t="s">
        <v>287</v>
      </c>
      <c r="H9283" s="207" t="s">
        <v>298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691</v>
      </c>
      <c r="C9284" s="205" t="s">
        <v>692</v>
      </c>
      <c r="D9284" s="72" t="str">
        <f t="shared" ref="D9284:D9347" si="291">TEXT(E9284,"mmm/aaaa")</f>
        <v>mar/2019</v>
      </c>
      <c r="E9284" s="206">
        <v>43525</v>
      </c>
      <c r="F9284" s="205" t="s">
        <v>210</v>
      </c>
      <c r="G9284" s="205" t="s">
        <v>287</v>
      </c>
      <c r="H9284" s="207" t="s">
        <v>298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691</v>
      </c>
      <c r="C9285" s="205" t="s">
        <v>692</v>
      </c>
      <c r="D9285" s="72" t="str">
        <f t="shared" si="291"/>
        <v>mar/2019</v>
      </c>
      <c r="E9285" s="206">
        <v>43525</v>
      </c>
      <c r="F9285" s="205" t="s">
        <v>210</v>
      </c>
      <c r="G9285" s="205" t="s">
        <v>287</v>
      </c>
      <c r="H9285" s="207" t="s">
        <v>298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691</v>
      </c>
      <c r="C9286" s="205" t="s">
        <v>692</v>
      </c>
      <c r="D9286" s="72" t="str">
        <f t="shared" si="291"/>
        <v>mar/2019</v>
      </c>
      <c r="E9286" s="206">
        <v>43525</v>
      </c>
      <c r="F9286" s="205" t="s">
        <v>210</v>
      </c>
      <c r="G9286" s="205" t="s">
        <v>287</v>
      </c>
      <c r="H9286" s="207" t="s">
        <v>298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691</v>
      </c>
      <c r="C9287" s="205" t="s">
        <v>692</v>
      </c>
      <c r="D9287" s="72" t="str">
        <f t="shared" si="291"/>
        <v>mar/2019</v>
      </c>
      <c r="E9287" s="206">
        <v>43525</v>
      </c>
      <c r="F9287" s="205" t="s">
        <v>210</v>
      </c>
      <c r="G9287" s="205" t="s">
        <v>287</v>
      </c>
      <c r="H9287" s="207" t="s">
        <v>298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691</v>
      </c>
      <c r="C9288" s="205" t="s">
        <v>692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287</v>
      </c>
      <c r="H9288" s="207" t="s">
        <v>1115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691</v>
      </c>
      <c r="C9289" s="205" t="s">
        <v>692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287</v>
      </c>
      <c r="H9289" s="207" t="s">
        <v>328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691</v>
      </c>
      <c r="C9290" s="205" t="s">
        <v>692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287</v>
      </c>
      <c r="H9290" s="220" t="s">
        <v>1895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691</v>
      </c>
      <c r="C9291" s="205" t="s">
        <v>692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287</v>
      </c>
      <c r="H9291" s="207" t="s">
        <v>316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691</v>
      </c>
      <c r="C9292" s="205" t="s">
        <v>692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289</v>
      </c>
      <c r="H9292" s="207" t="s">
        <v>1615</v>
      </c>
      <c r="I9292" s="207" t="s">
        <v>240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691</v>
      </c>
      <c r="C9293" s="205" t="s">
        <v>692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289</v>
      </c>
      <c r="H9293" s="207" t="s">
        <v>1615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691</v>
      </c>
      <c r="C9294" s="205" t="s">
        <v>692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287</v>
      </c>
      <c r="H9294" s="207" t="s">
        <v>319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691</v>
      </c>
      <c r="C9295" s="205" t="s">
        <v>692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287</v>
      </c>
      <c r="H9295" s="207" t="s">
        <v>1964</v>
      </c>
      <c r="I9295" s="207" t="s">
        <v>242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691</v>
      </c>
      <c r="C9296" s="205" t="s">
        <v>692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287</v>
      </c>
      <c r="H9296" s="207" t="s">
        <v>1832</v>
      </c>
      <c r="I9296" s="207" t="s">
        <v>248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691</v>
      </c>
      <c r="C9297" s="205" t="s">
        <v>692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287</v>
      </c>
      <c r="H9297" s="207" t="s">
        <v>1832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691</v>
      </c>
      <c r="C9298" s="205" t="s">
        <v>692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287</v>
      </c>
      <c r="H9298" s="207" t="s">
        <v>334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691</v>
      </c>
      <c r="C9299" s="205" t="s">
        <v>692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287</v>
      </c>
      <c r="H9299" s="207" t="s">
        <v>363</v>
      </c>
      <c r="I9299" s="207" t="s">
        <v>240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691</v>
      </c>
      <c r="C9300" s="205" t="s">
        <v>692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287</v>
      </c>
      <c r="H9300" s="207" t="s">
        <v>363</v>
      </c>
      <c r="I9300" s="207" t="s">
        <v>241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691</v>
      </c>
      <c r="C9301" s="205" t="s">
        <v>692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303</v>
      </c>
      <c r="H9301" s="207" t="s">
        <v>363</v>
      </c>
      <c r="I9301" s="207" t="s">
        <v>240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691</v>
      </c>
      <c r="C9302" s="205" t="s">
        <v>692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287</v>
      </c>
      <c r="H9302" s="207" t="s">
        <v>363</v>
      </c>
      <c r="I9302" s="207" t="s">
        <v>241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691</v>
      </c>
      <c r="C9303" s="205" t="s">
        <v>692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287</v>
      </c>
      <c r="H9303" s="207" t="s">
        <v>363</v>
      </c>
      <c r="I9303" s="207" t="s">
        <v>241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691</v>
      </c>
      <c r="C9304" s="205" t="s">
        <v>692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303</v>
      </c>
      <c r="H9304" s="207" t="s">
        <v>363</v>
      </c>
      <c r="I9304" s="207" t="s">
        <v>240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691</v>
      </c>
      <c r="C9305" s="205" t="s">
        <v>692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287</v>
      </c>
      <c r="H9305" s="207" t="s">
        <v>1898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691</v>
      </c>
      <c r="C9306" s="205" t="s">
        <v>692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287</v>
      </c>
      <c r="H9306" s="207" t="s">
        <v>1898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691</v>
      </c>
      <c r="C9307" s="205" t="s">
        <v>692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313</v>
      </c>
      <c r="H9307" s="207" t="s">
        <v>1942</v>
      </c>
      <c r="I9307" s="207" t="s">
        <v>249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691</v>
      </c>
      <c r="C9308" s="205" t="s">
        <v>692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313</v>
      </c>
      <c r="H9308" s="207" t="s">
        <v>1942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691</v>
      </c>
      <c r="C9309" s="205" t="s">
        <v>692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287</v>
      </c>
      <c r="H9309" s="207" t="s">
        <v>1761</v>
      </c>
      <c r="I9309" s="207" t="s">
        <v>241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691</v>
      </c>
      <c r="C9310" s="205" t="s">
        <v>692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287</v>
      </c>
      <c r="H9310" s="207" t="s">
        <v>1761</v>
      </c>
      <c r="I9310" s="207" t="s">
        <v>241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691</v>
      </c>
      <c r="C9311" s="205" t="s">
        <v>692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303</v>
      </c>
      <c r="H9311" s="207" t="s">
        <v>1761</v>
      </c>
      <c r="I9311" s="207" t="s">
        <v>241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691</v>
      </c>
      <c r="C9312" s="205" t="s">
        <v>692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303</v>
      </c>
      <c r="H9312" s="207" t="s">
        <v>1761</v>
      </c>
      <c r="I9312" s="207" t="s">
        <v>241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691</v>
      </c>
      <c r="C9313" s="205" t="s">
        <v>692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287</v>
      </c>
      <c r="H9313" s="207" t="s">
        <v>308</v>
      </c>
      <c r="I9313" s="222" t="s">
        <v>241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691</v>
      </c>
      <c r="C9314" s="205" t="s">
        <v>692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287</v>
      </c>
      <c r="H9314" s="207" t="s">
        <v>1046</v>
      </c>
      <c r="I9314" s="207" t="s">
        <v>242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691</v>
      </c>
      <c r="C9315" s="205" t="s">
        <v>692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287</v>
      </c>
      <c r="H9315" s="207" t="s">
        <v>1046</v>
      </c>
      <c r="I9315" s="207" t="s">
        <v>242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691</v>
      </c>
      <c r="C9316" s="205" t="s">
        <v>692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287</v>
      </c>
      <c r="H9316" s="207" t="s">
        <v>1894</v>
      </c>
      <c r="I9316" s="207" t="s">
        <v>241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691</v>
      </c>
      <c r="C9317" s="205" t="s">
        <v>692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287</v>
      </c>
      <c r="H9317" s="207" t="s">
        <v>1894</v>
      </c>
      <c r="I9317" s="207" t="s">
        <v>241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691</v>
      </c>
      <c r="C9318" s="205" t="s">
        <v>692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287</v>
      </c>
      <c r="H9318" s="207" t="s">
        <v>1894</v>
      </c>
      <c r="I9318" s="207" t="s">
        <v>241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691</v>
      </c>
      <c r="C9319" s="205" t="s">
        <v>692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287</v>
      </c>
      <c r="H9319" s="207" t="s">
        <v>1894</v>
      </c>
      <c r="I9319" s="207" t="s">
        <v>241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691</v>
      </c>
      <c r="C9320" s="205" t="s">
        <v>692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287</v>
      </c>
      <c r="H9320" s="207" t="s">
        <v>1894</v>
      </c>
      <c r="I9320" s="207" t="s">
        <v>240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691</v>
      </c>
      <c r="C9321" s="205" t="s">
        <v>692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287</v>
      </c>
      <c r="H9321" s="207" t="s">
        <v>1894</v>
      </c>
      <c r="I9321" s="209" t="s">
        <v>241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691</v>
      </c>
      <c r="C9322" s="205" t="s">
        <v>692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287</v>
      </c>
      <c r="H9322" s="207" t="s">
        <v>1894</v>
      </c>
      <c r="I9322" s="207" t="s">
        <v>240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691</v>
      </c>
      <c r="C9323" s="205" t="s">
        <v>692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287</v>
      </c>
      <c r="H9323" s="207" t="s">
        <v>1894</v>
      </c>
      <c r="I9323" s="207" t="s">
        <v>241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691</v>
      </c>
      <c r="C9324" s="205" t="s">
        <v>692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287</v>
      </c>
      <c r="H9324" s="207" t="s">
        <v>388</v>
      </c>
      <c r="I9324" s="207" t="s">
        <v>240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691</v>
      </c>
      <c r="C9325" s="205" t="s">
        <v>692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287</v>
      </c>
      <c r="H9325" s="207" t="s">
        <v>1714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691</v>
      </c>
      <c r="C9326" s="205" t="s">
        <v>692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287</v>
      </c>
      <c r="H9326" s="207" t="s">
        <v>999</v>
      </c>
      <c r="I9326" s="207" t="s">
        <v>248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691</v>
      </c>
      <c r="C9327" s="205" t="s">
        <v>692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287</v>
      </c>
      <c r="H9327" s="207" t="s">
        <v>999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691</v>
      </c>
      <c r="C9328" s="205" t="s">
        <v>692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287</v>
      </c>
      <c r="H9328" s="207" t="s">
        <v>1714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691</v>
      </c>
      <c r="C9329" s="205" t="s">
        <v>692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293</v>
      </c>
      <c r="H9329" s="207" t="s">
        <v>389</v>
      </c>
      <c r="I9329" s="207" t="s">
        <v>241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691</v>
      </c>
      <c r="C9330" s="205" t="s">
        <v>692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287</v>
      </c>
      <c r="H9330" s="207" t="s">
        <v>1965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691</v>
      </c>
      <c r="C9331" s="205" t="s">
        <v>692</v>
      </c>
      <c r="D9331" s="72" t="str">
        <f t="shared" si="291"/>
        <v>mar/2019</v>
      </c>
      <c r="E9331" s="206">
        <v>43530</v>
      </c>
      <c r="F9331" s="205" t="s">
        <v>520</v>
      </c>
      <c r="G9331" s="205" t="s">
        <v>287</v>
      </c>
      <c r="H9331" s="207" t="s">
        <v>204</v>
      </c>
      <c r="I9331" s="207" t="s">
        <v>292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691</v>
      </c>
      <c r="C9332" s="205" t="s">
        <v>692</v>
      </c>
      <c r="D9332" s="72" t="str">
        <f t="shared" si="291"/>
        <v>mar/2019</v>
      </c>
      <c r="E9332" s="206">
        <v>43530</v>
      </c>
      <c r="F9332" s="205" t="s">
        <v>210</v>
      </c>
      <c r="G9332" s="205" t="s">
        <v>287</v>
      </c>
      <c r="H9332" s="207" t="s">
        <v>298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691</v>
      </c>
      <c r="C9333" s="205" t="s">
        <v>692</v>
      </c>
      <c r="D9333" s="72" t="str">
        <f t="shared" si="291"/>
        <v>mar/2019</v>
      </c>
      <c r="E9333" s="206">
        <v>43530</v>
      </c>
      <c r="F9333" s="205" t="s">
        <v>210</v>
      </c>
      <c r="G9333" s="205" t="s">
        <v>287</v>
      </c>
      <c r="H9333" s="207" t="s">
        <v>298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691</v>
      </c>
      <c r="C9334" s="205" t="s">
        <v>692</v>
      </c>
      <c r="D9334" s="72" t="str">
        <f t="shared" si="291"/>
        <v>mar/2019</v>
      </c>
      <c r="E9334" s="206">
        <v>43530</v>
      </c>
      <c r="F9334" s="205" t="s">
        <v>210</v>
      </c>
      <c r="G9334" s="205" t="s">
        <v>287</v>
      </c>
      <c r="H9334" s="207" t="s">
        <v>298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691</v>
      </c>
      <c r="C9335" s="205" t="s">
        <v>692</v>
      </c>
      <c r="D9335" s="72" t="str">
        <f t="shared" si="291"/>
        <v>mar/2019</v>
      </c>
      <c r="E9335" s="206">
        <v>43530</v>
      </c>
      <c r="F9335" s="205" t="s">
        <v>210</v>
      </c>
      <c r="G9335" s="205" t="s">
        <v>287</v>
      </c>
      <c r="H9335" s="207" t="s">
        <v>298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691</v>
      </c>
      <c r="C9336" s="205" t="s">
        <v>692</v>
      </c>
      <c r="D9336" s="72" t="str">
        <f t="shared" si="291"/>
        <v>mar/2019</v>
      </c>
      <c r="E9336" s="206">
        <v>43530</v>
      </c>
      <c r="F9336" s="205" t="s">
        <v>210</v>
      </c>
      <c r="G9336" s="205" t="s">
        <v>287</v>
      </c>
      <c r="H9336" s="207" t="s">
        <v>298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691</v>
      </c>
      <c r="C9337" s="205" t="s">
        <v>692</v>
      </c>
      <c r="D9337" s="72" t="str">
        <f t="shared" si="291"/>
        <v>mar/2019</v>
      </c>
      <c r="E9337" s="206">
        <v>43530</v>
      </c>
      <c r="F9337" s="205" t="s">
        <v>210</v>
      </c>
      <c r="G9337" s="205" t="s">
        <v>287</v>
      </c>
      <c r="H9337" s="207" t="s">
        <v>298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691</v>
      </c>
      <c r="C9338" s="205" t="s">
        <v>692</v>
      </c>
      <c r="D9338" s="72" t="str">
        <f t="shared" si="291"/>
        <v>mar/2019</v>
      </c>
      <c r="E9338" s="206">
        <v>43530</v>
      </c>
      <c r="F9338" s="205" t="s">
        <v>210</v>
      </c>
      <c r="G9338" s="205" t="s">
        <v>287</v>
      </c>
      <c r="H9338" s="207" t="s">
        <v>298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691</v>
      </c>
      <c r="C9339" s="205" t="s">
        <v>692</v>
      </c>
      <c r="D9339" s="72" t="str">
        <f t="shared" si="291"/>
        <v>mar/2019</v>
      </c>
      <c r="E9339" s="206">
        <v>43530</v>
      </c>
      <c r="F9339" s="205" t="s">
        <v>210</v>
      </c>
      <c r="G9339" s="205" t="s">
        <v>287</v>
      </c>
      <c r="H9339" s="207" t="s">
        <v>298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691</v>
      </c>
      <c r="C9340" s="205" t="s">
        <v>692</v>
      </c>
      <c r="D9340" s="72" t="str">
        <f t="shared" si="291"/>
        <v>mar/2019</v>
      </c>
      <c r="E9340" s="206">
        <v>43530</v>
      </c>
      <c r="F9340" s="205" t="s">
        <v>210</v>
      </c>
      <c r="G9340" s="205" t="s">
        <v>287</v>
      </c>
      <c r="H9340" s="207" t="s">
        <v>298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691</v>
      </c>
      <c r="C9341" s="205" t="s">
        <v>692</v>
      </c>
      <c r="D9341" s="72" t="str">
        <f t="shared" si="291"/>
        <v>mar/2019</v>
      </c>
      <c r="E9341" s="206">
        <v>43530</v>
      </c>
      <c r="F9341" s="205" t="s">
        <v>210</v>
      </c>
      <c r="G9341" s="205" t="s">
        <v>287</v>
      </c>
      <c r="H9341" s="207" t="s">
        <v>298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691</v>
      </c>
      <c r="C9342" s="205" t="s">
        <v>692</v>
      </c>
      <c r="D9342" s="72" t="str">
        <f t="shared" si="291"/>
        <v>mar/2019</v>
      </c>
      <c r="E9342" s="206">
        <v>43530</v>
      </c>
      <c r="F9342" s="205" t="s">
        <v>210</v>
      </c>
      <c r="G9342" s="205" t="s">
        <v>287</v>
      </c>
      <c r="H9342" s="207" t="s">
        <v>298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691</v>
      </c>
      <c r="C9343" s="205" t="s">
        <v>692</v>
      </c>
      <c r="D9343" s="72" t="str">
        <f t="shared" si="291"/>
        <v>mar/2019</v>
      </c>
      <c r="E9343" s="206">
        <v>43530</v>
      </c>
      <c r="F9343" s="205" t="s">
        <v>210</v>
      </c>
      <c r="G9343" s="205" t="s">
        <v>287</v>
      </c>
      <c r="H9343" s="207" t="s">
        <v>298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691</v>
      </c>
      <c r="C9344" s="205" t="s">
        <v>692</v>
      </c>
      <c r="D9344" s="72" t="str">
        <f t="shared" si="291"/>
        <v>mar/2019</v>
      </c>
      <c r="E9344" s="206">
        <v>43530</v>
      </c>
      <c r="F9344" s="205" t="s">
        <v>210</v>
      </c>
      <c r="G9344" s="205" t="s">
        <v>287</v>
      </c>
      <c r="H9344" s="207" t="s">
        <v>298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691</v>
      </c>
      <c r="C9345" s="205" t="s">
        <v>692</v>
      </c>
      <c r="D9345" s="72" t="str">
        <f t="shared" si="291"/>
        <v>mar/2019</v>
      </c>
      <c r="E9345" s="206">
        <v>43530</v>
      </c>
      <c r="F9345" s="205" t="s">
        <v>210</v>
      </c>
      <c r="G9345" s="205" t="s">
        <v>287</v>
      </c>
      <c r="H9345" s="207" t="s">
        <v>298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691</v>
      </c>
      <c r="C9346" s="205" t="s">
        <v>692</v>
      </c>
      <c r="D9346" s="72" t="str">
        <f t="shared" si="291"/>
        <v>mar/2019</v>
      </c>
      <c r="E9346" s="206">
        <v>43530</v>
      </c>
      <c r="F9346" s="205" t="s">
        <v>210</v>
      </c>
      <c r="G9346" s="205" t="s">
        <v>287</v>
      </c>
      <c r="H9346" s="207" t="s">
        <v>298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691</v>
      </c>
      <c r="C9347" s="205" t="s">
        <v>692</v>
      </c>
      <c r="D9347" s="72" t="str">
        <f t="shared" si="291"/>
        <v>mar/2019</v>
      </c>
      <c r="E9347" s="206">
        <v>43530</v>
      </c>
      <c r="F9347" s="205" t="s">
        <v>210</v>
      </c>
      <c r="G9347" s="205" t="s">
        <v>287</v>
      </c>
      <c r="H9347" s="207" t="s">
        <v>298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691</v>
      </c>
      <c r="C9348" s="205" t="s">
        <v>692</v>
      </c>
      <c r="D9348" s="72" t="str">
        <f t="shared" ref="D9348:D9411" si="293">TEXT(E9348,"mmm/aaaa")</f>
        <v>mar/2019</v>
      </c>
      <c r="E9348" s="206">
        <v>43530</v>
      </c>
      <c r="F9348" s="205" t="s">
        <v>210</v>
      </c>
      <c r="G9348" s="205" t="s">
        <v>287</v>
      </c>
      <c r="H9348" s="207" t="s">
        <v>298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691</v>
      </c>
      <c r="C9349" s="205" t="s">
        <v>692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287</v>
      </c>
      <c r="H9349" s="207" t="s">
        <v>1966</v>
      </c>
      <c r="I9349" s="207" t="s">
        <v>241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691</v>
      </c>
      <c r="C9350" s="205" t="s">
        <v>692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287</v>
      </c>
      <c r="H9350" s="207" t="s">
        <v>1967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691</v>
      </c>
      <c r="C9351" s="205" t="s">
        <v>692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287</v>
      </c>
      <c r="H9351" s="207" t="s">
        <v>1967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691</v>
      </c>
      <c r="C9352" s="205" t="s">
        <v>692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313</v>
      </c>
      <c r="H9352" s="207" t="s">
        <v>1921</v>
      </c>
      <c r="I9352" s="207" t="s">
        <v>249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691</v>
      </c>
      <c r="C9353" s="205" t="s">
        <v>692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313</v>
      </c>
      <c r="H9353" s="207" t="s">
        <v>1921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691</v>
      </c>
      <c r="C9354" s="205" t="s">
        <v>692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287</v>
      </c>
      <c r="H9354" s="207" t="s">
        <v>1921</v>
      </c>
      <c r="I9354" s="207" t="s">
        <v>248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691</v>
      </c>
      <c r="C9355" s="205" t="s">
        <v>692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287</v>
      </c>
      <c r="H9355" s="207" t="s">
        <v>1921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691</v>
      </c>
      <c r="C9356" s="205" t="s">
        <v>692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287</v>
      </c>
      <c r="H9356" s="207" t="s">
        <v>1968</v>
      </c>
      <c r="I9356" s="207" t="s">
        <v>240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691</v>
      </c>
      <c r="C9357" s="205" t="s">
        <v>692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287</v>
      </c>
      <c r="H9357" s="207" t="s">
        <v>996</v>
      </c>
      <c r="I9357" s="207" t="s">
        <v>248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691</v>
      </c>
      <c r="C9358" s="205" t="s">
        <v>692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287</v>
      </c>
      <c r="H9358" s="207" t="s">
        <v>996</v>
      </c>
      <c r="I9358" s="207" t="s">
        <v>248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691</v>
      </c>
      <c r="C9359" s="205" t="s">
        <v>692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287</v>
      </c>
      <c r="H9359" s="207" t="s">
        <v>1969</v>
      </c>
      <c r="I9359" s="207" t="s">
        <v>248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691</v>
      </c>
      <c r="C9360" s="205" t="s">
        <v>692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287</v>
      </c>
      <c r="H9360" s="207" t="s">
        <v>568</v>
      </c>
      <c r="I9360" s="207" t="s">
        <v>240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691</v>
      </c>
      <c r="C9361" s="205" t="s">
        <v>692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293</v>
      </c>
      <c r="H9361" s="207" t="s">
        <v>1921</v>
      </c>
      <c r="I9361" s="207" t="s">
        <v>249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691</v>
      </c>
      <c r="C9362" s="205" t="s">
        <v>692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293</v>
      </c>
      <c r="H9362" s="207" t="s">
        <v>1921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691</v>
      </c>
      <c r="C9363" s="205" t="s">
        <v>692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287</v>
      </c>
      <c r="H9363" s="207" t="s">
        <v>1585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691</v>
      </c>
      <c r="C9364" s="205" t="s">
        <v>692</v>
      </c>
      <c r="D9364" s="72" t="str">
        <f t="shared" si="293"/>
        <v>mar/2019</v>
      </c>
      <c r="E9364" s="206">
        <v>43531</v>
      </c>
      <c r="F9364" s="205" t="s">
        <v>314</v>
      </c>
      <c r="G9364" s="205" t="s">
        <v>287</v>
      </c>
      <c r="H9364" s="207" t="s">
        <v>1267</v>
      </c>
      <c r="I9364" s="207" t="s">
        <v>268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691</v>
      </c>
      <c r="C9365" s="205" t="s">
        <v>692</v>
      </c>
      <c r="D9365" s="72" t="str">
        <f t="shared" si="293"/>
        <v>mar/2019</v>
      </c>
      <c r="E9365" s="206">
        <v>43531</v>
      </c>
      <c r="F9365" s="205" t="s">
        <v>314</v>
      </c>
      <c r="G9365" s="205" t="s">
        <v>287</v>
      </c>
      <c r="H9365" s="207" t="s">
        <v>1970</v>
      </c>
      <c r="I9365" s="207" t="s">
        <v>268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691</v>
      </c>
      <c r="C9366" s="205" t="s">
        <v>692</v>
      </c>
      <c r="D9366" s="72" t="str">
        <f t="shared" si="293"/>
        <v>mar/2019</v>
      </c>
      <c r="E9366" s="206">
        <v>43531</v>
      </c>
      <c r="F9366" s="205" t="s">
        <v>314</v>
      </c>
      <c r="G9366" s="205" t="s">
        <v>287</v>
      </c>
      <c r="H9366" s="207" t="s">
        <v>1971</v>
      </c>
      <c r="I9366" s="207" t="s">
        <v>268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691</v>
      </c>
      <c r="C9367" s="205" t="s">
        <v>692</v>
      </c>
      <c r="D9367" s="72" t="str">
        <f t="shared" si="293"/>
        <v>mar/2019</v>
      </c>
      <c r="E9367" s="206">
        <v>43531</v>
      </c>
      <c r="F9367" s="205" t="s">
        <v>314</v>
      </c>
      <c r="G9367" s="205" t="s">
        <v>287</v>
      </c>
      <c r="H9367" s="207" t="s">
        <v>1927</v>
      </c>
      <c r="I9367" s="207" t="s">
        <v>268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691</v>
      </c>
      <c r="C9368" s="205" t="s">
        <v>692</v>
      </c>
      <c r="D9368" s="72" t="str">
        <f t="shared" si="293"/>
        <v>mar/2019</v>
      </c>
      <c r="E9368" s="206">
        <v>43531</v>
      </c>
      <c r="F9368" s="205" t="s">
        <v>314</v>
      </c>
      <c r="G9368" s="205" t="s">
        <v>287</v>
      </c>
      <c r="H9368" s="207" t="s">
        <v>881</v>
      </c>
      <c r="I9368" s="207" t="s">
        <v>268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691</v>
      </c>
      <c r="C9369" s="205" t="s">
        <v>692</v>
      </c>
      <c r="D9369" s="72" t="str">
        <f t="shared" si="293"/>
        <v>mar/2019</v>
      </c>
      <c r="E9369" s="206">
        <v>43531</v>
      </c>
      <c r="F9369" s="205" t="s">
        <v>314</v>
      </c>
      <c r="G9369" s="205" t="s">
        <v>287</v>
      </c>
      <c r="H9369" s="207" t="s">
        <v>1972</v>
      </c>
      <c r="I9369" s="207" t="s">
        <v>268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691</v>
      </c>
      <c r="C9370" s="205" t="s">
        <v>692</v>
      </c>
      <c r="D9370" s="72" t="str">
        <f t="shared" si="293"/>
        <v>mar/2019</v>
      </c>
      <c r="E9370" s="206">
        <v>43531</v>
      </c>
      <c r="F9370" s="205" t="s">
        <v>314</v>
      </c>
      <c r="G9370" s="205" t="s">
        <v>287</v>
      </c>
      <c r="H9370" s="207" t="s">
        <v>706</v>
      </c>
      <c r="I9370" s="207" t="s">
        <v>268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691</v>
      </c>
      <c r="C9371" s="205" t="s">
        <v>692</v>
      </c>
      <c r="D9371" s="72" t="str">
        <f t="shared" si="293"/>
        <v>mar/2019</v>
      </c>
      <c r="E9371" s="206">
        <v>43531</v>
      </c>
      <c r="F9371" s="205" t="s">
        <v>314</v>
      </c>
      <c r="G9371" s="205" t="s">
        <v>287</v>
      </c>
      <c r="H9371" s="207" t="s">
        <v>325</v>
      </c>
      <c r="I9371" s="207" t="s">
        <v>268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691</v>
      </c>
      <c r="C9372" s="205" t="s">
        <v>692</v>
      </c>
      <c r="D9372" s="72" t="str">
        <f t="shared" si="293"/>
        <v>mar/2019</v>
      </c>
      <c r="E9372" s="206">
        <v>43531</v>
      </c>
      <c r="F9372" s="205" t="s">
        <v>314</v>
      </c>
      <c r="G9372" s="205" t="s">
        <v>287</v>
      </c>
      <c r="H9372" s="207" t="s">
        <v>1060</v>
      </c>
      <c r="I9372" s="207" t="s">
        <v>268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691</v>
      </c>
      <c r="C9373" s="205" t="s">
        <v>692</v>
      </c>
      <c r="D9373" s="72" t="str">
        <f t="shared" si="293"/>
        <v>mar/2019</v>
      </c>
      <c r="E9373" s="206">
        <v>43531</v>
      </c>
      <c r="F9373" s="205" t="s">
        <v>314</v>
      </c>
      <c r="G9373" s="205" t="s">
        <v>287</v>
      </c>
      <c r="H9373" s="207" t="s">
        <v>1327</v>
      </c>
      <c r="I9373" s="207" t="s">
        <v>268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691</v>
      </c>
      <c r="C9374" s="205" t="s">
        <v>692</v>
      </c>
      <c r="D9374" s="72" t="str">
        <f t="shared" si="293"/>
        <v>mar/2019</v>
      </c>
      <c r="E9374" s="206">
        <v>43531</v>
      </c>
      <c r="F9374" s="205" t="s">
        <v>314</v>
      </c>
      <c r="G9374" s="205" t="s">
        <v>287</v>
      </c>
      <c r="H9374" s="207" t="s">
        <v>880</v>
      </c>
      <c r="I9374" s="207" t="s">
        <v>268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691</v>
      </c>
      <c r="C9375" s="205" t="s">
        <v>692</v>
      </c>
      <c r="D9375" s="72" t="str">
        <f t="shared" si="293"/>
        <v>mar/2019</v>
      </c>
      <c r="E9375" s="206">
        <v>43531</v>
      </c>
      <c r="F9375" s="205" t="s">
        <v>1886</v>
      </c>
      <c r="G9375" s="205" t="s">
        <v>287</v>
      </c>
      <c r="H9375" s="207" t="s">
        <v>1973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691</v>
      </c>
      <c r="C9376" s="205" t="s">
        <v>692</v>
      </c>
      <c r="D9376" s="72" t="str">
        <f t="shared" si="293"/>
        <v>mar/2019</v>
      </c>
      <c r="E9376" s="206">
        <v>43531</v>
      </c>
      <c r="F9376" s="205" t="s">
        <v>1886</v>
      </c>
      <c r="G9376" s="205" t="s">
        <v>287</v>
      </c>
      <c r="H9376" s="207" t="s">
        <v>1973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691</v>
      </c>
      <c r="C9377" s="205" t="s">
        <v>692</v>
      </c>
      <c r="D9377" s="72" t="str">
        <f t="shared" si="293"/>
        <v>mar/2019</v>
      </c>
      <c r="E9377" s="206">
        <v>43531</v>
      </c>
      <c r="F9377" s="205" t="s">
        <v>520</v>
      </c>
      <c r="G9377" s="205" t="s">
        <v>287</v>
      </c>
      <c r="H9377" s="207" t="s">
        <v>204</v>
      </c>
      <c r="I9377" s="207" t="s">
        <v>292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691</v>
      </c>
      <c r="C9378" s="205" t="s">
        <v>692</v>
      </c>
      <c r="D9378" s="72" t="str">
        <f t="shared" si="293"/>
        <v>mar/2019</v>
      </c>
      <c r="E9378" s="206">
        <v>43531</v>
      </c>
      <c r="F9378" s="205" t="s">
        <v>210</v>
      </c>
      <c r="G9378" s="205" t="s">
        <v>287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691</v>
      </c>
      <c r="C9379" s="205" t="s">
        <v>692</v>
      </c>
      <c r="D9379" s="72" t="str">
        <f t="shared" si="293"/>
        <v>mar/2019</v>
      </c>
      <c r="E9379" s="206">
        <v>43531</v>
      </c>
      <c r="F9379" s="205" t="s">
        <v>210</v>
      </c>
      <c r="G9379" s="205" t="s">
        <v>287</v>
      </c>
      <c r="H9379" s="207" t="s">
        <v>298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691</v>
      </c>
      <c r="C9380" s="205" t="s">
        <v>692</v>
      </c>
      <c r="D9380" s="72" t="str">
        <f t="shared" si="293"/>
        <v>mar/2019</v>
      </c>
      <c r="E9380" s="206">
        <v>43531</v>
      </c>
      <c r="F9380" s="205" t="s">
        <v>210</v>
      </c>
      <c r="G9380" s="205" t="s">
        <v>287</v>
      </c>
      <c r="H9380" s="207" t="s">
        <v>298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691</v>
      </c>
      <c r="C9381" s="205" t="s">
        <v>692</v>
      </c>
      <c r="D9381" s="72" t="str">
        <f t="shared" si="293"/>
        <v>mar/2019</v>
      </c>
      <c r="E9381" s="206">
        <v>43531</v>
      </c>
      <c r="F9381" s="205" t="s">
        <v>210</v>
      </c>
      <c r="G9381" s="205" t="s">
        <v>287</v>
      </c>
      <c r="H9381" s="207" t="s">
        <v>298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691</v>
      </c>
      <c r="C9382" s="205" t="s">
        <v>692</v>
      </c>
      <c r="D9382" s="72" t="str">
        <f t="shared" si="293"/>
        <v>mar/2019</v>
      </c>
      <c r="E9382" s="206">
        <v>43531</v>
      </c>
      <c r="F9382" s="205" t="s">
        <v>210</v>
      </c>
      <c r="G9382" s="205" t="s">
        <v>287</v>
      </c>
      <c r="H9382" s="207" t="s">
        <v>298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691</v>
      </c>
      <c r="C9383" s="205" t="s">
        <v>692</v>
      </c>
      <c r="D9383" s="72" t="str">
        <f t="shared" si="293"/>
        <v>mar/2019</v>
      </c>
      <c r="E9383" s="206">
        <v>43531</v>
      </c>
      <c r="F9383" s="205" t="s">
        <v>210</v>
      </c>
      <c r="G9383" s="205" t="s">
        <v>287</v>
      </c>
      <c r="H9383" s="207" t="s">
        <v>298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691</v>
      </c>
      <c r="C9384" s="205" t="s">
        <v>692</v>
      </c>
      <c r="D9384" s="72" t="str">
        <f t="shared" si="293"/>
        <v>mar/2019</v>
      </c>
      <c r="E9384" s="206">
        <v>43531</v>
      </c>
      <c r="F9384" s="205" t="s">
        <v>210</v>
      </c>
      <c r="G9384" s="205" t="s">
        <v>287</v>
      </c>
      <c r="H9384" s="207" t="s">
        <v>298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691</v>
      </c>
      <c r="C9385" s="205" t="s">
        <v>692</v>
      </c>
      <c r="D9385" s="72" t="str">
        <f t="shared" si="293"/>
        <v>mar/2019</v>
      </c>
      <c r="E9385" s="206">
        <v>43531</v>
      </c>
      <c r="F9385" s="205" t="s">
        <v>210</v>
      </c>
      <c r="G9385" s="205" t="s">
        <v>287</v>
      </c>
      <c r="H9385" s="207" t="s">
        <v>298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691</v>
      </c>
      <c r="C9386" s="205" t="s">
        <v>692</v>
      </c>
      <c r="D9386" s="72" t="str">
        <f t="shared" si="293"/>
        <v>mar/2019</v>
      </c>
      <c r="E9386" s="206">
        <v>43531</v>
      </c>
      <c r="F9386" s="205" t="s">
        <v>210</v>
      </c>
      <c r="G9386" s="205" t="s">
        <v>287</v>
      </c>
      <c r="H9386" s="207" t="s">
        <v>298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691</v>
      </c>
      <c r="C9387" s="205" t="s">
        <v>692</v>
      </c>
      <c r="D9387" s="72" t="str">
        <f t="shared" si="293"/>
        <v>mar/2019</v>
      </c>
      <c r="E9387" s="206">
        <v>43531</v>
      </c>
      <c r="F9387" s="205" t="s">
        <v>210</v>
      </c>
      <c r="G9387" s="205" t="s">
        <v>287</v>
      </c>
      <c r="H9387" s="207" t="s">
        <v>298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691</v>
      </c>
      <c r="C9388" s="205" t="s">
        <v>692</v>
      </c>
      <c r="D9388" s="72" t="str">
        <f t="shared" si="293"/>
        <v>mar/2019</v>
      </c>
      <c r="E9388" s="206">
        <v>43531</v>
      </c>
      <c r="F9388" s="205" t="s">
        <v>210</v>
      </c>
      <c r="G9388" s="205" t="s">
        <v>287</v>
      </c>
      <c r="H9388" s="207" t="s">
        <v>298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691</v>
      </c>
      <c r="C9389" s="205" t="s">
        <v>692</v>
      </c>
      <c r="D9389" s="72" t="str">
        <f t="shared" si="293"/>
        <v>mar/2019</v>
      </c>
      <c r="E9389" s="206">
        <v>43531</v>
      </c>
      <c r="F9389" s="205" t="s">
        <v>210</v>
      </c>
      <c r="G9389" s="205" t="s">
        <v>287</v>
      </c>
      <c r="H9389" s="207" t="s">
        <v>298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691</v>
      </c>
      <c r="C9390" s="205" t="s">
        <v>692</v>
      </c>
      <c r="D9390" s="72" t="str">
        <f t="shared" si="293"/>
        <v>mar/2019</v>
      </c>
      <c r="E9390" s="206">
        <v>43531</v>
      </c>
      <c r="F9390" s="205" t="s">
        <v>210</v>
      </c>
      <c r="G9390" s="205" t="s">
        <v>287</v>
      </c>
      <c r="H9390" s="207" t="s">
        <v>298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691</v>
      </c>
      <c r="C9391" s="205" t="s">
        <v>692</v>
      </c>
      <c r="D9391" s="72" t="str">
        <f t="shared" si="293"/>
        <v>mar/2019</v>
      </c>
      <c r="E9391" s="206">
        <v>43531</v>
      </c>
      <c r="F9391" s="205" t="s">
        <v>210</v>
      </c>
      <c r="G9391" s="205" t="s">
        <v>287</v>
      </c>
      <c r="H9391" s="207" t="s">
        <v>298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691</v>
      </c>
      <c r="C9392" s="205" t="s">
        <v>692</v>
      </c>
      <c r="D9392" s="72" t="str">
        <f t="shared" si="293"/>
        <v>mar/2019</v>
      </c>
      <c r="E9392" s="206">
        <v>43531</v>
      </c>
      <c r="F9392" s="205" t="s">
        <v>210</v>
      </c>
      <c r="G9392" s="205" t="s">
        <v>287</v>
      </c>
      <c r="H9392" s="207" t="s">
        <v>298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691</v>
      </c>
      <c r="C9393" s="205" t="s">
        <v>692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287</v>
      </c>
      <c r="H9393" s="207" t="s">
        <v>1740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691</v>
      </c>
      <c r="C9394" s="205" t="s">
        <v>692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287</v>
      </c>
      <c r="H9394" s="207" t="s">
        <v>1740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691</v>
      </c>
      <c r="C9395" s="205" t="s">
        <v>692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287</v>
      </c>
      <c r="H9395" s="207" t="s">
        <v>1740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691</v>
      </c>
      <c r="C9396" s="205" t="s">
        <v>692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287</v>
      </c>
      <c r="H9396" s="207" t="s">
        <v>1580</v>
      </c>
      <c r="I9396" s="207" t="s">
        <v>253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691</v>
      </c>
      <c r="C9397" s="205" t="s">
        <v>692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287</v>
      </c>
      <c r="H9397" s="207" t="s">
        <v>1005</v>
      </c>
      <c r="I9397" s="207" t="s">
        <v>242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691</v>
      </c>
      <c r="C9398" s="205" t="s">
        <v>692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287</v>
      </c>
      <c r="H9398" s="207" t="s">
        <v>1005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691</v>
      </c>
      <c r="C9399" s="205" t="s">
        <v>692</v>
      </c>
      <c r="D9399" s="72" t="str">
        <f t="shared" si="293"/>
        <v>mar/2019</v>
      </c>
      <c r="E9399" s="206">
        <v>43532</v>
      </c>
      <c r="F9399" s="205" t="s">
        <v>520</v>
      </c>
      <c r="G9399" s="205" t="s">
        <v>287</v>
      </c>
      <c r="H9399" s="207" t="s">
        <v>204</v>
      </c>
      <c r="I9399" s="207" t="s">
        <v>292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691</v>
      </c>
      <c r="C9400" s="205" t="s">
        <v>692</v>
      </c>
      <c r="D9400" s="72" t="str">
        <f t="shared" si="293"/>
        <v>mar/2019</v>
      </c>
      <c r="E9400" s="206">
        <v>43532</v>
      </c>
      <c r="F9400" s="205" t="s">
        <v>210</v>
      </c>
      <c r="G9400" s="205" t="s">
        <v>287</v>
      </c>
      <c r="H9400" s="207" t="s">
        <v>298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691</v>
      </c>
      <c r="C9401" s="205" t="s">
        <v>692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287</v>
      </c>
      <c r="H9401" s="207" t="s">
        <v>1914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691</v>
      </c>
      <c r="C9402" s="205" t="s">
        <v>692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287</v>
      </c>
      <c r="H9402" s="207" t="s">
        <v>1974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691</v>
      </c>
      <c r="C9403" s="205" t="s">
        <v>692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287</v>
      </c>
      <c r="H9403" s="207" t="s">
        <v>1974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691</v>
      </c>
      <c r="C9404" s="205" t="s">
        <v>692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287</v>
      </c>
      <c r="H9404" s="207" t="s">
        <v>1975</v>
      </c>
      <c r="I9404" s="207" t="s">
        <v>241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691</v>
      </c>
      <c r="C9405" s="205" t="s">
        <v>692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287</v>
      </c>
      <c r="H9405" s="207" t="s">
        <v>1975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691</v>
      </c>
      <c r="C9406" s="205" t="s">
        <v>692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287</v>
      </c>
      <c r="H9406" s="207" t="s">
        <v>432</v>
      </c>
      <c r="I9406" s="207" t="s">
        <v>240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691</v>
      </c>
      <c r="C9407" s="205" t="s">
        <v>692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287</v>
      </c>
      <c r="H9407" s="207" t="s">
        <v>432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691</v>
      </c>
      <c r="C9408" s="205" t="s">
        <v>692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287</v>
      </c>
      <c r="H9408" s="207" t="s">
        <v>1912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691</v>
      </c>
      <c r="C9409" s="205" t="s">
        <v>692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287</v>
      </c>
      <c r="H9409" s="207" t="s">
        <v>1912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691</v>
      </c>
      <c r="C9410" s="205" t="s">
        <v>692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293</v>
      </c>
      <c r="H9410" s="207" t="s">
        <v>1942</v>
      </c>
      <c r="I9410" s="207" t="s">
        <v>249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691</v>
      </c>
      <c r="C9411" s="205" t="s">
        <v>692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293</v>
      </c>
      <c r="H9411" s="207" t="s">
        <v>1942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693</v>
      </c>
      <c r="C9412" s="205" t="s">
        <v>692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287</v>
      </c>
      <c r="H9412" s="207" t="s">
        <v>140</v>
      </c>
      <c r="I9412" s="207" t="s">
        <v>227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693</v>
      </c>
      <c r="C9413" s="205" t="s">
        <v>692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287</v>
      </c>
      <c r="H9413" s="207" t="s">
        <v>140</v>
      </c>
      <c r="I9413" s="207" t="s">
        <v>227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691</v>
      </c>
      <c r="C9414" s="205" t="s">
        <v>692</v>
      </c>
      <c r="D9414" s="72" t="str">
        <f t="shared" si="295"/>
        <v>mar/2019</v>
      </c>
      <c r="E9414" s="206">
        <v>43536</v>
      </c>
      <c r="F9414" s="205" t="s">
        <v>1976</v>
      </c>
      <c r="G9414" s="205" t="s">
        <v>287</v>
      </c>
      <c r="H9414" s="207" t="s">
        <v>1976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691</v>
      </c>
      <c r="C9415" s="205" t="s">
        <v>692</v>
      </c>
      <c r="D9415" s="72" t="str">
        <f t="shared" si="295"/>
        <v>mar/2019</v>
      </c>
      <c r="E9415" s="206">
        <v>43536</v>
      </c>
      <c r="F9415" s="205" t="s">
        <v>1976</v>
      </c>
      <c r="G9415" s="205" t="s">
        <v>287</v>
      </c>
      <c r="H9415" s="207" t="s">
        <v>1179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693</v>
      </c>
      <c r="C9416" s="205" t="s">
        <v>692</v>
      </c>
      <c r="D9416" s="72" t="str">
        <f t="shared" si="295"/>
        <v>mar/2019</v>
      </c>
      <c r="E9416" s="206">
        <v>43536</v>
      </c>
      <c r="F9416" s="205" t="s">
        <v>210</v>
      </c>
      <c r="G9416" s="205" t="s">
        <v>287</v>
      </c>
      <c r="H9416" s="207" t="s">
        <v>321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691</v>
      </c>
      <c r="C9417" s="205" t="s">
        <v>692</v>
      </c>
      <c r="D9417" s="72" t="str">
        <f t="shared" si="295"/>
        <v>mar/2019</v>
      </c>
      <c r="E9417" s="206">
        <v>43536</v>
      </c>
      <c r="F9417" s="205" t="s">
        <v>210</v>
      </c>
      <c r="G9417" s="205" t="s">
        <v>287</v>
      </c>
      <c r="H9417" s="207" t="s">
        <v>298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691</v>
      </c>
      <c r="C9418" s="205" t="s">
        <v>692</v>
      </c>
      <c r="D9418" s="72" t="str">
        <f t="shared" si="295"/>
        <v>mar/2019</v>
      </c>
      <c r="E9418" s="206">
        <v>43536</v>
      </c>
      <c r="F9418" s="205" t="s">
        <v>210</v>
      </c>
      <c r="G9418" s="205" t="s">
        <v>287</v>
      </c>
      <c r="H9418" s="207" t="s">
        <v>298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691</v>
      </c>
      <c r="C9419" s="205" t="s">
        <v>692</v>
      </c>
      <c r="D9419" s="72" t="str">
        <f t="shared" si="295"/>
        <v>mar/2019</v>
      </c>
      <c r="E9419" s="206">
        <v>43536</v>
      </c>
      <c r="F9419" s="205" t="s">
        <v>210</v>
      </c>
      <c r="G9419" s="205" t="s">
        <v>287</v>
      </c>
      <c r="H9419" s="207" t="s">
        <v>298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691</v>
      </c>
      <c r="C9420" s="205" t="s">
        <v>692</v>
      </c>
      <c r="D9420" s="72" t="str">
        <f t="shared" si="295"/>
        <v>mar/2019</v>
      </c>
      <c r="E9420" s="206">
        <v>43536</v>
      </c>
      <c r="F9420" s="205" t="s">
        <v>210</v>
      </c>
      <c r="G9420" s="205" t="s">
        <v>287</v>
      </c>
      <c r="H9420" s="207" t="s">
        <v>298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691</v>
      </c>
      <c r="C9421" s="205" t="s">
        <v>692</v>
      </c>
      <c r="D9421" s="72" t="str">
        <f t="shared" si="295"/>
        <v>mar/2019</v>
      </c>
      <c r="E9421" s="206">
        <v>43536</v>
      </c>
      <c r="F9421" s="205" t="s">
        <v>210</v>
      </c>
      <c r="G9421" s="205" t="s">
        <v>287</v>
      </c>
      <c r="H9421" s="207" t="s">
        <v>298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693</v>
      </c>
      <c r="C9422" s="205" t="s">
        <v>692</v>
      </c>
      <c r="D9422" s="72" t="str">
        <f t="shared" si="295"/>
        <v>mar/2019</v>
      </c>
      <c r="E9422" s="206">
        <v>43536</v>
      </c>
      <c r="F9422" s="205" t="s">
        <v>201</v>
      </c>
      <c r="G9422" s="205" t="s">
        <v>287</v>
      </c>
      <c r="H9422" s="207" t="s">
        <v>1887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691</v>
      </c>
      <c r="C9423" s="205" t="s">
        <v>692</v>
      </c>
      <c r="D9423" s="72" t="str">
        <f t="shared" si="295"/>
        <v>mar/2019</v>
      </c>
      <c r="E9423" s="206">
        <v>43536</v>
      </c>
      <c r="F9423" s="205" t="s">
        <v>201</v>
      </c>
      <c r="G9423" s="205" t="s">
        <v>287</v>
      </c>
      <c r="H9423" s="207" t="s">
        <v>1887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691</v>
      </c>
      <c r="C9424" s="205" t="s">
        <v>692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287</v>
      </c>
      <c r="H9424" s="207" t="s">
        <v>1778</v>
      </c>
      <c r="I9424" s="207" t="s">
        <v>236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691</v>
      </c>
      <c r="C9425" s="205" t="s">
        <v>692</v>
      </c>
      <c r="D9425" s="72" t="str">
        <f t="shared" si="295"/>
        <v>mar/2019</v>
      </c>
      <c r="E9425" s="206">
        <v>43537</v>
      </c>
      <c r="F9425" s="205" t="s">
        <v>1618</v>
      </c>
      <c r="G9425" s="205" t="s">
        <v>287</v>
      </c>
      <c r="H9425" s="207" t="s">
        <v>1888</v>
      </c>
      <c r="I9425" s="207" t="s">
        <v>202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693</v>
      </c>
      <c r="C9426" s="205" t="s">
        <v>692</v>
      </c>
      <c r="D9426" s="72" t="str">
        <f t="shared" si="295"/>
        <v>mar/2019</v>
      </c>
      <c r="E9426" s="206">
        <v>43537</v>
      </c>
      <c r="F9426" s="205" t="s">
        <v>1618</v>
      </c>
      <c r="G9426" s="205" t="s">
        <v>287</v>
      </c>
      <c r="H9426" s="207" t="s">
        <v>1888</v>
      </c>
      <c r="I9426" s="207" t="s">
        <v>202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691</v>
      </c>
      <c r="C9427" s="205" t="s">
        <v>692</v>
      </c>
      <c r="D9427" s="72" t="str">
        <f t="shared" si="295"/>
        <v>mar/2019</v>
      </c>
      <c r="E9427" s="206">
        <v>43537</v>
      </c>
      <c r="F9427" s="205" t="s">
        <v>1976</v>
      </c>
      <c r="G9427" s="205" t="s">
        <v>287</v>
      </c>
      <c r="H9427" s="207" t="s">
        <v>1890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691</v>
      </c>
      <c r="C9428" s="205" t="s">
        <v>692</v>
      </c>
      <c r="D9428" s="72" t="str">
        <f t="shared" si="295"/>
        <v>mar/2019</v>
      </c>
      <c r="E9428" s="206">
        <v>43537</v>
      </c>
      <c r="F9428" s="205" t="s">
        <v>1976</v>
      </c>
      <c r="G9428" s="205" t="s">
        <v>287</v>
      </c>
      <c r="H9428" s="207" t="s">
        <v>1977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691</v>
      </c>
      <c r="C9429" s="205" t="s">
        <v>692</v>
      </c>
      <c r="D9429" s="72" t="str">
        <f t="shared" si="295"/>
        <v>mar/2019</v>
      </c>
      <c r="E9429" s="206">
        <v>43537</v>
      </c>
      <c r="F9429" s="205" t="s">
        <v>1976</v>
      </c>
      <c r="G9429" s="205" t="s">
        <v>287</v>
      </c>
      <c r="H9429" s="207" t="s">
        <v>1978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691</v>
      </c>
      <c r="C9430" s="205" t="s">
        <v>692</v>
      </c>
      <c r="D9430" s="72" t="str">
        <f t="shared" si="295"/>
        <v>mar/2019</v>
      </c>
      <c r="E9430" s="206">
        <v>43537</v>
      </c>
      <c r="F9430" s="205" t="s">
        <v>1976</v>
      </c>
      <c r="G9430" s="205" t="s">
        <v>287</v>
      </c>
      <c r="H9430" s="207" t="s">
        <v>1891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691</v>
      </c>
      <c r="C9431" s="205" t="s">
        <v>692</v>
      </c>
      <c r="D9431" s="72" t="str">
        <f t="shared" si="295"/>
        <v>mar/2019</v>
      </c>
      <c r="E9431" s="206">
        <v>43537</v>
      </c>
      <c r="F9431" s="205" t="s">
        <v>1976</v>
      </c>
      <c r="G9431" s="205" t="s">
        <v>287</v>
      </c>
      <c r="H9431" s="207" t="s">
        <v>1916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691</v>
      </c>
      <c r="C9432" s="205" t="s">
        <v>692</v>
      </c>
      <c r="D9432" s="72" t="str">
        <f t="shared" si="295"/>
        <v>mar/2019</v>
      </c>
      <c r="E9432" s="206">
        <v>43537</v>
      </c>
      <c r="F9432" s="205" t="s">
        <v>1976</v>
      </c>
      <c r="G9432" s="205" t="s">
        <v>287</v>
      </c>
      <c r="H9432" s="207" t="s">
        <v>1979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691</v>
      </c>
      <c r="C9433" s="205" t="s">
        <v>692</v>
      </c>
      <c r="D9433" s="72" t="str">
        <f t="shared" si="295"/>
        <v>mar/2019</v>
      </c>
      <c r="E9433" s="206">
        <v>43537</v>
      </c>
      <c r="F9433" s="205" t="s">
        <v>1976</v>
      </c>
      <c r="G9433" s="205" t="s">
        <v>287</v>
      </c>
      <c r="H9433" s="207" t="s">
        <v>1917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691</v>
      </c>
      <c r="C9434" s="205" t="s">
        <v>692</v>
      </c>
      <c r="D9434" s="72" t="str">
        <f t="shared" si="295"/>
        <v>mar/2019</v>
      </c>
      <c r="E9434" s="206">
        <v>43537</v>
      </c>
      <c r="F9434" s="205" t="s">
        <v>1976</v>
      </c>
      <c r="G9434" s="205" t="s">
        <v>287</v>
      </c>
      <c r="H9434" s="207" t="s">
        <v>1918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691</v>
      </c>
      <c r="C9435" s="205" t="s">
        <v>692</v>
      </c>
      <c r="D9435" s="72" t="str">
        <f t="shared" si="295"/>
        <v>mar/2019</v>
      </c>
      <c r="E9435" s="206">
        <v>43537</v>
      </c>
      <c r="F9435" s="205" t="s">
        <v>1976</v>
      </c>
      <c r="G9435" s="205" t="s">
        <v>287</v>
      </c>
      <c r="H9435" s="207" t="s">
        <v>1919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691</v>
      </c>
      <c r="C9436" s="205" t="s">
        <v>692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287</v>
      </c>
      <c r="H9436" s="207" t="s">
        <v>1980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691</v>
      </c>
      <c r="C9437" s="205" t="s">
        <v>692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287</v>
      </c>
      <c r="H9437" s="207" t="s">
        <v>1980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691</v>
      </c>
      <c r="C9438" s="205" t="s">
        <v>692</v>
      </c>
      <c r="D9438" s="72" t="str">
        <f t="shared" si="295"/>
        <v>mar/2019</v>
      </c>
      <c r="E9438" s="206">
        <v>43537</v>
      </c>
      <c r="F9438" s="205" t="s">
        <v>210</v>
      </c>
      <c r="G9438" s="205" t="s">
        <v>287</v>
      </c>
      <c r="H9438" s="207" t="s">
        <v>298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691</v>
      </c>
      <c r="C9439" s="205" t="s">
        <v>692</v>
      </c>
      <c r="D9439" s="72" t="str">
        <f t="shared" si="295"/>
        <v>mar/2019</v>
      </c>
      <c r="E9439" s="206">
        <v>43537</v>
      </c>
      <c r="F9439" s="205" t="s">
        <v>210</v>
      </c>
      <c r="G9439" s="205" t="s">
        <v>287</v>
      </c>
      <c r="H9439" s="207" t="s">
        <v>298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691</v>
      </c>
      <c r="C9440" s="205" t="s">
        <v>692</v>
      </c>
      <c r="D9440" s="72" t="str">
        <f t="shared" si="295"/>
        <v>mar/2019</v>
      </c>
      <c r="E9440" s="206">
        <v>43537</v>
      </c>
      <c r="F9440" s="205" t="s">
        <v>210</v>
      </c>
      <c r="G9440" s="205" t="s">
        <v>287</v>
      </c>
      <c r="H9440" s="207" t="s">
        <v>298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691</v>
      </c>
      <c r="C9441" s="205" t="s">
        <v>692</v>
      </c>
      <c r="D9441" s="72" t="str">
        <f t="shared" si="295"/>
        <v>mar/2019</v>
      </c>
      <c r="E9441" s="206">
        <v>43537</v>
      </c>
      <c r="F9441" s="205" t="s">
        <v>210</v>
      </c>
      <c r="G9441" s="205" t="s">
        <v>287</v>
      </c>
      <c r="H9441" s="207" t="s">
        <v>298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691</v>
      </c>
      <c r="C9442" s="205" t="s">
        <v>692</v>
      </c>
      <c r="D9442" s="72" t="str">
        <f t="shared" si="295"/>
        <v>mar/2019</v>
      </c>
      <c r="E9442" s="206">
        <v>43537</v>
      </c>
      <c r="F9442" s="205" t="s">
        <v>210</v>
      </c>
      <c r="G9442" s="205" t="s">
        <v>287</v>
      </c>
      <c r="H9442" s="207" t="s">
        <v>298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691</v>
      </c>
      <c r="C9443" s="205" t="s">
        <v>692</v>
      </c>
      <c r="D9443" s="72" t="str">
        <f t="shared" si="295"/>
        <v>mar/2019</v>
      </c>
      <c r="E9443" s="206">
        <v>43537</v>
      </c>
      <c r="F9443" s="205" t="s">
        <v>201</v>
      </c>
      <c r="G9443" s="205" t="s">
        <v>287</v>
      </c>
      <c r="H9443" s="207" t="s">
        <v>294</v>
      </c>
      <c r="I9443" s="207" t="s">
        <v>229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693</v>
      </c>
      <c r="C9444" s="205" t="s">
        <v>692</v>
      </c>
      <c r="D9444" s="72" t="str">
        <f t="shared" si="295"/>
        <v>mar/2019</v>
      </c>
      <c r="E9444" s="206">
        <v>43537</v>
      </c>
      <c r="F9444" s="205" t="s">
        <v>201</v>
      </c>
      <c r="G9444" s="205" t="s">
        <v>287</v>
      </c>
      <c r="H9444" s="207" t="s">
        <v>1887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691</v>
      </c>
      <c r="C9445" s="205" t="s">
        <v>692</v>
      </c>
      <c r="D9445" s="72" t="str">
        <f t="shared" si="295"/>
        <v>mar/2019</v>
      </c>
      <c r="E9445" s="206">
        <v>43537</v>
      </c>
      <c r="F9445" s="205" t="s">
        <v>201</v>
      </c>
      <c r="G9445" s="205" t="s">
        <v>287</v>
      </c>
      <c r="H9445" s="207" t="s">
        <v>1887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691</v>
      </c>
      <c r="C9446" s="205" t="s">
        <v>692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287</v>
      </c>
      <c r="H9446" s="207" t="s">
        <v>1981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691</v>
      </c>
      <c r="C9447" s="205" t="s">
        <v>692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287</v>
      </c>
      <c r="H9447" s="207" t="s">
        <v>1015</v>
      </c>
      <c r="I9447" s="207" t="s">
        <v>260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691</v>
      </c>
      <c r="C9448" s="205" t="s">
        <v>692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287</v>
      </c>
      <c r="H9448" s="207" t="s">
        <v>1982</v>
      </c>
      <c r="I9448" s="207" t="s">
        <v>241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691</v>
      </c>
      <c r="C9449" s="205" t="s">
        <v>692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287</v>
      </c>
      <c r="H9449" s="207" t="s">
        <v>1982</v>
      </c>
      <c r="I9449" s="207" t="s">
        <v>241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691</v>
      </c>
      <c r="C9450" s="205" t="s">
        <v>692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287</v>
      </c>
      <c r="H9450" s="207" t="s">
        <v>405</v>
      </c>
      <c r="I9450" s="207" t="s">
        <v>252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691</v>
      </c>
      <c r="C9451" s="205" t="s">
        <v>692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287</v>
      </c>
      <c r="H9451" s="207" t="s">
        <v>405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691</v>
      </c>
      <c r="C9452" s="205" t="s">
        <v>692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287</v>
      </c>
      <c r="H9452" s="207" t="s">
        <v>1983</v>
      </c>
      <c r="I9452" s="207" t="s">
        <v>248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691</v>
      </c>
      <c r="C9453" s="205" t="s">
        <v>692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287</v>
      </c>
      <c r="H9453" s="207" t="s">
        <v>1983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691</v>
      </c>
      <c r="C9454" s="205" t="s">
        <v>692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287</v>
      </c>
      <c r="H9454" s="207" t="s">
        <v>1984</v>
      </c>
      <c r="I9454" s="207" t="s">
        <v>253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691</v>
      </c>
      <c r="C9455" s="205" t="s">
        <v>692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287</v>
      </c>
      <c r="H9455" s="207" t="s">
        <v>1898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691</v>
      </c>
      <c r="C9456" s="205" t="s">
        <v>692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287</v>
      </c>
      <c r="H9456" s="246" t="s">
        <v>733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691</v>
      </c>
      <c r="C9457" s="205" t="s">
        <v>692</v>
      </c>
      <c r="D9457" s="72" t="str">
        <f t="shared" si="295"/>
        <v>mar/2019</v>
      </c>
      <c r="E9457" s="206">
        <v>43538</v>
      </c>
      <c r="F9457" s="205" t="s">
        <v>520</v>
      </c>
      <c r="G9457" s="205" t="s">
        <v>287</v>
      </c>
      <c r="H9457" s="207" t="s">
        <v>204</v>
      </c>
      <c r="I9457" s="207" t="s">
        <v>292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693</v>
      </c>
      <c r="C9458" s="205" t="s">
        <v>692</v>
      </c>
      <c r="D9458" s="72" t="str">
        <f t="shared" si="295"/>
        <v>mar/2019</v>
      </c>
      <c r="E9458" s="206">
        <v>43538</v>
      </c>
      <c r="F9458" s="205" t="s">
        <v>520</v>
      </c>
      <c r="G9458" s="205" t="s">
        <v>287</v>
      </c>
      <c r="H9458" s="207" t="s">
        <v>204</v>
      </c>
      <c r="I9458" s="207" t="s">
        <v>292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691</v>
      </c>
      <c r="C9459" s="205" t="s">
        <v>692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287</v>
      </c>
      <c r="H9459" s="207" t="s">
        <v>1980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691</v>
      </c>
      <c r="C9460" s="205" t="s">
        <v>692</v>
      </c>
      <c r="D9460" s="72" t="str">
        <f t="shared" si="295"/>
        <v>mar/2019</v>
      </c>
      <c r="E9460" s="206">
        <v>43538</v>
      </c>
      <c r="F9460" s="205" t="s">
        <v>210</v>
      </c>
      <c r="G9460" s="205" t="s">
        <v>287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691</v>
      </c>
      <c r="C9461" s="205" t="s">
        <v>692</v>
      </c>
      <c r="D9461" s="72" t="str">
        <f t="shared" si="295"/>
        <v>mar/2019</v>
      </c>
      <c r="E9461" s="206">
        <v>43538</v>
      </c>
      <c r="F9461" s="205" t="s">
        <v>210</v>
      </c>
      <c r="G9461" s="205" t="s">
        <v>287</v>
      </c>
      <c r="H9461" s="207" t="s">
        <v>1437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691</v>
      </c>
      <c r="C9462" s="205" t="s">
        <v>692</v>
      </c>
      <c r="D9462" s="72" t="str">
        <f t="shared" si="295"/>
        <v>mar/2019</v>
      </c>
      <c r="E9462" s="206">
        <v>43538</v>
      </c>
      <c r="F9462" s="205" t="s">
        <v>210</v>
      </c>
      <c r="G9462" s="205" t="s">
        <v>287</v>
      </c>
      <c r="H9462" s="207" t="s">
        <v>298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691</v>
      </c>
      <c r="C9463" s="205" t="s">
        <v>692</v>
      </c>
      <c r="D9463" s="72" t="str">
        <f t="shared" si="295"/>
        <v>mar/2019</v>
      </c>
      <c r="E9463" s="206">
        <v>43538</v>
      </c>
      <c r="F9463" s="205" t="s">
        <v>210</v>
      </c>
      <c r="G9463" s="205" t="s">
        <v>287</v>
      </c>
      <c r="H9463" s="207" t="s">
        <v>298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691</v>
      </c>
      <c r="C9464" s="205" t="s">
        <v>692</v>
      </c>
      <c r="D9464" s="72" t="str">
        <f t="shared" si="295"/>
        <v>mar/2019</v>
      </c>
      <c r="E9464" s="206">
        <v>43538</v>
      </c>
      <c r="F9464" s="205" t="s">
        <v>210</v>
      </c>
      <c r="G9464" s="205" t="s">
        <v>287</v>
      </c>
      <c r="H9464" s="207" t="s">
        <v>298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691</v>
      </c>
      <c r="C9465" s="205" t="s">
        <v>692</v>
      </c>
      <c r="D9465" s="72" t="str">
        <f t="shared" si="295"/>
        <v>mar/2019</v>
      </c>
      <c r="E9465" s="206">
        <v>43538</v>
      </c>
      <c r="F9465" s="205" t="s">
        <v>210</v>
      </c>
      <c r="G9465" s="205" t="s">
        <v>287</v>
      </c>
      <c r="H9465" s="207" t="s">
        <v>298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691</v>
      </c>
      <c r="C9466" s="205" t="s">
        <v>692</v>
      </c>
      <c r="D9466" s="72" t="str">
        <f t="shared" si="295"/>
        <v>mar/2019</v>
      </c>
      <c r="E9466" s="206">
        <v>43538</v>
      </c>
      <c r="F9466" s="205" t="s">
        <v>210</v>
      </c>
      <c r="G9466" s="205" t="s">
        <v>287</v>
      </c>
      <c r="H9466" s="207" t="s">
        <v>298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691</v>
      </c>
      <c r="C9467" s="205" t="s">
        <v>692</v>
      </c>
      <c r="D9467" s="72" t="str">
        <f t="shared" si="295"/>
        <v>mar/2019</v>
      </c>
      <c r="E9467" s="206">
        <v>43538</v>
      </c>
      <c r="F9467" s="205" t="s">
        <v>201</v>
      </c>
      <c r="G9467" s="205" t="s">
        <v>287</v>
      </c>
      <c r="H9467" s="207" t="s">
        <v>294</v>
      </c>
      <c r="I9467" s="207" t="s">
        <v>229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693</v>
      </c>
      <c r="C9468" s="205" t="s">
        <v>692</v>
      </c>
      <c r="D9468" s="72" t="str">
        <f t="shared" si="295"/>
        <v>mar/2019</v>
      </c>
      <c r="E9468" s="206">
        <v>43538</v>
      </c>
      <c r="F9468" s="205" t="s">
        <v>201</v>
      </c>
      <c r="G9468" s="205" t="s">
        <v>287</v>
      </c>
      <c r="H9468" s="207" t="s">
        <v>1887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691</v>
      </c>
      <c r="C9469" s="205" t="s">
        <v>692</v>
      </c>
      <c r="D9469" s="72" t="str">
        <f t="shared" si="295"/>
        <v>mar/2019</v>
      </c>
      <c r="E9469" s="206">
        <v>43538</v>
      </c>
      <c r="F9469" s="205" t="s">
        <v>201</v>
      </c>
      <c r="G9469" s="205" t="s">
        <v>287</v>
      </c>
      <c r="H9469" s="207" t="s">
        <v>1887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691</v>
      </c>
      <c r="C9470" s="205" t="s">
        <v>692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287</v>
      </c>
      <c r="H9470" s="207" t="s">
        <v>1985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691</v>
      </c>
      <c r="C9471" s="205" t="s">
        <v>692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287</v>
      </c>
      <c r="H9471" s="207" t="s">
        <v>1908</v>
      </c>
      <c r="I9471" s="207" t="s">
        <v>235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691</v>
      </c>
      <c r="C9472" s="205" t="s">
        <v>692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287</v>
      </c>
      <c r="H9472" s="207" t="s">
        <v>1494</v>
      </c>
      <c r="I9472" s="207" t="s">
        <v>235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691</v>
      </c>
      <c r="C9473" s="205" t="s">
        <v>692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287</v>
      </c>
      <c r="H9473" s="207" t="s">
        <v>1015</v>
      </c>
      <c r="I9473" s="207" t="s">
        <v>260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691</v>
      </c>
      <c r="C9474" s="205" t="s">
        <v>692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287</v>
      </c>
      <c r="H9474" s="207" t="s">
        <v>1982</v>
      </c>
      <c r="I9474" s="207" t="s">
        <v>241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691</v>
      </c>
      <c r="C9475" s="205" t="s">
        <v>692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287</v>
      </c>
      <c r="H9475" s="207" t="s">
        <v>1909</v>
      </c>
      <c r="I9475" s="207" t="s">
        <v>235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691</v>
      </c>
      <c r="C9476" s="205" t="s">
        <v>692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287</v>
      </c>
      <c r="H9476" s="207" t="s">
        <v>1909</v>
      </c>
      <c r="I9476" s="207" t="s">
        <v>235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691</v>
      </c>
      <c r="C9477" s="205" t="s">
        <v>692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287</v>
      </c>
      <c r="H9477" s="207" t="s">
        <v>1017</v>
      </c>
      <c r="I9477" s="207" t="s">
        <v>235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691</v>
      </c>
      <c r="C9478" s="205" t="s">
        <v>692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287</v>
      </c>
      <c r="H9478" s="207" t="s">
        <v>1017</v>
      </c>
      <c r="I9478" s="207" t="s">
        <v>235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691</v>
      </c>
      <c r="C9479" s="205" t="s">
        <v>692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287</v>
      </c>
      <c r="H9479" s="207" t="s">
        <v>1012</v>
      </c>
      <c r="I9479" s="207" t="s">
        <v>235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691</v>
      </c>
      <c r="C9480" s="205" t="s">
        <v>692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287</v>
      </c>
      <c r="H9480" s="207" t="s">
        <v>1011</v>
      </c>
      <c r="I9480" s="207" t="s">
        <v>235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691</v>
      </c>
      <c r="C9481" s="205" t="s">
        <v>692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287</v>
      </c>
      <c r="H9481" s="207" t="s">
        <v>1071</v>
      </c>
      <c r="I9481" s="207" t="s">
        <v>235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691</v>
      </c>
      <c r="C9482" s="205" t="s">
        <v>692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287</v>
      </c>
      <c r="H9482" s="220" t="s">
        <v>1895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691</v>
      </c>
      <c r="C9483" s="205" t="s">
        <v>692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287</v>
      </c>
      <c r="H9483" s="207" t="s">
        <v>1834</v>
      </c>
      <c r="I9483" s="207" t="s">
        <v>235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691</v>
      </c>
      <c r="C9484" s="205" t="s">
        <v>692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287</v>
      </c>
      <c r="H9484" s="207" t="s">
        <v>1023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691</v>
      </c>
      <c r="C9485" s="205" t="s">
        <v>692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287</v>
      </c>
      <c r="H9485" s="207" t="s">
        <v>1023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691</v>
      </c>
      <c r="C9486" s="205" t="s">
        <v>692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287</v>
      </c>
      <c r="H9486" s="207" t="s">
        <v>1059</v>
      </c>
      <c r="I9486" s="207" t="s">
        <v>261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691</v>
      </c>
      <c r="C9487" s="205" t="s">
        <v>692</v>
      </c>
      <c r="D9487" s="72" t="str">
        <f t="shared" si="297"/>
        <v>mar/2019</v>
      </c>
      <c r="E9487" s="206">
        <v>43539</v>
      </c>
      <c r="F9487" s="205" t="s">
        <v>1670</v>
      </c>
      <c r="G9487" s="205" t="s">
        <v>287</v>
      </c>
      <c r="H9487" s="207" t="s">
        <v>1875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691</v>
      </c>
      <c r="C9488" s="205" t="s">
        <v>692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287</v>
      </c>
      <c r="H9488" s="207" t="s">
        <v>1875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691</v>
      </c>
      <c r="C9489" s="205" t="s">
        <v>692</v>
      </c>
      <c r="D9489" s="72" t="str">
        <f t="shared" si="297"/>
        <v>mar/2019</v>
      </c>
      <c r="E9489" s="206">
        <v>43539</v>
      </c>
      <c r="F9489" s="205" t="s">
        <v>520</v>
      </c>
      <c r="G9489" s="205" t="s">
        <v>287</v>
      </c>
      <c r="H9489" s="207" t="s">
        <v>204</v>
      </c>
      <c r="I9489" s="207" t="s">
        <v>292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691</v>
      </c>
      <c r="C9490" s="205" t="s">
        <v>692</v>
      </c>
      <c r="D9490" s="72" t="str">
        <f t="shared" si="297"/>
        <v>mar/2019</v>
      </c>
      <c r="E9490" s="206">
        <v>43539</v>
      </c>
      <c r="F9490" s="205" t="s">
        <v>210</v>
      </c>
      <c r="G9490" s="205" t="s">
        <v>287</v>
      </c>
      <c r="H9490" s="207" t="s">
        <v>321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691</v>
      </c>
      <c r="C9491" s="205" t="s">
        <v>692</v>
      </c>
      <c r="D9491" s="72" t="str">
        <f t="shared" si="297"/>
        <v>mar/2019</v>
      </c>
      <c r="E9491" s="206">
        <v>43539</v>
      </c>
      <c r="F9491" s="205" t="s">
        <v>210</v>
      </c>
      <c r="G9491" s="205" t="s">
        <v>287</v>
      </c>
      <c r="H9491" s="207" t="s">
        <v>298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691</v>
      </c>
      <c r="C9492" s="205" t="s">
        <v>692</v>
      </c>
      <c r="D9492" s="72" t="str">
        <f t="shared" si="297"/>
        <v>mar/2019</v>
      </c>
      <c r="E9492" s="206">
        <v>43539</v>
      </c>
      <c r="F9492" s="205" t="s">
        <v>210</v>
      </c>
      <c r="G9492" s="205" t="s">
        <v>287</v>
      </c>
      <c r="H9492" s="207" t="s">
        <v>298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691</v>
      </c>
      <c r="C9493" s="205" t="s">
        <v>692</v>
      </c>
      <c r="D9493" s="72" t="str">
        <f t="shared" si="297"/>
        <v>mar/2019</v>
      </c>
      <c r="E9493" s="206">
        <v>43539</v>
      </c>
      <c r="F9493" s="205" t="s">
        <v>210</v>
      </c>
      <c r="G9493" s="205" t="s">
        <v>287</v>
      </c>
      <c r="H9493" s="207" t="s">
        <v>298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691</v>
      </c>
      <c r="C9494" s="205" t="s">
        <v>692</v>
      </c>
      <c r="D9494" s="72" t="str">
        <f t="shared" si="297"/>
        <v>mar/2019</v>
      </c>
      <c r="E9494" s="206">
        <v>43539</v>
      </c>
      <c r="F9494" s="205" t="s">
        <v>210</v>
      </c>
      <c r="G9494" s="205" t="s">
        <v>287</v>
      </c>
      <c r="H9494" s="207" t="s">
        <v>298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691</v>
      </c>
      <c r="C9495" s="205" t="s">
        <v>692</v>
      </c>
      <c r="D9495" s="72" t="str">
        <f t="shared" si="297"/>
        <v>mar/2019</v>
      </c>
      <c r="E9495" s="206">
        <v>43539</v>
      </c>
      <c r="F9495" s="205" t="s">
        <v>210</v>
      </c>
      <c r="G9495" s="205" t="s">
        <v>287</v>
      </c>
      <c r="H9495" s="207" t="s">
        <v>298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691</v>
      </c>
      <c r="C9496" s="205" t="s">
        <v>692</v>
      </c>
      <c r="D9496" s="72" t="str">
        <f t="shared" si="297"/>
        <v>mar/2019</v>
      </c>
      <c r="E9496" s="206">
        <v>43539</v>
      </c>
      <c r="F9496" s="205" t="s">
        <v>210</v>
      </c>
      <c r="G9496" s="205" t="s">
        <v>287</v>
      </c>
      <c r="H9496" s="207" t="s">
        <v>298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691</v>
      </c>
      <c r="C9497" s="205" t="s">
        <v>692</v>
      </c>
      <c r="D9497" s="72" t="str">
        <f t="shared" si="297"/>
        <v>mar/2019</v>
      </c>
      <c r="E9497" s="206">
        <v>43539</v>
      </c>
      <c r="F9497" s="205" t="s">
        <v>210</v>
      </c>
      <c r="G9497" s="205" t="s">
        <v>287</v>
      </c>
      <c r="H9497" s="207" t="s">
        <v>298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691</v>
      </c>
      <c r="C9498" s="205" t="s">
        <v>692</v>
      </c>
      <c r="D9498" s="72" t="str">
        <f t="shared" si="297"/>
        <v>mar/2019</v>
      </c>
      <c r="E9498" s="206">
        <v>43539</v>
      </c>
      <c r="F9498" s="205" t="s">
        <v>210</v>
      </c>
      <c r="G9498" s="205" t="s">
        <v>287</v>
      </c>
      <c r="H9498" s="207" t="s">
        <v>298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691</v>
      </c>
      <c r="C9499" s="205" t="s">
        <v>692</v>
      </c>
      <c r="D9499" s="72" t="str">
        <f t="shared" si="297"/>
        <v>mar/2019</v>
      </c>
      <c r="E9499" s="206">
        <v>43539</v>
      </c>
      <c r="F9499" s="205" t="s">
        <v>210</v>
      </c>
      <c r="G9499" s="205" t="s">
        <v>287</v>
      </c>
      <c r="H9499" s="207" t="s">
        <v>298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691</v>
      </c>
      <c r="C9500" s="205" t="s">
        <v>692</v>
      </c>
      <c r="D9500" s="72" t="str">
        <f t="shared" si="297"/>
        <v>mar/2019</v>
      </c>
      <c r="E9500" s="206">
        <v>43539</v>
      </c>
      <c r="F9500" s="205" t="s">
        <v>210</v>
      </c>
      <c r="G9500" s="205" t="s">
        <v>287</v>
      </c>
      <c r="H9500" s="207" t="s">
        <v>298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691</v>
      </c>
      <c r="C9501" s="205" t="s">
        <v>692</v>
      </c>
      <c r="D9501" s="72" t="str">
        <f t="shared" si="297"/>
        <v>mar/2019</v>
      </c>
      <c r="E9501" s="206">
        <v>43539</v>
      </c>
      <c r="F9501" s="205" t="s">
        <v>210</v>
      </c>
      <c r="G9501" s="205" t="s">
        <v>287</v>
      </c>
      <c r="H9501" s="207" t="s">
        <v>298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691</v>
      </c>
      <c r="C9502" s="205" t="s">
        <v>692</v>
      </c>
      <c r="D9502" s="72" t="str">
        <f t="shared" si="297"/>
        <v>mar/2019</v>
      </c>
      <c r="E9502" s="206">
        <v>43539</v>
      </c>
      <c r="F9502" s="205" t="s">
        <v>210</v>
      </c>
      <c r="G9502" s="205" t="s">
        <v>287</v>
      </c>
      <c r="H9502" s="207" t="s">
        <v>298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691</v>
      </c>
      <c r="C9503" s="205" t="s">
        <v>692</v>
      </c>
      <c r="D9503" s="72" t="str">
        <f t="shared" si="297"/>
        <v>mar/2019</v>
      </c>
      <c r="E9503" s="206">
        <v>43539</v>
      </c>
      <c r="F9503" s="205" t="s">
        <v>210</v>
      </c>
      <c r="G9503" s="205" t="s">
        <v>287</v>
      </c>
      <c r="H9503" s="207" t="s">
        <v>298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691</v>
      </c>
      <c r="C9504" s="205" t="s">
        <v>692</v>
      </c>
      <c r="D9504" s="72" t="str">
        <f t="shared" si="297"/>
        <v>mar/2019</v>
      </c>
      <c r="E9504" s="206">
        <v>43539</v>
      </c>
      <c r="F9504" s="205" t="s">
        <v>210</v>
      </c>
      <c r="G9504" s="205" t="s">
        <v>287</v>
      </c>
      <c r="H9504" s="207" t="s">
        <v>298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691</v>
      </c>
      <c r="C9505" s="205" t="s">
        <v>692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287</v>
      </c>
      <c r="H9505" s="207" t="s">
        <v>1039</v>
      </c>
      <c r="I9505" s="207" t="s">
        <v>245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691</v>
      </c>
      <c r="C9506" s="205" t="s">
        <v>692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287</v>
      </c>
      <c r="H9506" s="207" t="s">
        <v>1039</v>
      </c>
      <c r="I9506" s="207" t="s">
        <v>245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691</v>
      </c>
      <c r="C9507" s="205" t="s">
        <v>692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287</v>
      </c>
      <c r="H9507" s="207" t="s">
        <v>1039</v>
      </c>
      <c r="I9507" s="207" t="s">
        <v>245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691</v>
      </c>
      <c r="C9508" s="205" t="s">
        <v>692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287</v>
      </c>
      <c r="H9508" s="207" t="s">
        <v>1039</v>
      </c>
      <c r="I9508" s="207" t="s">
        <v>245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691</v>
      </c>
      <c r="C9509" s="205" t="s">
        <v>692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287</v>
      </c>
      <c r="H9509" s="207" t="s">
        <v>1039</v>
      </c>
      <c r="I9509" s="207" t="s">
        <v>245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691</v>
      </c>
      <c r="C9510" s="205" t="s">
        <v>692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287</v>
      </c>
      <c r="H9510" s="207" t="s">
        <v>1039</v>
      </c>
      <c r="I9510" s="207" t="s">
        <v>245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691</v>
      </c>
      <c r="C9511" s="205" t="s">
        <v>692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287</v>
      </c>
      <c r="H9511" s="207" t="s">
        <v>1039</v>
      </c>
      <c r="I9511" s="207" t="s">
        <v>245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691</v>
      </c>
      <c r="C9512" s="205" t="s">
        <v>692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287</v>
      </c>
      <c r="H9512" s="207" t="s">
        <v>1039</v>
      </c>
      <c r="I9512" s="207" t="s">
        <v>245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691</v>
      </c>
      <c r="C9513" s="205" t="s">
        <v>692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287</v>
      </c>
      <c r="H9513" s="207" t="s">
        <v>1039</v>
      </c>
      <c r="I9513" s="207" t="s">
        <v>245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691</v>
      </c>
      <c r="C9514" s="205" t="s">
        <v>692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287</v>
      </c>
      <c r="H9514" s="207" t="s">
        <v>1039</v>
      </c>
      <c r="I9514" s="207" t="s">
        <v>245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691</v>
      </c>
      <c r="C9515" s="205" t="s">
        <v>692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287</v>
      </c>
      <c r="H9515" s="207" t="s">
        <v>1039</v>
      </c>
      <c r="I9515" s="207" t="s">
        <v>245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691</v>
      </c>
      <c r="C9516" s="205" t="s">
        <v>692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287</v>
      </c>
      <c r="H9516" s="207" t="s">
        <v>1039</v>
      </c>
      <c r="I9516" s="207" t="s">
        <v>245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691</v>
      </c>
      <c r="C9517" s="205" t="s">
        <v>692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287</v>
      </c>
      <c r="H9517" s="207" t="s">
        <v>1039</v>
      </c>
      <c r="I9517" s="207" t="s">
        <v>245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691</v>
      </c>
      <c r="C9518" s="205" t="s">
        <v>692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287</v>
      </c>
      <c r="H9518" s="207" t="s">
        <v>1039</v>
      </c>
      <c r="I9518" s="207" t="s">
        <v>245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691</v>
      </c>
      <c r="C9519" s="205" t="s">
        <v>692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287</v>
      </c>
      <c r="H9519" s="207" t="s">
        <v>1039</v>
      </c>
      <c r="I9519" s="207" t="s">
        <v>245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691</v>
      </c>
      <c r="C9520" s="205" t="s">
        <v>692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287</v>
      </c>
      <c r="H9520" s="207" t="s">
        <v>1039</v>
      </c>
      <c r="I9520" s="207" t="s">
        <v>245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691</v>
      </c>
      <c r="C9521" s="205" t="s">
        <v>692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287</v>
      </c>
      <c r="H9521" s="207" t="s">
        <v>1039</v>
      </c>
      <c r="I9521" s="207" t="s">
        <v>245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691</v>
      </c>
      <c r="C9522" s="205" t="s">
        <v>692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287</v>
      </c>
      <c r="H9522" s="207" t="s">
        <v>1039</v>
      </c>
      <c r="I9522" s="207" t="s">
        <v>245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691</v>
      </c>
      <c r="C9523" s="205" t="s">
        <v>692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287</v>
      </c>
      <c r="H9523" s="207" t="s">
        <v>1039</v>
      </c>
      <c r="I9523" s="207" t="s">
        <v>245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691</v>
      </c>
      <c r="C9524" s="205" t="s">
        <v>692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287</v>
      </c>
      <c r="H9524" s="207" t="s">
        <v>1039</v>
      </c>
      <c r="I9524" s="207" t="s">
        <v>245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691</v>
      </c>
      <c r="C9525" s="205" t="s">
        <v>692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287</v>
      </c>
      <c r="H9525" s="207" t="s">
        <v>1039</v>
      </c>
      <c r="I9525" s="207" t="s">
        <v>245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691</v>
      </c>
      <c r="C9526" s="205" t="s">
        <v>692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287</v>
      </c>
      <c r="H9526" s="207" t="s">
        <v>1039</v>
      </c>
      <c r="I9526" s="207" t="s">
        <v>245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691</v>
      </c>
      <c r="C9527" s="205" t="s">
        <v>692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287</v>
      </c>
      <c r="H9527" s="207" t="s">
        <v>1039</v>
      </c>
      <c r="I9527" s="207" t="s">
        <v>245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691</v>
      </c>
      <c r="C9528" s="205" t="s">
        <v>692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287</v>
      </c>
      <c r="H9528" s="207" t="s">
        <v>1039</v>
      </c>
      <c r="I9528" s="207" t="s">
        <v>245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691</v>
      </c>
      <c r="C9529" s="205" t="s">
        <v>692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287</v>
      </c>
      <c r="H9529" s="207" t="s">
        <v>1039</v>
      </c>
      <c r="I9529" s="207" t="s">
        <v>245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691</v>
      </c>
      <c r="C9530" s="205" t="s">
        <v>692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287</v>
      </c>
      <c r="H9530" s="207" t="s">
        <v>1039</v>
      </c>
      <c r="I9530" s="207" t="s">
        <v>245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691</v>
      </c>
      <c r="C9531" s="205" t="s">
        <v>692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287</v>
      </c>
      <c r="H9531" s="207" t="s">
        <v>1039</v>
      </c>
      <c r="I9531" s="207" t="s">
        <v>245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691</v>
      </c>
      <c r="C9532" s="205" t="s">
        <v>692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287</v>
      </c>
      <c r="H9532" s="207" t="s">
        <v>1039</v>
      </c>
      <c r="I9532" s="207" t="s">
        <v>245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691</v>
      </c>
      <c r="C9533" s="205" t="s">
        <v>692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287</v>
      </c>
      <c r="H9533" s="207" t="s">
        <v>1039</v>
      </c>
      <c r="I9533" s="207" t="s">
        <v>245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691</v>
      </c>
      <c r="C9534" s="205" t="s">
        <v>692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287</v>
      </c>
      <c r="H9534" s="207" t="s">
        <v>1039</v>
      </c>
      <c r="I9534" s="207" t="s">
        <v>245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691</v>
      </c>
      <c r="C9535" s="205" t="s">
        <v>692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287</v>
      </c>
      <c r="H9535" s="207" t="s">
        <v>1039</v>
      </c>
      <c r="I9535" s="207" t="s">
        <v>245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691</v>
      </c>
      <c r="C9536" s="205" t="s">
        <v>692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287</v>
      </c>
      <c r="H9536" s="207" t="s">
        <v>1039</v>
      </c>
      <c r="I9536" s="207" t="s">
        <v>245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691</v>
      </c>
      <c r="C9537" s="205" t="s">
        <v>692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287</v>
      </c>
      <c r="H9537" s="207" t="s">
        <v>1039</v>
      </c>
      <c r="I9537" s="207" t="s">
        <v>245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691</v>
      </c>
      <c r="C9538" s="205" t="s">
        <v>692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287</v>
      </c>
      <c r="H9538" s="207" t="s">
        <v>1039</v>
      </c>
      <c r="I9538" s="207" t="s">
        <v>245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691</v>
      </c>
      <c r="C9539" s="205" t="s">
        <v>692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287</v>
      </c>
      <c r="H9539" s="207" t="s">
        <v>1039</v>
      </c>
      <c r="I9539" s="207" t="s">
        <v>245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691</v>
      </c>
      <c r="C9540" s="205" t="s">
        <v>692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287</v>
      </c>
      <c r="H9540" s="207" t="s">
        <v>1039</v>
      </c>
      <c r="I9540" s="207" t="s">
        <v>245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691</v>
      </c>
      <c r="C9541" s="205" t="s">
        <v>692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287</v>
      </c>
      <c r="H9541" s="207" t="s">
        <v>1039</v>
      </c>
      <c r="I9541" s="207" t="s">
        <v>245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691</v>
      </c>
      <c r="C9542" s="205" t="s">
        <v>692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287</v>
      </c>
      <c r="H9542" s="207" t="s">
        <v>1039</v>
      </c>
      <c r="I9542" s="207" t="s">
        <v>245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691</v>
      </c>
      <c r="C9543" s="205" t="s">
        <v>692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287</v>
      </c>
      <c r="H9543" s="207" t="s">
        <v>1039</v>
      </c>
      <c r="I9543" s="207" t="s">
        <v>245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691</v>
      </c>
      <c r="C9544" s="205" t="s">
        <v>692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287</v>
      </c>
      <c r="H9544" s="207" t="s">
        <v>1039</v>
      </c>
      <c r="I9544" s="207" t="s">
        <v>245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691</v>
      </c>
      <c r="C9545" s="205" t="s">
        <v>692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287</v>
      </c>
      <c r="H9545" s="207" t="s">
        <v>1039</v>
      </c>
      <c r="I9545" s="207" t="s">
        <v>245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691</v>
      </c>
      <c r="C9546" s="205" t="s">
        <v>692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287</v>
      </c>
      <c r="H9546" s="207" t="s">
        <v>1039</v>
      </c>
      <c r="I9546" s="207" t="s">
        <v>245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691</v>
      </c>
      <c r="C9547" s="205" t="s">
        <v>692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287</v>
      </c>
      <c r="H9547" s="207" t="s">
        <v>1039</v>
      </c>
      <c r="I9547" s="207" t="s">
        <v>245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691</v>
      </c>
      <c r="C9548" s="205" t="s">
        <v>692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287</v>
      </c>
      <c r="H9548" s="207" t="s">
        <v>1039</v>
      </c>
      <c r="I9548" s="207" t="s">
        <v>245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691</v>
      </c>
      <c r="C9549" s="205" t="s">
        <v>692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287</v>
      </c>
      <c r="H9549" s="207" t="s">
        <v>1039</v>
      </c>
      <c r="I9549" s="207" t="s">
        <v>245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691</v>
      </c>
      <c r="C9550" s="205" t="s">
        <v>692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287</v>
      </c>
      <c r="H9550" s="207" t="s">
        <v>1039</v>
      </c>
      <c r="I9550" s="207" t="s">
        <v>245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691</v>
      </c>
      <c r="C9551" s="205" t="s">
        <v>692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287</v>
      </c>
      <c r="H9551" s="207" t="s">
        <v>1039</v>
      </c>
      <c r="I9551" s="207" t="s">
        <v>245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691</v>
      </c>
      <c r="C9552" s="205" t="s">
        <v>692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287</v>
      </c>
      <c r="H9552" s="207" t="s">
        <v>1039</v>
      </c>
      <c r="I9552" s="207" t="s">
        <v>245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691</v>
      </c>
      <c r="C9553" s="205" t="s">
        <v>692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287</v>
      </c>
      <c r="H9553" s="207" t="s">
        <v>1039</v>
      </c>
      <c r="I9553" s="207" t="s">
        <v>245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691</v>
      </c>
      <c r="C9554" s="205" t="s">
        <v>692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287</v>
      </c>
      <c r="H9554" s="207" t="s">
        <v>1039</v>
      </c>
      <c r="I9554" s="207" t="s">
        <v>245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691</v>
      </c>
      <c r="C9555" s="205" t="s">
        <v>692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287</v>
      </c>
      <c r="H9555" s="207" t="s">
        <v>1039</v>
      </c>
      <c r="I9555" s="207" t="s">
        <v>245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691</v>
      </c>
      <c r="C9556" s="205" t="s">
        <v>692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287</v>
      </c>
      <c r="H9556" s="207" t="s">
        <v>1039</v>
      </c>
      <c r="I9556" s="207" t="s">
        <v>245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691</v>
      </c>
      <c r="C9557" s="205" t="s">
        <v>692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287</v>
      </c>
      <c r="H9557" s="207" t="s">
        <v>1039</v>
      </c>
      <c r="I9557" s="207" t="s">
        <v>245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691</v>
      </c>
      <c r="C9558" s="205" t="s">
        <v>692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287</v>
      </c>
      <c r="H9558" s="207" t="s">
        <v>1039</v>
      </c>
      <c r="I9558" s="207" t="s">
        <v>245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691</v>
      </c>
      <c r="C9559" s="205" t="s">
        <v>692</v>
      </c>
      <c r="D9559" s="72" t="str">
        <f t="shared" si="299"/>
        <v>mar/2019</v>
      </c>
      <c r="E9559" s="206">
        <v>43542</v>
      </c>
      <c r="F9559" s="205" t="s">
        <v>520</v>
      </c>
      <c r="G9559" s="205" t="s">
        <v>287</v>
      </c>
      <c r="H9559" s="207" t="s">
        <v>204</v>
      </c>
      <c r="I9559" s="207" t="s">
        <v>292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691</v>
      </c>
      <c r="C9560" s="205" t="s">
        <v>692</v>
      </c>
      <c r="D9560" s="72" t="str">
        <f t="shared" si="299"/>
        <v>mar/2019</v>
      </c>
      <c r="E9560" s="206">
        <v>43542</v>
      </c>
      <c r="F9560" s="205" t="s">
        <v>210</v>
      </c>
      <c r="G9560" s="205" t="s">
        <v>287</v>
      </c>
      <c r="H9560" s="207" t="s">
        <v>298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691</v>
      </c>
      <c r="C9561" s="205" t="s">
        <v>692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287</v>
      </c>
      <c r="H9561" s="207" t="s">
        <v>1986</v>
      </c>
      <c r="I9561" s="207" t="s">
        <v>248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691</v>
      </c>
      <c r="C9562" s="205" t="s">
        <v>692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287</v>
      </c>
      <c r="H9562" s="207" t="s">
        <v>1986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691</v>
      </c>
      <c r="C9563" s="205" t="s">
        <v>692</v>
      </c>
      <c r="D9563" s="72" t="str">
        <f t="shared" si="299"/>
        <v>mar/2019</v>
      </c>
      <c r="E9563" s="206">
        <v>43543</v>
      </c>
      <c r="F9563" s="205" t="s">
        <v>520</v>
      </c>
      <c r="G9563" s="205" t="s">
        <v>287</v>
      </c>
      <c r="H9563" s="207" t="s">
        <v>204</v>
      </c>
      <c r="I9563" s="207" t="s">
        <v>292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691</v>
      </c>
      <c r="C9564" s="205" t="s">
        <v>692</v>
      </c>
      <c r="D9564" s="72" t="str">
        <f t="shared" si="299"/>
        <v>mar/2019</v>
      </c>
      <c r="E9564" s="206">
        <v>43543</v>
      </c>
      <c r="F9564" s="205" t="s">
        <v>210</v>
      </c>
      <c r="G9564" s="205" t="s">
        <v>287</v>
      </c>
      <c r="H9564" s="207" t="s">
        <v>298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693</v>
      </c>
      <c r="C9565" s="205" t="s">
        <v>692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287</v>
      </c>
      <c r="H9565" s="207" t="s">
        <v>140</v>
      </c>
      <c r="I9565" s="207" t="s">
        <v>227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691</v>
      </c>
      <c r="C9566" s="205" t="s">
        <v>692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287</v>
      </c>
      <c r="H9566" s="207" t="s">
        <v>1987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693</v>
      </c>
      <c r="C9567" s="205" t="s">
        <v>692</v>
      </c>
      <c r="D9567" s="72" t="str">
        <f t="shared" si="299"/>
        <v>mar/2019</v>
      </c>
      <c r="E9567" s="206">
        <v>43544</v>
      </c>
      <c r="F9567" s="205" t="s">
        <v>201</v>
      </c>
      <c r="G9567" s="205" t="s">
        <v>287</v>
      </c>
      <c r="H9567" s="207" t="s">
        <v>1887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691</v>
      </c>
      <c r="C9568" s="205" t="s">
        <v>692</v>
      </c>
      <c r="D9568" s="72" t="str">
        <f t="shared" si="299"/>
        <v>mar/2019</v>
      </c>
      <c r="E9568" s="206">
        <v>43544</v>
      </c>
      <c r="F9568" s="205" t="s">
        <v>201</v>
      </c>
      <c r="G9568" s="205" t="s">
        <v>287</v>
      </c>
      <c r="H9568" s="207" t="s">
        <v>1887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691</v>
      </c>
      <c r="C9569" s="205" t="s">
        <v>692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287</v>
      </c>
      <c r="H9569" s="207" t="s">
        <v>1908</v>
      </c>
      <c r="I9569" s="207" t="s">
        <v>235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691</v>
      </c>
      <c r="C9570" s="205" t="s">
        <v>692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287</v>
      </c>
      <c r="H9570" s="207" t="s">
        <v>1494</v>
      </c>
      <c r="I9570" s="207" t="s">
        <v>235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691</v>
      </c>
      <c r="C9571" s="205" t="s">
        <v>692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287</v>
      </c>
      <c r="H9571" s="207" t="s">
        <v>1015</v>
      </c>
      <c r="I9571" s="207" t="s">
        <v>260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691</v>
      </c>
      <c r="C9572" s="205" t="s">
        <v>692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287</v>
      </c>
      <c r="H9572" s="207" t="s">
        <v>1909</v>
      </c>
      <c r="I9572" s="207" t="s">
        <v>235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691</v>
      </c>
      <c r="C9573" s="205" t="s">
        <v>692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287</v>
      </c>
      <c r="H9573" s="207" t="s">
        <v>1909</v>
      </c>
      <c r="I9573" s="207" t="s">
        <v>235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691</v>
      </c>
      <c r="C9574" s="205" t="s">
        <v>692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287</v>
      </c>
      <c r="H9574" s="207" t="s">
        <v>1017</v>
      </c>
      <c r="I9574" s="207" t="s">
        <v>235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691</v>
      </c>
      <c r="C9575" s="205" t="s">
        <v>692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287</v>
      </c>
      <c r="H9575" s="207" t="s">
        <v>1017</v>
      </c>
      <c r="I9575" s="207" t="s">
        <v>235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691</v>
      </c>
      <c r="C9576" s="205" t="s">
        <v>692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287</v>
      </c>
      <c r="H9576" s="207" t="s">
        <v>1012</v>
      </c>
      <c r="I9576" s="207" t="s">
        <v>235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691</v>
      </c>
      <c r="C9577" s="205" t="s">
        <v>692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287</v>
      </c>
      <c r="H9577" s="207" t="s">
        <v>1011</v>
      </c>
      <c r="I9577" s="207" t="s">
        <v>235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691</v>
      </c>
      <c r="C9578" s="205" t="s">
        <v>692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287</v>
      </c>
      <c r="H9578" s="207" t="s">
        <v>1071</v>
      </c>
      <c r="I9578" s="207" t="s">
        <v>235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691</v>
      </c>
      <c r="C9579" s="205" t="s">
        <v>692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287</v>
      </c>
      <c r="H9579" s="207" t="s">
        <v>1834</v>
      </c>
      <c r="I9579" s="207" t="s">
        <v>235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693</v>
      </c>
      <c r="C9580" s="205" t="s">
        <v>692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287</v>
      </c>
      <c r="H9580" s="207" t="s">
        <v>140</v>
      </c>
      <c r="I9580" s="207" t="s">
        <v>227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691</v>
      </c>
      <c r="C9581" s="205" t="s">
        <v>692</v>
      </c>
      <c r="D9581" s="72" t="str">
        <f t="shared" si="299"/>
        <v>mar/2019</v>
      </c>
      <c r="E9581" s="206">
        <v>43545</v>
      </c>
      <c r="F9581" s="205" t="s">
        <v>210</v>
      </c>
      <c r="G9581" s="205" t="s">
        <v>287</v>
      </c>
      <c r="H9581" s="207" t="s">
        <v>1437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691</v>
      </c>
      <c r="C9582" s="205" t="s">
        <v>692</v>
      </c>
      <c r="D9582" s="72" t="str">
        <f t="shared" si="299"/>
        <v>mar/2019</v>
      </c>
      <c r="E9582" s="206">
        <v>43545</v>
      </c>
      <c r="F9582" s="205" t="s">
        <v>210</v>
      </c>
      <c r="G9582" s="205" t="s">
        <v>287</v>
      </c>
      <c r="H9582" s="207" t="s">
        <v>298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691</v>
      </c>
      <c r="C9583" s="205" t="s">
        <v>692</v>
      </c>
      <c r="D9583" s="72" t="str">
        <f t="shared" si="299"/>
        <v>mar/2019</v>
      </c>
      <c r="E9583" s="206">
        <v>43545</v>
      </c>
      <c r="F9583" s="205" t="s">
        <v>210</v>
      </c>
      <c r="G9583" s="205" t="s">
        <v>287</v>
      </c>
      <c r="H9583" s="207" t="s">
        <v>298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691</v>
      </c>
      <c r="C9584" s="205" t="s">
        <v>692</v>
      </c>
      <c r="D9584" s="72" t="str">
        <f t="shared" si="299"/>
        <v>mar/2019</v>
      </c>
      <c r="E9584" s="206">
        <v>43545</v>
      </c>
      <c r="F9584" s="205" t="s">
        <v>210</v>
      </c>
      <c r="G9584" s="205" t="s">
        <v>287</v>
      </c>
      <c r="H9584" s="207" t="s">
        <v>298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691</v>
      </c>
      <c r="C9585" s="205" t="s">
        <v>692</v>
      </c>
      <c r="D9585" s="72" t="str">
        <f t="shared" si="299"/>
        <v>mar/2019</v>
      </c>
      <c r="E9585" s="206">
        <v>43545</v>
      </c>
      <c r="F9585" s="205" t="s">
        <v>210</v>
      </c>
      <c r="G9585" s="205" t="s">
        <v>287</v>
      </c>
      <c r="H9585" s="207" t="s">
        <v>298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691</v>
      </c>
      <c r="C9586" s="205" t="s">
        <v>692</v>
      </c>
      <c r="D9586" s="72" t="str">
        <f t="shared" si="299"/>
        <v>mar/2019</v>
      </c>
      <c r="E9586" s="206">
        <v>43545</v>
      </c>
      <c r="F9586" s="205" t="s">
        <v>210</v>
      </c>
      <c r="G9586" s="205" t="s">
        <v>287</v>
      </c>
      <c r="H9586" s="207" t="s">
        <v>298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691</v>
      </c>
      <c r="C9587" s="205" t="s">
        <v>692</v>
      </c>
      <c r="D9587" s="72" t="str">
        <f t="shared" si="299"/>
        <v>mar/2019</v>
      </c>
      <c r="E9587" s="206">
        <v>43545</v>
      </c>
      <c r="F9587" s="205" t="s">
        <v>210</v>
      </c>
      <c r="G9587" s="205" t="s">
        <v>287</v>
      </c>
      <c r="H9587" s="207" t="s">
        <v>298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691</v>
      </c>
      <c r="C9588" s="205" t="s">
        <v>692</v>
      </c>
      <c r="D9588" s="72" t="str">
        <f t="shared" si="299"/>
        <v>mar/2019</v>
      </c>
      <c r="E9588" s="206">
        <v>43545</v>
      </c>
      <c r="F9588" s="205" t="s">
        <v>210</v>
      </c>
      <c r="G9588" s="205" t="s">
        <v>287</v>
      </c>
      <c r="H9588" s="207" t="s">
        <v>298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691</v>
      </c>
      <c r="C9589" s="205" t="s">
        <v>692</v>
      </c>
      <c r="D9589" s="72" t="str">
        <f t="shared" si="299"/>
        <v>mar/2019</v>
      </c>
      <c r="E9589" s="206">
        <v>43545</v>
      </c>
      <c r="F9589" s="205" t="s">
        <v>210</v>
      </c>
      <c r="G9589" s="205" t="s">
        <v>287</v>
      </c>
      <c r="H9589" s="207" t="s">
        <v>298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691</v>
      </c>
      <c r="C9590" s="205" t="s">
        <v>692</v>
      </c>
      <c r="D9590" s="72" t="str">
        <f t="shared" si="299"/>
        <v>mar/2019</v>
      </c>
      <c r="E9590" s="206">
        <v>43545</v>
      </c>
      <c r="F9590" s="205" t="s">
        <v>210</v>
      </c>
      <c r="G9590" s="205" t="s">
        <v>287</v>
      </c>
      <c r="H9590" s="207" t="s">
        <v>298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691</v>
      </c>
      <c r="C9591" s="205" t="s">
        <v>692</v>
      </c>
      <c r="D9591" s="72" t="str">
        <f t="shared" si="299"/>
        <v>mar/2019</v>
      </c>
      <c r="E9591" s="206">
        <v>43545</v>
      </c>
      <c r="F9591" s="205" t="s">
        <v>210</v>
      </c>
      <c r="G9591" s="205" t="s">
        <v>287</v>
      </c>
      <c r="H9591" s="207" t="s">
        <v>298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691</v>
      </c>
      <c r="C9592" s="205" t="s">
        <v>692</v>
      </c>
      <c r="D9592" s="72" t="str">
        <f t="shared" si="299"/>
        <v>mar/2019</v>
      </c>
      <c r="E9592" s="206">
        <v>43545</v>
      </c>
      <c r="F9592" s="205" t="s">
        <v>210</v>
      </c>
      <c r="G9592" s="205" t="s">
        <v>287</v>
      </c>
      <c r="H9592" s="207" t="s">
        <v>298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693</v>
      </c>
      <c r="C9593" s="205" t="s">
        <v>692</v>
      </c>
      <c r="D9593" s="72" t="str">
        <f t="shared" si="299"/>
        <v>mar/2019</v>
      </c>
      <c r="E9593" s="206">
        <v>43545</v>
      </c>
      <c r="F9593" s="205" t="s">
        <v>201</v>
      </c>
      <c r="G9593" s="205" t="s">
        <v>287</v>
      </c>
      <c r="H9593" s="207" t="s">
        <v>1887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693</v>
      </c>
      <c r="C9594" s="205" t="s">
        <v>692</v>
      </c>
      <c r="D9594" s="72" t="str">
        <f t="shared" si="299"/>
        <v>mar/2019</v>
      </c>
      <c r="E9594" s="206">
        <v>43545</v>
      </c>
      <c r="F9594" s="205" t="s">
        <v>201</v>
      </c>
      <c r="G9594" s="205" t="s">
        <v>287</v>
      </c>
      <c r="H9594" s="207" t="s">
        <v>1887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691</v>
      </c>
      <c r="C9595" s="205" t="s">
        <v>692</v>
      </c>
      <c r="D9595" s="72" t="str">
        <f t="shared" si="299"/>
        <v>mar/2019</v>
      </c>
      <c r="E9595" s="206">
        <v>43545</v>
      </c>
      <c r="F9595" s="205" t="s">
        <v>201</v>
      </c>
      <c r="G9595" s="205" t="s">
        <v>287</v>
      </c>
      <c r="H9595" s="207" t="s">
        <v>1887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691</v>
      </c>
      <c r="C9596" s="205" t="s">
        <v>692</v>
      </c>
      <c r="D9596" s="72" t="str">
        <f t="shared" si="299"/>
        <v>mar/2019</v>
      </c>
      <c r="E9596" s="206">
        <v>43545</v>
      </c>
      <c r="F9596" s="205" t="s">
        <v>201</v>
      </c>
      <c r="G9596" s="205" t="s">
        <v>287</v>
      </c>
      <c r="H9596" s="207" t="s">
        <v>1887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691</v>
      </c>
      <c r="C9597" s="205" t="s">
        <v>692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313</v>
      </c>
      <c r="H9597" s="207" t="s">
        <v>581</v>
      </c>
      <c r="I9597" s="207" t="s">
        <v>240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691</v>
      </c>
      <c r="C9598" s="205" t="s">
        <v>692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313</v>
      </c>
      <c r="H9598" s="207" t="s">
        <v>581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691</v>
      </c>
      <c r="C9599" s="205" t="s">
        <v>692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287</v>
      </c>
      <c r="H9599" s="207" t="s">
        <v>328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691</v>
      </c>
      <c r="C9600" s="205" t="s">
        <v>692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287</v>
      </c>
      <c r="H9600" s="207" t="s">
        <v>324</v>
      </c>
      <c r="I9600" s="207" t="s">
        <v>269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691</v>
      </c>
      <c r="C9601" s="205" t="s">
        <v>692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287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691</v>
      </c>
      <c r="C9602" s="205" t="s">
        <v>692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287</v>
      </c>
      <c r="H9602" s="207" t="s">
        <v>1344</v>
      </c>
      <c r="I9602" s="207" t="s">
        <v>241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691</v>
      </c>
      <c r="C9603" s="205" t="s">
        <v>692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287</v>
      </c>
      <c r="H9603" s="207" t="s">
        <v>1344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691</v>
      </c>
      <c r="C9604" s="205" t="s">
        <v>692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287</v>
      </c>
      <c r="H9604" s="207" t="s">
        <v>1287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691</v>
      </c>
      <c r="C9605" s="205" t="s">
        <v>692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287</v>
      </c>
      <c r="H9605" s="207" t="s">
        <v>1988</v>
      </c>
      <c r="I9605" s="207" t="s">
        <v>241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691</v>
      </c>
      <c r="C9606" s="205" t="s">
        <v>692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287</v>
      </c>
      <c r="H9606" s="207" t="s">
        <v>1988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691</v>
      </c>
      <c r="C9607" s="205" t="s">
        <v>692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287</v>
      </c>
      <c r="H9607" s="207" t="s">
        <v>405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691</v>
      </c>
      <c r="C9608" s="205" t="s">
        <v>692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287</v>
      </c>
      <c r="H9608" s="207" t="s">
        <v>405</v>
      </c>
      <c r="I9608" s="207" t="s">
        <v>252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691</v>
      </c>
      <c r="C9609" s="205" t="s">
        <v>692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287</v>
      </c>
      <c r="H9609" s="207" t="s">
        <v>1989</v>
      </c>
      <c r="I9609" s="207" t="s">
        <v>252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691</v>
      </c>
      <c r="C9610" s="205" t="s">
        <v>692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287</v>
      </c>
      <c r="H9610" s="207" t="s">
        <v>1989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691</v>
      </c>
      <c r="C9611" s="205" t="s">
        <v>692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287</v>
      </c>
      <c r="H9611" s="207" t="s">
        <v>1913</v>
      </c>
      <c r="I9611" s="207" t="s">
        <v>242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691</v>
      </c>
      <c r="C9612" s="205" t="s">
        <v>692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287</v>
      </c>
      <c r="H9612" s="207" t="s">
        <v>1913</v>
      </c>
      <c r="I9612" s="207" t="s">
        <v>242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691</v>
      </c>
      <c r="C9613" s="205" t="s">
        <v>692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287</v>
      </c>
      <c r="H9613" s="207" t="s">
        <v>1913</v>
      </c>
      <c r="I9613" s="207" t="s">
        <v>241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691</v>
      </c>
      <c r="C9614" s="205" t="s">
        <v>692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287</v>
      </c>
      <c r="H9614" s="207" t="s">
        <v>1913</v>
      </c>
      <c r="I9614" s="207" t="s">
        <v>242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691</v>
      </c>
      <c r="C9615" s="205" t="s">
        <v>692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287</v>
      </c>
      <c r="H9615" s="207" t="s">
        <v>1883</v>
      </c>
      <c r="I9615" s="207" t="s">
        <v>242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691</v>
      </c>
      <c r="C9616" s="205" t="s">
        <v>692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287</v>
      </c>
      <c r="H9616" s="207" t="s">
        <v>1883</v>
      </c>
      <c r="I9616" s="207" t="s">
        <v>242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691</v>
      </c>
      <c r="C9617" s="205" t="s">
        <v>692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287</v>
      </c>
      <c r="H9617" s="207" t="s">
        <v>1883</v>
      </c>
      <c r="I9617" s="207" t="s">
        <v>242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691</v>
      </c>
      <c r="C9618" s="205" t="s">
        <v>692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287</v>
      </c>
      <c r="H9618" s="207" t="s">
        <v>390</v>
      </c>
      <c r="I9618" s="207" t="s">
        <v>240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691</v>
      </c>
      <c r="C9619" s="205" t="s">
        <v>692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287</v>
      </c>
      <c r="H9619" s="207" t="s">
        <v>1899</v>
      </c>
      <c r="I9619" s="207" t="s">
        <v>241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691</v>
      </c>
      <c r="C9620" s="205" t="s">
        <v>692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287</v>
      </c>
      <c r="H9620" s="207" t="s">
        <v>1899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691</v>
      </c>
      <c r="C9621" s="205" t="s">
        <v>692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287</v>
      </c>
      <c r="H9621" s="207" t="s">
        <v>1899</v>
      </c>
      <c r="I9621" s="207" t="s">
        <v>241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691</v>
      </c>
      <c r="C9622" s="205" t="s">
        <v>692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287</v>
      </c>
      <c r="H9622" s="207" t="s">
        <v>1899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691</v>
      </c>
      <c r="C9623" s="205" t="s">
        <v>692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287</v>
      </c>
      <c r="H9623" s="207" t="s">
        <v>1894</v>
      </c>
      <c r="I9623" s="207" t="s">
        <v>240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691</v>
      </c>
      <c r="C9624" s="205" t="s">
        <v>692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287</v>
      </c>
      <c r="H9624" s="207" t="s">
        <v>1894</v>
      </c>
      <c r="I9624" s="207" t="s">
        <v>241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691</v>
      </c>
      <c r="C9625" s="205" t="s">
        <v>692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287</v>
      </c>
      <c r="H9625" s="207" t="s">
        <v>1894</v>
      </c>
      <c r="I9625" s="207" t="s">
        <v>240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691</v>
      </c>
      <c r="C9626" s="205" t="s">
        <v>692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287</v>
      </c>
      <c r="H9626" s="207" t="s">
        <v>1894</v>
      </c>
      <c r="I9626" s="207" t="s">
        <v>241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691</v>
      </c>
      <c r="C9627" s="205" t="s">
        <v>692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287</v>
      </c>
      <c r="H9627" s="207" t="s">
        <v>1894</v>
      </c>
      <c r="I9627" s="207" t="s">
        <v>240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691</v>
      </c>
      <c r="C9628" s="205" t="s">
        <v>692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287</v>
      </c>
      <c r="H9628" s="207" t="s">
        <v>1894</v>
      </c>
      <c r="I9628" s="207" t="s">
        <v>252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691</v>
      </c>
      <c r="C9629" s="205" t="s">
        <v>692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287</v>
      </c>
      <c r="H9629" s="207" t="s">
        <v>1894</v>
      </c>
      <c r="I9629" s="207" t="s">
        <v>241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691</v>
      </c>
      <c r="C9630" s="205" t="s">
        <v>692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287</v>
      </c>
      <c r="H9630" s="207" t="s">
        <v>1894</v>
      </c>
      <c r="I9630" s="207" t="s">
        <v>240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691</v>
      </c>
      <c r="C9631" s="205" t="s">
        <v>692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287</v>
      </c>
      <c r="H9631" s="207" t="s">
        <v>1894</v>
      </c>
      <c r="I9631" s="207" t="s">
        <v>241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691</v>
      </c>
      <c r="C9632" s="205" t="s">
        <v>692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287</v>
      </c>
      <c r="H9632" s="207" t="s">
        <v>1894</v>
      </c>
      <c r="I9632" s="207" t="s">
        <v>240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691</v>
      </c>
      <c r="C9633" s="205" t="s">
        <v>692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287</v>
      </c>
      <c r="H9633" s="207" t="s">
        <v>1894</v>
      </c>
      <c r="I9633" s="207" t="s">
        <v>252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691</v>
      </c>
      <c r="C9634" s="205" t="s">
        <v>692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287</v>
      </c>
      <c r="H9634" s="207" t="s">
        <v>1668</v>
      </c>
      <c r="I9634" s="207" t="s">
        <v>240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691</v>
      </c>
      <c r="C9635" s="205" t="s">
        <v>692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287</v>
      </c>
      <c r="H9635" s="207" t="s">
        <v>1668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691</v>
      </c>
      <c r="C9636" s="205" t="s">
        <v>692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287</v>
      </c>
      <c r="H9636" s="207" t="s">
        <v>1668</v>
      </c>
      <c r="I9636" s="207" t="s">
        <v>240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691</v>
      </c>
      <c r="C9637" s="205" t="s">
        <v>692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287</v>
      </c>
      <c r="H9637" s="207" t="s">
        <v>1668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691</v>
      </c>
      <c r="C9638" s="205" t="s">
        <v>692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287</v>
      </c>
      <c r="H9638" s="207" t="s">
        <v>1668</v>
      </c>
      <c r="I9638" s="207" t="s">
        <v>240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691</v>
      </c>
      <c r="C9639" s="205" t="s">
        <v>692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287</v>
      </c>
      <c r="H9639" s="207" t="s">
        <v>1668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691</v>
      </c>
      <c r="C9640" s="205" t="s">
        <v>692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287</v>
      </c>
      <c r="H9640" s="207" t="s">
        <v>306</v>
      </c>
      <c r="I9640" s="207" t="s">
        <v>240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691</v>
      </c>
      <c r="C9641" s="205" t="s">
        <v>692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287</v>
      </c>
      <c r="H9641" s="207" t="s">
        <v>306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691</v>
      </c>
      <c r="C9642" s="205" t="s">
        <v>692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287</v>
      </c>
      <c r="H9642" s="207" t="s">
        <v>306</v>
      </c>
      <c r="I9642" s="207" t="s">
        <v>240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691</v>
      </c>
      <c r="C9643" s="205" t="s">
        <v>692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287</v>
      </c>
      <c r="H9643" s="207" t="s">
        <v>306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691</v>
      </c>
      <c r="C9644" s="205" t="s">
        <v>692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287</v>
      </c>
      <c r="H9644" s="207" t="s">
        <v>306</v>
      </c>
      <c r="I9644" s="207" t="s">
        <v>241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691</v>
      </c>
      <c r="C9645" s="205" t="s">
        <v>692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287</v>
      </c>
      <c r="H9645" s="207" t="s">
        <v>306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691</v>
      </c>
      <c r="C9646" s="205" t="s">
        <v>692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287</v>
      </c>
      <c r="H9646" s="207" t="s">
        <v>306</v>
      </c>
      <c r="I9646" s="207" t="s">
        <v>240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691</v>
      </c>
      <c r="C9647" s="205" t="s">
        <v>692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287</v>
      </c>
      <c r="H9647" s="207" t="s">
        <v>306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691</v>
      </c>
      <c r="C9648" s="205" t="s">
        <v>692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287</v>
      </c>
      <c r="H9648" s="207" t="s">
        <v>306</v>
      </c>
      <c r="I9648" s="207" t="s">
        <v>241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691</v>
      </c>
      <c r="C9649" s="205" t="s">
        <v>692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287</v>
      </c>
      <c r="H9649" s="207" t="s">
        <v>306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691</v>
      </c>
      <c r="C9650" s="205" t="s">
        <v>692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287</v>
      </c>
      <c r="H9650" s="207" t="s">
        <v>306</v>
      </c>
      <c r="I9650" s="207" t="s">
        <v>241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691</v>
      </c>
      <c r="C9651" s="205" t="s">
        <v>692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287</v>
      </c>
      <c r="H9651" s="207" t="s">
        <v>306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691</v>
      </c>
      <c r="C9652" s="205" t="s">
        <v>692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287</v>
      </c>
      <c r="H9652" s="207" t="s">
        <v>306</v>
      </c>
      <c r="I9652" s="207" t="s">
        <v>240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691</v>
      </c>
      <c r="C9653" s="205" t="s">
        <v>692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287</v>
      </c>
      <c r="H9653" s="207" t="s">
        <v>306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691</v>
      </c>
      <c r="C9654" s="205" t="s">
        <v>692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287</v>
      </c>
      <c r="H9654" s="207" t="s">
        <v>389</v>
      </c>
      <c r="I9654" s="207" t="s">
        <v>241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691</v>
      </c>
      <c r="C9655" s="205" t="s">
        <v>692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287</v>
      </c>
      <c r="H9655" s="207" t="s">
        <v>389</v>
      </c>
      <c r="I9655" s="207" t="s">
        <v>241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691</v>
      </c>
      <c r="C9656" s="205" t="s">
        <v>692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287</v>
      </c>
      <c r="H9656" s="207" t="s">
        <v>389</v>
      </c>
      <c r="I9656" s="207" t="s">
        <v>242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691</v>
      </c>
      <c r="C9657" s="205" t="s">
        <v>692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287</v>
      </c>
      <c r="H9657" s="207" t="s">
        <v>389</v>
      </c>
      <c r="I9657" s="207" t="s">
        <v>241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691</v>
      </c>
      <c r="C9658" s="205" t="s">
        <v>692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287</v>
      </c>
      <c r="H9658" s="207" t="s">
        <v>389</v>
      </c>
      <c r="I9658" s="207" t="s">
        <v>249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691</v>
      </c>
      <c r="C9659" s="205" t="s">
        <v>692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287</v>
      </c>
      <c r="H9659" s="207" t="s">
        <v>389</v>
      </c>
      <c r="I9659" s="207" t="s">
        <v>241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691</v>
      </c>
      <c r="C9660" s="205" t="s">
        <v>692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287</v>
      </c>
      <c r="H9660" s="207" t="s">
        <v>1990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691</v>
      </c>
      <c r="C9661" s="205" t="s">
        <v>692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287</v>
      </c>
      <c r="H9661" s="207" t="s">
        <v>1990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693</v>
      </c>
      <c r="C9662" s="205" t="s">
        <v>692</v>
      </c>
      <c r="D9662" s="72" t="str">
        <f t="shared" si="301"/>
        <v>mar/2019</v>
      </c>
      <c r="E9662" s="206">
        <v>43546</v>
      </c>
      <c r="F9662" s="205" t="s">
        <v>520</v>
      </c>
      <c r="G9662" s="205" t="s">
        <v>287</v>
      </c>
      <c r="H9662" s="207" t="s">
        <v>204</v>
      </c>
      <c r="I9662" s="207" t="s">
        <v>292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691</v>
      </c>
      <c r="C9663" s="205" t="s">
        <v>692</v>
      </c>
      <c r="D9663" s="72" t="str">
        <f t="shared" si="301"/>
        <v>mar/2019</v>
      </c>
      <c r="E9663" s="206">
        <v>43546</v>
      </c>
      <c r="F9663" s="205" t="s">
        <v>210</v>
      </c>
      <c r="G9663" s="205" t="s">
        <v>287</v>
      </c>
      <c r="H9663" s="207" t="s">
        <v>298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691</v>
      </c>
      <c r="C9664" s="205" t="s">
        <v>692</v>
      </c>
      <c r="D9664" s="72" t="str">
        <f t="shared" si="301"/>
        <v>mar/2019</v>
      </c>
      <c r="E9664" s="206">
        <v>43546</v>
      </c>
      <c r="F9664" s="205" t="s">
        <v>210</v>
      </c>
      <c r="G9664" s="205" t="s">
        <v>287</v>
      </c>
      <c r="H9664" s="207" t="s">
        <v>298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691</v>
      </c>
      <c r="C9665" s="205" t="s">
        <v>692</v>
      </c>
      <c r="D9665" s="72" t="str">
        <f t="shared" si="301"/>
        <v>mar/2019</v>
      </c>
      <c r="E9665" s="206">
        <v>43546</v>
      </c>
      <c r="F9665" s="205" t="s">
        <v>210</v>
      </c>
      <c r="G9665" s="205" t="s">
        <v>287</v>
      </c>
      <c r="H9665" s="207" t="s">
        <v>298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691</v>
      </c>
      <c r="C9666" s="205" t="s">
        <v>692</v>
      </c>
      <c r="D9666" s="72" t="str">
        <f t="shared" si="301"/>
        <v>mar/2019</v>
      </c>
      <c r="E9666" s="206">
        <v>43546</v>
      </c>
      <c r="F9666" s="205" t="s">
        <v>210</v>
      </c>
      <c r="G9666" s="205" t="s">
        <v>287</v>
      </c>
      <c r="H9666" s="207" t="s">
        <v>298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691</v>
      </c>
      <c r="C9667" s="205" t="s">
        <v>692</v>
      </c>
      <c r="D9667" s="72" t="str">
        <f t="shared" si="301"/>
        <v>mar/2019</v>
      </c>
      <c r="E9667" s="206">
        <v>43546</v>
      </c>
      <c r="F9667" s="205" t="s">
        <v>210</v>
      </c>
      <c r="G9667" s="205" t="s">
        <v>287</v>
      </c>
      <c r="H9667" s="207" t="s">
        <v>298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691</v>
      </c>
      <c r="C9668" s="205" t="s">
        <v>692</v>
      </c>
      <c r="D9668" s="72" t="str">
        <f t="shared" ref="D9668:D9731" si="303">TEXT(E9668,"mmm/aaaa")</f>
        <v>mar/2019</v>
      </c>
      <c r="E9668" s="206">
        <v>43546</v>
      </c>
      <c r="F9668" s="205" t="s">
        <v>210</v>
      </c>
      <c r="G9668" s="205" t="s">
        <v>287</v>
      </c>
      <c r="H9668" s="207" t="s">
        <v>298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691</v>
      </c>
      <c r="C9669" s="205" t="s">
        <v>692</v>
      </c>
      <c r="D9669" s="72" t="str">
        <f t="shared" si="303"/>
        <v>mar/2019</v>
      </c>
      <c r="E9669" s="206">
        <v>43546</v>
      </c>
      <c r="F9669" s="205" t="s">
        <v>210</v>
      </c>
      <c r="G9669" s="205" t="s">
        <v>287</v>
      </c>
      <c r="H9669" s="207" t="s">
        <v>298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691</v>
      </c>
      <c r="C9670" s="205" t="s">
        <v>692</v>
      </c>
      <c r="D9670" s="72" t="str">
        <f t="shared" si="303"/>
        <v>mar/2019</v>
      </c>
      <c r="E9670" s="206">
        <v>43546</v>
      </c>
      <c r="F9670" s="205" t="s">
        <v>210</v>
      </c>
      <c r="G9670" s="205" t="s">
        <v>287</v>
      </c>
      <c r="H9670" s="207" t="s">
        <v>298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691</v>
      </c>
      <c r="C9671" s="205" t="s">
        <v>692</v>
      </c>
      <c r="D9671" s="72" t="str">
        <f t="shared" si="303"/>
        <v>mar/2019</v>
      </c>
      <c r="E9671" s="206">
        <v>43546</v>
      </c>
      <c r="F9671" s="205" t="s">
        <v>210</v>
      </c>
      <c r="G9671" s="205" t="s">
        <v>287</v>
      </c>
      <c r="H9671" s="207" t="s">
        <v>298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693</v>
      </c>
      <c r="C9672" s="205" t="s">
        <v>692</v>
      </c>
      <c r="D9672" s="72" t="str">
        <f t="shared" si="303"/>
        <v>mar/2019</v>
      </c>
      <c r="E9672" s="206">
        <v>43546</v>
      </c>
      <c r="F9672" s="205" t="s">
        <v>201</v>
      </c>
      <c r="G9672" s="205" t="s">
        <v>287</v>
      </c>
      <c r="H9672" s="207" t="s">
        <v>1887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691</v>
      </c>
      <c r="C9673" s="205" t="s">
        <v>692</v>
      </c>
      <c r="D9673" s="72" t="str">
        <f t="shared" si="303"/>
        <v>mar/2019</v>
      </c>
      <c r="E9673" s="206">
        <v>43546</v>
      </c>
      <c r="F9673" s="205" t="s">
        <v>201</v>
      </c>
      <c r="G9673" s="205" t="s">
        <v>287</v>
      </c>
      <c r="H9673" s="207" t="s">
        <v>1887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691</v>
      </c>
      <c r="C9674" s="205" t="s">
        <v>692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287</v>
      </c>
      <c r="H9674" s="207" t="s">
        <v>1910</v>
      </c>
      <c r="I9674" s="207" t="s">
        <v>235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691</v>
      </c>
      <c r="C9675" s="205" t="s">
        <v>692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289</v>
      </c>
      <c r="H9675" s="207" t="s">
        <v>412</v>
      </c>
      <c r="I9675" s="207" t="s">
        <v>241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691</v>
      </c>
      <c r="C9676" s="205" t="s">
        <v>692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287</v>
      </c>
      <c r="H9676" s="207" t="s">
        <v>412</v>
      </c>
      <c r="I9676" s="207" t="s">
        <v>241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691</v>
      </c>
      <c r="C9677" s="205" t="s">
        <v>692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303</v>
      </c>
      <c r="H9677" s="207" t="s">
        <v>412</v>
      </c>
      <c r="I9677" s="207" t="s">
        <v>241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691</v>
      </c>
      <c r="C9678" s="205" t="s">
        <v>692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287</v>
      </c>
      <c r="H9678" s="207" t="s">
        <v>1046</v>
      </c>
      <c r="I9678" s="207" t="s">
        <v>242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691</v>
      </c>
      <c r="C9679" s="205" t="s">
        <v>692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287</v>
      </c>
      <c r="H9679" s="207" t="s">
        <v>1005</v>
      </c>
      <c r="I9679" s="207" t="s">
        <v>242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691</v>
      </c>
      <c r="C9680" s="205" t="s">
        <v>692</v>
      </c>
      <c r="D9680" s="72" t="str">
        <f t="shared" si="303"/>
        <v>mar/2019</v>
      </c>
      <c r="E9680" s="206">
        <v>43549</v>
      </c>
      <c r="F9680" s="205" t="s">
        <v>210</v>
      </c>
      <c r="G9680" s="205" t="s">
        <v>287</v>
      </c>
      <c r="H9680" s="207" t="s">
        <v>298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691</v>
      </c>
      <c r="C9681" s="205" t="s">
        <v>692</v>
      </c>
      <c r="D9681" s="72" t="str">
        <f t="shared" si="303"/>
        <v>mar/2019</v>
      </c>
      <c r="E9681" s="206">
        <v>43549</v>
      </c>
      <c r="F9681" s="205" t="s">
        <v>210</v>
      </c>
      <c r="G9681" s="205" t="s">
        <v>287</v>
      </c>
      <c r="H9681" s="207" t="s">
        <v>298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691</v>
      </c>
      <c r="C9682" s="205" t="s">
        <v>692</v>
      </c>
      <c r="D9682" s="72" t="str">
        <f t="shared" si="303"/>
        <v>mar/2019</v>
      </c>
      <c r="E9682" s="206">
        <v>43549</v>
      </c>
      <c r="F9682" s="205" t="s">
        <v>210</v>
      </c>
      <c r="G9682" s="205" t="s">
        <v>287</v>
      </c>
      <c r="H9682" s="207" t="s">
        <v>298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691</v>
      </c>
      <c r="C9683" s="205" t="s">
        <v>692</v>
      </c>
      <c r="D9683" s="72" t="str">
        <f t="shared" si="303"/>
        <v>mar/2019</v>
      </c>
      <c r="E9683" s="206">
        <v>43549</v>
      </c>
      <c r="F9683" s="205" t="s">
        <v>210</v>
      </c>
      <c r="G9683" s="205" t="s">
        <v>287</v>
      </c>
      <c r="H9683" s="207" t="s">
        <v>298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691</v>
      </c>
      <c r="C9684" s="205" t="s">
        <v>692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287</v>
      </c>
      <c r="H9684" s="207" t="s">
        <v>1991</v>
      </c>
      <c r="I9684" s="207" t="s">
        <v>241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691</v>
      </c>
      <c r="C9685" s="205" t="s">
        <v>692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287</v>
      </c>
      <c r="H9685" s="207" t="s">
        <v>320</v>
      </c>
      <c r="I9685" s="207" t="s">
        <v>251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691</v>
      </c>
      <c r="C9686" s="205" t="s">
        <v>692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287</v>
      </c>
      <c r="H9686" s="207" t="s">
        <v>320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691</v>
      </c>
      <c r="C9687" s="205" t="s">
        <v>692</v>
      </c>
      <c r="D9687" s="72" t="str">
        <f t="shared" si="303"/>
        <v>mar/2019</v>
      </c>
      <c r="E9687" s="206">
        <v>43550</v>
      </c>
      <c r="F9687" s="205" t="s">
        <v>1618</v>
      </c>
      <c r="G9687" s="205" t="s">
        <v>287</v>
      </c>
      <c r="H9687" s="207" t="s">
        <v>1888</v>
      </c>
      <c r="I9687" s="207" t="s">
        <v>202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691</v>
      </c>
      <c r="C9688" s="205" t="s">
        <v>692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287</v>
      </c>
      <c r="H9688" s="207" t="s">
        <v>1270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691</v>
      </c>
      <c r="C9689" s="205" t="s">
        <v>692</v>
      </c>
      <c r="D9689" s="72" t="str">
        <f t="shared" si="303"/>
        <v>mar/2019</v>
      </c>
      <c r="E9689" s="206">
        <v>43550</v>
      </c>
      <c r="F9689" s="205" t="s">
        <v>1933</v>
      </c>
      <c r="G9689" s="205" t="s">
        <v>287</v>
      </c>
      <c r="H9689" s="207" t="s">
        <v>1934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691</v>
      </c>
      <c r="C9690" s="205" t="s">
        <v>692</v>
      </c>
      <c r="D9690" s="72" t="str">
        <f t="shared" si="303"/>
        <v>mar/2019</v>
      </c>
      <c r="E9690" s="206">
        <v>43550</v>
      </c>
      <c r="F9690" s="205" t="s">
        <v>210</v>
      </c>
      <c r="G9690" s="205" t="s">
        <v>287</v>
      </c>
      <c r="H9690" s="207" t="s">
        <v>298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691</v>
      </c>
      <c r="C9691" s="205" t="s">
        <v>692</v>
      </c>
      <c r="D9691" s="72" t="str">
        <f t="shared" si="303"/>
        <v>mar/2019</v>
      </c>
      <c r="E9691" s="206">
        <v>43550</v>
      </c>
      <c r="F9691" s="205" t="s">
        <v>210</v>
      </c>
      <c r="G9691" s="205" t="s">
        <v>287</v>
      </c>
      <c r="H9691" s="207" t="s">
        <v>298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691</v>
      </c>
      <c r="C9692" s="205" t="s">
        <v>692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289</v>
      </c>
      <c r="H9692" s="207" t="s">
        <v>581</v>
      </c>
      <c r="I9692" s="207" t="s">
        <v>242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691</v>
      </c>
      <c r="C9693" s="205" t="s">
        <v>692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289</v>
      </c>
      <c r="H9693" s="207" t="s">
        <v>581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691</v>
      </c>
      <c r="C9694" s="205" t="s">
        <v>692</v>
      </c>
      <c r="D9694" s="72" t="str">
        <f t="shared" si="303"/>
        <v>mar/2019</v>
      </c>
      <c r="E9694" s="206">
        <v>43551</v>
      </c>
      <c r="F9694" s="205" t="s">
        <v>1670</v>
      </c>
      <c r="G9694" s="205" t="s">
        <v>287</v>
      </c>
      <c r="H9694" s="207" t="s">
        <v>1891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691</v>
      </c>
      <c r="C9695" s="205" t="s">
        <v>692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287</v>
      </c>
      <c r="H9695" s="207" t="s">
        <v>1891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691</v>
      </c>
      <c r="C9696" s="205" t="s">
        <v>692</v>
      </c>
      <c r="D9696" s="72" t="str">
        <f t="shared" si="303"/>
        <v>mar/2019</v>
      </c>
      <c r="E9696" s="206">
        <v>43551</v>
      </c>
      <c r="F9696" s="205" t="s">
        <v>520</v>
      </c>
      <c r="G9696" s="205" t="s">
        <v>287</v>
      </c>
      <c r="H9696" s="207" t="s">
        <v>204</v>
      </c>
      <c r="I9696" s="207" t="s">
        <v>292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691</v>
      </c>
      <c r="C9697" s="205" t="s">
        <v>692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287</v>
      </c>
      <c r="H9697" s="207" t="s">
        <v>342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691</v>
      </c>
      <c r="C9698" s="205" t="s">
        <v>692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287</v>
      </c>
      <c r="H9698" s="207" t="s">
        <v>1992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691</v>
      </c>
      <c r="C9699" s="205" t="s">
        <v>692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287</v>
      </c>
      <c r="H9699" s="207" t="s">
        <v>1023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691</v>
      </c>
      <c r="C9700" s="205" t="s">
        <v>692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289</v>
      </c>
      <c r="H9700" s="207" t="s">
        <v>1925</v>
      </c>
      <c r="I9700" s="207" t="s">
        <v>241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691</v>
      </c>
      <c r="C9701" s="205" t="s">
        <v>692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289</v>
      </c>
      <c r="H9701" s="207" t="s">
        <v>1925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691</v>
      </c>
      <c r="C9702" s="205" t="s">
        <v>692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289</v>
      </c>
      <c r="H9702" s="207" t="s">
        <v>1925</v>
      </c>
      <c r="I9702" s="207" t="s">
        <v>241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691</v>
      </c>
      <c r="C9703" s="205" t="s">
        <v>692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289</v>
      </c>
      <c r="H9703" s="207" t="s">
        <v>1925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693</v>
      </c>
      <c r="C9704" s="205" t="s">
        <v>692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287</v>
      </c>
      <c r="H9704" s="207" t="s">
        <v>140</v>
      </c>
      <c r="I9704" s="207" t="s">
        <v>227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691</v>
      </c>
      <c r="C9705" s="205" t="s">
        <v>692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287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691</v>
      </c>
      <c r="C9706" s="205" t="s">
        <v>692</v>
      </c>
      <c r="D9706" s="72" t="str">
        <f t="shared" si="303"/>
        <v>mar/2019</v>
      </c>
      <c r="E9706" s="206">
        <v>43552</v>
      </c>
      <c r="F9706" s="205" t="s">
        <v>1670</v>
      </c>
      <c r="G9706" s="205" t="s">
        <v>287</v>
      </c>
      <c r="H9706" s="207" t="s">
        <v>1890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691</v>
      </c>
      <c r="C9707" s="205" t="s">
        <v>692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287</v>
      </c>
      <c r="H9707" s="207" t="s">
        <v>1890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691</v>
      </c>
      <c r="C9708" s="205" t="s">
        <v>692</v>
      </c>
      <c r="D9708" s="72" t="str">
        <f t="shared" si="303"/>
        <v>mar/2019</v>
      </c>
      <c r="E9708" s="206">
        <v>43552</v>
      </c>
      <c r="F9708" s="205" t="s">
        <v>210</v>
      </c>
      <c r="G9708" s="205" t="s">
        <v>287</v>
      </c>
      <c r="H9708" s="207" t="s">
        <v>298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691</v>
      </c>
      <c r="C9709" s="205" t="s">
        <v>692</v>
      </c>
      <c r="D9709" s="72" t="str">
        <f t="shared" si="303"/>
        <v>mar/2019</v>
      </c>
      <c r="E9709" s="206">
        <v>43552</v>
      </c>
      <c r="F9709" s="205" t="s">
        <v>210</v>
      </c>
      <c r="G9709" s="205" t="s">
        <v>287</v>
      </c>
      <c r="H9709" s="207" t="s">
        <v>298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691</v>
      </c>
      <c r="C9710" s="205" t="s">
        <v>692</v>
      </c>
      <c r="D9710" s="72" t="str">
        <f t="shared" si="303"/>
        <v>mar/2019</v>
      </c>
      <c r="E9710" s="206">
        <v>43552</v>
      </c>
      <c r="F9710" s="205" t="s">
        <v>210</v>
      </c>
      <c r="G9710" s="205" t="s">
        <v>287</v>
      </c>
      <c r="H9710" s="207" t="s">
        <v>298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691</v>
      </c>
      <c r="C9711" s="205" t="s">
        <v>692</v>
      </c>
      <c r="D9711" s="72" t="str">
        <f t="shared" si="303"/>
        <v>mar/2019</v>
      </c>
      <c r="E9711" s="206">
        <v>43552</v>
      </c>
      <c r="F9711" s="205" t="s">
        <v>210</v>
      </c>
      <c r="G9711" s="205" t="s">
        <v>287</v>
      </c>
      <c r="H9711" s="207" t="s">
        <v>298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691</v>
      </c>
      <c r="C9712" s="205" t="s">
        <v>692</v>
      </c>
      <c r="D9712" s="72" t="str">
        <f t="shared" si="303"/>
        <v>mar/2019</v>
      </c>
      <c r="E9712" s="206">
        <v>43552</v>
      </c>
      <c r="F9712" s="205" t="s">
        <v>210</v>
      </c>
      <c r="G9712" s="205" t="s">
        <v>287</v>
      </c>
      <c r="H9712" s="207" t="s">
        <v>298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691</v>
      </c>
      <c r="C9713" s="205" t="s">
        <v>692</v>
      </c>
      <c r="D9713" s="72" t="str">
        <f t="shared" si="303"/>
        <v>mar/2019</v>
      </c>
      <c r="E9713" s="206">
        <v>43552</v>
      </c>
      <c r="F9713" s="205" t="s">
        <v>210</v>
      </c>
      <c r="G9713" s="205" t="s">
        <v>287</v>
      </c>
      <c r="H9713" s="207" t="s">
        <v>298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693</v>
      </c>
      <c r="C9714" s="205" t="s">
        <v>692</v>
      </c>
      <c r="D9714" s="72" t="str">
        <f t="shared" si="303"/>
        <v>mar/2019</v>
      </c>
      <c r="E9714" s="206">
        <v>43552</v>
      </c>
      <c r="F9714" s="205" t="s">
        <v>201</v>
      </c>
      <c r="G9714" s="205" t="s">
        <v>287</v>
      </c>
      <c r="H9714" s="207" t="s">
        <v>1887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691</v>
      </c>
      <c r="C9715" s="205" t="s">
        <v>692</v>
      </c>
      <c r="D9715" s="72" t="str">
        <f t="shared" si="303"/>
        <v>mar/2019</v>
      </c>
      <c r="E9715" s="206">
        <v>43552</v>
      </c>
      <c r="F9715" s="205" t="s">
        <v>201</v>
      </c>
      <c r="G9715" s="205" t="s">
        <v>287</v>
      </c>
      <c r="H9715" s="207" t="s">
        <v>1887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691</v>
      </c>
      <c r="C9716" s="205" t="s">
        <v>692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287</v>
      </c>
      <c r="H9716" s="207" t="s">
        <v>581</v>
      </c>
      <c r="I9716" s="207" t="s">
        <v>240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691</v>
      </c>
      <c r="C9717" s="205" t="s">
        <v>692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287</v>
      </c>
      <c r="H9717" s="207" t="s">
        <v>581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691</v>
      </c>
      <c r="C9718" s="205" t="s">
        <v>692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317</v>
      </c>
      <c r="H9718" s="207" t="s">
        <v>581</v>
      </c>
      <c r="I9718" s="207" t="s">
        <v>240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691</v>
      </c>
      <c r="C9719" s="205" t="s">
        <v>692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317</v>
      </c>
      <c r="H9719" s="207" t="s">
        <v>581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691</v>
      </c>
      <c r="C9720" s="205" t="s">
        <v>692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287</v>
      </c>
      <c r="H9720" s="207" t="s">
        <v>1908</v>
      </c>
      <c r="I9720" s="207" t="s">
        <v>235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691</v>
      </c>
      <c r="C9721" s="205" t="s">
        <v>692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287</v>
      </c>
      <c r="H9721" s="207" t="s">
        <v>1494</v>
      </c>
      <c r="I9721" s="207" t="s">
        <v>235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691</v>
      </c>
      <c r="C9722" s="205" t="s">
        <v>692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287</v>
      </c>
      <c r="H9722" s="207" t="s">
        <v>1015</v>
      </c>
      <c r="I9722" s="207" t="s">
        <v>235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691</v>
      </c>
      <c r="C9723" s="205" t="s">
        <v>692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287</v>
      </c>
      <c r="H9723" s="207" t="s">
        <v>328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691</v>
      </c>
      <c r="C9724" s="205" t="s">
        <v>692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287</v>
      </c>
      <c r="H9724" s="207" t="s">
        <v>328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691</v>
      </c>
      <c r="C9725" s="205" t="s">
        <v>692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287</v>
      </c>
      <c r="H9725" s="207" t="s">
        <v>328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691</v>
      </c>
      <c r="C9726" s="205" t="s">
        <v>692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287</v>
      </c>
      <c r="H9726" s="207" t="s">
        <v>1909</v>
      </c>
      <c r="I9726" s="207" t="s">
        <v>235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691</v>
      </c>
      <c r="C9727" s="205" t="s">
        <v>692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287</v>
      </c>
      <c r="H9727" s="207" t="s">
        <v>1909</v>
      </c>
      <c r="I9727" s="207" t="s">
        <v>235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691</v>
      </c>
      <c r="C9728" s="205" t="s">
        <v>692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287</v>
      </c>
      <c r="H9728" s="207" t="s">
        <v>1017</v>
      </c>
      <c r="I9728" s="207" t="s">
        <v>235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691</v>
      </c>
      <c r="C9729" s="205" t="s">
        <v>692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287</v>
      </c>
      <c r="H9729" s="207" t="s">
        <v>1017</v>
      </c>
      <c r="I9729" s="207" t="s">
        <v>235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691</v>
      </c>
      <c r="C9730" s="205" t="s">
        <v>692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287</v>
      </c>
      <c r="H9730" s="207" t="s">
        <v>1012</v>
      </c>
      <c r="I9730" s="207" t="s">
        <v>235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691</v>
      </c>
      <c r="C9731" s="205" t="s">
        <v>692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287</v>
      </c>
      <c r="H9731" s="207" t="s">
        <v>1011</v>
      </c>
      <c r="I9731" s="207" t="s">
        <v>235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691</v>
      </c>
      <c r="C9732" s="205" t="s">
        <v>692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287</v>
      </c>
      <c r="H9732" s="207" t="s">
        <v>1071</v>
      </c>
      <c r="I9732" s="207" t="s">
        <v>235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691</v>
      </c>
      <c r="C9733" s="205" t="s">
        <v>692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287</v>
      </c>
      <c r="H9733" s="207" t="s">
        <v>1834</v>
      </c>
      <c r="I9733" s="207" t="s">
        <v>235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691</v>
      </c>
      <c r="C9734" s="205" t="s">
        <v>692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287</v>
      </c>
      <c r="H9734" s="207" t="s">
        <v>217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691</v>
      </c>
      <c r="C9735" s="205" t="s">
        <v>692</v>
      </c>
      <c r="D9735" s="72" t="str">
        <f t="shared" si="305"/>
        <v>mar/2019</v>
      </c>
      <c r="E9735" s="206">
        <v>43553</v>
      </c>
      <c r="F9735" s="205" t="s">
        <v>1618</v>
      </c>
      <c r="G9735" s="205" t="s">
        <v>287</v>
      </c>
      <c r="H9735" s="207" t="s">
        <v>1888</v>
      </c>
      <c r="I9735" s="207" t="s">
        <v>202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691</v>
      </c>
      <c r="C9736" s="205" t="s">
        <v>692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287</v>
      </c>
      <c r="H9736" s="207" t="s">
        <v>1993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691</v>
      </c>
      <c r="C9737" s="205" t="s">
        <v>692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287</v>
      </c>
      <c r="H9737" s="207" t="s">
        <v>1994</v>
      </c>
      <c r="I9737" s="207" t="s">
        <v>230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693</v>
      </c>
      <c r="C9738" s="205" t="s">
        <v>692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287</v>
      </c>
      <c r="H9738" s="207" t="s">
        <v>1994</v>
      </c>
      <c r="I9738" s="207" t="s">
        <v>230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691</v>
      </c>
      <c r="C9739" s="205" t="s">
        <v>692</v>
      </c>
      <c r="D9739" s="72" t="str">
        <f t="shared" si="305"/>
        <v>mar/2019</v>
      </c>
      <c r="E9739" s="206">
        <v>43553</v>
      </c>
      <c r="F9739" s="205" t="s">
        <v>520</v>
      </c>
      <c r="G9739" s="205" t="s">
        <v>287</v>
      </c>
      <c r="H9739" s="207" t="s">
        <v>204</v>
      </c>
      <c r="I9739" s="207" t="s">
        <v>292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691</v>
      </c>
      <c r="C9740" s="205" t="s">
        <v>692</v>
      </c>
      <c r="D9740" s="72" t="str">
        <f t="shared" si="305"/>
        <v>mar/2019</v>
      </c>
      <c r="E9740" s="206">
        <v>43553</v>
      </c>
      <c r="F9740" s="205" t="s">
        <v>210</v>
      </c>
      <c r="G9740" s="205" t="s">
        <v>287</v>
      </c>
      <c r="H9740" s="207" t="s">
        <v>298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691</v>
      </c>
      <c r="C9741" s="205" t="s">
        <v>692</v>
      </c>
      <c r="D9741" s="72" t="str">
        <f t="shared" si="305"/>
        <v>mar/2019</v>
      </c>
      <c r="E9741" s="206">
        <v>43553</v>
      </c>
      <c r="F9741" s="205" t="s">
        <v>210</v>
      </c>
      <c r="G9741" s="205" t="s">
        <v>287</v>
      </c>
      <c r="H9741" s="207" t="s">
        <v>298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691</v>
      </c>
      <c r="C9742" s="205" t="s">
        <v>692</v>
      </c>
      <c r="D9742" s="72" t="str">
        <f t="shared" si="305"/>
        <v>mar/2019</v>
      </c>
      <c r="E9742" s="206">
        <v>43553</v>
      </c>
      <c r="F9742" s="205" t="s">
        <v>210</v>
      </c>
      <c r="G9742" s="205" t="s">
        <v>287</v>
      </c>
      <c r="H9742" s="207" t="s">
        <v>298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691</v>
      </c>
      <c r="C9743" s="205" t="s">
        <v>692</v>
      </c>
      <c r="D9743" s="72" t="str">
        <f t="shared" si="305"/>
        <v>mar/2019</v>
      </c>
      <c r="E9743" s="206">
        <v>43553</v>
      </c>
      <c r="F9743" s="205" t="s">
        <v>210</v>
      </c>
      <c r="G9743" s="205" t="s">
        <v>287</v>
      </c>
      <c r="H9743" s="207" t="s">
        <v>298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691</v>
      </c>
      <c r="C9744" s="205" t="s">
        <v>692</v>
      </c>
      <c r="D9744" s="72" t="str">
        <f t="shared" si="305"/>
        <v>mar/2019</v>
      </c>
      <c r="E9744" s="206">
        <v>43553</v>
      </c>
      <c r="F9744" s="205" t="s">
        <v>210</v>
      </c>
      <c r="G9744" s="205" t="s">
        <v>287</v>
      </c>
      <c r="H9744" s="207" t="s">
        <v>298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691</v>
      </c>
      <c r="C9745" s="205" t="s">
        <v>692</v>
      </c>
      <c r="D9745" s="72" t="str">
        <f t="shared" si="305"/>
        <v>mar/2019</v>
      </c>
      <c r="E9745" s="206">
        <v>43553</v>
      </c>
      <c r="F9745" s="205" t="s">
        <v>210</v>
      </c>
      <c r="G9745" s="205" t="s">
        <v>287</v>
      </c>
      <c r="H9745" s="207" t="s">
        <v>298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691</v>
      </c>
      <c r="C9746" s="205" t="s">
        <v>692</v>
      </c>
      <c r="D9746" s="72" t="str">
        <f t="shared" si="305"/>
        <v>mar/2019</v>
      </c>
      <c r="E9746" s="206">
        <v>43553</v>
      </c>
      <c r="F9746" s="205" t="s">
        <v>210</v>
      </c>
      <c r="G9746" s="205" t="s">
        <v>287</v>
      </c>
      <c r="H9746" s="207" t="s">
        <v>298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691</v>
      </c>
      <c r="C9747" s="205" t="s">
        <v>692</v>
      </c>
      <c r="D9747" s="72" t="str">
        <f t="shared" si="305"/>
        <v>mar/2019</v>
      </c>
      <c r="E9747" s="206">
        <v>43553</v>
      </c>
      <c r="F9747" s="205" t="s">
        <v>210</v>
      </c>
      <c r="G9747" s="205" t="s">
        <v>287</v>
      </c>
      <c r="H9747" s="207" t="s">
        <v>298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691</v>
      </c>
      <c r="C9748" s="205" t="s">
        <v>692</v>
      </c>
      <c r="D9748" s="72" t="str">
        <f t="shared" si="305"/>
        <v>mar/2019</v>
      </c>
      <c r="E9748" s="206">
        <v>43553</v>
      </c>
      <c r="F9748" s="205" t="s">
        <v>210</v>
      </c>
      <c r="G9748" s="205" t="s">
        <v>287</v>
      </c>
      <c r="H9748" s="207" t="s">
        <v>298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691</v>
      </c>
      <c r="C9749" s="205" t="s">
        <v>692</v>
      </c>
      <c r="D9749" s="72" t="str">
        <f t="shared" si="305"/>
        <v>mar/2019</v>
      </c>
      <c r="E9749" s="206">
        <v>43553</v>
      </c>
      <c r="F9749" s="205" t="s">
        <v>210</v>
      </c>
      <c r="G9749" s="205" t="s">
        <v>287</v>
      </c>
      <c r="H9749" s="207" t="s">
        <v>298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691</v>
      </c>
      <c r="C9750" s="205" t="s">
        <v>692</v>
      </c>
      <c r="D9750" s="72" t="str">
        <f t="shared" si="305"/>
        <v>mar/2019</v>
      </c>
      <c r="E9750" s="206">
        <v>43553</v>
      </c>
      <c r="F9750" s="205" t="s">
        <v>210</v>
      </c>
      <c r="G9750" s="205" t="s">
        <v>287</v>
      </c>
      <c r="H9750" s="207" t="s">
        <v>298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691</v>
      </c>
      <c r="C9751" s="205" t="s">
        <v>692</v>
      </c>
      <c r="D9751" s="72" t="str">
        <f t="shared" si="305"/>
        <v>mar/2019</v>
      </c>
      <c r="E9751" s="206">
        <v>43553</v>
      </c>
      <c r="F9751" s="205" t="s">
        <v>210</v>
      </c>
      <c r="G9751" s="205" t="s">
        <v>287</v>
      </c>
      <c r="H9751" s="207" t="s">
        <v>298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691</v>
      </c>
      <c r="C9752" s="205" t="s">
        <v>692</v>
      </c>
      <c r="D9752" s="72" t="str">
        <f t="shared" si="305"/>
        <v>mar/2019</v>
      </c>
      <c r="E9752" s="206">
        <v>43553</v>
      </c>
      <c r="F9752" s="205" t="s">
        <v>210</v>
      </c>
      <c r="G9752" s="205" t="s">
        <v>287</v>
      </c>
      <c r="H9752" s="207" t="s">
        <v>298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691</v>
      </c>
      <c r="C9753" s="205" t="s">
        <v>692</v>
      </c>
      <c r="D9753" s="72" t="str">
        <f t="shared" si="305"/>
        <v>mar/2019</v>
      </c>
      <c r="E9753" s="206">
        <v>43553</v>
      </c>
      <c r="F9753" s="205" t="s">
        <v>210</v>
      </c>
      <c r="G9753" s="205" t="s">
        <v>287</v>
      </c>
      <c r="H9753" s="207" t="s">
        <v>298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691</v>
      </c>
      <c r="C9754" s="205" t="s">
        <v>692</v>
      </c>
      <c r="D9754" s="72" t="str">
        <f t="shared" si="305"/>
        <v>mar/2019</v>
      </c>
      <c r="E9754" s="206">
        <v>43553</v>
      </c>
      <c r="F9754" s="205" t="s">
        <v>201</v>
      </c>
      <c r="G9754" s="205" t="s">
        <v>287</v>
      </c>
      <c r="H9754" s="207" t="s">
        <v>294</v>
      </c>
      <c r="I9754" s="207" t="s">
        <v>229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693</v>
      </c>
      <c r="C9755" s="205" t="s">
        <v>692</v>
      </c>
      <c r="D9755" s="72" t="str">
        <f t="shared" si="305"/>
        <v>mar/2019</v>
      </c>
      <c r="E9755" s="206">
        <v>43553</v>
      </c>
      <c r="F9755" s="205" t="s">
        <v>201</v>
      </c>
      <c r="G9755" s="205" t="s">
        <v>287</v>
      </c>
      <c r="H9755" s="207" t="s">
        <v>1887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691</v>
      </c>
      <c r="C9756" s="205" t="s">
        <v>692</v>
      </c>
      <c r="D9756" s="72" t="str">
        <f t="shared" si="305"/>
        <v>mar/2019</v>
      </c>
      <c r="E9756" s="206">
        <v>43553</v>
      </c>
      <c r="F9756" s="205" t="s">
        <v>201</v>
      </c>
      <c r="G9756" s="205" t="s">
        <v>287</v>
      </c>
      <c r="H9756" s="207" t="s">
        <v>1887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691</v>
      </c>
      <c r="C9757" s="205" t="s">
        <v>692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287</v>
      </c>
      <c r="H9757" s="207" t="s">
        <v>1995</v>
      </c>
      <c r="I9757" s="207" t="s">
        <v>240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691</v>
      </c>
      <c r="C9758" s="205" t="s">
        <v>692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287</v>
      </c>
      <c r="H9758" s="207" t="s">
        <v>1995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691</v>
      </c>
      <c r="C9759" s="205" t="s">
        <v>692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287</v>
      </c>
      <c r="H9759" s="207" t="s">
        <v>1585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691</v>
      </c>
      <c r="C9760" s="205" t="s">
        <v>692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287</v>
      </c>
      <c r="H9760" s="207" t="s">
        <v>1039</v>
      </c>
      <c r="I9760" s="207" t="s">
        <v>245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691</v>
      </c>
      <c r="C9761" s="205" t="s">
        <v>692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287</v>
      </c>
      <c r="H9761" s="207" t="s">
        <v>1039</v>
      </c>
      <c r="I9761" s="207" t="s">
        <v>245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691</v>
      </c>
      <c r="C9762" s="205" t="s">
        <v>692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287</v>
      </c>
      <c r="H9762" s="207" t="s">
        <v>1039</v>
      </c>
      <c r="I9762" s="207" t="s">
        <v>245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691</v>
      </c>
      <c r="C9763" s="205" t="s">
        <v>692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287</v>
      </c>
      <c r="H9763" s="207" t="s">
        <v>1039</v>
      </c>
      <c r="I9763" s="207" t="s">
        <v>245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691</v>
      </c>
      <c r="C9764" s="205" t="s">
        <v>692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287</v>
      </c>
      <c r="H9764" s="207" t="s">
        <v>1039</v>
      </c>
      <c r="I9764" s="207" t="s">
        <v>245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691</v>
      </c>
      <c r="C9765" s="205" t="s">
        <v>692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287</v>
      </c>
      <c r="H9765" s="207" t="s">
        <v>1039</v>
      </c>
      <c r="I9765" s="207" t="s">
        <v>245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691</v>
      </c>
      <c r="C9766" s="205" t="s">
        <v>692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287</v>
      </c>
      <c r="H9766" s="207" t="s">
        <v>1039</v>
      </c>
      <c r="I9766" s="207" t="s">
        <v>245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691</v>
      </c>
      <c r="C9767" s="205" t="s">
        <v>692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287</v>
      </c>
      <c r="H9767" s="207" t="s">
        <v>1039</v>
      </c>
      <c r="I9767" s="207" t="s">
        <v>245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691</v>
      </c>
      <c r="C9768" s="205" t="s">
        <v>692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287</v>
      </c>
      <c r="H9768" s="207" t="s">
        <v>1039</v>
      </c>
      <c r="I9768" s="207" t="s">
        <v>245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691</v>
      </c>
      <c r="C9769" s="205" t="s">
        <v>692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287</v>
      </c>
      <c r="H9769" s="207" t="s">
        <v>1039</v>
      </c>
      <c r="I9769" s="207" t="s">
        <v>245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691</v>
      </c>
      <c r="C9770" s="205" t="s">
        <v>692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287</v>
      </c>
      <c r="H9770" s="207" t="s">
        <v>1039</v>
      </c>
      <c r="I9770" s="207" t="s">
        <v>245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691</v>
      </c>
      <c r="C9771" s="205" t="s">
        <v>692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287</v>
      </c>
      <c r="H9771" s="207" t="s">
        <v>1039</v>
      </c>
      <c r="I9771" s="207" t="s">
        <v>245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691</v>
      </c>
      <c r="C9772" s="205" t="s">
        <v>692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287</v>
      </c>
      <c r="H9772" s="207" t="s">
        <v>1039</v>
      </c>
      <c r="I9772" s="207" t="s">
        <v>245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691</v>
      </c>
      <c r="C9773" s="205" t="s">
        <v>692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287</v>
      </c>
      <c r="H9773" s="207" t="s">
        <v>1039</v>
      </c>
      <c r="I9773" s="207" t="s">
        <v>245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691</v>
      </c>
      <c r="C9774" s="205" t="s">
        <v>692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287</v>
      </c>
      <c r="H9774" s="207" t="s">
        <v>1039</v>
      </c>
      <c r="I9774" s="207" t="s">
        <v>245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691</v>
      </c>
      <c r="C9775" s="205" t="s">
        <v>692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287</v>
      </c>
      <c r="H9775" s="207" t="s">
        <v>1039</v>
      </c>
      <c r="I9775" s="207" t="s">
        <v>245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691</v>
      </c>
      <c r="C9776" s="205" t="s">
        <v>692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287</v>
      </c>
      <c r="H9776" s="207" t="s">
        <v>1039</v>
      </c>
      <c r="I9776" s="207" t="s">
        <v>245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691</v>
      </c>
      <c r="C9777" s="205" t="s">
        <v>692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287</v>
      </c>
      <c r="H9777" s="207" t="s">
        <v>1039</v>
      </c>
      <c r="I9777" s="207" t="s">
        <v>245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691</v>
      </c>
      <c r="C9778" s="205" t="s">
        <v>692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287</v>
      </c>
      <c r="H9778" s="207" t="s">
        <v>1039</v>
      </c>
      <c r="I9778" s="207" t="s">
        <v>245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691</v>
      </c>
      <c r="C9779" s="205" t="s">
        <v>692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287</v>
      </c>
      <c r="H9779" s="207" t="s">
        <v>1039</v>
      </c>
      <c r="I9779" s="207" t="s">
        <v>245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691</v>
      </c>
      <c r="C9780" s="205" t="s">
        <v>692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287</v>
      </c>
      <c r="H9780" s="207" t="s">
        <v>1039</v>
      </c>
      <c r="I9780" s="207" t="s">
        <v>245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691</v>
      </c>
      <c r="C9781" s="205" t="s">
        <v>692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287</v>
      </c>
      <c r="H9781" s="207" t="s">
        <v>1039</v>
      </c>
      <c r="I9781" s="207" t="s">
        <v>245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691</v>
      </c>
      <c r="C9782" s="205" t="s">
        <v>692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287</v>
      </c>
      <c r="H9782" s="207" t="s">
        <v>1039</v>
      </c>
      <c r="I9782" s="207" t="s">
        <v>245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691</v>
      </c>
      <c r="C9783" s="205" t="s">
        <v>692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287</v>
      </c>
      <c r="H9783" s="207" t="s">
        <v>1039</v>
      </c>
      <c r="I9783" s="207" t="s">
        <v>245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691</v>
      </c>
      <c r="C9784" s="205" t="s">
        <v>692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287</v>
      </c>
      <c r="H9784" s="207" t="s">
        <v>1039</v>
      </c>
      <c r="I9784" s="207" t="s">
        <v>245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691</v>
      </c>
      <c r="C9785" s="205" t="s">
        <v>692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287</v>
      </c>
      <c r="H9785" s="207" t="s">
        <v>1039</v>
      </c>
      <c r="I9785" s="207" t="s">
        <v>245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691</v>
      </c>
      <c r="C9786" s="205" t="s">
        <v>692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287</v>
      </c>
      <c r="H9786" s="207" t="s">
        <v>1039</v>
      </c>
      <c r="I9786" s="207" t="s">
        <v>245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691</v>
      </c>
      <c r="C9787" s="205" t="s">
        <v>692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287</v>
      </c>
      <c r="H9787" s="207" t="s">
        <v>1039</v>
      </c>
      <c r="I9787" s="207" t="s">
        <v>245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691</v>
      </c>
      <c r="C9788" s="205" t="s">
        <v>692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287</v>
      </c>
      <c r="H9788" s="207" t="s">
        <v>1039</v>
      </c>
      <c r="I9788" s="207" t="s">
        <v>245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691</v>
      </c>
      <c r="C9789" s="205" t="s">
        <v>692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287</v>
      </c>
      <c r="H9789" s="207" t="s">
        <v>1039</v>
      </c>
      <c r="I9789" s="207" t="s">
        <v>245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691</v>
      </c>
      <c r="C9790" s="205" t="s">
        <v>692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287</v>
      </c>
      <c r="H9790" s="207" t="s">
        <v>1039</v>
      </c>
      <c r="I9790" s="207" t="s">
        <v>245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691</v>
      </c>
      <c r="C9791" s="205" t="s">
        <v>692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287</v>
      </c>
      <c r="H9791" s="207" t="s">
        <v>1039</v>
      </c>
      <c r="I9791" s="207" t="s">
        <v>245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691</v>
      </c>
      <c r="C9792" s="205" t="s">
        <v>692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287</v>
      </c>
      <c r="H9792" s="207" t="s">
        <v>1039</v>
      </c>
      <c r="I9792" s="207" t="s">
        <v>245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691</v>
      </c>
      <c r="C9793" s="205" t="s">
        <v>692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287</v>
      </c>
      <c r="H9793" s="207" t="s">
        <v>1039</v>
      </c>
      <c r="I9793" s="207" t="s">
        <v>245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691</v>
      </c>
      <c r="C9794" s="205" t="s">
        <v>692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287</v>
      </c>
      <c r="H9794" s="207" t="s">
        <v>1039</v>
      </c>
      <c r="I9794" s="207" t="s">
        <v>245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691</v>
      </c>
      <c r="C9795" s="205" t="s">
        <v>692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287</v>
      </c>
      <c r="H9795" s="207" t="s">
        <v>1039</v>
      </c>
      <c r="I9795" s="207" t="s">
        <v>245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691</v>
      </c>
      <c r="C9796" s="205" t="s">
        <v>692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287</v>
      </c>
      <c r="H9796" s="207" t="s">
        <v>1039</v>
      </c>
      <c r="I9796" s="207" t="s">
        <v>245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691</v>
      </c>
      <c r="C9797" s="205" t="s">
        <v>692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287</v>
      </c>
      <c r="H9797" s="207" t="s">
        <v>1039</v>
      </c>
      <c r="I9797" s="207" t="s">
        <v>245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691</v>
      </c>
      <c r="C9798" s="205" t="s">
        <v>692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287</v>
      </c>
      <c r="H9798" s="207" t="s">
        <v>1039</v>
      </c>
      <c r="I9798" s="207" t="s">
        <v>245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691</v>
      </c>
      <c r="C9799" s="205" t="s">
        <v>692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287</v>
      </c>
      <c r="H9799" s="207" t="s">
        <v>1039</v>
      </c>
      <c r="I9799" s="207" t="s">
        <v>245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691</v>
      </c>
      <c r="C9800" s="205" t="s">
        <v>692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287</v>
      </c>
      <c r="H9800" s="207" t="s">
        <v>1039</v>
      </c>
      <c r="I9800" s="207" t="s">
        <v>245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691</v>
      </c>
      <c r="C9801" s="205" t="s">
        <v>692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287</v>
      </c>
      <c r="H9801" s="207" t="s">
        <v>1039</v>
      </c>
      <c r="I9801" s="207" t="s">
        <v>245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691</v>
      </c>
      <c r="C9802" s="205" t="s">
        <v>692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287</v>
      </c>
      <c r="H9802" s="207" t="s">
        <v>1039</v>
      </c>
      <c r="I9802" s="207" t="s">
        <v>245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691</v>
      </c>
      <c r="C9803" s="205" t="s">
        <v>692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287</v>
      </c>
      <c r="H9803" s="207" t="s">
        <v>1039</v>
      </c>
      <c r="I9803" s="207" t="s">
        <v>245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691</v>
      </c>
      <c r="C9804" s="205" t="s">
        <v>692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287</v>
      </c>
      <c r="H9804" s="207" t="s">
        <v>1039</v>
      </c>
      <c r="I9804" s="207" t="s">
        <v>245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691</v>
      </c>
      <c r="C9805" s="205" t="s">
        <v>692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287</v>
      </c>
      <c r="H9805" s="207" t="s">
        <v>1039</v>
      </c>
      <c r="I9805" s="207" t="s">
        <v>245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691</v>
      </c>
      <c r="C9806" s="205" t="s">
        <v>692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287</v>
      </c>
      <c r="H9806" s="207" t="s">
        <v>1039</v>
      </c>
      <c r="I9806" s="207" t="s">
        <v>245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691</v>
      </c>
      <c r="C9807" s="205" t="s">
        <v>692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287</v>
      </c>
      <c r="H9807" s="207" t="s">
        <v>1039</v>
      </c>
      <c r="I9807" s="207" t="s">
        <v>245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691</v>
      </c>
      <c r="C9808" s="205" t="s">
        <v>692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287</v>
      </c>
      <c r="H9808" s="207" t="s">
        <v>1039</v>
      </c>
      <c r="I9808" s="207" t="s">
        <v>245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691</v>
      </c>
      <c r="C9809" s="205" t="s">
        <v>692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287</v>
      </c>
      <c r="H9809" s="207" t="s">
        <v>1039</v>
      </c>
      <c r="I9809" s="207" t="s">
        <v>245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691</v>
      </c>
      <c r="C9810" s="205" t="s">
        <v>692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287</v>
      </c>
      <c r="H9810" s="207" t="s">
        <v>1039</v>
      </c>
      <c r="I9810" s="207" t="s">
        <v>245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691</v>
      </c>
      <c r="C9811" s="205" t="s">
        <v>692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287</v>
      </c>
      <c r="H9811" s="207" t="s">
        <v>1039</v>
      </c>
      <c r="I9811" s="207" t="s">
        <v>245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691</v>
      </c>
      <c r="C9812" s="205" t="s">
        <v>692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287</v>
      </c>
      <c r="H9812" s="207" t="s">
        <v>1039</v>
      </c>
      <c r="I9812" s="207" t="s">
        <v>245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691</v>
      </c>
      <c r="C9813" s="205" t="s">
        <v>692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287</v>
      </c>
      <c r="H9813" s="207" t="s">
        <v>1039</v>
      </c>
      <c r="I9813" s="207" t="s">
        <v>245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691</v>
      </c>
      <c r="C9814" s="205" t="s">
        <v>692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287</v>
      </c>
      <c r="H9814" s="207" t="s">
        <v>1039</v>
      </c>
      <c r="I9814" s="207" t="s">
        <v>245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691</v>
      </c>
      <c r="C9815" s="205" t="s">
        <v>692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287</v>
      </c>
      <c r="H9815" s="207" t="s">
        <v>1039</v>
      </c>
      <c r="I9815" s="207" t="s">
        <v>245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691</v>
      </c>
      <c r="C9816" s="205" t="s">
        <v>692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287</v>
      </c>
      <c r="H9816" s="207" t="s">
        <v>1039</v>
      </c>
      <c r="I9816" s="207" t="s">
        <v>245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691</v>
      </c>
      <c r="C9817" s="205" t="s">
        <v>692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287</v>
      </c>
      <c r="H9817" s="207" t="s">
        <v>1039</v>
      </c>
      <c r="I9817" s="207" t="s">
        <v>245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691</v>
      </c>
      <c r="C9818" s="205" t="s">
        <v>692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287</v>
      </c>
      <c r="H9818" s="207" t="s">
        <v>1039</v>
      </c>
      <c r="I9818" s="207" t="s">
        <v>245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691</v>
      </c>
      <c r="C9819" s="205" t="s">
        <v>692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287</v>
      </c>
      <c r="H9819" s="207" t="s">
        <v>1039</v>
      </c>
      <c r="I9819" s="207" t="s">
        <v>245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691</v>
      </c>
      <c r="C9820" s="205" t="s">
        <v>692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287</v>
      </c>
      <c r="H9820" s="207" t="s">
        <v>1039</v>
      </c>
      <c r="I9820" s="207" t="s">
        <v>245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691</v>
      </c>
      <c r="C9821" s="205" t="s">
        <v>692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287</v>
      </c>
      <c r="H9821" s="207" t="s">
        <v>1039</v>
      </c>
      <c r="I9821" s="207" t="s">
        <v>245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691</v>
      </c>
      <c r="C9822" s="205" t="s">
        <v>692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287</v>
      </c>
      <c r="H9822" s="207" t="s">
        <v>1039</v>
      </c>
      <c r="I9822" s="207" t="s">
        <v>245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691</v>
      </c>
      <c r="C9823" s="205" t="s">
        <v>692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541</v>
      </c>
      <c r="H9823" s="207" t="s">
        <v>800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691</v>
      </c>
      <c r="C9824" s="205" t="s">
        <v>692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287</v>
      </c>
      <c r="H9824" s="207" t="s">
        <v>867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691</v>
      </c>
      <c r="C9825" s="205" t="s">
        <v>692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287</v>
      </c>
      <c r="H9825" s="207" t="s">
        <v>1996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691</v>
      </c>
      <c r="C9826" s="205" t="s">
        <v>692</v>
      </c>
      <c r="D9826" s="72" t="str">
        <f t="shared" si="307"/>
        <v>abr/2019</v>
      </c>
      <c r="E9826" s="206">
        <v>43556</v>
      </c>
      <c r="F9826" s="205" t="s">
        <v>520</v>
      </c>
      <c r="G9826" s="205" t="s">
        <v>287</v>
      </c>
      <c r="H9826" s="207" t="s">
        <v>204</v>
      </c>
      <c r="I9826" s="207" t="s">
        <v>292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691</v>
      </c>
      <c r="C9827" s="205" t="s">
        <v>692</v>
      </c>
      <c r="D9827" s="72" t="str">
        <f t="shared" si="307"/>
        <v>abr/2019</v>
      </c>
      <c r="E9827" s="206">
        <v>43556</v>
      </c>
      <c r="F9827" s="205" t="s">
        <v>210</v>
      </c>
      <c r="G9827" s="205" t="s">
        <v>287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691</v>
      </c>
      <c r="C9828" s="205" t="s">
        <v>692</v>
      </c>
      <c r="D9828" s="72" t="str">
        <f t="shared" si="307"/>
        <v>abr/2019</v>
      </c>
      <c r="E9828" s="206">
        <v>43556</v>
      </c>
      <c r="F9828" s="205" t="s">
        <v>210</v>
      </c>
      <c r="G9828" s="205" t="s">
        <v>287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691</v>
      </c>
      <c r="C9829" s="205" t="s">
        <v>692</v>
      </c>
      <c r="D9829" s="72" t="str">
        <f t="shared" si="307"/>
        <v>abr/2019</v>
      </c>
      <c r="E9829" s="206">
        <v>43556</v>
      </c>
      <c r="F9829" s="205" t="s">
        <v>210</v>
      </c>
      <c r="G9829" s="205" t="s">
        <v>287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691</v>
      </c>
      <c r="C9830" s="205" t="s">
        <v>692</v>
      </c>
      <c r="D9830" s="72" t="str">
        <f t="shared" si="307"/>
        <v>abr/2019</v>
      </c>
      <c r="E9830" s="206">
        <v>43556</v>
      </c>
      <c r="F9830" s="205" t="s">
        <v>210</v>
      </c>
      <c r="G9830" s="205" t="s">
        <v>287</v>
      </c>
      <c r="H9830" s="207" t="s">
        <v>298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691</v>
      </c>
      <c r="C9831" s="205" t="s">
        <v>692</v>
      </c>
      <c r="D9831" s="72" t="str">
        <f t="shared" si="307"/>
        <v>abr/2019</v>
      </c>
      <c r="E9831" s="206">
        <v>43556</v>
      </c>
      <c r="F9831" s="205" t="s">
        <v>210</v>
      </c>
      <c r="G9831" s="205" t="s">
        <v>287</v>
      </c>
      <c r="H9831" s="207" t="s">
        <v>298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691</v>
      </c>
      <c r="C9832" s="205" t="s">
        <v>692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293</v>
      </c>
      <c r="H9832" s="207" t="s">
        <v>581</v>
      </c>
      <c r="I9832" s="207" t="s">
        <v>240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691</v>
      </c>
      <c r="C9833" s="205" t="s">
        <v>692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293</v>
      </c>
      <c r="H9833" s="207" t="s">
        <v>581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691</v>
      </c>
      <c r="C9834" s="205" t="s">
        <v>692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287</v>
      </c>
      <c r="H9834" s="209" t="s">
        <v>1997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691</v>
      </c>
      <c r="C9835" s="205" t="s">
        <v>692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287</v>
      </c>
      <c r="H9835" s="209" t="s">
        <v>1997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693</v>
      </c>
      <c r="C9836" s="205" t="s">
        <v>692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287</v>
      </c>
      <c r="H9836" s="207" t="s">
        <v>140</v>
      </c>
      <c r="I9836" s="207" t="s">
        <v>227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693</v>
      </c>
      <c r="C9837" s="205" t="s">
        <v>692</v>
      </c>
      <c r="D9837" s="72" t="str">
        <f t="shared" si="307"/>
        <v>abr/2019</v>
      </c>
      <c r="E9837" s="206">
        <v>43557</v>
      </c>
      <c r="F9837" s="205" t="s">
        <v>201</v>
      </c>
      <c r="G9837" s="205" t="s">
        <v>287</v>
      </c>
      <c r="H9837" s="207" t="s">
        <v>1887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691</v>
      </c>
      <c r="C9838" s="205" t="s">
        <v>692</v>
      </c>
      <c r="D9838" s="72" t="str">
        <f t="shared" si="307"/>
        <v>abr/2019</v>
      </c>
      <c r="E9838" s="206">
        <v>43557</v>
      </c>
      <c r="F9838" s="205" t="s">
        <v>201</v>
      </c>
      <c r="G9838" s="205" t="s">
        <v>287</v>
      </c>
      <c r="H9838" s="207" t="s">
        <v>1887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691</v>
      </c>
      <c r="C9839" s="205" t="s">
        <v>692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287</v>
      </c>
      <c r="H9839" s="207" t="s">
        <v>345</v>
      </c>
      <c r="I9839" s="207" t="s">
        <v>266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691</v>
      </c>
      <c r="C9840" s="205" t="s">
        <v>692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287</v>
      </c>
      <c r="H9840" s="207" t="s">
        <v>1998</v>
      </c>
      <c r="I9840" s="207" t="s">
        <v>241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691</v>
      </c>
      <c r="C9841" s="205" t="s">
        <v>692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303</v>
      </c>
      <c r="H9841" s="207" t="s">
        <v>1998</v>
      </c>
      <c r="I9841" s="207" t="s">
        <v>241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691</v>
      </c>
      <c r="C9842" s="205" t="s">
        <v>692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289</v>
      </c>
      <c r="H9842" s="207" t="s">
        <v>1998</v>
      </c>
      <c r="I9842" s="207" t="s">
        <v>241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691</v>
      </c>
      <c r="C9843" s="205" t="s">
        <v>692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303</v>
      </c>
      <c r="H9843" s="207" t="s">
        <v>1998</v>
      </c>
      <c r="I9843" s="207" t="s">
        <v>241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691</v>
      </c>
      <c r="C9844" s="205" t="s">
        <v>692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289</v>
      </c>
      <c r="H9844" s="207" t="s">
        <v>1998</v>
      </c>
      <c r="I9844" s="207" t="s">
        <v>241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691</v>
      </c>
      <c r="C9845" s="205" t="s">
        <v>692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303</v>
      </c>
      <c r="H9845" s="207" t="s">
        <v>1998</v>
      </c>
      <c r="I9845" s="207" t="s">
        <v>241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691</v>
      </c>
      <c r="C9846" s="205" t="s">
        <v>692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289</v>
      </c>
      <c r="H9846" s="207" t="s">
        <v>1998</v>
      </c>
      <c r="I9846" s="207" t="s">
        <v>241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691</v>
      </c>
      <c r="C9847" s="205" t="s">
        <v>692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287</v>
      </c>
      <c r="H9847" s="207" t="s">
        <v>1998</v>
      </c>
      <c r="I9847" s="207" t="s">
        <v>241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691</v>
      </c>
      <c r="C9848" s="205" t="s">
        <v>692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287</v>
      </c>
      <c r="H9848" s="207" t="s">
        <v>1998</v>
      </c>
      <c r="I9848" s="207" t="s">
        <v>241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691</v>
      </c>
      <c r="C9849" s="205" t="s">
        <v>692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287</v>
      </c>
      <c r="H9849" s="207" t="s">
        <v>1998</v>
      </c>
      <c r="I9849" s="207" t="s">
        <v>241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691</v>
      </c>
      <c r="C9850" s="205" t="s">
        <v>692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287</v>
      </c>
      <c r="H9850" s="207" t="s">
        <v>1998</v>
      </c>
      <c r="I9850" s="207" t="s">
        <v>241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691</v>
      </c>
      <c r="C9851" s="205" t="s">
        <v>692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287</v>
      </c>
      <c r="H9851" s="207" t="s">
        <v>1998</v>
      </c>
      <c r="I9851" s="207" t="s">
        <v>241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691</v>
      </c>
      <c r="C9852" s="205" t="s">
        <v>692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287</v>
      </c>
      <c r="H9852" s="207" t="s">
        <v>1998</v>
      </c>
      <c r="I9852" s="207" t="s">
        <v>241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691</v>
      </c>
      <c r="C9853" s="205" t="s">
        <v>692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287</v>
      </c>
      <c r="H9853" s="207" t="s">
        <v>1998</v>
      </c>
      <c r="I9853" s="207" t="s">
        <v>241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691</v>
      </c>
      <c r="C9854" s="205" t="s">
        <v>692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287</v>
      </c>
      <c r="H9854" s="207" t="s">
        <v>1998</v>
      </c>
      <c r="I9854" s="207" t="s">
        <v>241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691</v>
      </c>
      <c r="C9855" s="205" t="s">
        <v>692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287</v>
      </c>
      <c r="H9855" s="207" t="s">
        <v>345</v>
      </c>
      <c r="I9855" s="207" t="s">
        <v>241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691</v>
      </c>
      <c r="C9856" s="205" t="s">
        <v>692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287</v>
      </c>
      <c r="H9856" s="207" t="s">
        <v>1893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691</v>
      </c>
      <c r="C9857" s="205" t="s">
        <v>692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287</v>
      </c>
      <c r="H9857" s="207" t="s">
        <v>1893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691</v>
      </c>
      <c r="C9858" s="205" t="s">
        <v>692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287</v>
      </c>
      <c r="H9858" s="207" t="s">
        <v>1893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691</v>
      </c>
      <c r="C9859" s="205" t="s">
        <v>692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287</v>
      </c>
      <c r="H9859" s="207" t="s">
        <v>1893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691</v>
      </c>
      <c r="C9860" s="205" t="s">
        <v>692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287</v>
      </c>
      <c r="H9860" s="207" t="s">
        <v>1179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691</v>
      </c>
      <c r="C9861" s="205" t="s">
        <v>692</v>
      </c>
      <c r="D9861" s="72" t="str">
        <f t="shared" si="309"/>
        <v>abr/2019</v>
      </c>
      <c r="E9861" s="206">
        <v>43558</v>
      </c>
      <c r="F9861" s="205" t="s">
        <v>210</v>
      </c>
      <c r="G9861" s="205" t="s">
        <v>287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691</v>
      </c>
      <c r="C9862" s="205" t="s">
        <v>692</v>
      </c>
      <c r="D9862" s="72" t="str">
        <f t="shared" si="309"/>
        <v>abr/2019</v>
      </c>
      <c r="E9862" s="206">
        <v>43558</v>
      </c>
      <c r="F9862" s="205" t="s">
        <v>210</v>
      </c>
      <c r="G9862" s="205" t="s">
        <v>287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691</v>
      </c>
      <c r="C9863" s="205" t="s">
        <v>692</v>
      </c>
      <c r="D9863" s="72" t="str">
        <f t="shared" si="309"/>
        <v>abr/2019</v>
      </c>
      <c r="E9863" s="206">
        <v>43558</v>
      </c>
      <c r="F9863" s="205" t="s">
        <v>210</v>
      </c>
      <c r="G9863" s="205" t="s">
        <v>287</v>
      </c>
      <c r="H9863" s="207" t="s">
        <v>298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691</v>
      </c>
      <c r="C9864" s="205" t="s">
        <v>692</v>
      </c>
      <c r="D9864" s="72" t="str">
        <f t="shared" si="309"/>
        <v>abr/2019</v>
      </c>
      <c r="E9864" s="206">
        <v>43558</v>
      </c>
      <c r="F9864" s="205" t="s">
        <v>210</v>
      </c>
      <c r="G9864" s="205" t="s">
        <v>287</v>
      </c>
      <c r="H9864" s="207" t="s">
        <v>298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691</v>
      </c>
      <c r="C9865" s="205" t="s">
        <v>692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287</v>
      </c>
      <c r="H9865" s="220" t="s">
        <v>1895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691</v>
      </c>
      <c r="C9866" s="205" t="s">
        <v>692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287</v>
      </c>
      <c r="H9866" s="207" t="s">
        <v>405</v>
      </c>
      <c r="I9866" s="207" t="s">
        <v>252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691</v>
      </c>
      <c r="C9867" s="205" t="s">
        <v>692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287</v>
      </c>
      <c r="H9867" s="207" t="s">
        <v>405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691</v>
      </c>
      <c r="C9868" s="205" t="s">
        <v>692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287</v>
      </c>
      <c r="H9868" s="207" t="s">
        <v>1832</v>
      </c>
      <c r="I9868" s="207" t="s">
        <v>248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691</v>
      </c>
      <c r="C9869" s="205" t="s">
        <v>692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287</v>
      </c>
      <c r="H9869" s="207" t="s">
        <v>1832</v>
      </c>
      <c r="I9869" s="207" t="s">
        <v>248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691</v>
      </c>
      <c r="C9870" s="205" t="s">
        <v>692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287</v>
      </c>
      <c r="H9870" s="207" t="s">
        <v>318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691</v>
      </c>
      <c r="C9871" s="205" t="s">
        <v>692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541</v>
      </c>
      <c r="H9871" s="207" t="s">
        <v>1999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691</v>
      </c>
      <c r="C9872" s="205" t="s">
        <v>692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287</v>
      </c>
      <c r="H9872" s="207" t="s">
        <v>2000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691</v>
      </c>
      <c r="C9873" s="205" t="s">
        <v>692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287</v>
      </c>
      <c r="H9873" s="207" t="s">
        <v>886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691</v>
      </c>
      <c r="C9874" s="205" t="s">
        <v>692</v>
      </c>
      <c r="D9874" s="72" t="str">
        <f t="shared" si="309"/>
        <v>abr/2019</v>
      </c>
      <c r="E9874" s="206">
        <v>43559</v>
      </c>
      <c r="F9874" s="205" t="s">
        <v>210</v>
      </c>
      <c r="G9874" s="205" t="s">
        <v>287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691</v>
      </c>
      <c r="C9875" s="205" t="s">
        <v>692</v>
      </c>
      <c r="D9875" s="72" t="str">
        <f t="shared" si="309"/>
        <v>abr/2019</v>
      </c>
      <c r="E9875" s="206">
        <v>43559</v>
      </c>
      <c r="F9875" s="205" t="s">
        <v>210</v>
      </c>
      <c r="G9875" s="205" t="s">
        <v>541</v>
      </c>
      <c r="H9875" s="207" t="s">
        <v>298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691</v>
      </c>
      <c r="C9876" s="205" t="s">
        <v>692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287</v>
      </c>
      <c r="H9876" s="207" t="s">
        <v>2001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691</v>
      </c>
      <c r="C9877" s="205" t="s">
        <v>692</v>
      </c>
      <c r="D9877" s="72" t="str">
        <f t="shared" si="309"/>
        <v>abr/2019</v>
      </c>
      <c r="E9877" s="206">
        <v>43560</v>
      </c>
      <c r="F9877" s="205" t="s">
        <v>1886</v>
      </c>
      <c r="G9877" s="205" t="s">
        <v>287</v>
      </c>
      <c r="H9877" s="207" t="s">
        <v>2002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691</v>
      </c>
      <c r="C9878" s="205" t="s">
        <v>692</v>
      </c>
      <c r="D9878" s="72" t="str">
        <f t="shared" si="309"/>
        <v>abr/2019</v>
      </c>
      <c r="E9878" s="206">
        <v>43560</v>
      </c>
      <c r="F9878" s="205" t="s">
        <v>1886</v>
      </c>
      <c r="G9878" s="205" t="s">
        <v>287</v>
      </c>
      <c r="H9878" s="207" t="s">
        <v>2002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691</v>
      </c>
      <c r="C9879" s="205" t="s">
        <v>692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287</v>
      </c>
      <c r="H9879" s="207" t="s">
        <v>2003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691</v>
      </c>
      <c r="C9880" s="205" t="s">
        <v>692</v>
      </c>
      <c r="D9880" s="72" t="str">
        <f t="shared" si="309"/>
        <v>abr/2019</v>
      </c>
      <c r="E9880" s="206">
        <v>43560</v>
      </c>
      <c r="F9880" s="205" t="s">
        <v>520</v>
      </c>
      <c r="G9880" s="205" t="s">
        <v>287</v>
      </c>
      <c r="H9880" s="207" t="s">
        <v>204</v>
      </c>
      <c r="I9880" s="207" t="s">
        <v>292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691</v>
      </c>
      <c r="C9881" s="205" t="s">
        <v>692</v>
      </c>
      <c r="D9881" s="72" t="str">
        <f t="shared" si="309"/>
        <v>abr/2019</v>
      </c>
      <c r="E9881" s="206">
        <v>43560</v>
      </c>
      <c r="F9881" s="205" t="s">
        <v>201</v>
      </c>
      <c r="G9881" s="205" t="s">
        <v>287</v>
      </c>
      <c r="H9881" s="207" t="s">
        <v>294</v>
      </c>
      <c r="I9881" s="207" t="s">
        <v>229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691</v>
      </c>
      <c r="C9882" s="205" t="s">
        <v>692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287</v>
      </c>
      <c r="H9882" s="207" t="s">
        <v>319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691</v>
      </c>
      <c r="C9883" s="205" t="s">
        <v>692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287</v>
      </c>
      <c r="H9883" s="207" t="s">
        <v>2004</v>
      </c>
      <c r="I9883" s="207" t="s">
        <v>276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691</v>
      </c>
      <c r="C9884" s="205" t="s">
        <v>692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287</v>
      </c>
      <c r="H9884" s="207" t="s">
        <v>2005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691</v>
      </c>
      <c r="C9885" s="205" t="s">
        <v>692</v>
      </c>
      <c r="D9885" s="72" t="str">
        <f t="shared" si="309"/>
        <v>abr/2019</v>
      </c>
      <c r="E9885" s="206">
        <v>43563</v>
      </c>
      <c r="F9885" s="205" t="s">
        <v>520</v>
      </c>
      <c r="G9885" s="205" t="s">
        <v>287</v>
      </c>
      <c r="H9885" s="207" t="s">
        <v>204</v>
      </c>
      <c r="I9885" s="207" t="s">
        <v>292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691</v>
      </c>
      <c r="C9886" s="205" t="s">
        <v>692</v>
      </c>
      <c r="D9886" s="72" t="str">
        <f t="shared" si="309"/>
        <v>abr/2019</v>
      </c>
      <c r="E9886" s="206">
        <v>43563</v>
      </c>
      <c r="F9886" s="205" t="s">
        <v>210</v>
      </c>
      <c r="G9886" s="205" t="s">
        <v>287</v>
      </c>
      <c r="H9886" s="207" t="s">
        <v>298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691</v>
      </c>
      <c r="C9887" s="205" t="s">
        <v>692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287</v>
      </c>
      <c r="H9887" s="207" t="s">
        <v>1995</v>
      </c>
      <c r="I9887" s="207" t="s">
        <v>240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691</v>
      </c>
      <c r="C9888" s="205" t="s">
        <v>692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287</v>
      </c>
      <c r="H9888" s="207" t="s">
        <v>1995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691</v>
      </c>
      <c r="C9889" s="205" t="s">
        <v>692</v>
      </c>
      <c r="D9889" s="72" t="str">
        <f t="shared" si="309"/>
        <v>abr/2019</v>
      </c>
      <c r="E9889" s="206">
        <v>43564</v>
      </c>
      <c r="F9889" s="205" t="s">
        <v>520</v>
      </c>
      <c r="G9889" s="205" t="s">
        <v>287</v>
      </c>
      <c r="H9889" s="207" t="s">
        <v>204</v>
      </c>
      <c r="I9889" s="207" t="s">
        <v>292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691</v>
      </c>
      <c r="C9890" s="205" t="s">
        <v>692</v>
      </c>
      <c r="D9890" s="72" t="str">
        <f t="shared" si="309"/>
        <v>abr/2019</v>
      </c>
      <c r="E9890" s="206">
        <v>43564</v>
      </c>
      <c r="F9890" s="205" t="s">
        <v>210</v>
      </c>
      <c r="G9890" s="205" t="s">
        <v>287</v>
      </c>
      <c r="H9890" s="207" t="s">
        <v>298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691</v>
      </c>
      <c r="C9891" s="205" t="s">
        <v>692</v>
      </c>
      <c r="D9891" s="72" t="str">
        <f t="shared" si="309"/>
        <v>abr/2019</v>
      </c>
      <c r="E9891" s="206">
        <v>43564</v>
      </c>
      <c r="F9891" s="205" t="s">
        <v>210</v>
      </c>
      <c r="G9891" s="205" t="s">
        <v>287</v>
      </c>
      <c r="H9891" s="207" t="s">
        <v>298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691</v>
      </c>
      <c r="C9892" s="205" t="s">
        <v>692</v>
      </c>
      <c r="D9892" s="72" t="str">
        <f t="shared" si="309"/>
        <v>abr/2019</v>
      </c>
      <c r="E9892" s="206">
        <v>43565</v>
      </c>
      <c r="F9892" s="205" t="s">
        <v>520</v>
      </c>
      <c r="G9892" s="205" t="s">
        <v>287</v>
      </c>
      <c r="H9892" s="207" t="s">
        <v>204</v>
      </c>
      <c r="I9892" s="207" t="s">
        <v>292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691</v>
      </c>
      <c r="C9893" s="205" t="s">
        <v>692</v>
      </c>
      <c r="D9893" s="72" t="str">
        <f t="shared" si="309"/>
        <v>abr/2019</v>
      </c>
      <c r="E9893" s="206">
        <v>43565</v>
      </c>
      <c r="F9893" s="205" t="s">
        <v>210</v>
      </c>
      <c r="G9893" s="205" t="s">
        <v>287</v>
      </c>
      <c r="H9893" s="207" t="s">
        <v>298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691</v>
      </c>
      <c r="C9894" s="205" t="s">
        <v>692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289</v>
      </c>
      <c r="H9894" s="239" t="s">
        <v>581</v>
      </c>
      <c r="I9894" s="207" t="s">
        <v>240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691</v>
      </c>
      <c r="C9895" s="205" t="s">
        <v>692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289</v>
      </c>
      <c r="H9895" s="239" t="s">
        <v>581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693</v>
      </c>
      <c r="C9896" s="205" t="s">
        <v>692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287</v>
      </c>
      <c r="H9896" s="207" t="s">
        <v>140</v>
      </c>
      <c r="I9896" s="207" t="s">
        <v>227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693</v>
      </c>
      <c r="C9897" s="205" t="s">
        <v>692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287</v>
      </c>
      <c r="H9897" s="207" t="s">
        <v>140</v>
      </c>
      <c r="I9897" s="207" t="s">
        <v>227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691</v>
      </c>
      <c r="C9898" s="205" t="s">
        <v>692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287</v>
      </c>
      <c r="H9898" s="207" t="s">
        <v>1977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691</v>
      </c>
      <c r="C9899" s="205" t="s">
        <v>692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287</v>
      </c>
      <c r="H9899" s="207" t="s">
        <v>2003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691</v>
      </c>
      <c r="C9900" s="205" t="s">
        <v>692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287</v>
      </c>
      <c r="H9900" s="207" t="s">
        <v>1978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691</v>
      </c>
      <c r="C9901" s="205" t="s">
        <v>692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287</v>
      </c>
      <c r="H9901" s="207" t="s">
        <v>2006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691</v>
      </c>
      <c r="C9902" s="205" t="s">
        <v>692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287</v>
      </c>
      <c r="H9902" s="207" t="s">
        <v>1916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691</v>
      </c>
      <c r="C9903" s="205" t="s">
        <v>692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287</v>
      </c>
      <c r="H9903" s="207" t="s">
        <v>1979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691</v>
      </c>
      <c r="C9904" s="205" t="s">
        <v>692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287</v>
      </c>
      <c r="H9904" s="207" t="s">
        <v>2007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691</v>
      </c>
      <c r="C9905" s="205" t="s">
        <v>692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287</v>
      </c>
      <c r="H9905" s="207" t="s">
        <v>1917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691</v>
      </c>
      <c r="C9906" s="205" t="s">
        <v>692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287</v>
      </c>
      <c r="H9906" s="207" t="s">
        <v>2008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691</v>
      </c>
      <c r="C9907" s="205" t="s">
        <v>692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287</v>
      </c>
      <c r="H9907" s="207" t="s">
        <v>1918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691</v>
      </c>
      <c r="C9908" s="205" t="s">
        <v>692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287</v>
      </c>
      <c r="H9908" s="207" t="s">
        <v>1919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693</v>
      </c>
      <c r="C9909" s="205" t="s">
        <v>692</v>
      </c>
      <c r="D9909" s="72" t="str">
        <f t="shared" si="309"/>
        <v>abr/2019</v>
      </c>
      <c r="E9909" s="206">
        <v>43567</v>
      </c>
      <c r="F9909" s="205" t="s">
        <v>210</v>
      </c>
      <c r="G9909" s="205" t="s">
        <v>287</v>
      </c>
      <c r="H9909" s="207" t="s">
        <v>298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691</v>
      </c>
      <c r="C9910" s="205" t="s">
        <v>692</v>
      </c>
      <c r="D9910" s="72" t="str">
        <f t="shared" si="309"/>
        <v>abr/2019</v>
      </c>
      <c r="E9910" s="206">
        <v>43567</v>
      </c>
      <c r="F9910" s="205" t="s">
        <v>210</v>
      </c>
      <c r="G9910" s="205" t="s">
        <v>541</v>
      </c>
      <c r="H9910" s="207" t="s">
        <v>298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691</v>
      </c>
      <c r="C9911" s="205" t="s">
        <v>692</v>
      </c>
      <c r="D9911" s="72" t="str">
        <f t="shared" si="309"/>
        <v>abr/2019</v>
      </c>
      <c r="E9911" s="206">
        <v>43567</v>
      </c>
      <c r="F9911" s="205" t="s">
        <v>210</v>
      </c>
      <c r="G9911" s="205" t="s">
        <v>287</v>
      </c>
      <c r="H9911" s="207" t="s">
        <v>298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691</v>
      </c>
      <c r="C9912" s="205" t="s">
        <v>692</v>
      </c>
      <c r="D9912" s="72" t="str">
        <f t="shared" si="309"/>
        <v>abr/2019</v>
      </c>
      <c r="E9912" s="206">
        <v>43567</v>
      </c>
      <c r="F9912" s="205" t="s">
        <v>210</v>
      </c>
      <c r="G9912" s="205" t="s">
        <v>287</v>
      </c>
      <c r="H9912" s="207" t="s">
        <v>298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693</v>
      </c>
      <c r="C9913" s="205" t="s">
        <v>692</v>
      </c>
      <c r="D9913" s="72" t="str">
        <f t="shared" si="309"/>
        <v>abr/2019</v>
      </c>
      <c r="E9913" s="206">
        <v>43567</v>
      </c>
      <c r="F9913" s="205" t="s">
        <v>201</v>
      </c>
      <c r="G9913" s="205" t="s">
        <v>287</v>
      </c>
      <c r="H9913" s="207" t="s">
        <v>1887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691</v>
      </c>
      <c r="C9914" s="205" t="s">
        <v>692</v>
      </c>
      <c r="D9914" s="72" t="str">
        <f t="shared" si="309"/>
        <v>abr/2019</v>
      </c>
      <c r="E9914" s="206">
        <v>43567</v>
      </c>
      <c r="F9914" s="205" t="s">
        <v>201</v>
      </c>
      <c r="G9914" s="205" t="s">
        <v>287</v>
      </c>
      <c r="H9914" s="207" t="s">
        <v>1887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691</v>
      </c>
      <c r="C9915" s="205" t="s">
        <v>692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287</v>
      </c>
      <c r="H9915" s="207" t="s">
        <v>1778</v>
      </c>
      <c r="I9915" s="207" t="s">
        <v>236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691</v>
      </c>
      <c r="C9916" s="205" t="s">
        <v>692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287</v>
      </c>
      <c r="H9916" s="207" t="s">
        <v>1992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691</v>
      </c>
      <c r="C9917" s="205" t="s">
        <v>692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287</v>
      </c>
      <c r="H9917" s="207" t="s">
        <v>1992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691</v>
      </c>
      <c r="C9918" s="205" t="s">
        <v>692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287</v>
      </c>
      <c r="H9918" s="207" t="s">
        <v>345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691</v>
      </c>
      <c r="C9919" s="205" t="s">
        <v>692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287</v>
      </c>
      <c r="H9919" s="238" t="s">
        <v>345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691</v>
      </c>
      <c r="C9920" s="205" t="s">
        <v>692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287</v>
      </c>
      <c r="H9920" s="207" t="s">
        <v>345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691</v>
      </c>
      <c r="C9921" s="205" t="s">
        <v>692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287</v>
      </c>
      <c r="H9921" s="207" t="s">
        <v>2009</v>
      </c>
      <c r="I9921" s="207" t="s">
        <v>253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691</v>
      </c>
      <c r="C9922" s="205" t="s">
        <v>692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287</v>
      </c>
      <c r="H9922" s="207" t="s">
        <v>2009</v>
      </c>
      <c r="I9922" s="207" t="s">
        <v>253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691</v>
      </c>
      <c r="C9923" s="205" t="s">
        <v>692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287</v>
      </c>
      <c r="H9923" s="207" t="s">
        <v>2009</v>
      </c>
      <c r="I9923" s="207" t="s">
        <v>253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691</v>
      </c>
      <c r="C9924" s="205" t="s">
        <v>692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287</v>
      </c>
      <c r="H9924" s="207" t="s">
        <v>307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691</v>
      </c>
      <c r="C9925" s="205" t="s">
        <v>692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287</v>
      </c>
      <c r="H9925" s="207" t="s">
        <v>2010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691</v>
      </c>
      <c r="C9926" s="205" t="s">
        <v>692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287</v>
      </c>
      <c r="H9926" s="207" t="s">
        <v>2010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691</v>
      </c>
      <c r="C9927" s="205" t="s">
        <v>692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287</v>
      </c>
      <c r="H9927" s="207" t="s">
        <v>399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691</v>
      </c>
      <c r="C9928" s="205" t="s">
        <v>692</v>
      </c>
      <c r="D9928" s="72" t="str">
        <f t="shared" si="311"/>
        <v>abr/2019</v>
      </c>
      <c r="E9928" s="206">
        <v>43570</v>
      </c>
      <c r="F9928" s="205" t="s">
        <v>210</v>
      </c>
      <c r="G9928" s="205" t="s">
        <v>287</v>
      </c>
      <c r="H9928" s="207" t="s">
        <v>298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691</v>
      </c>
      <c r="C9929" s="205" t="s">
        <v>692</v>
      </c>
      <c r="D9929" s="72" t="str">
        <f t="shared" si="311"/>
        <v>abr/2019</v>
      </c>
      <c r="E9929" s="206">
        <v>43570</v>
      </c>
      <c r="F9929" s="205" t="s">
        <v>210</v>
      </c>
      <c r="G9929" s="205" t="s">
        <v>287</v>
      </c>
      <c r="H9929" s="207" t="s">
        <v>298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691</v>
      </c>
      <c r="C9930" s="205" t="s">
        <v>692</v>
      </c>
      <c r="D9930" s="72" t="str">
        <f t="shared" si="311"/>
        <v>abr/2019</v>
      </c>
      <c r="E9930" s="206">
        <v>43570</v>
      </c>
      <c r="F9930" s="205" t="s">
        <v>210</v>
      </c>
      <c r="G9930" s="205" t="s">
        <v>287</v>
      </c>
      <c r="H9930" s="207" t="s">
        <v>298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691</v>
      </c>
      <c r="C9931" s="205" t="s">
        <v>692</v>
      </c>
      <c r="D9931" s="72" t="str">
        <f t="shared" si="311"/>
        <v>abr/2019</v>
      </c>
      <c r="E9931" s="206">
        <v>43570</v>
      </c>
      <c r="F9931" s="205" t="s">
        <v>210</v>
      </c>
      <c r="G9931" s="205" t="s">
        <v>287</v>
      </c>
      <c r="H9931" s="207" t="s">
        <v>298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691</v>
      </c>
      <c r="C9932" s="205" t="s">
        <v>692</v>
      </c>
      <c r="D9932" s="72" t="str">
        <f t="shared" si="311"/>
        <v>abr/2019</v>
      </c>
      <c r="E9932" s="206">
        <v>43570</v>
      </c>
      <c r="F9932" s="205" t="s">
        <v>210</v>
      </c>
      <c r="G9932" s="205" t="s">
        <v>287</v>
      </c>
      <c r="H9932" s="207" t="s">
        <v>298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691</v>
      </c>
      <c r="C9933" s="205" t="s">
        <v>692</v>
      </c>
      <c r="D9933" s="72" t="str">
        <f t="shared" si="311"/>
        <v>abr/2019</v>
      </c>
      <c r="E9933" s="206">
        <v>43570</v>
      </c>
      <c r="F9933" s="205" t="s">
        <v>210</v>
      </c>
      <c r="G9933" s="205" t="s">
        <v>287</v>
      </c>
      <c r="H9933" s="207" t="s">
        <v>298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691</v>
      </c>
      <c r="C9934" s="205" t="s">
        <v>692</v>
      </c>
      <c r="D9934" s="72" t="str">
        <f t="shared" si="311"/>
        <v>abr/2019</v>
      </c>
      <c r="E9934" s="206">
        <v>43570</v>
      </c>
      <c r="F9934" s="205" t="s">
        <v>210</v>
      </c>
      <c r="G9934" s="205" t="s">
        <v>287</v>
      </c>
      <c r="H9934" s="207" t="s">
        <v>298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693</v>
      </c>
      <c r="C9935" s="205" t="s">
        <v>692</v>
      </c>
      <c r="D9935" s="72" t="str">
        <f t="shared" si="311"/>
        <v>abr/2019</v>
      </c>
      <c r="E9935" s="206">
        <v>43570</v>
      </c>
      <c r="F9935" s="205" t="s">
        <v>201</v>
      </c>
      <c r="G9935" s="205" t="s">
        <v>287</v>
      </c>
      <c r="H9935" s="207" t="s">
        <v>1887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691</v>
      </c>
      <c r="C9936" s="205" t="s">
        <v>692</v>
      </c>
      <c r="D9936" s="72" t="str">
        <f t="shared" si="311"/>
        <v>abr/2019</v>
      </c>
      <c r="E9936" s="206">
        <v>43570</v>
      </c>
      <c r="F9936" s="205" t="s">
        <v>201</v>
      </c>
      <c r="G9936" s="205" t="s">
        <v>287</v>
      </c>
      <c r="H9936" s="207" t="s">
        <v>1887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691</v>
      </c>
      <c r="C9937" s="205" t="s">
        <v>692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287</v>
      </c>
      <c r="H9937" s="207" t="s">
        <v>1909</v>
      </c>
      <c r="I9937" s="207" t="s">
        <v>235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691</v>
      </c>
      <c r="C9938" s="205" t="s">
        <v>692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287</v>
      </c>
      <c r="H9938" s="207" t="s">
        <v>1908</v>
      </c>
      <c r="I9938" s="207" t="s">
        <v>235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691</v>
      </c>
      <c r="C9939" s="205" t="s">
        <v>692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287</v>
      </c>
      <c r="H9939" s="207" t="s">
        <v>1494</v>
      </c>
      <c r="I9939" s="207" t="s">
        <v>235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691</v>
      </c>
      <c r="C9940" s="205" t="s">
        <v>692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287</v>
      </c>
      <c r="H9940" s="207" t="s">
        <v>1015</v>
      </c>
      <c r="I9940" s="207" t="s">
        <v>260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691</v>
      </c>
      <c r="C9941" s="205" t="s">
        <v>692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287</v>
      </c>
      <c r="H9941" s="207" t="s">
        <v>1017</v>
      </c>
      <c r="I9941" s="207" t="s">
        <v>235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691</v>
      </c>
      <c r="C9942" s="205" t="s">
        <v>692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287</v>
      </c>
      <c r="H9942" s="207" t="s">
        <v>1017</v>
      </c>
      <c r="I9942" s="207" t="s">
        <v>235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691</v>
      </c>
      <c r="C9943" s="205" t="s">
        <v>692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287</v>
      </c>
      <c r="H9943" s="207" t="s">
        <v>1012</v>
      </c>
      <c r="I9943" s="207" t="s">
        <v>235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691</v>
      </c>
      <c r="C9944" s="205" t="s">
        <v>692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287</v>
      </c>
      <c r="H9944" s="207" t="s">
        <v>1011</v>
      </c>
      <c r="I9944" s="207" t="s">
        <v>235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691</v>
      </c>
      <c r="C9945" s="205" t="s">
        <v>692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287</v>
      </c>
      <c r="H9945" s="207" t="s">
        <v>1071</v>
      </c>
      <c r="I9945" s="207" t="s">
        <v>235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691</v>
      </c>
      <c r="C9946" s="205" t="s">
        <v>692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287</v>
      </c>
      <c r="H9946" s="207" t="s">
        <v>1834</v>
      </c>
      <c r="I9946" s="207" t="s">
        <v>235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691</v>
      </c>
      <c r="C9947" s="205" t="s">
        <v>692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287</v>
      </c>
      <c r="H9947" s="207" t="s">
        <v>1059</v>
      </c>
      <c r="I9947" s="207" t="s">
        <v>261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691</v>
      </c>
      <c r="C9948" s="205" t="s">
        <v>692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287</v>
      </c>
      <c r="H9948" s="207" t="s">
        <v>1110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691</v>
      </c>
      <c r="C9949" s="205" t="s">
        <v>692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287</v>
      </c>
      <c r="H9949" s="207" t="s">
        <v>1714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691</v>
      </c>
      <c r="C9950" s="205" t="s">
        <v>692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287</v>
      </c>
      <c r="H9950" s="207" t="s">
        <v>1714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691</v>
      </c>
      <c r="C9951" s="205" t="s">
        <v>692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287</v>
      </c>
      <c r="H9951" s="207" t="s">
        <v>1714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691</v>
      </c>
      <c r="C9952" s="205" t="s">
        <v>692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287</v>
      </c>
      <c r="H9952" s="207" t="s">
        <v>1039</v>
      </c>
      <c r="I9952" s="207" t="s">
        <v>245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691</v>
      </c>
      <c r="C9953" s="205" t="s">
        <v>692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287</v>
      </c>
      <c r="H9953" s="207" t="s">
        <v>1039</v>
      </c>
      <c r="I9953" s="207" t="s">
        <v>245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691</v>
      </c>
      <c r="C9954" s="205" t="s">
        <v>692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287</v>
      </c>
      <c r="H9954" s="207" t="s">
        <v>1039</v>
      </c>
      <c r="I9954" s="207" t="s">
        <v>245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691</v>
      </c>
      <c r="C9955" s="205" t="s">
        <v>692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287</v>
      </c>
      <c r="H9955" s="207" t="s">
        <v>1039</v>
      </c>
      <c r="I9955" s="207" t="s">
        <v>245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691</v>
      </c>
      <c r="C9956" s="205" t="s">
        <v>692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287</v>
      </c>
      <c r="H9956" s="207" t="s">
        <v>1039</v>
      </c>
      <c r="I9956" s="207" t="s">
        <v>245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691</v>
      </c>
      <c r="C9957" s="205" t="s">
        <v>692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287</v>
      </c>
      <c r="H9957" s="207" t="s">
        <v>1039</v>
      </c>
      <c r="I9957" s="207" t="s">
        <v>245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691</v>
      </c>
      <c r="C9958" s="205" t="s">
        <v>692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287</v>
      </c>
      <c r="H9958" s="207" t="s">
        <v>1039</v>
      </c>
      <c r="I9958" s="207" t="s">
        <v>245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691</v>
      </c>
      <c r="C9959" s="205" t="s">
        <v>692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287</v>
      </c>
      <c r="H9959" s="207" t="s">
        <v>1039</v>
      </c>
      <c r="I9959" s="207" t="s">
        <v>245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691</v>
      </c>
      <c r="C9960" s="205" t="s">
        <v>692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287</v>
      </c>
      <c r="H9960" s="207" t="s">
        <v>1039</v>
      </c>
      <c r="I9960" s="207" t="s">
        <v>245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691</v>
      </c>
      <c r="C9961" s="205" t="s">
        <v>692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287</v>
      </c>
      <c r="H9961" s="207" t="s">
        <v>1039</v>
      </c>
      <c r="I9961" s="207" t="s">
        <v>245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691</v>
      </c>
      <c r="C9962" s="205" t="s">
        <v>692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287</v>
      </c>
      <c r="H9962" s="207" t="s">
        <v>1039</v>
      </c>
      <c r="I9962" s="207" t="s">
        <v>245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691</v>
      </c>
      <c r="C9963" s="205" t="s">
        <v>692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287</v>
      </c>
      <c r="H9963" s="207" t="s">
        <v>1039</v>
      </c>
      <c r="I9963" s="207" t="s">
        <v>245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691</v>
      </c>
      <c r="C9964" s="205" t="s">
        <v>692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287</v>
      </c>
      <c r="H9964" s="207" t="s">
        <v>1039</v>
      </c>
      <c r="I9964" s="207" t="s">
        <v>245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691</v>
      </c>
      <c r="C9965" s="205" t="s">
        <v>692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287</v>
      </c>
      <c r="H9965" s="207" t="s">
        <v>1039</v>
      </c>
      <c r="I9965" s="207" t="s">
        <v>245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691</v>
      </c>
      <c r="C9966" s="205" t="s">
        <v>692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287</v>
      </c>
      <c r="H9966" s="207" t="s">
        <v>1039</v>
      </c>
      <c r="I9966" s="207" t="s">
        <v>245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691</v>
      </c>
      <c r="C9967" s="205" t="s">
        <v>692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287</v>
      </c>
      <c r="H9967" s="207" t="s">
        <v>1039</v>
      </c>
      <c r="I9967" s="207" t="s">
        <v>245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691</v>
      </c>
      <c r="C9968" s="205" t="s">
        <v>692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287</v>
      </c>
      <c r="H9968" s="207" t="s">
        <v>1039</v>
      </c>
      <c r="I9968" s="207" t="s">
        <v>245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691</v>
      </c>
      <c r="C9969" s="205" t="s">
        <v>692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287</v>
      </c>
      <c r="H9969" s="207" t="s">
        <v>1039</v>
      </c>
      <c r="I9969" s="207" t="s">
        <v>245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691</v>
      </c>
      <c r="C9970" s="205" t="s">
        <v>692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287</v>
      </c>
      <c r="H9970" s="207" t="s">
        <v>1039</v>
      </c>
      <c r="I9970" s="207" t="s">
        <v>245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691</v>
      </c>
      <c r="C9971" s="205" t="s">
        <v>692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287</v>
      </c>
      <c r="H9971" s="207" t="s">
        <v>1039</v>
      </c>
      <c r="I9971" s="207" t="s">
        <v>245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691</v>
      </c>
      <c r="C9972" s="205" t="s">
        <v>692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287</v>
      </c>
      <c r="H9972" s="207" t="s">
        <v>1039</v>
      </c>
      <c r="I9972" s="207" t="s">
        <v>245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691</v>
      </c>
      <c r="C9973" s="205" t="s">
        <v>692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287</v>
      </c>
      <c r="H9973" s="207" t="s">
        <v>1039</v>
      </c>
      <c r="I9973" s="207" t="s">
        <v>245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691</v>
      </c>
      <c r="C9974" s="205" t="s">
        <v>692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287</v>
      </c>
      <c r="H9974" s="207" t="s">
        <v>1039</v>
      </c>
      <c r="I9974" s="207" t="s">
        <v>245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691</v>
      </c>
      <c r="C9975" s="205" t="s">
        <v>692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287</v>
      </c>
      <c r="H9975" s="207" t="s">
        <v>1039</v>
      </c>
      <c r="I9975" s="207" t="s">
        <v>245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691</v>
      </c>
      <c r="C9976" s="205" t="s">
        <v>692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287</v>
      </c>
      <c r="H9976" s="207" t="s">
        <v>1039</v>
      </c>
      <c r="I9976" s="207" t="s">
        <v>245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691</v>
      </c>
      <c r="C9977" s="205" t="s">
        <v>692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287</v>
      </c>
      <c r="H9977" s="207" t="s">
        <v>1039</v>
      </c>
      <c r="I9977" s="207" t="s">
        <v>245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691</v>
      </c>
      <c r="C9978" s="205" t="s">
        <v>692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287</v>
      </c>
      <c r="H9978" s="207" t="s">
        <v>1039</v>
      </c>
      <c r="I9978" s="207" t="s">
        <v>245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691</v>
      </c>
      <c r="C9979" s="205" t="s">
        <v>692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287</v>
      </c>
      <c r="H9979" s="207" t="s">
        <v>1039</v>
      </c>
      <c r="I9979" s="207" t="s">
        <v>245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691</v>
      </c>
      <c r="C9980" s="205" t="s">
        <v>692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287</v>
      </c>
      <c r="H9980" s="207" t="s">
        <v>1039</v>
      </c>
      <c r="I9980" s="207" t="s">
        <v>245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691</v>
      </c>
      <c r="C9981" s="205" t="s">
        <v>692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287</v>
      </c>
      <c r="H9981" s="207" t="s">
        <v>1039</v>
      </c>
      <c r="I9981" s="207" t="s">
        <v>245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691</v>
      </c>
      <c r="C9982" s="205" t="s">
        <v>692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287</v>
      </c>
      <c r="H9982" s="207" t="s">
        <v>1039</v>
      </c>
      <c r="I9982" s="207" t="s">
        <v>245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691</v>
      </c>
      <c r="C9983" s="205" t="s">
        <v>692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287</v>
      </c>
      <c r="H9983" s="207" t="s">
        <v>1039</v>
      </c>
      <c r="I9983" s="207" t="s">
        <v>245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691</v>
      </c>
      <c r="C9984" s="205" t="s">
        <v>692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287</v>
      </c>
      <c r="H9984" s="207" t="s">
        <v>1039</v>
      </c>
      <c r="I9984" s="207" t="s">
        <v>245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691</v>
      </c>
      <c r="C9985" s="205" t="s">
        <v>692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287</v>
      </c>
      <c r="H9985" s="207" t="s">
        <v>1039</v>
      </c>
      <c r="I9985" s="207" t="s">
        <v>245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691</v>
      </c>
      <c r="C9986" s="205" t="s">
        <v>692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287</v>
      </c>
      <c r="H9986" s="207" t="s">
        <v>1039</v>
      </c>
      <c r="I9986" s="207" t="s">
        <v>245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691</v>
      </c>
      <c r="C9987" s="205" t="s">
        <v>692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287</v>
      </c>
      <c r="H9987" s="207" t="s">
        <v>1039</v>
      </c>
      <c r="I9987" s="207" t="s">
        <v>245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691</v>
      </c>
      <c r="C9988" s="205" t="s">
        <v>692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287</v>
      </c>
      <c r="H9988" s="207" t="s">
        <v>1039</v>
      </c>
      <c r="I9988" s="207" t="s">
        <v>245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691</v>
      </c>
      <c r="C9989" s="205" t="s">
        <v>692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287</v>
      </c>
      <c r="H9989" s="207" t="s">
        <v>1039</v>
      </c>
      <c r="I9989" s="207" t="s">
        <v>245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691</v>
      </c>
      <c r="C9990" s="205" t="s">
        <v>692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287</v>
      </c>
      <c r="H9990" s="207" t="s">
        <v>1039</v>
      </c>
      <c r="I9990" s="207" t="s">
        <v>245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691</v>
      </c>
      <c r="C9991" s="205" t="s">
        <v>692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287</v>
      </c>
      <c r="H9991" s="207" t="s">
        <v>1039</v>
      </c>
      <c r="I9991" s="207" t="s">
        <v>245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691</v>
      </c>
      <c r="C9992" s="205" t="s">
        <v>692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287</v>
      </c>
      <c r="H9992" s="207" t="s">
        <v>1039</v>
      </c>
      <c r="I9992" s="207" t="s">
        <v>245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691</v>
      </c>
      <c r="C9993" s="205" t="s">
        <v>692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287</v>
      </c>
      <c r="H9993" s="207" t="s">
        <v>1039</v>
      </c>
      <c r="I9993" s="207" t="s">
        <v>245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691</v>
      </c>
      <c r="C9994" s="205" t="s">
        <v>692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287</v>
      </c>
      <c r="H9994" s="207" t="s">
        <v>1039</v>
      </c>
      <c r="I9994" s="207" t="s">
        <v>245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691</v>
      </c>
      <c r="C9995" s="205" t="s">
        <v>692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287</v>
      </c>
      <c r="H9995" s="207" t="s">
        <v>1039</v>
      </c>
      <c r="I9995" s="207" t="s">
        <v>245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691</v>
      </c>
      <c r="C9996" s="205" t="s">
        <v>692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287</v>
      </c>
      <c r="H9996" s="207" t="s">
        <v>1039</v>
      </c>
      <c r="I9996" s="207" t="s">
        <v>245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691</v>
      </c>
      <c r="C9997" s="205" t="s">
        <v>692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287</v>
      </c>
      <c r="H9997" s="207" t="s">
        <v>1039</v>
      </c>
      <c r="I9997" s="207" t="s">
        <v>245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691</v>
      </c>
      <c r="C9998" s="205" t="s">
        <v>692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287</v>
      </c>
      <c r="H9998" s="207" t="s">
        <v>1039</v>
      </c>
      <c r="I9998" s="207" t="s">
        <v>245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691</v>
      </c>
      <c r="C9999" s="205" t="s">
        <v>692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287</v>
      </c>
      <c r="H9999" s="207" t="s">
        <v>1039</v>
      </c>
      <c r="I9999" s="207" t="s">
        <v>245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691</v>
      </c>
      <c r="C10000" s="205" t="s">
        <v>692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287</v>
      </c>
      <c r="H10000" s="207" t="s">
        <v>1039</v>
      </c>
      <c r="I10000" s="207" t="s">
        <v>245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691</v>
      </c>
      <c r="C10001" s="205" t="s">
        <v>692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287</v>
      </c>
      <c r="H10001" s="207" t="s">
        <v>1039</v>
      </c>
      <c r="I10001" s="207" t="s">
        <v>245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691</v>
      </c>
      <c r="C10002" s="205" t="s">
        <v>692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287</v>
      </c>
      <c r="H10002" s="207" t="s">
        <v>1039</v>
      </c>
      <c r="I10002" s="207" t="s">
        <v>245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691</v>
      </c>
      <c r="C10003" s="205" t="s">
        <v>692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287</v>
      </c>
      <c r="H10003" s="207" t="s">
        <v>1039</v>
      </c>
      <c r="I10003" s="207" t="s">
        <v>245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691</v>
      </c>
      <c r="C10004" s="205" t="s">
        <v>692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287</v>
      </c>
      <c r="H10004" s="207" t="s">
        <v>1039</v>
      </c>
      <c r="I10004" s="207" t="s">
        <v>245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691</v>
      </c>
      <c r="C10005" s="205" t="s">
        <v>692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287</v>
      </c>
      <c r="H10005" s="207" t="s">
        <v>1039</v>
      </c>
      <c r="I10005" s="207" t="s">
        <v>245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691</v>
      </c>
      <c r="C10006" s="205" t="s">
        <v>692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287</v>
      </c>
      <c r="H10006" s="207" t="s">
        <v>1039</v>
      </c>
      <c r="I10006" s="207" t="s">
        <v>245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691</v>
      </c>
      <c r="C10007" s="205" t="s">
        <v>692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287</v>
      </c>
      <c r="H10007" s="207" t="s">
        <v>1039</v>
      </c>
      <c r="I10007" s="207" t="s">
        <v>245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691</v>
      </c>
      <c r="C10008" s="205" t="s">
        <v>692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287</v>
      </c>
      <c r="H10008" s="207" t="s">
        <v>1039</v>
      </c>
      <c r="I10008" s="207" t="s">
        <v>245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691</v>
      </c>
      <c r="C10009" s="205" t="s">
        <v>692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287</v>
      </c>
      <c r="H10009" s="207" t="s">
        <v>1039</v>
      </c>
      <c r="I10009" s="207" t="s">
        <v>245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691</v>
      </c>
      <c r="C10010" s="205" t="s">
        <v>692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287</v>
      </c>
      <c r="H10010" s="207" t="s">
        <v>1039</v>
      </c>
      <c r="I10010" s="207" t="s">
        <v>245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691</v>
      </c>
      <c r="C10011" s="205" t="s">
        <v>692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287</v>
      </c>
      <c r="H10011" s="207" t="s">
        <v>1039</v>
      </c>
      <c r="I10011" s="207" t="s">
        <v>245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691</v>
      </c>
      <c r="C10012" s="205" t="s">
        <v>692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287</v>
      </c>
      <c r="H10012" s="207" t="s">
        <v>1039</v>
      </c>
      <c r="I10012" s="207" t="s">
        <v>245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691</v>
      </c>
      <c r="C10013" s="205" t="s">
        <v>692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287</v>
      </c>
      <c r="H10013" s="207" t="s">
        <v>1039</v>
      </c>
      <c r="I10013" s="207" t="s">
        <v>245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691</v>
      </c>
      <c r="C10014" s="205" t="s">
        <v>692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287</v>
      </c>
      <c r="H10014" s="207" t="s">
        <v>1039</v>
      </c>
      <c r="I10014" s="207" t="s">
        <v>245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691</v>
      </c>
      <c r="C10015" s="205" t="s">
        <v>692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287</v>
      </c>
      <c r="H10015" s="207" t="s">
        <v>1039</v>
      </c>
      <c r="I10015" s="207" t="s">
        <v>245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691</v>
      </c>
      <c r="C10016" s="205" t="s">
        <v>692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287</v>
      </c>
      <c r="H10016" s="207" t="s">
        <v>1039</v>
      </c>
      <c r="I10016" s="207" t="s">
        <v>245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691</v>
      </c>
      <c r="C10017" s="205" t="s">
        <v>692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287</v>
      </c>
      <c r="H10017" s="207" t="s">
        <v>1039</v>
      </c>
      <c r="I10017" s="207" t="s">
        <v>245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691</v>
      </c>
      <c r="C10018" s="205" t="s">
        <v>692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287</v>
      </c>
      <c r="H10018" s="207" t="s">
        <v>1039</v>
      </c>
      <c r="I10018" s="207" t="s">
        <v>245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691</v>
      </c>
      <c r="C10019" s="205" t="s">
        <v>692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287</v>
      </c>
      <c r="H10019" s="207" t="s">
        <v>1039</v>
      </c>
      <c r="I10019" s="207" t="s">
        <v>245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691</v>
      </c>
      <c r="C10020" s="205" t="s">
        <v>692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287</v>
      </c>
      <c r="H10020" s="207" t="s">
        <v>1039</v>
      </c>
      <c r="I10020" s="207" t="s">
        <v>245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691</v>
      </c>
      <c r="C10021" s="205" t="s">
        <v>692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287</v>
      </c>
      <c r="H10021" s="207" t="s">
        <v>1039</v>
      </c>
      <c r="I10021" s="207" t="s">
        <v>245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691</v>
      </c>
      <c r="C10022" s="205" t="s">
        <v>692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287</v>
      </c>
      <c r="H10022" s="207" t="s">
        <v>1039</v>
      </c>
      <c r="I10022" s="207" t="s">
        <v>245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691</v>
      </c>
      <c r="C10023" s="205" t="s">
        <v>692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287</v>
      </c>
      <c r="H10023" s="207" t="s">
        <v>1039</v>
      </c>
      <c r="I10023" s="207" t="s">
        <v>245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691</v>
      </c>
      <c r="C10024" s="205" t="s">
        <v>692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287</v>
      </c>
      <c r="H10024" s="207" t="s">
        <v>1039</v>
      </c>
      <c r="I10024" s="207" t="s">
        <v>245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691</v>
      </c>
      <c r="C10025" s="205" t="s">
        <v>692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287</v>
      </c>
      <c r="H10025" s="207" t="s">
        <v>1039</v>
      </c>
      <c r="I10025" s="207" t="s">
        <v>245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691</v>
      </c>
      <c r="C10026" s="205" t="s">
        <v>692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287</v>
      </c>
      <c r="H10026" s="207" t="s">
        <v>1039</v>
      </c>
      <c r="I10026" s="207" t="s">
        <v>245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691</v>
      </c>
      <c r="C10027" s="205" t="s">
        <v>692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287</v>
      </c>
      <c r="H10027" s="207" t="s">
        <v>1039</v>
      </c>
      <c r="I10027" s="207" t="s">
        <v>245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691</v>
      </c>
      <c r="C10028" s="205" t="s">
        <v>692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287</v>
      </c>
      <c r="H10028" s="207" t="s">
        <v>1039</v>
      </c>
      <c r="I10028" s="207" t="s">
        <v>245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691</v>
      </c>
      <c r="C10029" s="205" t="s">
        <v>692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287</v>
      </c>
      <c r="H10029" s="207" t="s">
        <v>1039</v>
      </c>
      <c r="I10029" s="207" t="s">
        <v>245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691</v>
      </c>
      <c r="C10030" s="205" t="s">
        <v>692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287</v>
      </c>
      <c r="H10030" s="207" t="s">
        <v>1039</v>
      </c>
      <c r="I10030" s="207" t="s">
        <v>245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691</v>
      </c>
      <c r="C10031" s="205" t="s">
        <v>692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287</v>
      </c>
      <c r="H10031" s="207" t="s">
        <v>1039</v>
      </c>
      <c r="I10031" s="207" t="s">
        <v>245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691</v>
      </c>
      <c r="C10032" s="205" t="s">
        <v>692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287</v>
      </c>
      <c r="H10032" s="207" t="s">
        <v>1039</v>
      </c>
      <c r="I10032" s="207" t="s">
        <v>245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691</v>
      </c>
      <c r="C10033" s="205" t="s">
        <v>692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287</v>
      </c>
      <c r="H10033" s="207" t="s">
        <v>1039</v>
      </c>
      <c r="I10033" s="207" t="s">
        <v>245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691</v>
      </c>
      <c r="C10034" s="205" t="s">
        <v>692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287</v>
      </c>
      <c r="H10034" s="207" t="s">
        <v>1039</v>
      </c>
      <c r="I10034" s="207" t="s">
        <v>245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691</v>
      </c>
      <c r="C10035" s="205" t="s">
        <v>692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287</v>
      </c>
      <c r="H10035" s="207" t="s">
        <v>307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691</v>
      </c>
      <c r="C10036" s="205" t="s">
        <v>692</v>
      </c>
      <c r="D10036" s="72" t="str">
        <f t="shared" si="313"/>
        <v>abr/2019</v>
      </c>
      <c r="E10036" s="206">
        <v>43571</v>
      </c>
      <c r="F10036" s="205" t="s">
        <v>1618</v>
      </c>
      <c r="G10036" s="205" t="s">
        <v>287</v>
      </c>
      <c r="H10036" s="207" t="s">
        <v>1888</v>
      </c>
      <c r="I10036" s="207" t="s">
        <v>202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691</v>
      </c>
      <c r="C10037" s="205" t="s">
        <v>692</v>
      </c>
      <c r="D10037" s="72" t="str">
        <f t="shared" si="313"/>
        <v>abr/2019</v>
      </c>
      <c r="E10037" s="206">
        <v>43571</v>
      </c>
      <c r="F10037" s="205" t="s">
        <v>2011</v>
      </c>
      <c r="G10037" s="205" t="s">
        <v>287</v>
      </c>
      <c r="H10037" s="207" t="s">
        <v>1582</v>
      </c>
      <c r="I10037" s="207" t="s">
        <v>268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691</v>
      </c>
      <c r="C10038" s="205" t="s">
        <v>692</v>
      </c>
      <c r="D10038" s="72" t="str">
        <f t="shared" si="313"/>
        <v>abr/2019</v>
      </c>
      <c r="E10038" s="206">
        <v>43571</v>
      </c>
      <c r="F10038" s="205" t="s">
        <v>210</v>
      </c>
      <c r="G10038" s="205" t="s">
        <v>287</v>
      </c>
      <c r="H10038" s="207" t="s">
        <v>298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691</v>
      </c>
      <c r="C10039" s="205" t="s">
        <v>692</v>
      </c>
      <c r="D10039" s="72" t="str">
        <f t="shared" si="313"/>
        <v>abr/2019</v>
      </c>
      <c r="E10039" s="206">
        <v>43571</v>
      </c>
      <c r="F10039" s="205" t="s">
        <v>210</v>
      </c>
      <c r="G10039" s="205" t="s">
        <v>287</v>
      </c>
      <c r="H10039" s="207" t="s">
        <v>298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691</v>
      </c>
      <c r="C10040" s="205" t="s">
        <v>692</v>
      </c>
      <c r="D10040" s="72" t="str">
        <f t="shared" si="313"/>
        <v>abr/2019</v>
      </c>
      <c r="E10040" s="206">
        <v>43571</v>
      </c>
      <c r="F10040" s="205" t="s">
        <v>210</v>
      </c>
      <c r="G10040" s="205" t="s">
        <v>287</v>
      </c>
      <c r="H10040" s="207" t="s">
        <v>298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691</v>
      </c>
      <c r="C10041" s="205" t="s">
        <v>692</v>
      </c>
      <c r="D10041" s="72" t="str">
        <f t="shared" si="313"/>
        <v>abr/2019</v>
      </c>
      <c r="E10041" s="206">
        <v>43571</v>
      </c>
      <c r="F10041" s="205" t="s">
        <v>210</v>
      </c>
      <c r="G10041" s="205" t="s">
        <v>287</v>
      </c>
      <c r="H10041" s="207" t="s">
        <v>298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691</v>
      </c>
      <c r="C10042" s="205" t="s">
        <v>692</v>
      </c>
      <c r="D10042" s="72" t="str">
        <f t="shared" si="313"/>
        <v>abr/2019</v>
      </c>
      <c r="E10042" s="206">
        <v>43571</v>
      </c>
      <c r="F10042" s="205" t="s">
        <v>210</v>
      </c>
      <c r="G10042" s="205" t="s">
        <v>287</v>
      </c>
      <c r="H10042" s="207" t="s">
        <v>298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691</v>
      </c>
      <c r="C10043" s="205" t="s">
        <v>692</v>
      </c>
      <c r="D10043" s="72" t="str">
        <f t="shared" si="313"/>
        <v>abr/2019</v>
      </c>
      <c r="E10043" s="206">
        <v>43571</v>
      </c>
      <c r="F10043" s="205" t="s">
        <v>210</v>
      </c>
      <c r="G10043" s="205" t="s">
        <v>287</v>
      </c>
      <c r="H10043" s="207" t="s">
        <v>298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691</v>
      </c>
      <c r="C10044" s="205" t="s">
        <v>692</v>
      </c>
      <c r="D10044" s="72" t="str">
        <f t="shared" si="313"/>
        <v>abr/2019</v>
      </c>
      <c r="E10044" s="206">
        <v>43571</v>
      </c>
      <c r="F10044" s="205" t="s">
        <v>210</v>
      </c>
      <c r="G10044" s="205" t="s">
        <v>287</v>
      </c>
      <c r="H10044" s="207" t="s">
        <v>298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691</v>
      </c>
      <c r="C10045" s="205" t="s">
        <v>692</v>
      </c>
      <c r="D10045" s="72" t="str">
        <f t="shared" si="313"/>
        <v>abr/2019</v>
      </c>
      <c r="E10045" s="206">
        <v>43571</v>
      </c>
      <c r="F10045" s="205" t="s">
        <v>210</v>
      </c>
      <c r="G10045" s="205" t="s">
        <v>287</v>
      </c>
      <c r="H10045" s="207" t="s">
        <v>298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691</v>
      </c>
      <c r="C10046" s="205" t="s">
        <v>692</v>
      </c>
      <c r="D10046" s="72" t="str">
        <f t="shared" si="313"/>
        <v>abr/2019</v>
      </c>
      <c r="E10046" s="206">
        <v>43571</v>
      </c>
      <c r="F10046" s="205" t="s">
        <v>210</v>
      </c>
      <c r="G10046" s="205" t="s">
        <v>287</v>
      </c>
      <c r="H10046" s="207" t="s">
        <v>298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691</v>
      </c>
      <c r="C10047" s="205" t="s">
        <v>692</v>
      </c>
      <c r="D10047" s="72" t="str">
        <f t="shared" si="313"/>
        <v>abr/2019</v>
      </c>
      <c r="E10047" s="206">
        <v>43571</v>
      </c>
      <c r="F10047" s="205" t="s">
        <v>210</v>
      </c>
      <c r="G10047" s="205" t="s">
        <v>287</v>
      </c>
      <c r="H10047" s="207" t="s">
        <v>298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691</v>
      </c>
      <c r="C10048" s="205" t="s">
        <v>692</v>
      </c>
      <c r="D10048" s="72" t="str">
        <f t="shared" si="313"/>
        <v>abr/2019</v>
      </c>
      <c r="E10048" s="206">
        <v>43571</v>
      </c>
      <c r="F10048" s="205" t="s">
        <v>210</v>
      </c>
      <c r="G10048" s="205" t="s">
        <v>287</v>
      </c>
      <c r="H10048" s="207" t="s">
        <v>298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691</v>
      </c>
      <c r="C10049" s="205" t="s">
        <v>692</v>
      </c>
      <c r="D10049" s="72" t="str">
        <f t="shared" si="313"/>
        <v>abr/2019</v>
      </c>
      <c r="E10049" s="206">
        <v>43571</v>
      </c>
      <c r="F10049" s="205" t="s">
        <v>210</v>
      </c>
      <c r="G10049" s="205" t="s">
        <v>287</v>
      </c>
      <c r="H10049" s="207" t="s">
        <v>298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691</v>
      </c>
      <c r="C10050" s="205" t="s">
        <v>692</v>
      </c>
      <c r="D10050" s="72" t="str">
        <f t="shared" si="313"/>
        <v>abr/2019</v>
      </c>
      <c r="E10050" s="206">
        <v>43571</v>
      </c>
      <c r="F10050" s="205" t="s">
        <v>210</v>
      </c>
      <c r="G10050" s="205" t="s">
        <v>287</v>
      </c>
      <c r="H10050" s="207" t="s">
        <v>298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691</v>
      </c>
      <c r="C10051" s="205" t="s">
        <v>692</v>
      </c>
      <c r="D10051" s="72" t="str">
        <f t="shared" si="313"/>
        <v>abr/2019</v>
      </c>
      <c r="E10051" s="206">
        <v>43571</v>
      </c>
      <c r="F10051" s="205" t="s">
        <v>210</v>
      </c>
      <c r="G10051" s="205" t="s">
        <v>287</v>
      </c>
      <c r="H10051" s="207" t="s">
        <v>298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691</v>
      </c>
      <c r="C10052" s="205" t="s">
        <v>692</v>
      </c>
      <c r="D10052" s="72" t="str">
        <f t="shared" ref="D10052:D10115" si="315">TEXT(E10052,"mmm/aaaa")</f>
        <v>abr/2019</v>
      </c>
      <c r="E10052" s="206">
        <v>43571</v>
      </c>
      <c r="F10052" s="205" t="s">
        <v>210</v>
      </c>
      <c r="G10052" s="205" t="s">
        <v>287</v>
      </c>
      <c r="H10052" s="207" t="s">
        <v>298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693</v>
      </c>
      <c r="C10053" s="205" t="s">
        <v>692</v>
      </c>
      <c r="D10053" s="72" t="str">
        <f t="shared" si="315"/>
        <v>abr/2019</v>
      </c>
      <c r="E10053" s="206">
        <v>43571</v>
      </c>
      <c r="F10053" s="205" t="s">
        <v>201</v>
      </c>
      <c r="G10053" s="205" t="s">
        <v>287</v>
      </c>
      <c r="H10053" s="207" t="s">
        <v>1887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691</v>
      </c>
      <c r="C10054" s="205" t="s">
        <v>692</v>
      </c>
      <c r="D10054" s="72" t="str">
        <f t="shared" si="315"/>
        <v>abr/2019</v>
      </c>
      <c r="E10054" s="206">
        <v>43571</v>
      </c>
      <c r="F10054" s="205" t="s">
        <v>201</v>
      </c>
      <c r="G10054" s="205" t="s">
        <v>287</v>
      </c>
      <c r="H10054" s="207" t="s">
        <v>1887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691</v>
      </c>
      <c r="C10055" s="205" t="s">
        <v>692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313</v>
      </c>
      <c r="H10055" s="207" t="s">
        <v>581</v>
      </c>
      <c r="I10055" s="207" t="s">
        <v>240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691</v>
      </c>
      <c r="C10056" s="205" t="s">
        <v>692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313</v>
      </c>
      <c r="H10056" s="207" t="s">
        <v>581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691</v>
      </c>
      <c r="C10057" s="205" t="s">
        <v>692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287</v>
      </c>
      <c r="H10057" s="207" t="s">
        <v>1115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691</v>
      </c>
      <c r="C10058" s="205" t="s">
        <v>692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287</v>
      </c>
      <c r="H10058" s="207" t="s">
        <v>328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691</v>
      </c>
      <c r="C10059" s="205" t="s">
        <v>692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287</v>
      </c>
      <c r="H10059" s="207" t="s">
        <v>327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691</v>
      </c>
      <c r="C10060" s="205" t="s">
        <v>692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287</v>
      </c>
      <c r="H10060" s="207" t="s">
        <v>324</v>
      </c>
      <c r="I10060" s="207" t="s">
        <v>269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691</v>
      </c>
      <c r="C10061" s="205" t="s">
        <v>692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287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691</v>
      </c>
      <c r="C10062" s="205" t="s">
        <v>692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287</v>
      </c>
      <c r="H10062" s="207" t="s">
        <v>342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691</v>
      </c>
      <c r="C10063" s="205" t="s">
        <v>692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287</v>
      </c>
      <c r="H10063" s="207" t="s">
        <v>325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691</v>
      </c>
      <c r="C10064" s="205" t="s">
        <v>692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287</v>
      </c>
      <c r="H10064" s="207" t="s">
        <v>1287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691</v>
      </c>
      <c r="C10065" s="205" t="s">
        <v>692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287</v>
      </c>
      <c r="H10065" s="207" t="s">
        <v>1832</v>
      </c>
      <c r="I10065" s="207" t="s">
        <v>248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691</v>
      </c>
      <c r="C10066" s="205" t="s">
        <v>692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287</v>
      </c>
      <c r="H10066" s="207" t="s">
        <v>1023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691</v>
      </c>
      <c r="C10067" s="205" t="s">
        <v>692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287</v>
      </c>
      <c r="H10067" s="207" t="s">
        <v>1023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691</v>
      </c>
      <c r="C10068" s="205" t="s">
        <v>692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287</v>
      </c>
      <c r="H10068" s="238" t="s">
        <v>2012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691</v>
      </c>
      <c r="C10069" s="205" t="s">
        <v>692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287</v>
      </c>
      <c r="H10069" s="207" t="s">
        <v>308</v>
      </c>
      <c r="I10069" s="207" t="s">
        <v>241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691</v>
      </c>
      <c r="C10070" s="205" t="s">
        <v>692</v>
      </c>
      <c r="D10070" s="72" t="str">
        <f t="shared" si="315"/>
        <v>abr/2019</v>
      </c>
      <c r="E10070" s="206">
        <v>43572</v>
      </c>
      <c r="F10070" s="205" t="s">
        <v>2011</v>
      </c>
      <c r="G10070" s="205" t="s">
        <v>287</v>
      </c>
      <c r="H10070" s="207" t="s">
        <v>2013</v>
      </c>
      <c r="I10070" s="207" t="s">
        <v>268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691</v>
      </c>
      <c r="C10071" s="205" t="s">
        <v>692</v>
      </c>
      <c r="D10071" s="72" t="str">
        <f t="shared" si="315"/>
        <v>abr/2019</v>
      </c>
      <c r="E10071" s="206">
        <v>43572</v>
      </c>
      <c r="F10071" s="205" t="s">
        <v>520</v>
      </c>
      <c r="G10071" s="205" t="s">
        <v>287</v>
      </c>
      <c r="H10071" s="207" t="s">
        <v>615</v>
      </c>
      <c r="I10071" s="207" t="s">
        <v>292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691</v>
      </c>
      <c r="C10072" s="205" t="s">
        <v>692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287</v>
      </c>
      <c r="H10072" s="207" t="s">
        <v>2014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691</v>
      </c>
      <c r="C10073" s="205" t="s">
        <v>692</v>
      </c>
      <c r="D10073" s="72" t="str">
        <f t="shared" si="315"/>
        <v>abr/2019</v>
      </c>
      <c r="E10073" s="206">
        <v>43572</v>
      </c>
      <c r="F10073" s="205" t="s">
        <v>210</v>
      </c>
      <c r="G10073" s="205" t="s">
        <v>287</v>
      </c>
      <c r="H10073" s="207" t="s">
        <v>298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691</v>
      </c>
      <c r="C10074" s="205" t="s">
        <v>692</v>
      </c>
      <c r="D10074" s="72" t="str">
        <f t="shared" si="315"/>
        <v>abr/2019</v>
      </c>
      <c r="E10074" s="206">
        <v>43572</v>
      </c>
      <c r="F10074" s="205" t="s">
        <v>210</v>
      </c>
      <c r="G10074" s="205" t="s">
        <v>287</v>
      </c>
      <c r="H10074" s="207" t="s">
        <v>298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691</v>
      </c>
      <c r="C10075" s="205" t="s">
        <v>692</v>
      </c>
      <c r="D10075" s="72" t="str">
        <f t="shared" si="315"/>
        <v>abr/2019</v>
      </c>
      <c r="E10075" s="206">
        <v>43572</v>
      </c>
      <c r="F10075" s="205" t="s">
        <v>210</v>
      </c>
      <c r="G10075" s="205" t="s">
        <v>287</v>
      </c>
      <c r="H10075" s="207" t="s">
        <v>298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691</v>
      </c>
      <c r="C10076" s="205" t="s">
        <v>692</v>
      </c>
      <c r="D10076" s="72" t="str">
        <f t="shared" si="315"/>
        <v>abr/2019</v>
      </c>
      <c r="E10076" s="206">
        <v>43572</v>
      </c>
      <c r="F10076" s="205" t="s">
        <v>210</v>
      </c>
      <c r="G10076" s="205" t="s">
        <v>287</v>
      </c>
      <c r="H10076" s="207" t="s">
        <v>298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691</v>
      </c>
      <c r="C10077" s="205" t="s">
        <v>692</v>
      </c>
      <c r="D10077" s="72" t="str">
        <f t="shared" si="315"/>
        <v>abr/2019</v>
      </c>
      <c r="E10077" s="206">
        <v>43572</v>
      </c>
      <c r="F10077" s="205" t="s">
        <v>210</v>
      </c>
      <c r="G10077" s="205" t="s">
        <v>287</v>
      </c>
      <c r="H10077" s="207" t="s">
        <v>298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691</v>
      </c>
      <c r="C10078" s="205" t="s">
        <v>692</v>
      </c>
      <c r="D10078" s="72" t="str">
        <f t="shared" si="315"/>
        <v>abr/2019</v>
      </c>
      <c r="E10078" s="206">
        <v>43572</v>
      </c>
      <c r="F10078" s="205" t="s">
        <v>210</v>
      </c>
      <c r="G10078" s="205" t="s">
        <v>287</v>
      </c>
      <c r="H10078" s="207" t="s">
        <v>298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691</v>
      </c>
      <c r="C10079" s="205" t="s">
        <v>692</v>
      </c>
      <c r="D10079" s="72" t="str">
        <f t="shared" si="315"/>
        <v>abr/2019</v>
      </c>
      <c r="E10079" s="206">
        <v>43572</v>
      </c>
      <c r="F10079" s="205" t="s">
        <v>210</v>
      </c>
      <c r="G10079" s="205" t="s">
        <v>287</v>
      </c>
      <c r="H10079" s="207" t="s">
        <v>298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691</v>
      </c>
      <c r="C10080" s="205" t="s">
        <v>692</v>
      </c>
      <c r="D10080" s="72" t="str">
        <f t="shared" si="315"/>
        <v>abr/2019</v>
      </c>
      <c r="E10080" s="206">
        <v>43572</v>
      </c>
      <c r="F10080" s="205" t="s">
        <v>210</v>
      </c>
      <c r="G10080" s="205" t="s">
        <v>287</v>
      </c>
      <c r="H10080" s="207" t="s">
        <v>298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691</v>
      </c>
      <c r="C10081" s="205" t="s">
        <v>692</v>
      </c>
      <c r="D10081" s="72" t="str">
        <f t="shared" si="315"/>
        <v>abr/2019</v>
      </c>
      <c r="E10081" s="206">
        <v>43572</v>
      </c>
      <c r="F10081" s="205" t="s">
        <v>210</v>
      </c>
      <c r="G10081" s="205" t="s">
        <v>287</v>
      </c>
      <c r="H10081" s="207" t="s">
        <v>298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691</v>
      </c>
      <c r="C10082" s="205" t="s">
        <v>692</v>
      </c>
      <c r="D10082" s="72" t="str">
        <f t="shared" si="315"/>
        <v>abr/2019</v>
      </c>
      <c r="E10082" s="206">
        <v>43572</v>
      </c>
      <c r="F10082" s="205" t="s">
        <v>210</v>
      </c>
      <c r="G10082" s="205" t="s">
        <v>287</v>
      </c>
      <c r="H10082" s="207" t="s">
        <v>298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691</v>
      </c>
      <c r="C10083" s="205" t="s">
        <v>692</v>
      </c>
      <c r="D10083" s="72" t="str">
        <f t="shared" si="315"/>
        <v>abr/2019</v>
      </c>
      <c r="E10083" s="206">
        <v>43572</v>
      </c>
      <c r="F10083" s="205" t="s">
        <v>210</v>
      </c>
      <c r="G10083" s="205" t="s">
        <v>287</v>
      </c>
      <c r="H10083" s="207" t="s">
        <v>298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691</v>
      </c>
      <c r="C10084" s="205" t="s">
        <v>692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287</v>
      </c>
      <c r="H10084" s="207" t="s">
        <v>363</v>
      </c>
      <c r="I10084" s="207" t="s">
        <v>242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691</v>
      </c>
      <c r="C10085" s="205" t="s">
        <v>692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287</v>
      </c>
      <c r="H10085" s="207" t="s">
        <v>568</v>
      </c>
      <c r="I10085" s="207" t="s">
        <v>240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691</v>
      </c>
      <c r="C10086" s="205" t="s">
        <v>692</v>
      </c>
      <c r="D10086" s="72" t="str">
        <f t="shared" si="315"/>
        <v>abr/2019</v>
      </c>
      <c r="E10086" s="206">
        <v>43573</v>
      </c>
      <c r="F10086" s="205" t="s">
        <v>520</v>
      </c>
      <c r="G10086" s="205" t="s">
        <v>287</v>
      </c>
      <c r="H10086" s="207" t="s">
        <v>204</v>
      </c>
      <c r="I10086" s="207" t="s">
        <v>292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691</v>
      </c>
      <c r="C10087" s="205" t="s">
        <v>692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303</v>
      </c>
      <c r="H10087" s="207" t="s">
        <v>390</v>
      </c>
      <c r="I10087" s="207" t="s">
        <v>240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691</v>
      </c>
      <c r="C10088" s="205" t="s">
        <v>692</v>
      </c>
      <c r="D10088" s="72" t="str">
        <f t="shared" si="315"/>
        <v>abr/2019</v>
      </c>
      <c r="E10088" s="206">
        <v>43578</v>
      </c>
      <c r="F10088" s="205" t="s">
        <v>520</v>
      </c>
      <c r="G10088" s="205" t="s">
        <v>287</v>
      </c>
      <c r="H10088" s="207" t="s">
        <v>204</v>
      </c>
      <c r="I10088" s="207" t="s">
        <v>292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691</v>
      </c>
      <c r="C10089" s="205" t="s">
        <v>692</v>
      </c>
      <c r="D10089" s="72" t="str">
        <f t="shared" si="315"/>
        <v>abr/2019</v>
      </c>
      <c r="E10089" s="206">
        <v>43578</v>
      </c>
      <c r="F10089" s="205" t="s">
        <v>210</v>
      </c>
      <c r="G10089" s="205" t="s">
        <v>287</v>
      </c>
      <c r="H10089" s="207" t="s">
        <v>298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691</v>
      </c>
      <c r="C10090" s="205" t="s">
        <v>692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287</v>
      </c>
      <c r="H10090" s="207" t="s">
        <v>404</v>
      </c>
      <c r="I10090" s="207" t="s">
        <v>247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691</v>
      </c>
      <c r="C10091" s="205" t="s">
        <v>692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287</v>
      </c>
      <c r="H10091" s="207" t="s">
        <v>404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691</v>
      </c>
      <c r="C10092" s="205" t="s">
        <v>692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287</v>
      </c>
      <c r="H10092" s="207" t="s">
        <v>404</v>
      </c>
      <c r="I10092" s="207" t="s">
        <v>247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691</v>
      </c>
      <c r="C10093" s="205" t="s">
        <v>692</v>
      </c>
      <c r="D10093" s="72" t="str">
        <f t="shared" si="315"/>
        <v>abr/2019</v>
      </c>
      <c r="E10093" s="206">
        <v>43579</v>
      </c>
      <c r="F10093" s="205" t="s">
        <v>520</v>
      </c>
      <c r="G10093" s="205" t="s">
        <v>287</v>
      </c>
      <c r="H10093" s="207" t="s">
        <v>204</v>
      </c>
      <c r="I10093" s="207" t="s">
        <v>292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691</v>
      </c>
      <c r="C10094" s="205" t="s">
        <v>692</v>
      </c>
      <c r="D10094" s="72" t="str">
        <f t="shared" si="315"/>
        <v>abr/2019</v>
      </c>
      <c r="E10094" s="206">
        <v>43581</v>
      </c>
      <c r="F10094" s="205" t="s">
        <v>211</v>
      </c>
      <c r="G10094" s="205" t="s">
        <v>287</v>
      </c>
      <c r="H10094" s="207" t="s">
        <v>2000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691</v>
      </c>
      <c r="C10095" s="205" t="s">
        <v>692</v>
      </c>
      <c r="D10095" s="72" t="str">
        <f t="shared" si="315"/>
        <v>abr/2019</v>
      </c>
      <c r="E10095" s="206">
        <v>43581</v>
      </c>
      <c r="F10095" s="205" t="s">
        <v>520</v>
      </c>
      <c r="G10095" s="205" t="s">
        <v>287</v>
      </c>
      <c r="H10095" s="207" t="s">
        <v>204</v>
      </c>
      <c r="I10095" s="207" t="s">
        <v>292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691</v>
      </c>
      <c r="C10096" s="205" t="s">
        <v>692</v>
      </c>
      <c r="D10096" s="72" t="str">
        <f t="shared" si="315"/>
        <v>abr/2019</v>
      </c>
      <c r="E10096" s="206">
        <v>43584</v>
      </c>
      <c r="F10096" s="205" t="s">
        <v>211</v>
      </c>
      <c r="G10096" s="205" t="s">
        <v>287</v>
      </c>
      <c r="H10096" s="207" t="s">
        <v>2000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691</v>
      </c>
      <c r="C10097" s="205" t="s">
        <v>692</v>
      </c>
      <c r="D10097" s="72" t="str">
        <f t="shared" si="315"/>
        <v>abr/2019</v>
      </c>
      <c r="E10097" s="206">
        <v>43584</v>
      </c>
      <c r="F10097" s="205" t="s">
        <v>520</v>
      </c>
      <c r="G10097" s="205" t="s">
        <v>287</v>
      </c>
      <c r="H10097" s="207" t="s">
        <v>204</v>
      </c>
      <c r="I10097" s="207" t="s">
        <v>292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691</v>
      </c>
      <c r="C10098" s="205" t="s">
        <v>692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287</v>
      </c>
      <c r="H10098" s="207" t="s">
        <v>2015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693</v>
      </c>
      <c r="C10099" s="205" t="s">
        <v>692</v>
      </c>
      <c r="D10099" s="72" t="str">
        <f t="shared" si="315"/>
        <v>abr/2019</v>
      </c>
      <c r="E10099" s="206">
        <v>43585</v>
      </c>
      <c r="F10099" s="205" t="s">
        <v>1618</v>
      </c>
      <c r="G10099" s="205" t="s">
        <v>287</v>
      </c>
      <c r="H10099" s="207" t="s">
        <v>1888</v>
      </c>
      <c r="I10099" s="207" t="s">
        <v>202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693</v>
      </c>
      <c r="C10100" s="205" t="s">
        <v>692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541</v>
      </c>
      <c r="H10100" s="207" t="s">
        <v>140</v>
      </c>
      <c r="I10100" s="207" t="s">
        <v>227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693</v>
      </c>
      <c r="C10101" s="205" t="s">
        <v>692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287</v>
      </c>
      <c r="H10101" s="207" t="s">
        <v>140</v>
      </c>
      <c r="I10101" s="207" t="s">
        <v>227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691</v>
      </c>
      <c r="C10102" s="205" t="s">
        <v>692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287</v>
      </c>
      <c r="H10102" s="207" t="s">
        <v>1994</v>
      </c>
      <c r="I10102" s="207" t="s">
        <v>230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693</v>
      </c>
      <c r="C10103" s="205" t="s">
        <v>692</v>
      </c>
      <c r="D10103" s="72" t="str">
        <f t="shared" si="315"/>
        <v>abr/2019</v>
      </c>
      <c r="E10103" s="206">
        <v>43585</v>
      </c>
      <c r="F10103" s="205" t="s">
        <v>201</v>
      </c>
      <c r="G10103" s="205" t="s">
        <v>287</v>
      </c>
      <c r="H10103" s="207" t="s">
        <v>1887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691</v>
      </c>
      <c r="C10104" s="205" t="s">
        <v>692</v>
      </c>
      <c r="D10104" s="72" t="str">
        <f t="shared" si="315"/>
        <v>abr/2019</v>
      </c>
      <c r="E10104" s="206">
        <v>43585</v>
      </c>
      <c r="F10104" s="205" t="s">
        <v>201</v>
      </c>
      <c r="G10104" s="205" t="s">
        <v>287</v>
      </c>
      <c r="H10104" s="207" t="s">
        <v>1887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691</v>
      </c>
      <c r="C10105" s="205" t="s">
        <v>692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287</v>
      </c>
      <c r="H10105" s="207" t="s">
        <v>1909</v>
      </c>
      <c r="I10105" s="207" t="s">
        <v>235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691</v>
      </c>
      <c r="C10106" s="205" t="s">
        <v>692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287</v>
      </c>
      <c r="H10106" s="239" t="s">
        <v>288</v>
      </c>
      <c r="I10106" s="207" t="s">
        <v>244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691</v>
      </c>
      <c r="C10107" s="205" t="s">
        <v>692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287</v>
      </c>
      <c r="H10107" s="207" t="s">
        <v>1908</v>
      </c>
      <c r="I10107" s="207" t="s">
        <v>235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691</v>
      </c>
      <c r="C10108" s="205" t="s">
        <v>692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287</v>
      </c>
      <c r="H10108" s="207" t="s">
        <v>1494</v>
      </c>
      <c r="I10108" s="207" t="s">
        <v>235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691</v>
      </c>
      <c r="C10109" s="205" t="s">
        <v>692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287</v>
      </c>
      <c r="H10109" s="207" t="s">
        <v>1015</v>
      </c>
      <c r="I10109" s="207" t="s">
        <v>260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691</v>
      </c>
      <c r="C10110" s="205" t="s">
        <v>692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287</v>
      </c>
      <c r="H10110" s="207" t="s">
        <v>1017</v>
      </c>
      <c r="I10110" s="207" t="s">
        <v>235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691</v>
      </c>
      <c r="C10111" s="205" t="s">
        <v>692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287</v>
      </c>
      <c r="H10111" s="207" t="s">
        <v>1017</v>
      </c>
      <c r="I10111" s="207" t="s">
        <v>235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691</v>
      </c>
      <c r="C10112" s="205" t="s">
        <v>692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287</v>
      </c>
      <c r="H10112" s="207" t="s">
        <v>1012</v>
      </c>
      <c r="I10112" s="207" t="s">
        <v>235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691</v>
      </c>
      <c r="C10113" s="205" t="s">
        <v>692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287</v>
      </c>
      <c r="H10113" s="207" t="s">
        <v>1011</v>
      </c>
      <c r="I10113" s="207" t="s">
        <v>235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691</v>
      </c>
      <c r="C10114" s="205" t="s">
        <v>692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287</v>
      </c>
      <c r="H10114" s="247" t="s">
        <v>1910</v>
      </c>
      <c r="I10114" s="207" t="s">
        <v>235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691</v>
      </c>
      <c r="C10115" s="205" t="s">
        <v>692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287</v>
      </c>
      <c r="H10115" s="207" t="s">
        <v>1071</v>
      </c>
      <c r="I10115" s="207" t="s">
        <v>235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691</v>
      </c>
      <c r="C10116" s="205" t="s">
        <v>692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287</v>
      </c>
      <c r="H10116" s="239" t="s">
        <v>288</v>
      </c>
      <c r="I10116" s="207" t="s">
        <v>244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691</v>
      </c>
      <c r="C10117" s="205" t="s">
        <v>692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287</v>
      </c>
      <c r="H10117" s="207" t="s">
        <v>1834</v>
      </c>
      <c r="I10117" s="207" t="s">
        <v>235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691</v>
      </c>
      <c r="C10118" s="205" t="s">
        <v>692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287</v>
      </c>
      <c r="H10118" s="209" t="s">
        <v>2016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691</v>
      </c>
      <c r="C10119" s="205" t="s">
        <v>692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287</v>
      </c>
      <c r="H10119" s="239" t="s">
        <v>288</v>
      </c>
      <c r="I10119" s="207" t="s">
        <v>244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691</v>
      </c>
      <c r="C10120" s="205" t="s">
        <v>692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287</v>
      </c>
      <c r="H10120" s="239" t="s">
        <v>288</v>
      </c>
      <c r="I10120" s="207" t="s">
        <v>244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691</v>
      </c>
      <c r="C10121" s="205" t="s">
        <v>692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287</v>
      </c>
      <c r="H10121" s="239" t="s">
        <v>288</v>
      </c>
      <c r="I10121" s="207" t="s">
        <v>244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691</v>
      </c>
      <c r="C10122" s="205" t="s">
        <v>692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287</v>
      </c>
      <c r="H10122" s="239" t="s">
        <v>288</v>
      </c>
      <c r="I10122" s="207" t="s">
        <v>244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691</v>
      </c>
      <c r="C10123" s="205" t="s">
        <v>692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287</v>
      </c>
      <c r="H10123" s="239" t="s">
        <v>288</v>
      </c>
      <c r="I10123" s="207" t="s">
        <v>244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691</v>
      </c>
      <c r="C10124" s="205" t="s">
        <v>692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287</v>
      </c>
      <c r="H10124" s="239" t="s">
        <v>288</v>
      </c>
      <c r="I10124" s="207" t="s">
        <v>244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691</v>
      </c>
      <c r="C10125" s="205" t="s">
        <v>692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287</v>
      </c>
      <c r="H10125" s="239" t="s">
        <v>288</v>
      </c>
      <c r="I10125" s="207" t="s">
        <v>244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691</v>
      </c>
      <c r="C10126" s="205" t="s">
        <v>692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287</v>
      </c>
      <c r="H10126" s="239" t="s">
        <v>288</v>
      </c>
      <c r="I10126" s="207" t="s">
        <v>244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691</v>
      </c>
      <c r="C10127" s="205" t="s">
        <v>692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287</v>
      </c>
      <c r="H10127" s="207" t="s">
        <v>323</v>
      </c>
      <c r="I10127" s="207" t="s">
        <v>241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691</v>
      </c>
      <c r="C10128" s="205" t="s">
        <v>692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287</v>
      </c>
      <c r="H10128" s="207" t="s">
        <v>323</v>
      </c>
      <c r="I10128" s="207" t="s">
        <v>241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691</v>
      </c>
      <c r="C10129" s="205" t="s">
        <v>692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287</v>
      </c>
      <c r="H10129" s="207" t="s">
        <v>2017</v>
      </c>
      <c r="I10129" s="207" t="s">
        <v>241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691</v>
      </c>
      <c r="C10130" s="205" t="s">
        <v>692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287</v>
      </c>
      <c r="H10130" s="207" t="s">
        <v>2017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691</v>
      </c>
      <c r="C10131" s="205" t="s">
        <v>692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287</v>
      </c>
      <c r="H10131" s="207" t="s">
        <v>2017</v>
      </c>
      <c r="I10131" s="207" t="s">
        <v>241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691</v>
      </c>
      <c r="C10132" s="205" t="s">
        <v>692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287</v>
      </c>
      <c r="H10132" s="207" t="s">
        <v>2017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691</v>
      </c>
      <c r="C10133" s="205" t="s">
        <v>692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287</v>
      </c>
      <c r="H10133" s="207" t="s">
        <v>1059</v>
      </c>
      <c r="I10133" s="207" t="s">
        <v>261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691</v>
      </c>
      <c r="C10134" s="205" t="s">
        <v>692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287</v>
      </c>
      <c r="H10134" s="239" t="s">
        <v>288</v>
      </c>
      <c r="I10134" s="207" t="s">
        <v>244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691</v>
      </c>
      <c r="C10135" s="205" t="s">
        <v>692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287</v>
      </c>
      <c r="H10135" s="239" t="s">
        <v>288</v>
      </c>
      <c r="I10135" s="207" t="s">
        <v>244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691</v>
      </c>
      <c r="C10136" s="205" t="s">
        <v>692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287</v>
      </c>
      <c r="H10136" s="207" t="s">
        <v>2018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691</v>
      </c>
      <c r="C10137" s="205" t="s">
        <v>692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287</v>
      </c>
      <c r="H10137" s="207" t="s">
        <v>1668</v>
      </c>
      <c r="I10137" s="207" t="s">
        <v>240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691</v>
      </c>
      <c r="C10138" s="205" t="s">
        <v>692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287</v>
      </c>
      <c r="H10138" s="207" t="s">
        <v>1668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691</v>
      </c>
      <c r="C10139" s="205" t="s">
        <v>692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287</v>
      </c>
      <c r="H10139" s="207" t="s">
        <v>1668</v>
      </c>
      <c r="I10139" s="207" t="s">
        <v>240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691</v>
      </c>
      <c r="C10140" s="205" t="s">
        <v>692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287</v>
      </c>
      <c r="H10140" s="207" t="s">
        <v>1668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691</v>
      </c>
      <c r="C10141" s="205" t="s">
        <v>692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287</v>
      </c>
      <c r="H10141" s="207" t="s">
        <v>1668</v>
      </c>
      <c r="I10141" s="207" t="s">
        <v>240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691</v>
      </c>
      <c r="C10142" s="205" t="s">
        <v>692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287</v>
      </c>
      <c r="H10142" s="207" t="s">
        <v>1668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691</v>
      </c>
      <c r="C10143" s="205" t="s">
        <v>692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303</v>
      </c>
      <c r="H10143" s="207" t="s">
        <v>389</v>
      </c>
      <c r="I10143" s="207" t="s">
        <v>241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691</v>
      </c>
      <c r="C10144" s="205" t="s">
        <v>692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303</v>
      </c>
      <c r="H10144" s="207" t="s">
        <v>389</v>
      </c>
      <c r="I10144" s="207" t="s">
        <v>241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691</v>
      </c>
      <c r="C10145" s="205" t="s">
        <v>692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287</v>
      </c>
      <c r="H10145" s="207" t="s">
        <v>1668</v>
      </c>
      <c r="I10145" s="207" t="s">
        <v>240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691</v>
      </c>
      <c r="C10146" s="205" t="s">
        <v>692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287</v>
      </c>
      <c r="H10146" s="207" t="s">
        <v>1668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691</v>
      </c>
      <c r="C10147" s="205" t="s">
        <v>692</v>
      </c>
      <c r="D10147" s="72" t="str">
        <f t="shared" si="317"/>
        <v>mai/2019</v>
      </c>
      <c r="E10147" s="206">
        <v>43587</v>
      </c>
      <c r="F10147" s="205" t="s">
        <v>1618</v>
      </c>
      <c r="G10147" s="205" t="s">
        <v>287</v>
      </c>
      <c r="H10147" s="207" t="s">
        <v>1888</v>
      </c>
      <c r="I10147" s="207" t="s">
        <v>202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691</v>
      </c>
      <c r="C10148" s="205" t="s">
        <v>692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287</v>
      </c>
      <c r="H10148" s="207" t="s">
        <v>2019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691</v>
      </c>
      <c r="C10149" s="205" t="s">
        <v>692</v>
      </c>
      <c r="D10149" s="72" t="str">
        <f t="shared" si="317"/>
        <v>mai/2019</v>
      </c>
      <c r="E10149" s="206">
        <v>43587</v>
      </c>
      <c r="F10149" s="205" t="s">
        <v>211</v>
      </c>
      <c r="G10149" s="205" t="s">
        <v>287</v>
      </c>
      <c r="H10149" s="207" t="s">
        <v>2020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693</v>
      </c>
      <c r="C10150" s="205" t="s">
        <v>692</v>
      </c>
      <c r="D10150" s="72" t="str">
        <f t="shared" si="317"/>
        <v>mai/2019</v>
      </c>
      <c r="E10150" s="206">
        <v>43587</v>
      </c>
      <c r="F10150" s="205" t="s">
        <v>520</v>
      </c>
      <c r="G10150" s="205" t="s">
        <v>287</v>
      </c>
      <c r="H10150" s="207" t="s">
        <v>204</v>
      </c>
      <c r="I10150" s="207" t="s">
        <v>292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691</v>
      </c>
      <c r="C10151" s="205" t="s">
        <v>692</v>
      </c>
      <c r="D10151" s="72" t="str">
        <f t="shared" si="317"/>
        <v>mai/2019</v>
      </c>
      <c r="E10151" s="206">
        <v>43587</v>
      </c>
      <c r="F10151" s="205" t="s">
        <v>210</v>
      </c>
      <c r="G10151" s="205" t="s">
        <v>287</v>
      </c>
      <c r="H10151" s="207" t="s">
        <v>298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691</v>
      </c>
      <c r="C10152" s="205" t="s">
        <v>692</v>
      </c>
      <c r="D10152" s="72" t="str">
        <f t="shared" si="317"/>
        <v>mai/2019</v>
      </c>
      <c r="E10152" s="206">
        <v>43587</v>
      </c>
      <c r="F10152" s="205" t="s">
        <v>210</v>
      </c>
      <c r="G10152" s="205" t="s">
        <v>287</v>
      </c>
      <c r="H10152" s="207" t="s">
        <v>298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691</v>
      </c>
      <c r="C10153" s="205" t="s">
        <v>692</v>
      </c>
      <c r="D10153" s="72" t="str">
        <f t="shared" si="317"/>
        <v>mai/2019</v>
      </c>
      <c r="E10153" s="206">
        <v>43587</v>
      </c>
      <c r="F10153" s="205" t="s">
        <v>210</v>
      </c>
      <c r="G10153" s="205" t="s">
        <v>287</v>
      </c>
      <c r="H10153" s="207" t="s">
        <v>298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691</v>
      </c>
      <c r="C10154" s="205" t="s">
        <v>692</v>
      </c>
      <c r="D10154" s="72" t="str">
        <f t="shared" si="317"/>
        <v>mai/2019</v>
      </c>
      <c r="E10154" s="206">
        <v>43587</v>
      </c>
      <c r="F10154" s="205" t="s">
        <v>210</v>
      </c>
      <c r="G10154" s="205" t="s">
        <v>287</v>
      </c>
      <c r="H10154" s="207" t="s">
        <v>298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691</v>
      </c>
      <c r="C10155" s="205" t="s">
        <v>692</v>
      </c>
      <c r="D10155" s="72" t="str">
        <f t="shared" si="317"/>
        <v>mai/2019</v>
      </c>
      <c r="E10155" s="206">
        <v>43587</v>
      </c>
      <c r="F10155" s="205" t="s">
        <v>210</v>
      </c>
      <c r="G10155" s="205" t="s">
        <v>287</v>
      </c>
      <c r="H10155" s="207" t="s">
        <v>298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691</v>
      </c>
      <c r="C10156" s="205" t="s">
        <v>692</v>
      </c>
      <c r="D10156" s="72" t="str">
        <f t="shared" si="317"/>
        <v>mai/2019</v>
      </c>
      <c r="E10156" s="206">
        <v>43587</v>
      </c>
      <c r="F10156" s="205" t="s">
        <v>210</v>
      </c>
      <c r="G10156" s="205" t="s">
        <v>287</v>
      </c>
      <c r="H10156" s="207" t="s">
        <v>298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691</v>
      </c>
      <c r="C10157" s="205" t="s">
        <v>692</v>
      </c>
      <c r="D10157" s="72" t="str">
        <f t="shared" si="317"/>
        <v>mai/2019</v>
      </c>
      <c r="E10157" s="206">
        <v>43587</v>
      </c>
      <c r="F10157" s="205" t="s">
        <v>210</v>
      </c>
      <c r="G10157" s="205" t="s">
        <v>287</v>
      </c>
      <c r="H10157" s="207" t="s">
        <v>298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691</v>
      </c>
      <c r="C10158" s="205" t="s">
        <v>692</v>
      </c>
      <c r="D10158" s="72" t="str">
        <f t="shared" si="317"/>
        <v>mai/2019</v>
      </c>
      <c r="E10158" s="206">
        <v>43587</v>
      </c>
      <c r="F10158" s="205" t="s">
        <v>210</v>
      </c>
      <c r="G10158" s="205" t="s">
        <v>287</v>
      </c>
      <c r="H10158" s="207" t="s">
        <v>298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691</v>
      </c>
      <c r="C10159" s="205" t="s">
        <v>692</v>
      </c>
      <c r="D10159" s="72" t="str">
        <f t="shared" si="317"/>
        <v>mai/2019</v>
      </c>
      <c r="E10159" s="206">
        <v>43587</v>
      </c>
      <c r="F10159" s="205" t="s">
        <v>210</v>
      </c>
      <c r="G10159" s="205" t="s">
        <v>287</v>
      </c>
      <c r="H10159" s="207" t="s">
        <v>298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691</v>
      </c>
      <c r="C10160" s="205" t="s">
        <v>692</v>
      </c>
      <c r="D10160" s="72" t="str">
        <f t="shared" si="317"/>
        <v>mai/2019</v>
      </c>
      <c r="E10160" s="206">
        <v>43587</v>
      </c>
      <c r="F10160" s="205" t="s">
        <v>210</v>
      </c>
      <c r="G10160" s="205" t="s">
        <v>287</v>
      </c>
      <c r="H10160" s="207" t="s">
        <v>298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691</v>
      </c>
      <c r="C10161" s="205" t="s">
        <v>692</v>
      </c>
      <c r="D10161" s="72" t="str">
        <f t="shared" si="317"/>
        <v>mai/2019</v>
      </c>
      <c r="E10161" s="206">
        <v>43587</v>
      </c>
      <c r="F10161" s="205" t="s">
        <v>210</v>
      </c>
      <c r="G10161" s="205" t="s">
        <v>287</v>
      </c>
      <c r="H10161" s="207" t="s">
        <v>298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691</v>
      </c>
      <c r="C10162" s="205" t="s">
        <v>692</v>
      </c>
      <c r="D10162" s="72" t="str">
        <f t="shared" si="317"/>
        <v>mai/2019</v>
      </c>
      <c r="E10162" s="206">
        <v>43587</v>
      </c>
      <c r="F10162" s="205" t="s">
        <v>210</v>
      </c>
      <c r="G10162" s="205" t="s">
        <v>287</v>
      </c>
      <c r="H10162" s="207" t="s">
        <v>298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691</v>
      </c>
      <c r="C10163" s="205" t="s">
        <v>692</v>
      </c>
      <c r="D10163" s="72" t="str">
        <f t="shared" si="317"/>
        <v>mai/2019</v>
      </c>
      <c r="E10163" s="206">
        <v>43587</v>
      </c>
      <c r="F10163" s="205" t="s">
        <v>210</v>
      </c>
      <c r="G10163" s="205" t="s">
        <v>287</v>
      </c>
      <c r="H10163" s="207" t="s">
        <v>298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691</v>
      </c>
      <c r="C10164" s="205" t="s">
        <v>692</v>
      </c>
      <c r="D10164" s="72" t="str">
        <f t="shared" si="317"/>
        <v>mai/2019</v>
      </c>
      <c r="E10164" s="206">
        <v>43587</v>
      </c>
      <c r="F10164" s="205" t="s">
        <v>210</v>
      </c>
      <c r="G10164" s="205" t="s">
        <v>287</v>
      </c>
      <c r="H10164" s="207" t="s">
        <v>298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691</v>
      </c>
      <c r="C10165" s="205" t="s">
        <v>692</v>
      </c>
      <c r="D10165" s="72" t="str">
        <f t="shared" si="317"/>
        <v>mai/2019</v>
      </c>
      <c r="E10165" s="206">
        <v>43587</v>
      </c>
      <c r="F10165" s="205" t="s">
        <v>210</v>
      </c>
      <c r="G10165" s="205" t="s">
        <v>287</v>
      </c>
      <c r="H10165" s="207" t="s">
        <v>298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693</v>
      </c>
      <c r="C10166" s="205" t="s">
        <v>692</v>
      </c>
      <c r="D10166" s="72" t="str">
        <f t="shared" si="317"/>
        <v>mai/2019</v>
      </c>
      <c r="E10166" s="206">
        <v>43587</v>
      </c>
      <c r="F10166" s="205" t="s">
        <v>201</v>
      </c>
      <c r="G10166" s="205" t="s">
        <v>287</v>
      </c>
      <c r="H10166" s="207" t="s">
        <v>1887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693</v>
      </c>
      <c r="C10167" s="205" t="s">
        <v>692</v>
      </c>
      <c r="D10167" s="72" t="str">
        <f t="shared" si="317"/>
        <v>mai/2019</v>
      </c>
      <c r="E10167" s="206">
        <v>43587</v>
      </c>
      <c r="F10167" s="205" t="s">
        <v>201</v>
      </c>
      <c r="G10167" s="205" t="s">
        <v>287</v>
      </c>
      <c r="H10167" s="207" t="s">
        <v>1887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691</v>
      </c>
      <c r="C10168" s="205" t="s">
        <v>692</v>
      </c>
      <c r="D10168" s="72" t="str">
        <f t="shared" si="317"/>
        <v>mai/2019</v>
      </c>
      <c r="E10168" s="206">
        <v>43587</v>
      </c>
      <c r="F10168" s="205" t="s">
        <v>201</v>
      </c>
      <c r="G10168" s="205" t="s">
        <v>287</v>
      </c>
      <c r="H10168" s="207" t="s">
        <v>1887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691</v>
      </c>
      <c r="C10169" s="205" t="s">
        <v>692</v>
      </c>
      <c r="D10169" s="72" t="str">
        <f t="shared" si="317"/>
        <v>mai/2019</v>
      </c>
      <c r="E10169" s="206">
        <v>43587</v>
      </c>
      <c r="F10169" s="205" t="s">
        <v>201</v>
      </c>
      <c r="G10169" s="205" t="s">
        <v>287</v>
      </c>
      <c r="H10169" s="207" t="s">
        <v>1887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691</v>
      </c>
      <c r="C10170" s="205" t="s">
        <v>692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287</v>
      </c>
      <c r="H10170" s="207" t="s">
        <v>2001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691</v>
      </c>
      <c r="C10171" s="205" t="s">
        <v>692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287</v>
      </c>
      <c r="H10171" s="207" t="s">
        <v>328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691</v>
      </c>
      <c r="C10172" s="205" t="s">
        <v>692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287</v>
      </c>
      <c r="H10172" s="207" t="s">
        <v>328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691</v>
      </c>
      <c r="C10173" s="205" t="s">
        <v>692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287</v>
      </c>
      <c r="H10173" s="207" t="s">
        <v>2021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691</v>
      </c>
      <c r="C10174" s="205" t="s">
        <v>692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287</v>
      </c>
      <c r="H10174" s="207" t="s">
        <v>336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691</v>
      </c>
      <c r="C10175" s="205" t="s">
        <v>692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287</v>
      </c>
      <c r="H10175" s="207" t="s">
        <v>2022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691</v>
      </c>
      <c r="C10176" s="205" t="s">
        <v>692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287</v>
      </c>
      <c r="H10176" s="207" t="s">
        <v>2022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691</v>
      </c>
      <c r="C10177" s="205" t="s">
        <v>692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287</v>
      </c>
      <c r="H10177" s="207" t="s">
        <v>2023</v>
      </c>
      <c r="I10177" s="207" t="s">
        <v>260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691</v>
      </c>
      <c r="C10178" s="205" t="s">
        <v>692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287</v>
      </c>
      <c r="H10178" s="207" t="s">
        <v>2023</v>
      </c>
      <c r="I10178" s="207" t="s">
        <v>260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691</v>
      </c>
      <c r="C10179" s="205" t="s">
        <v>692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303</v>
      </c>
      <c r="H10179" s="207" t="s">
        <v>1344</v>
      </c>
      <c r="I10179" s="207" t="s">
        <v>241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691</v>
      </c>
      <c r="C10180" s="205" t="s">
        <v>692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289</v>
      </c>
      <c r="H10180" s="207" t="s">
        <v>1344</v>
      </c>
      <c r="I10180" s="207" t="s">
        <v>241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691</v>
      </c>
      <c r="C10181" s="205" t="s">
        <v>692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303</v>
      </c>
      <c r="H10181" s="207" t="s">
        <v>1344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691</v>
      </c>
      <c r="C10182" s="205" t="s">
        <v>692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289</v>
      </c>
      <c r="H10182" s="207" t="s">
        <v>1344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691</v>
      </c>
      <c r="C10183" s="205" t="s">
        <v>692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287</v>
      </c>
      <c r="H10183" s="207" t="s">
        <v>316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691</v>
      </c>
      <c r="C10184" s="205" t="s">
        <v>692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287</v>
      </c>
      <c r="H10184" s="207" t="s">
        <v>319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691</v>
      </c>
      <c r="C10185" s="205" t="s">
        <v>692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287</v>
      </c>
      <c r="H10185" s="207" t="s">
        <v>540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691</v>
      </c>
      <c r="C10186" s="205" t="s">
        <v>692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287</v>
      </c>
      <c r="H10186" s="207" t="s">
        <v>1832</v>
      </c>
      <c r="I10186" s="207" t="s">
        <v>248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691</v>
      </c>
      <c r="C10187" s="205" t="s">
        <v>692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287</v>
      </c>
      <c r="H10187" s="207" t="s">
        <v>2024</v>
      </c>
      <c r="I10187" s="207" t="s">
        <v>241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691</v>
      </c>
      <c r="C10188" s="205" t="s">
        <v>692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287</v>
      </c>
      <c r="H10188" s="207" t="s">
        <v>2024</v>
      </c>
      <c r="I10188" s="207" t="s">
        <v>241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691</v>
      </c>
      <c r="C10189" s="205" t="s">
        <v>692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287</v>
      </c>
      <c r="H10189" s="207" t="s">
        <v>2024</v>
      </c>
      <c r="I10189" s="207" t="s">
        <v>241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691</v>
      </c>
      <c r="C10190" s="205" t="s">
        <v>692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287</v>
      </c>
      <c r="H10190" s="207" t="s">
        <v>1913</v>
      </c>
      <c r="I10190" s="207" t="s">
        <v>242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691</v>
      </c>
      <c r="C10191" s="205" t="s">
        <v>692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287</v>
      </c>
      <c r="H10191" s="207" t="s">
        <v>1913</v>
      </c>
      <c r="I10191" s="207" t="s">
        <v>242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691</v>
      </c>
      <c r="C10192" s="205" t="s">
        <v>692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287</v>
      </c>
      <c r="H10192" s="207" t="s">
        <v>1913</v>
      </c>
      <c r="I10192" s="207" t="s">
        <v>242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691</v>
      </c>
      <c r="C10193" s="205" t="s">
        <v>692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287</v>
      </c>
      <c r="H10193" s="207" t="s">
        <v>1913</v>
      </c>
      <c r="I10193" s="207" t="s">
        <v>242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691</v>
      </c>
      <c r="C10194" s="205" t="s">
        <v>692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287</v>
      </c>
      <c r="H10194" s="207" t="s">
        <v>1913</v>
      </c>
      <c r="I10194" s="207" t="s">
        <v>242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691</v>
      </c>
      <c r="C10195" s="205" t="s">
        <v>692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287</v>
      </c>
      <c r="H10195" s="207" t="s">
        <v>1913</v>
      </c>
      <c r="I10195" s="207" t="s">
        <v>242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691</v>
      </c>
      <c r="C10196" s="205" t="s">
        <v>692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287</v>
      </c>
      <c r="H10196" s="207" t="s">
        <v>1913</v>
      </c>
      <c r="I10196" s="207" t="s">
        <v>242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691</v>
      </c>
      <c r="C10197" s="205" t="s">
        <v>692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287</v>
      </c>
      <c r="H10197" s="207" t="s">
        <v>1913</v>
      </c>
      <c r="I10197" s="207" t="s">
        <v>242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691</v>
      </c>
      <c r="C10198" s="205" t="s">
        <v>692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287</v>
      </c>
      <c r="H10198" s="207" t="s">
        <v>1679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691</v>
      </c>
      <c r="C10199" s="205" t="s">
        <v>692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289</v>
      </c>
      <c r="H10199" s="207" t="s">
        <v>390</v>
      </c>
      <c r="I10199" s="207" t="s">
        <v>240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691</v>
      </c>
      <c r="C10200" s="205" t="s">
        <v>692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287</v>
      </c>
      <c r="H10200" s="207" t="s">
        <v>390</v>
      </c>
      <c r="I10200" s="207" t="s">
        <v>240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691</v>
      </c>
      <c r="C10201" s="205" t="s">
        <v>692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287</v>
      </c>
      <c r="H10201" s="207" t="s">
        <v>334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691</v>
      </c>
      <c r="C10202" s="205" t="s">
        <v>692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287</v>
      </c>
      <c r="H10202" s="207" t="s">
        <v>334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691</v>
      </c>
      <c r="C10203" s="205" t="s">
        <v>692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287</v>
      </c>
      <c r="H10203" s="207" t="s">
        <v>1023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691</v>
      </c>
      <c r="C10204" s="205" t="s">
        <v>692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287</v>
      </c>
      <c r="H10204" s="207" t="s">
        <v>1023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691</v>
      </c>
      <c r="C10205" s="205" t="s">
        <v>692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287</v>
      </c>
      <c r="H10205" s="207" t="s">
        <v>1893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691</v>
      </c>
      <c r="C10206" s="205" t="s">
        <v>692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287</v>
      </c>
      <c r="H10206" s="207" t="s">
        <v>1893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691</v>
      </c>
      <c r="C10207" s="205" t="s">
        <v>692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287</v>
      </c>
      <c r="H10207" s="207" t="s">
        <v>1893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691</v>
      </c>
      <c r="C10208" s="205" t="s">
        <v>692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287</v>
      </c>
      <c r="H10208" s="207" t="s">
        <v>1893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691</v>
      </c>
      <c r="C10209" s="205" t="s">
        <v>692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287</v>
      </c>
      <c r="H10209" s="207" t="s">
        <v>1893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691</v>
      </c>
      <c r="C10210" s="205" t="s">
        <v>692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287</v>
      </c>
      <c r="H10210" s="207" t="s">
        <v>1893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691</v>
      </c>
      <c r="C10211" s="205" t="s">
        <v>692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287</v>
      </c>
      <c r="H10211" s="207" t="s">
        <v>1893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691</v>
      </c>
      <c r="C10212" s="205" t="s">
        <v>692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289</v>
      </c>
      <c r="H10212" s="207" t="s">
        <v>1761</v>
      </c>
      <c r="I10212" s="207" t="s">
        <v>241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691</v>
      </c>
      <c r="C10213" s="205" t="s">
        <v>692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289</v>
      </c>
      <c r="H10213" s="207" t="s">
        <v>1761</v>
      </c>
      <c r="I10213" s="207" t="s">
        <v>241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691</v>
      </c>
      <c r="C10214" s="205" t="s">
        <v>692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287</v>
      </c>
      <c r="H10214" s="207" t="s">
        <v>1046</v>
      </c>
      <c r="I10214" s="207" t="s">
        <v>242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691</v>
      </c>
      <c r="C10215" s="205" t="s">
        <v>692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287</v>
      </c>
      <c r="H10215" s="207" t="s">
        <v>1046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691</v>
      </c>
      <c r="C10216" s="205" t="s">
        <v>692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287</v>
      </c>
      <c r="H10216" s="207" t="s">
        <v>1046</v>
      </c>
      <c r="I10216" s="207" t="s">
        <v>242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691</v>
      </c>
      <c r="C10217" s="205" t="s">
        <v>692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287</v>
      </c>
      <c r="H10217" s="207" t="s">
        <v>1046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691</v>
      </c>
      <c r="C10218" s="205" t="s">
        <v>692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287</v>
      </c>
      <c r="H10218" s="207" t="s">
        <v>320</v>
      </c>
      <c r="I10218" s="207" t="s">
        <v>251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691</v>
      </c>
      <c r="C10219" s="205" t="s">
        <v>692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287</v>
      </c>
      <c r="H10219" s="207" t="s">
        <v>320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691</v>
      </c>
      <c r="C10220" s="205" t="s">
        <v>692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287</v>
      </c>
      <c r="H10220" s="207" t="s">
        <v>999</v>
      </c>
      <c r="I10220" s="207" t="s">
        <v>248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691</v>
      </c>
      <c r="C10221" s="205" t="s">
        <v>692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287</v>
      </c>
      <c r="H10221" s="207" t="s">
        <v>999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691</v>
      </c>
      <c r="C10222" s="205" t="s">
        <v>692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303</v>
      </c>
      <c r="H10222" s="207" t="s">
        <v>355</v>
      </c>
      <c r="I10222" s="207" t="s">
        <v>240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691</v>
      </c>
      <c r="C10223" s="205" t="s">
        <v>692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289</v>
      </c>
      <c r="H10223" s="207" t="s">
        <v>355</v>
      </c>
      <c r="I10223" s="207" t="s">
        <v>240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691</v>
      </c>
      <c r="C10224" s="205" t="s">
        <v>692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303</v>
      </c>
      <c r="H10224" s="207" t="s">
        <v>355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691</v>
      </c>
      <c r="C10225" s="205" t="s">
        <v>692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289</v>
      </c>
      <c r="H10225" s="207" t="s">
        <v>355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691</v>
      </c>
      <c r="C10226" s="205" t="s">
        <v>692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317</v>
      </c>
      <c r="H10226" s="207" t="s">
        <v>355</v>
      </c>
      <c r="I10226" s="207" t="s">
        <v>240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691</v>
      </c>
      <c r="C10227" s="205" t="s">
        <v>692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317</v>
      </c>
      <c r="H10227" s="207" t="s">
        <v>355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691</v>
      </c>
      <c r="C10228" s="205" t="s">
        <v>692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317</v>
      </c>
      <c r="H10228" s="207" t="s">
        <v>355</v>
      </c>
      <c r="I10228" s="207" t="s">
        <v>240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691</v>
      </c>
      <c r="C10229" s="205" t="s">
        <v>692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317</v>
      </c>
      <c r="H10229" s="207" t="s">
        <v>355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691</v>
      </c>
      <c r="C10230" s="205" t="s">
        <v>692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287</v>
      </c>
      <c r="H10230" s="207" t="s">
        <v>355</v>
      </c>
      <c r="I10230" s="207" t="s">
        <v>240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691</v>
      </c>
      <c r="C10231" s="205" t="s">
        <v>692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287</v>
      </c>
      <c r="H10231" s="207" t="s">
        <v>355</v>
      </c>
      <c r="I10231" s="207" t="s">
        <v>240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691</v>
      </c>
      <c r="C10232" s="205" t="s">
        <v>692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303</v>
      </c>
      <c r="H10232" s="207" t="s">
        <v>355</v>
      </c>
      <c r="I10232" s="207" t="s">
        <v>240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691</v>
      </c>
      <c r="C10233" s="205" t="s">
        <v>692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303</v>
      </c>
      <c r="H10233" s="207" t="s">
        <v>355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691</v>
      </c>
      <c r="C10234" s="205" t="s">
        <v>692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317</v>
      </c>
      <c r="H10234" s="207" t="s">
        <v>355</v>
      </c>
      <c r="I10234" s="207" t="s">
        <v>240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691</v>
      </c>
      <c r="C10235" s="205" t="s">
        <v>692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317</v>
      </c>
      <c r="H10235" s="207" t="s">
        <v>355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691</v>
      </c>
      <c r="C10236" s="205" t="s">
        <v>692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287</v>
      </c>
      <c r="H10236" s="207" t="s">
        <v>217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691</v>
      </c>
      <c r="C10237" s="205" t="s">
        <v>692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287</v>
      </c>
      <c r="H10237" s="207" t="s">
        <v>217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691</v>
      </c>
      <c r="C10238" s="205" t="s">
        <v>692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287</v>
      </c>
      <c r="H10238" s="207" t="s">
        <v>307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691</v>
      </c>
      <c r="C10239" s="205" t="s">
        <v>692</v>
      </c>
      <c r="D10239" s="72" t="str">
        <f t="shared" si="319"/>
        <v>mai/2019</v>
      </c>
      <c r="E10239" s="206">
        <v>43588</v>
      </c>
      <c r="F10239" s="205" t="s">
        <v>2025</v>
      </c>
      <c r="G10239" s="205" t="s">
        <v>287</v>
      </c>
      <c r="H10239" s="207" t="s">
        <v>399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691</v>
      </c>
      <c r="C10240" s="205" t="s">
        <v>692</v>
      </c>
      <c r="D10240" s="72" t="str">
        <f t="shared" si="319"/>
        <v>mai/2019</v>
      </c>
      <c r="E10240" s="206">
        <v>43588</v>
      </c>
      <c r="F10240" s="205" t="s">
        <v>2011</v>
      </c>
      <c r="G10240" s="205" t="s">
        <v>287</v>
      </c>
      <c r="H10240" s="229" t="s">
        <v>1566</v>
      </c>
      <c r="I10240" s="229" t="s">
        <v>268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691</v>
      </c>
      <c r="C10241" s="205" t="s">
        <v>692</v>
      </c>
      <c r="D10241" s="72" t="str">
        <f t="shared" si="319"/>
        <v>mai/2019</v>
      </c>
      <c r="E10241" s="206">
        <v>43588</v>
      </c>
      <c r="F10241" s="205" t="s">
        <v>2011</v>
      </c>
      <c r="G10241" s="205" t="s">
        <v>287</v>
      </c>
      <c r="H10241" s="207" t="s">
        <v>1566</v>
      </c>
      <c r="I10241" s="207" t="s">
        <v>268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691</v>
      </c>
      <c r="C10242" s="205" t="s">
        <v>692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287</v>
      </c>
      <c r="H10242" s="207" t="s">
        <v>2026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691</v>
      </c>
      <c r="C10243" s="205" t="s">
        <v>692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287</v>
      </c>
      <c r="H10243" s="207" t="s">
        <v>2026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693</v>
      </c>
      <c r="C10244" s="205" t="s">
        <v>692</v>
      </c>
      <c r="D10244" s="72" t="str">
        <f t="shared" ref="D10244:D10307" si="321">TEXT(E10244,"mmm/aaaa")</f>
        <v>mai/2019</v>
      </c>
      <c r="E10244" s="206">
        <v>43588</v>
      </c>
      <c r="F10244" s="205" t="s">
        <v>520</v>
      </c>
      <c r="G10244" s="205" t="s">
        <v>287</v>
      </c>
      <c r="H10244" s="207" t="s">
        <v>615</v>
      </c>
      <c r="I10244" s="207" t="s">
        <v>292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691</v>
      </c>
      <c r="C10245" s="205" t="s">
        <v>692</v>
      </c>
      <c r="D10245" s="72" t="str">
        <f t="shared" si="321"/>
        <v>mai/2019</v>
      </c>
      <c r="E10245" s="206">
        <v>43588</v>
      </c>
      <c r="F10245" s="205" t="s">
        <v>520</v>
      </c>
      <c r="G10245" s="205" t="s">
        <v>287</v>
      </c>
      <c r="H10245" s="207" t="s">
        <v>204</v>
      </c>
      <c r="I10245" s="207" t="s">
        <v>292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691</v>
      </c>
      <c r="C10246" s="205" t="s">
        <v>692</v>
      </c>
      <c r="D10246" s="72" t="str">
        <f t="shared" si="321"/>
        <v>mai/2019</v>
      </c>
      <c r="E10246" s="206">
        <v>43588</v>
      </c>
      <c r="F10246" s="205" t="s">
        <v>210</v>
      </c>
      <c r="G10246" s="205" t="s">
        <v>287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691</v>
      </c>
      <c r="C10247" s="205" t="s">
        <v>692</v>
      </c>
      <c r="D10247" s="72" t="str">
        <f t="shared" si="321"/>
        <v>mai/2019</v>
      </c>
      <c r="E10247" s="206">
        <v>43588</v>
      </c>
      <c r="F10247" s="205" t="s">
        <v>210</v>
      </c>
      <c r="G10247" s="205" t="s">
        <v>287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691</v>
      </c>
      <c r="C10248" s="205" t="s">
        <v>692</v>
      </c>
      <c r="D10248" s="72" t="str">
        <f t="shared" si="321"/>
        <v>mai/2019</v>
      </c>
      <c r="E10248" s="206">
        <v>43588</v>
      </c>
      <c r="F10248" s="205" t="s">
        <v>210</v>
      </c>
      <c r="G10248" s="205" t="s">
        <v>287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691</v>
      </c>
      <c r="C10249" s="205" t="s">
        <v>692</v>
      </c>
      <c r="D10249" s="72" t="str">
        <f t="shared" si="321"/>
        <v>mai/2019</v>
      </c>
      <c r="E10249" s="206">
        <v>43588</v>
      </c>
      <c r="F10249" s="205" t="s">
        <v>210</v>
      </c>
      <c r="G10249" s="205" t="s">
        <v>287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691</v>
      </c>
      <c r="C10250" s="205" t="s">
        <v>692</v>
      </c>
      <c r="D10250" s="72" t="str">
        <f t="shared" si="321"/>
        <v>mai/2019</v>
      </c>
      <c r="E10250" s="206">
        <v>43588</v>
      </c>
      <c r="F10250" s="205" t="s">
        <v>210</v>
      </c>
      <c r="G10250" s="205" t="s">
        <v>287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691</v>
      </c>
      <c r="C10251" s="205" t="s">
        <v>692</v>
      </c>
      <c r="D10251" s="72" t="str">
        <f t="shared" si="321"/>
        <v>mai/2019</v>
      </c>
      <c r="E10251" s="206">
        <v>43588</v>
      </c>
      <c r="F10251" s="205" t="s">
        <v>210</v>
      </c>
      <c r="G10251" s="205" t="s">
        <v>287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691</v>
      </c>
      <c r="C10252" s="205" t="s">
        <v>692</v>
      </c>
      <c r="D10252" s="72" t="str">
        <f t="shared" si="321"/>
        <v>mai/2019</v>
      </c>
      <c r="E10252" s="206">
        <v>43588</v>
      </c>
      <c r="F10252" s="205" t="s">
        <v>210</v>
      </c>
      <c r="G10252" s="205" t="s">
        <v>287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691</v>
      </c>
      <c r="C10253" s="205" t="s">
        <v>692</v>
      </c>
      <c r="D10253" s="72" t="str">
        <f t="shared" si="321"/>
        <v>mai/2019</v>
      </c>
      <c r="E10253" s="206">
        <v>43588</v>
      </c>
      <c r="F10253" s="205" t="s">
        <v>210</v>
      </c>
      <c r="G10253" s="205" t="s">
        <v>287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691</v>
      </c>
      <c r="C10254" s="205" t="s">
        <v>692</v>
      </c>
      <c r="D10254" s="72" t="str">
        <f t="shared" si="321"/>
        <v>mai/2019</v>
      </c>
      <c r="E10254" s="206">
        <v>43588</v>
      </c>
      <c r="F10254" s="205" t="s">
        <v>210</v>
      </c>
      <c r="G10254" s="205" t="s">
        <v>287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691</v>
      </c>
      <c r="C10255" s="205" t="s">
        <v>692</v>
      </c>
      <c r="D10255" s="72" t="str">
        <f t="shared" si="321"/>
        <v>mai/2019</v>
      </c>
      <c r="E10255" s="206">
        <v>43588</v>
      </c>
      <c r="F10255" s="205" t="s">
        <v>210</v>
      </c>
      <c r="G10255" s="205" t="s">
        <v>287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691</v>
      </c>
      <c r="C10256" s="205" t="s">
        <v>692</v>
      </c>
      <c r="D10256" s="72" t="str">
        <f t="shared" si="321"/>
        <v>mai/2019</v>
      </c>
      <c r="E10256" s="206">
        <v>43588</v>
      </c>
      <c r="F10256" s="205" t="s">
        <v>210</v>
      </c>
      <c r="G10256" s="205" t="s">
        <v>287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691</v>
      </c>
      <c r="C10257" s="205" t="s">
        <v>692</v>
      </c>
      <c r="D10257" s="72" t="str">
        <f t="shared" si="321"/>
        <v>mai/2019</v>
      </c>
      <c r="E10257" s="206">
        <v>43588</v>
      </c>
      <c r="F10257" s="205" t="s">
        <v>210</v>
      </c>
      <c r="G10257" s="205" t="s">
        <v>287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691</v>
      </c>
      <c r="C10258" s="205" t="s">
        <v>692</v>
      </c>
      <c r="D10258" s="72" t="str">
        <f t="shared" si="321"/>
        <v>mai/2019</v>
      </c>
      <c r="E10258" s="206">
        <v>43588</v>
      </c>
      <c r="F10258" s="205" t="s">
        <v>210</v>
      </c>
      <c r="G10258" s="205" t="s">
        <v>287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691</v>
      </c>
      <c r="C10259" s="205" t="s">
        <v>692</v>
      </c>
      <c r="D10259" s="72" t="str">
        <f t="shared" si="321"/>
        <v>mai/2019</v>
      </c>
      <c r="E10259" s="206">
        <v>43588</v>
      </c>
      <c r="F10259" s="205" t="s">
        <v>210</v>
      </c>
      <c r="G10259" s="205" t="s">
        <v>287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691</v>
      </c>
      <c r="C10260" s="205" t="s">
        <v>692</v>
      </c>
      <c r="D10260" s="72" t="str">
        <f t="shared" si="321"/>
        <v>mai/2019</v>
      </c>
      <c r="E10260" s="206">
        <v>43588</v>
      </c>
      <c r="F10260" s="205" t="s">
        <v>210</v>
      </c>
      <c r="G10260" s="205" t="s">
        <v>287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691</v>
      </c>
      <c r="C10261" s="205" t="s">
        <v>692</v>
      </c>
      <c r="D10261" s="72" t="str">
        <f t="shared" si="321"/>
        <v>mai/2019</v>
      </c>
      <c r="E10261" s="206">
        <v>43588</v>
      </c>
      <c r="F10261" s="205" t="s">
        <v>210</v>
      </c>
      <c r="G10261" s="205" t="s">
        <v>287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691</v>
      </c>
      <c r="C10262" s="205" t="s">
        <v>692</v>
      </c>
      <c r="D10262" s="72" t="str">
        <f t="shared" si="321"/>
        <v>mai/2019</v>
      </c>
      <c r="E10262" s="206">
        <v>43588</v>
      </c>
      <c r="F10262" s="205" t="s">
        <v>210</v>
      </c>
      <c r="G10262" s="205" t="s">
        <v>287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691</v>
      </c>
      <c r="C10263" s="205" t="s">
        <v>692</v>
      </c>
      <c r="D10263" s="72" t="str">
        <f t="shared" si="321"/>
        <v>mai/2019</v>
      </c>
      <c r="E10263" s="206">
        <v>43588</v>
      </c>
      <c r="F10263" s="205" t="s">
        <v>210</v>
      </c>
      <c r="G10263" s="205" t="s">
        <v>287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691</v>
      </c>
      <c r="C10264" s="205" t="s">
        <v>692</v>
      </c>
      <c r="D10264" s="72" t="str">
        <f t="shared" si="321"/>
        <v>mai/2019</v>
      </c>
      <c r="E10264" s="206">
        <v>43588</v>
      </c>
      <c r="F10264" s="205" t="s">
        <v>210</v>
      </c>
      <c r="G10264" s="205" t="s">
        <v>287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691</v>
      </c>
      <c r="C10265" s="205" t="s">
        <v>692</v>
      </c>
      <c r="D10265" s="72" t="str">
        <f t="shared" si="321"/>
        <v>mai/2019</v>
      </c>
      <c r="E10265" s="206">
        <v>43588</v>
      </c>
      <c r="F10265" s="205" t="s">
        <v>210</v>
      </c>
      <c r="G10265" s="205" t="s">
        <v>287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693</v>
      </c>
      <c r="C10266" s="205" t="s">
        <v>692</v>
      </c>
      <c r="D10266" s="72" t="str">
        <f t="shared" si="321"/>
        <v>mai/2019</v>
      </c>
      <c r="E10266" s="206">
        <v>43588</v>
      </c>
      <c r="F10266" s="205" t="s">
        <v>210</v>
      </c>
      <c r="G10266" s="205" t="s">
        <v>287</v>
      </c>
      <c r="H10266" s="207" t="s">
        <v>1563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691</v>
      </c>
      <c r="C10267" s="205" t="s">
        <v>692</v>
      </c>
      <c r="D10267" s="72" t="str">
        <f t="shared" si="321"/>
        <v>mai/2019</v>
      </c>
      <c r="E10267" s="206">
        <v>43588</v>
      </c>
      <c r="F10267" s="205" t="s">
        <v>210</v>
      </c>
      <c r="G10267" s="205" t="s">
        <v>287</v>
      </c>
      <c r="H10267" s="207" t="s">
        <v>298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691</v>
      </c>
      <c r="C10268" s="205" t="s">
        <v>692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287</v>
      </c>
      <c r="H10268" s="207" t="s">
        <v>581</v>
      </c>
      <c r="I10268" s="207" t="s">
        <v>240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691</v>
      </c>
      <c r="C10269" s="205" t="s">
        <v>692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287</v>
      </c>
      <c r="H10269" s="207" t="s">
        <v>581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691</v>
      </c>
      <c r="C10270" s="205" t="s">
        <v>692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287</v>
      </c>
      <c r="H10270" s="207" t="s">
        <v>1982</v>
      </c>
      <c r="I10270" s="207" t="s">
        <v>241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691</v>
      </c>
      <c r="C10271" s="205" t="s">
        <v>692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287</v>
      </c>
      <c r="H10271" s="207" t="s">
        <v>1037</v>
      </c>
      <c r="I10271" s="207" t="s">
        <v>240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691</v>
      </c>
      <c r="C10272" s="205" t="s">
        <v>692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287</v>
      </c>
      <c r="H10272" s="207" t="s">
        <v>1037</v>
      </c>
      <c r="I10272" s="207" t="s">
        <v>240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691</v>
      </c>
      <c r="C10273" s="205" t="s">
        <v>692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287</v>
      </c>
      <c r="H10273" s="207" t="s">
        <v>1615</v>
      </c>
      <c r="I10273" s="207" t="s">
        <v>240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691</v>
      </c>
      <c r="C10274" s="205" t="s">
        <v>692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287</v>
      </c>
      <c r="H10274" s="207" t="s">
        <v>1615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691</v>
      </c>
      <c r="C10275" s="205" t="s">
        <v>692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303</v>
      </c>
      <c r="H10275" s="207" t="s">
        <v>2027</v>
      </c>
      <c r="I10275" s="207" t="s">
        <v>253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691</v>
      </c>
      <c r="C10276" s="205" t="s">
        <v>692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293</v>
      </c>
      <c r="H10276" s="207" t="s">
        <v>2028</v>
      </c>
      <c r="I10276" s="207" t="s">
        <v>249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691</v>
      </c>
      <c r="C10277" s="205" t="s">
        <v>692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313</v>
      </c>
      <c r="H10277" s="207" t="s">
        <v>2028</v>
      </c>
      <c r="I10277" s="207" t="s">
        <v>249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691</v>
      </c>
      <c r="C10278" s="205" t="s">
        <v>692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317</v>
      </c>
      <c r="H10278" s="207" t="s">
        <v>2028</v>
      </c>
      <c r="I10278" s="207" t="s">
        <v>249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691</v>
      </c>
      <c r="C10279" s="205" t="s">
        <v>692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287</v>
      </c>
      <c r="H10279" s="207" t="s">
        <v>2028</v>
      </c>
      <c r="I10279" s="207" t="s">
        <v>249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691</v>
      </c>
      <c r="C10280" s="205" t="s">
        <v>692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287</v>
      </c>
      <c r="H10280" s="207" t="s">
        <v>2028</v>
      </c>
      <c r="I10280" s="207" t="s">
        <v>249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691</v>
      </c>
      <c r="C10281" s="205" t="s">
        <v>692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287</v>
      </c>
      <c r="H10281" s="207" t="s">
        <v>2028</v>
      </c>
      <c r="I10281" s="207" t="s">
        <v>249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691</v>
      </c>
      <c r="C10282" s="205" t="s">
        <v>692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287</v>
      </c>
      <c r="H10282" s="207" t="s">
        <v>2028</v>
      </c>
      <c r="I10282" s="207" t="s">
        <v>249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691</v>
      </c>
      <c r="C10283" s="205" t="s">
        <v>692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317</v>
      </c>
      <c r="H10283" s="207" t="s">
        <v>2028</v>
      </c>
      <c r="I10283" s="207" t="s">
        <v>249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691</v>
      </c>
      <c r="C10284" s="205" t="s">
        <v>692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287</v>
      </c>
      <c r="H10284" s="207" t="s">
        <v>1946</v>
      </c>
      <c r="I10284" s="207" t="s">
        <v>245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691</v>
      </c>
      <c r="C10285" s="205" t="s">
        <v>692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287</v>
      </c>
      <c r="H10285" s="207" t="s">
        <v>1946</v>
      </c>
      <c r="I10285" s="207" t="s">
        <v>245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691</v>
      </c>
      <c r="C10286" s="205" t="s">
        <v>692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287</v>
      </c>
      <c r="H10286" s="207" t="s">
        <v>1037</v>
      </c>
      <c r="I10286" s="207" t="s">
        <v>240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691</v>
      </c>
      <c r="C10287" s="205" t="s">
        <v>692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287</v>
      </c>
      <c r="H10287" s="207" t="s">
        <v>1920</v>
      </c>
      <c r="I10287" s="207" t="s">
        <v>252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691</v>
      </c>
      <c r="C10288" s="205" t="s">
        <v>692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287</v>
      </c>
      <c r="H10288" s="207" t="s">
        <v>1920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691</v>
      </c>
      <c r="C10289" s="205" t="s">
        <v>692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287</v>
      </c>
      <c r="H10289" s="207" t="s">
        <v>1920</v>
      </c>
      <c r="I10289" s="207" t="s">
        <v>240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691</v>
      </c>
      <c r="C10290" s="205" t="s">
        <v>692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287</v>
      </c>
      <c r="H10290" s="207" t="s">
        <v>1920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691</v>
      </c>
      <c r="C10291" s="205" t="s">
        <v>692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287</v>
      </c>
      <c r="H10291" s="207" t="s">
        <v>568</v>
      </c>
      <c r="I10291" s="207" t="s">
        <v>240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691</v>
      </c>
      <c r="C10292" s="205" t="s">
        <v>692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287</v>
      </c>
      <c r="H10292" s="207" t="s">
        <v>568</v>
      </c>
      <c r="I10292" s="207" t="s">
        <v>240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691</v>
      </c>
      <c r="C10293" s="205" t="s">
        <v>692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287</v>
      </c>
      <c r="H10293" s="207" t="s">
        <v>2029</v>
      </c>
      <c r="I10293" s="207" t="s">
        <v>241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691</v>
      </c>
      <c r="C10294" s="205" t="s">
        <v>692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289</v>
      </c>
      <c r="H10294" s="207" t="s">
        <v>1755</v>
      </c>
      <c r="I10294" s="207" t="s">
        <v>240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691</v>
      </c>
      <c r="C10295" s="205" t="s">
        <v>692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289</v>
      </c>
      <c r="H10295" s="207" t="s">
        <v>1755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691</v>
      </c>
      <c r="C10296" s="205" t="s">
        <v>692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317</v>
      </c>
      <c r="H10296" s="207" t="s">
        <v>1755</v>
      </c>
      <c r="I10296" s="207" t="s">
        <v>240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691</v>
      </c>
      <c r="C10297" s="205" t="s">
        <v>692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313</v>
      </c>
      <c r="H10297" s="207" t="s">
        <v>1755</v>
      </c>
      <c r="I10297" s="207" t="s">
        <v>240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691</v>
      </c>
      <c r="C10298" s="205" t="s">
        <v>692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293</v>
      </c>
      <c r="H10298" s="207" t="s">
        <v>1755</v>
      </c>
      <c r="I10298" s="207" t="s">
        <v>240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691</v>
      </c>
      <c r="C10299" s="205" t="s">
        <v>692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317</v>
      </c>
      <c r="H10299" s="207" t="s">
        <v>1755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691</v>
      </c>
      <c r="C10300" s="205" t="s">
        <v>692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313</v>
      </c>
      <c r="H10300" s="207" t="s">
        <v>1755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691</v>
      </c>
      <c r="C10301" s="205" t="s">
        <v>692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293</v>
      </c>
      <c r="H10301" s="207" t="s">
        <v>1755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691</v>
      </c>
      <c r="C10302" s="205" t="s">
        <v>692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287</v>
      </c>
      <c r="H10302" s="207" t="s">
        <v>1755</v>
      </c>
      <c r="I10302" s="207" t="s">
        <v>240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691</v>
      </c>
      <c r="C10303" s="205" t="s">
        <v>692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287</v>
      </c>
      <c r="H10303" s="207" t="s">
        <v>1755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691</v>
      </c>
      <c r="C10304" s="205" t="s">
        <v>692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287</v>
      </c>
      <c r="H10304" s="207" t="s">
        <v>1755</v>
      </c>
      <c r="I10304" s="207" t="s">
        <v>240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691</v>
      </c>
      <c r="C10305" s="205" t="s">
        <v>692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287</v>
      </c>
      <c r="H10305" s="207" t="s">
        <v>1755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691</v>
      </c>
      <c r="C10306" s="205" t="s">
        <v>692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287</v>
      </c>
      <c r="H10306" s="207" t="s">
        <v>1755</v>
      </c>
      <c r="I10306" s="207" t="s">
        <v>240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691</v>
      </c>
      <c r="C10307" s="205" t="s">
        <v>692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287</v>
      </c>
      <c r="H10307" s="207" t="s">
        <v>1755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691</v>
      </c>
      <c r="C10308" s="205" t="s">
        <v>692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287</v>
      </c>
      <c r="H10308" s="207" t="s">
        <v>1572</v>
      </c>
      <c r="I10308" s="207" t="s">
        <v>240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691</v>
      </c>
      <c r="C10309" s="205" t="s">
        <v>692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287</v>
      </c>
      <c r="H10309" s="207" t="s">
        <v>1572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691</v>
      </c>
      <c r="C10310" s="205" t="s">
        <v>692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287</v>
      </c>
      <c r="H10310" s="207" t="s">
        <v>2030</v>
      </c>
      <c r="I10310" s="207" t="s">
        <v>253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691</v>
      </c>
      <c r="C10311" s="205" t="s">
        <v>692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287</v>
      </c>
      <c r="H10311" s="207" t="s">
        <v>1900</v>
      </c>
      <c r="I10311" s="207" t="s">
        <v>240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691</v>
      </c>
      <c r="C10312" s="205" t="s">
        <v>692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287</v>
      </c>
      <c r="H10312" s="207" t="s">
        <v>1900</v>
      </c>
      <c r="I10312" s="207" t="s">
        <v>240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691</v>
      </c>
      <c r="C10313" s="205" t="s">
        <v>692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287</v>
      </c>
      <c r="H10313" s="207" t="s">
        <v>1900</v>
      </c>
      <c r="I10313" s="207" t="s">
        <v>240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691</v>
      </c>
      <c r="C10314" s="205" t="s">
        <v>692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303</v>
      </c>
      <c r="H10314" s="207" t="s">
        <v>1900</v>
      </c>
      <c r="I10314" s="207" t="s">
        <v>240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691</v>
      </c>
      <c r="C10315" s="205" t="s">
        <v>692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317</v>
      </c>
      <c r="H10315" s="207" t="s">
        <v>1900</v>
      </c>
      <c r="I10315" s="207" t="s">
        <v>240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691</v>
      </c>
      <c r="C10316" s="205" t="s">
        <v>692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287</v>
      </c>
      <c r="H10316" s="207" t="s">
        <v>1900</v>
      </c>
      <c r="I10316" s="207" t="s">
        <v>240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691</v>
      </c>
      <c r="C10317" s="205" t="s">
        <v>692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287</v>
      </c>
      <c r="H10317" s="207" t="s">
        <v>1900</v>
      </c>
      <c r="I10317" s="207" t="s">
        <v>240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691</v>
      </c>
      <c r="C10318" s="205" t="s">
        <v>692</v>
      </c>
      <c r="D10318" s="72" t="str">
        <f t="shared" si="323"/>
        <v>mai/2019</v>
      </c>
      <c r="E10318" s="206">
        <v>43591</v>
      </c>
      <c r="F10318" s="205" t="s">
        <v>520</v>
      </c>
      <c r="G10318" s="205" t="s">
        <v>287</v>
      </c>
      <c r="H10318" s="207" t="s">
        <v>204</v>
      </c>
      <c r="I10318" s="207" t="s">
        <v>292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691</v>
      </c>
      <c r="C10319" s="205" t="s">
        <v>692</v>
      </c>
      <c r="D10319" s="72" t="str">
        <f t="shared" si="323"/>
        <v>mai/2019</v>
      </c>
      <c r="E10319" s="206">
        <v>43591</v>
      </c>
      <c r="F10319" s="205" t="s">
        <v>210</v>
      </c>
      <c r="G10319" s="205" t="s">
        <v>287</v>
      </c>
      <c r="H10319" s="207" t="s">
        <v>298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691</v>
      </c>
      <c r="C10320" s="205" t="s">
        <v>692</v>
      </c>
      <c r="D10320" s="72" t="str">
        <f t="shared" si="323"/>
        <v>mai/2019</v>
      </c>
      <c r="E10320" s="206">
        <v>43591</v>
      </c>
      <c r="F10320" s="205" t="s">
        <v>210</v>
      </c>
      <c r="G10320" s="205" t="s">
        <v>287</v>
      </c>
      <c r="H10320" s="207" t="s">
        <v>298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691</v>
      </c>
      <c r="C10321" s="205" t="s">
        <v>692</v>
      </c>
      <c r="D10321" s="72" t="str">
        <f t="shared" si="323"/>
        <v>mai/2019</v>
      </c>
      <c r="E10321" s="206">
        <v>43591</v>
      </c>
      <c r="F10321" s="205" t="s">
        <v>210</v>
      </c>
      <c r="G10321" s="205" t="s">
        <v>287</v>
      </c>
      <c r="H10321" s="207" t="s">
        <v>298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691</v>
      </c>
      <c r="C10322" s="205" t="s">
        <v>692</v>
      </c>
      <c r="D10322" s="72" t="str">
        <f t="shared" si="323"/>
        <v>mai/2019</v>
      </c>
      <c r="E10322" s="206">
        <v>43591</v>
      </c>
      <c r="F10322" s="205" t="s">
        <v>210</v>
      </c>
      <c r="G10322" s="205" t="s">
        <v>287</v>
      </c>
      <c r="H10322" s="207" t="s">
        <v>298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691</v>
      </c>
      <c r="C10323" s="205" t="s">
        <v>692</v>
      </c>
      <c r="D10323" s="72" t="str">
        <f t="shared" si="323"/>
        <v>mai/2019</v>
      </c>
      <c r="E10323" s="206">
        <v>43591</v>
      </c>
      <c r="F10323" s="205" t="s">
        <v>210</v>
      </c>
      <c r="G10323" s="205" t="s">
        <v>287</v>
      </c>
      <c r="H10323" s="207" t="s">
        <v>298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691</v>
      </c>
      <c r="C10324" s="205" t="s">
        <v>692</v>
      </c>
      <c r="D10324" s="72" t="str">
        <f t="shared" si="323"/>
        <v>mai/2019</v>
      </c>
      <c r="E10324" s="206">
        <v>43591</v>
      </c>
      <c r="F10324" s="205" t="s">
        <v>210</v>
      </c>
      <c r="G10324" s="205" t="s">
        <v>287</v>
      </c>
      <c r="H10324" s="207" t="s">
        <v>298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691</v>
      </c>
      <c r="C10325" s="205" t="s">
        <v>692</v>
      </c>
      <c r="D10325" s="72" t="str">
        <f t="shared" si="323"/>
        <v>mai/2019</v>
      </c>
      <c r="E10325" s="206">
        <v>43591</v>
      </c>
      <c r="F10325" s="205" t="s">
        <v>210</v>
      </c>
      <c r="G10325" s="205" t="s">
        <v>287</v>
      </c>
      <c r="H10325" s="207" t="s">
        <v>298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691</v>
      </c>
      <c r="C10326" s="205" t="s">
        <v>692</v>
      </c>
      <c r="D10326" s="72" t="str">
        <f t="shared" si="323"/>
        <v>mai/2019</v>
      </c>
      <c r="E10326" s="206">
        <v>43591</v>
      </c>
      <c r="F10326" s="205" t="s">
        <v>210</v>
      </c>
      <c r="G10326" s="205" t="s">
        <v>287</v>
      </c>
      <c r="H10326" s="207" t="s">
        <v>298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691</v>
      </c>
      <c r="C10327" s="205" t="s">
        <v>692</v>
      </c>
      <c r="D10327" s="72" t="str">
        <f t="shared" si="323"/>
        <v>mai/2019</v>
      </c>
      <c r="E10327" s="206">
        <v>43591</v>
      </c>
      <c r="F10327" s="205" t="s">
        <v>210</v>
      </c>
      <c r="G10327" s="205" t="s">
        <v>287</v>
      </c>
      <c r="H10327" s="207" t="s">
        <v>298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691</v>
      </c>
      <c r="C10328" s="205" t="s">
        <v>692</v>
      </c>
      <c r="D10328" s="72" t="str">
        <f t="shared" si="323"/>
        <v>mai/2019</v>
      </c>
      <c r="E10328" s="206">
        <v>43591</v>
      </c>
      <c r="F10328" s="205" t="s">
        <v>210</v>
      </c>
      <c r="G10328" s="205" t="s">
        <v>287</v>
      </c>
      <c r="H10328" s="207" t="s">
        <v>298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691</v>
      </c>
      <c r="C10329" s="205" t="s">
        <v>692</v>
      </c>
      <c r="D10329" s="72" t="str">
        <f t="shared" si="323"/>
        <v>mai/2019</v>
      </c>
      <c r="E10329" s="206">
        <v>43591</v>
      </c>
      <c r="F10329" s="205" t="s">
        <v>210</v>
      </c>
      <c r="G10329" s="205" t="s">
        <v>287</v>
      </c>
      <c r="H10329" s="207" t="s">
        <v>298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691</v>
      </c>
      <c r="C10330" s="205" t="s">
        <v>692</v>
      </c>
      <c r="D10330" s="72" t="str">
        <f t="shared" si="323"/>
        <v>mai/2019</v>
      </c>
      <c r="E10330" s="206">
        <v>43591</v>
      </c>
      <c r="F10330" s="205" t="s">
        <v>210</v>
      </c>
      <c r="G10330" s="205" t="s">
        <v>287</v>
      </c>
      <c r="H10330" s="207" t="s">
        <v>298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691</v>
      </c>
      <c r="C10331" s="205" t="s">
        <v>692</v>
      </c>
      <c r="D10331" s="72" t="str">
        <f t="shared" si="323"/>
        <v>mai/2019</v>
      </c>
      <c r="E10331" s="206">
        <v>43591</v>
      </c>
      <c r="F10331" s="205" t="s">
        <v>210</v>
      </c>
      <c r="G10331" s="205" t="s">
        <v>287</v>
      </c>
      <c r="H10331" s="207" t="s">
        <v>298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691</v>
      </c>
      <c r="C10332" s="205" t="s">
        <v>692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287</v>
      </c>
      <c r="H10332" s="207" t="s">
        <v>2031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691</v>
      </c>
      <c r="C10333" s="205" t="s">
        <v>692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287</v>
      </c>
      <c r="H10333" s="207" t="s">
        <v>2032</v>
      </c>
      <c r="I10333" s="207" t="s">
        <v>253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691</v>
      </c>
      <c r="C10334" s="205" t="s">
        <v>692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287</v>
      </c>
      <c r="H10334" s="207" t="s">
        <v>1612</v>
      </c>
      <c r="I10334" s="207" t="s">
        <v>241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691</v>
      </c>
      <c r="C10335" s="205" t="s">
        <v>692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287</v>
      </c>
      <c r="H10335" s="207" t="s">
        <v>1612</v>
      </c>
      <c r="I10335" s="207" t="s">
        <v>241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691</v>
      </c>
      <c r="C10336" s="205" t="s">
        <v>692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287</v>
      </c>
      <c r="H10336" s="207" t="s">
        <v>412</v>
      </c>
      <c r="I10336" s="207" t="s">
        <v>241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691</v>
      </c>
      <c r="C10337" s="205" t="s">
        <v>692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287</v>
      </c>
      <c r="H10337" s="207" t="s">
        <v>412</v>
      </c>
      <c r="I10337" s="207" t="s">
        <v>241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691</v>
      </c>
      <c r="C10338" s="205" t="s">
        <v>692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287</v>
      </c>
      <c r="H10338" s="207" t="s">
        <v>412</v>
      </c>
      <c r="I10338" s="207" t="s">
        <v>241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691</v>
      </c>
      <c r="C10339" s="205" t="s">
        <v>692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287</v>
      </c>
      <c r="H10339" s="207" t="s">
        <v>1920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691</v>
      </c>
      <c r="C10340" s="205" t="s">
        <v>692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287</v>
      </c>
      <c r="H10340" s="207" t="s">
        <v>1920</v>
      </c>
      <c r="I10340" s="207" t="s">
        <v>240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691</v>
      </c>
      <c r="C10341" s="205" t="s">
        <v>692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287</v>
      </c>
      <c r="H10341" s="207" t="s">
        <v>1920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691</v>
      </c>
      <c r="C10342" s="205" t="s">
        <v>692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287</v>
      </c>
      <c r="H10342" s="207" t="s">
        <v>1920</v>
      </c>
      <c r="I10342" s="207" t="s">
        <v>240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691</v>
      </c>
      <c r="C10343" s="205" t="s">
        <v>692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287</v>
      </c>
      <c r="H10343" s="207" t="s">
        <v>1920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691</v>
      </c>
      <c r="C10344" s="205" t="s">
        <v>692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287</v>
      </c>
      <c r="H10344" s="207" t="s">
        <v>1920</v>
      </c>
      <c r="I10344" s="207" t="s">
        <v>240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691</v>
      </c>
      <c r="C10345" s="205" t="s">
        <v>692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287</v>
      </c>
      <c r="H10345" s="207" t="s">
        <v>1605</v>
      </c>
      <c r="I10345" s="207" t="s">
        <v>241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691</v>
      </c>
      <c r="C10346" s="205" t="s">
        <v>692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287</v>
      </c>
      <c r="H10346" s="207" t="s">
        <v>1605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691</v>
      </c>
      <c r="C10347" s="205" t="s">
        <v>692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287</v>
      </c>
      <c r="H10347" s="207" t="s">
        <v>1605</v>
      </c>
      <c r="I10347" s="207" t="s">
        <v>241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691</v>
      </c>
      <c r="C10348" s="205" t="s">
        <v>692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287</v>
      </c>
      <c r="H10348" s="207" t="s">
        <v>1605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691</v>
      </c>
      <c r="C10349" s="205" t="s">
        <v>692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287</v>
      </c>
      <c r="H10349" s="207" t="s">
        <v>1605</v>
      </c>
      <c r="I10349" s="207" t="s">
        <v>241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691</v>
      </c>
      <c r="C10350" s="205" t="s">
        <v>692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287</v>
      </c>
      <c r="H10350" s="207" t="s">
        <v>1605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691</v>
      </c>
      <c r="C10351" s="205" t="s">
        <v>692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287</v>
      </c>
      <c r="H10351" s="207" t="s">
        <v>1605</v>
      </c>
      <c r="I10351" s="207" t="s">
        <v>241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691</v>
      </c>
      <c r="C10352" s="205" t="s">
        <v>692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287</v>
      </c>
      <c r="H10352" s="207" t="s">
        <v>1605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691</v>
      </c>
      <c r="C10353" s="205" t="s">
        <v>692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287</v>
      </c>
      <c r="H10353" s="207" t="s">
        <v>1023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691</v>
      </c>
      <c r="C10354" s="205" t="s">
        <v>692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287</v>
      </c>
      <c r="H10354" s="207" t="s">
        <v>1023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691</v>
      </c>
      <c r="C10355" s="205" t="s">
        <v>692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287</v>
      </c>
      <c r="H10355" s="207" t="s">
        <v>1605</v>
      </c>
      <c r="I10355" s="207" t="s">
        <v>241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691</v>
      </c>
      <c r="C10356" s="205" t="s">
        <v>692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287</v>
      </c>
      <c r="H10356" s="207" t="s">
        <v>1605</v>
      </c>
      <c r="I10356" s="207" t="s">
        <v>241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691</v>
      </c>
      <c r="C10357" s="205" t="s">
        <v>692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287</v>
      </c>
      <c r="H10357" s="207" t="s">
        <v>2033</v>
      </c>
      <c r="I10357" s="207" t="s">
        <v>241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691</v>
      </c>
      <c r="C10358" s="205" t="s">
        <v>692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287</v>
      </c>
      <c r="H10358" s="207" t="s">
        <v>2033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691</v>
      </c>
      <c r="C10359" s="205" t="s">
        <v>692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287</v>
      </c>
      <c r="H10359" s="207" t="s">
        <v>2033</v>
      </c>
      <c r="I10359" s="207" t="s">
        <v>241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691</v>
      </c>
      <c r="C10360" s="205" t="s">
        <v>692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287</v>
      </c>
      <c r="H10360" s="207" t="s">
        <v>2033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691</v>
      </c>
      <c r="C10361" s="205" t="s">
        <v>692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287</v>
      </c>
      <c r="H10361" s="207" t="s">
        <v>1898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691</v>
      </c>
      <c r="C10362" s="205" t="s">
        <v>692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287</v>
      </c>
      <c r="H10362" s="207" t="s">
        <v>1898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691</v>
      </c>
      <c r="C10363" s="205" t="s">
        <v>692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287</v>
      </c>
      <c r="H10363" s="207" t="s">
        <v>438</v>
      </c>
      <c r="I10363" s="207" t="s">
        <v>252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691</v>
      </c>
      <c r="C10364" s="205" t="s">
        <v>692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287</v>
      </c>
      <c r="H10364" s="207" t="s">
        <v>438</v>
      </c>
      <c r="I10364" s="207" t="s">
        <v>241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691</v>
      </c>
      <c r="C10365" s="205" t="s">
        <v>692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287</v>
      </c>
      <c r="H10365" s="207" t="s">
        <v>640</v>
      </c>
      <c r="I10365" s="207" t="s">
        <v>240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691</v>
      </c>
      <c r="C10366" s="205" t="s">
        <v>692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287</v>
      </c>
      <c r="H10366" s="207" t="s">
        <v>640</v>
      </c>
      <c r="I10366" s="207" t="s">
        <v>240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691</v>
      </c>
      <c r="C10367" s="205" t="s">
        <v>692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287</v>
      </c>
      <c r="H10367" s="207" t="s">
        <v>640</v>
      </c>
      <c r="I10367" s="207" t="s">
        <v>240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691</v>
      </c>
      <c r="C10368" s="205" t="s">
        <v>692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287</v>
      </c>
      <c r="H10368" s="207" t="s">
        <v>640</v>
      </c>
      <c r="I10368" s="207" t="s">
        <v>240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691</v>
      </c>
      <c r="C10369" s="205" t="s">
        <v>692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287</v>
      </c>
      <c r="H10369" s="207" t="s">
        <v>640</v>
      </c>
      <c r="I10369" s="207" t="s">
        <v>240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691</v>
      </c>
      <c r="C10370" s="205" t="s">
        <v>692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303</v>
      </c>
      <c r="H10370" s="207" t="s">
        <v>2034</v>
      </c>
      <c r="I10370" s="207" t="s">
        <v>241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691</v>
      </c>
      <c r="C10371" s="205" t="s">
        <v>692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289</v>
      </c>
      <c r="H10371" s="207" t="s">
        <v>2034</v>
      </c>
      <c r="I10371" s="207" t="s">
        <v>241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691</v>
      </c>
      <c r="C10372" s="205" t="s">
        <v>692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303</v>
      </c>
      <c r="H10372" s="207" t="s">
        <v>2034</v>
      </c>
      <c r="I10372" s="207" t="s">
        <v>241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691</v>
      </c>
      <c r="C10373" s="205" t="s">
        <v>692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287</v>
      </c>
      <c r="H10373" s="207" t="s">
        <v>388</v>
      </c>
      <c r="I10373" s="207" t="s">
        <v>241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691</v>
      </c>
      <c r="C10374" s="205" t="s">
        <v>692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287</v>
      </c>
      <c r="H10374" s="207" t="s">
        <v>388</v>
      </c>
      <c r="I10374" s="207" t="s">
        <v>240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691</v>
      </c>
      <c r="C10375" s="205" t="s">
        <v>692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287</v>
      </c>
      <c r="H10375" s="207" t="s">
        <v>388</v>
      </c>
      <c r="I10375" s="207" t="s">
        <v>240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691</v>
      </c>
      <c r="C10376" s="205" t="s">
        <v>692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287</v>
      </c>
      <c r="H10376" s="207" t="s">
        <v>388</v>
      </c>
      <c r="I10376" s="207" t="s">
        <v>240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691</v>
      </c>
      <c r="C10377" s="205" t="s">
        <v>692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287</v>
      </c>
      <c r="H10377" s="207" t="s">
        <v>388</v>
      </c>
      <c r="I10377" s="207" t="s">
        <v>240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691</v>
      </c>
      <c r="C10378" s="205" t="s">
        <v>692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287</v>
      </c>
      <c r="H10378" s="207" t="s">
        <v>388</v>
      </c>
      <c r="I10378" s="207" t="s">
        <v>240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691</v>
      </c>
      <c r="C10379" s="205" t="s">
        <v>692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287</v>
      </c>
      <c r="H10379" s="207" t="s">
        <v>388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691</v>
      </c>
      <c r="C10380" s="205" t="s">
        <v>692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287</v>
      </c>
      <c r="H10380" s="207" t="s">
        <v>388</v>
      </c>
      <c r="I10380" s="207" t="s">
        <v>240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691</v>
      </c>
      <c r="C10381" s="205" t="s">
        <v>692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287</v>
      </c>
      <c r="H10381" s="207" t="s">
        <v>1605</v>
      </c>
      <c r="I10381" s="207" t="s">
        <v>241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691</v>
      </c>
      <c r="C10382" s="205" t="s">
        <v>692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287</v>
      </c>
      <c r="H10382" s="207" t="s">
        <v>194</v>
      </c>
      <c r="I10382" s="207" t="s">
        <v>247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691</v>
      </c>
      <c r="C10383" s="205" t="s">
        <v>692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287</v>
      </c>
      <c r="H10383" s="207" t="s">
        <v>194</v>
      </c>
      <c r="I10383" s="207" t="s">
        <v>247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691</v>
      </c>
      <c r="C10384" s="205" t="s">
        <v>692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287</v>
      </c>
      <c r="H10384" s="207" t="s">
        <v>194</v>
      </c>
      <c r="I10384" s="207" t="s">
        <v>247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691</v>
      </c>
      <c r="C10385" s="205" t="s">
        <v>692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287</v>
      </c>
      <c r="H10385" s="207" t="s">
        <v>291</v>
      </c>
      <c r="I10385" s="207" t="s">
        <v>240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691</v>
      </c>
      <c r="C10386" s="205" t="s">
        <v>692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287</v>
      </c>
      <c r="H10386" s="207" t="s">
        <v>291</v>
      </c>
      <c r="I10386" s="207" t="s">
        <v>240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691</v>
      </c>
      <c r="C10387" s="205" t="s">
        <v>692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287</v>
      </c>
      <c r="H10387" s="207" t="s">
        <v>291</v>
      </c>
      <c r="I10387" s="207" t="s">
        <v>240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691</v>
      </c>
      <c r="C10388" s="205" t="s">
        <v>692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317</v>
      </c>
      <c r="H10388" s="207" t="s">
        <v>291</v>
      </c>
      <c r="I10388" s="207" t="s">
        <v>240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691</v>
      </c>
      <c r="C10389" s="205" t="s">
        <v>692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313</v>
      </c>
      <c r="H10389" s="207" t="s">
        <v>291</v>
      </c>
      <c r="I10389" s="207" t="s">
        <v>240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691</v>
      </c>
      <c r="C10390" s="205" t="s">
        <v>692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293</v>
      </c>
      <c r="H10390" s="207" t="s">
        <v>291</v>
      </c>
      <c r="I10390" s="207" t="s">
        <v>240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691</v>
      </c>
      <c r="C10391" s="205" t="s">
        <v>692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287</v>
      </c>
      <c r="H10391" s="207" t="s">
        <v>291</v>
      </c>
      <c r="I10391" s="207" t="s">
        <v>240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691</v>
      </c>
      <c r="C10392" s="205" t="s">
        <v>692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287</v>
      </c>
      <c r="H10392" s="207" t="s">
        <v>1925</v>
      </c>
      <c r="I10392" s="207" t="s">
        <v>249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691</v>
      </c>
      <c r="C10393" s="205" t="s">
        <v>692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287</v>
      </c>
      <c r="H10393" s="207" t="s">
        <v>1925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691</v>
      </c>
      <c r="C10394" s="205" t="s">
        <v>692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287</v>
      </c>
      <c r="H10394" s="207" t="s">
        <v>1925</v>
      </c>
      <c r="I10394" s="207" t="s">
        <v>241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691</v>
      </c>
      <c r="C10395" s="205" t="s">
        <v>692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287</v>
      </c>
      <c r="H10395" s="207" t="s">
        <v>1925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691</v>
      </c>
      <c r="C10396" s="205" t="s">
        <v>692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287</v>
      </c>
      <c r="H10396" s="207" t="s">
        <v>1925</v>
      </c>
      <c r="I10396" s="207" t="s">
        <v>241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691</v>
      </c>
      <c r="C10397" s="205" t="s">
        <v>692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287</v>
      </c>
      <c r="H10397" s="207" t="s">
        <v>1925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691</v>
      </c>
      <c r="C10398" s="205" t="s">
        <v>692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287</v>
      </c>
      <c r="H10398" s="207" t="s">
        <v>1925</v>
      </c>
      <c r="I10398" s="207" t="s">
        <v>241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691</v>
      </c>
      <c r="C10399" s="205" t="s">
        <v>692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287</v>
      </c>
      <c r="H10399" s="207" t="s">
        <v>1925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691</v>
      </c>
      <c r="C10400" s="205" t="s">
        <v>692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287</v>
      </c>
      <c r="H10400" s="207" t="s">
        <v>1925</v>
      </c>
      <c r="I10400" s="207" t="s">
        <v>241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691</v>
      </c>
      <c r="C10401" s="205" t="s">
        <v>692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287</v>
      </c>
      <c r="H10401" s="207" t="s">
        <v>1925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691</v>
      </c>
      <c r="C10402" s="205" t="s">
        <v>692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287</v>
      </c>
      <c r="H10402" s="207" t="s">
        <v>1925</v>
      </c>
      <c r="I10402" s="207" t="s">
        <v>241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691</v>
      </c>
      <c r="C10403" s="205" t="s">
        <v>692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287</v>
      </c>
      <c r="H10403" s="207" t="s">
        <v>1925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691</v>
      </c>
      <c r="C10404" s="205" t="s">
        <v>692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303</v>
      </c>
      <c r="H10404" s="207" t="s">
        <v>355</v>
      </c>
      <c r="I10404" s="207" t="s">
        <v>240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691</v>
      </c>
      <c r="C10405" s="205" t="s">
        <v>692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303</v>
      </c>
      <c r="H10405" s="207" t="s">
        <v>355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691</v>
      </c>
      <c r="C10406" s="205" t="s">
        <v>692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287</v>
      </c>
      <c r="H10406" s="207" t="s">
        <v>355</v>
      </c>
      <c r="I10406" s="207" t="s">
        <v>240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691</v>
      </c>
      <c r="C10407" s="205" t="s">
        <v>692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287</v>
      </c>
      <c r="H10407" s="207" t="s">
        <v>355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691</v>
      </c>
      <c r="C10408" s="205" t="s">
        <v>692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287</v>
      </c>
      <c r="H10408" s="207" t="s">
        <v>2033</v>
      </c>
      <c r="I10408" s="207" t="s">
        <v>241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691</v>
      </c>
      <c r="C10409" s="205" t="s">
        <v>692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287</v>
      </c>
      <c r="H10409" s="207" t="s">
        <v>2033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691</v>
      </c>
      <c r="C10410" s="205" t="s">
        <v>692</v>
      </c>
      <c r="D10410" s="72" t="str">
        <f t="shared" si="325"/>
        <v>mai/2019</v>
      </c>
      <c r="E10410" s="206">
        <v>43592</v>
      </c>
      <c r="F10410" s="205" t="s">
        <v>520</v>
      </c>
      <c r="G10410" s="205" t="s">
        <v>287</v>
      </c>
      <c r="H10410" s="207" t="s">
        <v>204</v>
      </c>
      <c r="I10410" s="207" t="s">
        <v>292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691</v>
      </c>
      <c r="C10411" s="205" t="s">
        <v>692</v>
      </c>
      <c r="D10411" s="72" t="str">
        <f t="shared" si="325"/>
        <v>mai/2019</v>
      </c>
      <c r="E10411" s="206">
        <v>43592</v>
      </c>
      <c r="F10411" s="205" t="s">
        <v>210</v>
      </c>
      <c r="G10411" s="205" t="s">
        <v>287</v>
      </c>
      <c r="H10411" s="207" t="s">
        <v>298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691</v>
      </c>
      <c r="C10412" s="205" t="s">
        <v>692</v>
      </c>
      <c r="D10412" s="72" t="str">
        <f t="shared" si="325"/>
        <v>mai/2019</v>
      </c>
      <c r="E10412" s="206">
        <v>43592</v>
      </c>
      <c r="F10412" s="205" t="s">
        <v>210</v>
      </c>
      <c r="G10412" s="205" t="s">
        <v>287</v>
      </c>
      <c r="H10412" s="207" t="s">
        <v>298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691</v>
      </c>
      <c r="C10413" s="205" t="s">
        <v>692</v>
      </c>
      <c r="D10413" s="72" t="str">
        <f t="shared" si="325"/>
        <v>mai/2019</v>
      </c>
      <c r="E10413" s="206">
        <v>43592</v>
      </c>
      <c r="F10413" s="205" t="s">
        <v>210</v>
      </c>
      <c r="G10413" s="205" t="s">
        <v>287</v>
      </c>
      <c r="H10413" s="207" t="s">
        <v>298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691</v>
      </c>
      <c r="C10414" s="205" t="s">
        <v>692</v>
      </c>
      <c r="D10414" s="72" t="str">
        <f t="shared" si="325"/>
        <v>mai/2019</v>
      </c>
      <c r="E10414" s="206">
        <v>43592</v>
      </c>
      <c r="F10414" s="205" t="s">
        <v>210</v>
      </c>
      <c r="G10414" s="205" t="s">
        <v>287</v>
      </c>
      <c r="H10414" s="207" t="s">
        <v>298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691</v>
      </c>
      <c r="C10415" s="205" t="s">
        <v>692</v>
      </c>
      <c r="D10415" s="72" t="str">
        <f t="shared" si="325"/>
        <v>mai/2019</v>
      </c>
      <c r="E10415" s="206">
        <v>43592</v>
      </c>
      <c r="F10415" s="205" t="s">
        <v>210</v>
      </c>
      <c r="G10415" s="205" t="s">
        <v>287</v>
      </c>
      <c r="H10415" s="207" t="s">
        <v>298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691</v>
      </c>
      <c r="C10416" s="205" t="s">
        <v>692</v>
      </c>
      <c r="D10416" s="72" t="str">
        <f t="shared" si="325"/>
        <v>mai/2019</v>
      </c>
      <c r="E10416" s="206">
        <v>43592</v>
      </c>
      <c r="F10416" s="205" t="s">
        <v>210</v>
      </c>
      <c r="G10416" s="205" t="s">
        <v>287</v>
      </c>
      <c r="H10416" s="207" t="s">
        <v>298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691</v>
      </c>
      <c r="C10417" s="205" t="s">
        <v>692</v>
      </c>
      <c r="D10417" s="72" t="str">
        <f t="shared" si="325"/>
        <v>mai/2019</v>
      </c>
      <c r="E10417" s="206">
        <v>43592</v>
      </c>
      <c r="F10417" s="205" t="s">
        <v>210</v>
      </c>
      <c r="G10417" s="205" t="s">
        <v>287</v>
      </c>
      <c r="H10417" s="207" t="s">
        <v>298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691</v>
      </c>
      <c r="C10418" s="205" t="s">
        <v>692</v>
      </c>
      <c r="D10418" s="72" t="str">
        <f t="shared" si="325"/>
        <v>mai/2019</v>
      </c>
      <c r="E10418" s="206">
        <v>43592</v>
      </c>
      <c r="F10418" s="205" t="s">
        <v>210</v>
      </c>
      <c r="G10418" s="205" t="s">
        <v>287</v>
      </c>
      <c r="H10418" s="207" t="s">
        <v>298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691</v>
      </c>
      <c r="C10419" s="205" t="s">
        <v>692</v>
      </c>
      <c r="D10419" s="72" t="str">
        <f t="shared" si="325"/>
        <v>mai/2019</v>
      </c>
      <c r="E10419" s="206">
        <v>43592</v>
      </c>
      <c r="F10419" s="205" t="s">
        <v>210</v>
      </c>
      <c r="G10419" s="205" t="s">
        <v>287</v>
      </c>
      <c r="H10419" s="207" t="s">
        <v>298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691</v>
      </c>
      <c r="C10420" s="205" t="s">
        <v>692</v>
      </c>
      <c r="D10420" s="72" t="str">
        <f t="shared" si="325"/>
        <v>mai/2019</v>
      </c>
      <c r="E10420" s="206">
        <v>43592</v>
      </c>
      <c r="F10420" s="205" t="s">
        <v>210</v>
      </c>
      <c r="G10420" s="205" t="s">
        <v>287</v>
      </c>
      <c r="H10420" s="207" t="s">
        <v>298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691</v>
      </c>
      <c r="C10421" s="205" t="s">
        <v>692</v>
      </c>
      <c r="D10421" s="72" t="str">
        <f t="shared" si="325"/>
        <v>mai/2019</v>
      </c>
      <c r="E10421" s="206">
        <v>43592</v>
      </c>
      <c r="F10421" s="205" t="s">
        <v>210</v>
      </c>
      <c r="G10421" s="205" t="s">
        <v>287</v>
      </c>
      <c r="H10421" s="207" t="s">
        <v>298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691</v>
      </c>
      <c r="C10422" s="205" t="s">
        <v>692</v>
      </c>
      <c r="D10422" s="72" t="str">
        <f t="shared" si="325"/>
        <v>mai/2019</v>
      </c>
      <c r="E10422" s="206">
        <v>43592</v>
      </c>
      <c r="F10422" s="205" t="s">
        <v>210</v>
      </c>
      <c r="G10422" s="205" t="s">
        <v>287</v>
      </c>
      <c r="H10422" s="207" t="s">
        <v>298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691</v>
      </c>
      <c r="C10423" s="205" t="s">
        <v>692</v>
      </c>
      <c r="D10423" s="72" t="str">
        <f t="shared" si="325"/>
        <v>mai/2019</v>
      </c>
      <c r="E10423" s="206">
        <v>43592</v>
      </c>
      <c r="F10423" s="205" t="s">
        <v>210</v>
      </c>
      <c r="G10423" s="205" t="s">
        <v>287</v>
      </c>
      <c r="H10423" s="207" t="s">
        <v>298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691</v>
      </c>
      <c r="C10424" s="205" t="s">
        <v>692</v>
      </c>
      <c r="D10424" s="72" t="str">
        <f t="shared" si="325"/>
        <v>mai/2019</v>
      </c>
      <c r="E10424" s="206">
        <v>43592</v>
      </c>
      <c r="F10424" s="205" t="s">
        <v>210</v>
      </c>
      <c r="G10424" s="205" t="s">
        <v>287</v>
      </c>
      <c r="H10424" s="207" t="s">
        <v>298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691</v>
      </c>
      <c r="C10425" s="205" t="s">
        <v>692</v>
      </c>
      <c r="D10425" s="72" t="str">
        <f t="shared" si="325"/>
        <v>mai/2019</v>
      </c>
      <c r="E10425" s="206">
        <v>43592</v>
      </c>
      <c r="F10425" s="205" t="s">
        <v>201</v>
      </c>
      <c r="G10425" s="205" t="s">
        <v>287</v>
      </c>
      <c r="H10425" s="207" t="s">
        <v>294</v>
      </c>
      <c r="I10425" s="207" t="s">
        <v>229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691</v>
      </c>
      <c r="C10426" s="205" t="s">
        <v>692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287</v>
      </c>
      <c r="H10426" s="207" t="s">
        <v>2001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691</v>
      </c>
      <c r="C10427" s="205" t="s">
        <v>692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287</v>
      </c>
      <c r="H10427" s="207" t="s">
        <v>2035</v>
      </c>
      <c r="I10427" s="207" t="s">
        <v>249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691</v>
      </c>
      <c r="C10428" s="205" t="s">
        <v>692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287</v>
      </c>
      <c r="H10428" s="207" t="s">
        <v>1581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691</v>
      </c>
      <c r="C10429" s="205" t="s">
        <v>692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287</v>
      </c>
      <c r="H10429" s="207" t="s">
        <v>1581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691</v>
      </c>
      <c r="C10430" s="205" t="s">
        <v>692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287</v>
      </c>
      <c r="H10430" s="207" t="s">
        <v>1581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691</v>
      </c>
      <c r="C10431" s="205" t="s">
        <v>692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287</v>
      </c>
      <c r="H10431" s="207" t="s">
        <v>1581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691</v>
      </c>
      <c r="C10432" s="205" t="s">
        <v>692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287</v>
      </c>
      <c r="H10432" s="207" t="s">
        <v>1581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691</v>
      </c>
      <c r="C10433" s="205" t="s">
        <v>692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287</v>
      </c>
      <c r="H10433" s="207" t="s">
        <v>1581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691</v>
      </c>
      <c r="C10434" s="205" t="s">
        <v>692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287</v>
      </c>
      <c r="H10434" s="207" t="s">
        <v>1581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691</v>
      </c>
      <c r="C10435" s="205" t="s">
        <v>692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287</v>
      </c>
      <c r="H10435" s="207" t="s">
        <v>1581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691</v>
      </c>
      <c r="C10436" s="205" t="s">
        <v>692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287</v>
      </c>
      <c r="H10436" s="207" t="s">
        <v>1581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691</v>
      </c>
      <c r="C10437" s="205" t="s">
        <v>692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287</v>
      </c>
      <c r="H10437" s="207" t="s">
        <v>1581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691</v>
      </c>
      <c r="C10438" s="205" t="s">
        <v>692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287</v>
      </c>
      <c r="H10438" s="207" t="s">
        <v>1581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691</v>
      </c>
      <c r="C10439" s="205" t="s">
        <v>692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287</v>
      </c>
      <c r="H10439" s="207" t="s">
        <v>1581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691</v>
      </c>
      <c r="C10440" s="205" t="s">
        <v>692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287</v>
      </c>
      <c r="H10440" s="207" t="s">
        <v>2036</v>
      </c>
      <c r="I10440" s="207" t="s">
        <v>245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691</v>
      </c>
      <c r="C10441" s="205" t="s">
        <v>692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287</v>
      </c>
      <c r="H10441" s="207" t="s">
        <v>1583</v>
      </c>
      <c r="I10441" s="207" t="s">
        <v>252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691</v>
      </c>
      <c r="C10442" s="205" t="s">
        <v>692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287</v>
      </c>
      <c r="H10442" s="207" t="s">
        <v>1583</v>
      </c>
      <c r="I10442" s="207" t="s">
        <v>252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691</v>
      </c>
      <c r="C10443" s="205" t="s">
        <v>692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287</v>
      </c>
      <c r="H10443" s="207" t="s">
        <v>1173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691</v>
      </c>
      <c r="C10444" s="205" t="s">
        <v>692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287</v>
      </c>
      <c r="H10444" s="207" t="s">
        <v>1173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691</v>
      </c>
      <c r="C10445" s="205" t="s">
        <v>692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287</v>
      </c>
      <c r="H10445" s="207" t="s">
        <v>1173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691</v>
      </c>
      <c r="C10446" s="205" t="s">
        <v>692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287</v>
      </c>
      <c r="H10446" s="207" t="s">
        <v>1173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691</v>
      </c>
      <c r="C10447" s="205" t="s">
        <v>692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287</v>
      </c>
      <c r="H10447" s="207" t="s">
        <v>1173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691</v>
      </c>
      <c r="C10448" s="205" t="s">
        <v>692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287</v>
      </c>
      <c r="H10448" s="207" t="s">
        <v>1173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691</v>
      </c>
      <c r="C10449" s="205" t="s">
        <v>692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287</v>
      </c>
      <c r="H10449" s="207" t="s">
        <v>1173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691</v>
      </c>
      <c r="C10450" s="205" t="s">
        <v>692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287</v>
      </c>
      <c r="H10450" s="207" t="s">
        <v>1173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691</v>
      </c>
      <c r="C10451" s="205" t="s">
        <v>692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287</v>
      </c>
      <c r="H10451" s="207" t="s">
        <v>2037</v>
      </c>
      <c r="I10451" s="207" t="s">
        <v>241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691</v>
      </c>
      <c r="C10452" s="205" t="s">
        <v>692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287</v>
      </c>
      <c r="H10452" s="207" t="s">
        <v>1014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691</v>
      </c>
      <c r="C10453" s="205" t="s">
        <v>692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287</v>
      </c>
      <c r="H10453" s="207" t="s">
        <v>1014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691</v>
      </c>
      <c r="C10454" s="205" t="s">
        <v>692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287</v>
      </c>
      <c r="H10454" s="207" t="s">
        <v>1014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691</v>
      </c>
      <c r="C10455" s="205" t="s">
        <v>692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287</v>
      </c>
      <c r="H10455" s="207" t="s">
        <v>1014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691</v>
      </c>
      <c r="C10456" s="205" t="s">
        <v>692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287</v>
      </c>
      <c r="H10456" s="207" t="s">
        <v>1612</v>
      </c>
      <c r="I10456" s="207" t="s">
        <v>241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691</v>
      </c>
      <c r="C10457" s="205" t="s">
        <v>692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303</v>
      </c>
      <c r="H10457" s="207" t="s">
        <v>1743</v>
      </c>
      <c r="I10457" s="207" t="s">
        <v>240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691</v>
      </c>
      <c r="C10458" s="205" t="s">
        <v>692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289</v>
      </c>
      <c r="H10458" s="207" t="s">
        <v>1743</v>
      </c>
      <c r="I10458" s="207" t="s">
        <v>240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691</v>
      </c>
      <c r="C10459" s="205" t="s">
        <v>692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303</v>
      </c>
      <c r="H10459" s="207" t="s">
        <v>1743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691</v>
      </c>
      <c r="C10460" s="205" t="s">
        <v>692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289</v>
      </c>
      <c r="H10460" s="207" t="s">
        <v>1743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691</v>
      </c>
      <c r="C10461" s="205" t="s">
        <v>692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287</v>
      </c>
      <c r="H10461" s="207" t="s">
        <v>1743</v>
      </c>
      <c r="I10461" s="207" t="s">
        <v>240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691</v>
      </c>
      <c r="C10462" s="205" t="s">
        <v>692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287</v>
      </c>
      <c r="H10462" s="207" t="s">
        <v>1743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691</v>
      </c>
      <c r="C10463" s="205" t="s">
        <v>692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287</v>
      </c>
      <c r="H10463" s="207" t="s">
        <v>1743</v>
      </c>
      <c r="I10463" s="207" t="s">
        <v>240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691</v>
      </c>
      <c r="C10464" s="205" t="s">
        <v>692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287</v>
      </c>
      <c r="H10464" s="207" t="s">
        <v>1743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691</v>
      </c>
      <c r="C10465" s="205" t="s">
        <v>692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287</v>
      </c>
      <c r="H10465" s="207" t="s">
        <v>1743</v>
      </c>
      <c r="I10465" s="207" t="s">
        <v>240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691</v>
      </c>
      <c r="C10466" s="205" t="s">
        <v>692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287</v>
      </c>
      <c r="H10466" s="207" t="s">
        <v>1743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691</v>
      </c>
      <c r="C10467" s="205" t="s">
        <v>692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287</v>
      </c>
      <c r="H10467" s="207" t="s">
        <v>1743</v>
      </c>
      <c r="I10467" s="207" t="s">
        <v>240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691</v>
      </c>
      <c r="C10468" s="205" t="s">
        <v>692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287</v>
      </c>
      <c r="H10468" s="207" t="s">
        <v>1743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691</v>
      </c>
      <c r="C10469" s="205" t="s">
        <v>692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287</v>
      </c>
      <c r="H10469" s="207" t="s">
        <v>1743</v>
      </c>
      <c r="I10469" s="207" t="s">
        <v>240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691</v>
      </c>
      <c r="C10470" s="205" t="s">
        <v>692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287</v>
      </c>
      <c r="H10470" s="207" t="s">
        <v>1743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691</v>
      </c>
      <c r="C10471" s="205" t="s">
        <v>692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287</v>
      </c>
      <c r="H10471" s="207" t="s">
        <v>1743</v>
      </c>
      <c r="I10471" s="207" t="s">
        <v>240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691</v>
      </c>
      <c r="C10472" s="205" t="s">
        <v>692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287</v>
      </c>
      <c r="H10472" s="207" t="s">
        <v>1743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691</v>
      </c>
      <c r="C10473" s="205" t="s">
        <v>692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287</v>
      </c>
      <c r="H10473" s="207" t="s">
        <v>1743</v>
      </c>
      <c r="I10473" s="207" t="s">
        <v>240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691</v>
      </c>
      <c r="C10474" s="205" t="s">
        <v>692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287</v>
      </c>
      <c r="H10474" s="207" t="s">
        <v>1743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691</v>
      </c>
      <c r="C10475" s="205" t="s">
        <v>692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287</v>
      </c>
      <c r="H10475" s="207" t="s">
        <v>1743</v>
      </c>
      <c r="I10475" s="207" t="s">
        <v>240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691</v>
      </c>
      <c r="C10476" s="205" t="s">
        <v>692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287</v>
      </c>
      <c r="H10476" s="207" t="s">
        <v>1743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691</v>
      </c>
      <c r="C10477" s="205" t="s">
        <v>692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287</v>
      </c>
      <c r="H10477" s="207" t="s">
        <v>1912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691</v>
      </c>
      <c r="C10478" s="205" t="s">
        <v>692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287</v>
      </c>
      <c r="H10478" s="207" t="s">
        <v>1912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691</v>
      </c>
      <c r="C10479" s="205" t="s">
        <v>692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287</v>
      </c>
      <c r="H10479" s="207" t="s">
        <v>594</v>
      </c>
      <c r="I10479" s="207" t="s">
        <v>241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691</v>
      </c>
      <c r="C10480" s="205" t="s">
        <v>692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287</v>
      </c>
      <c r="H10480" s="207" t="s">
        <v>1897</v>
      </c>
      <c r="I10480" s="207" t="s">
        <v>240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691</v>
      </c>
      <c r="C10481" s="205" t="s">
        <v>692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287</v>
      </c>
      <c r="H10481" s="207" t="s">
        <v>1897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691</v>
      </c>
      <c r="C10482" s="205" t="s">
        <v>692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287</v>
      </c>
      <c r="H10482" s="207" t="s">
        <v>1897</v>
      </c>
      <c r="I10482" s="207" t="s">
        <v>242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691</v>
      </c>
      <c r="C10483" s="205" t="s">
        <v>692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287</v>
      </c>
      <c r="H10483" s="207" t="s">
        <v>1897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691</v>
      </c>
      <c r="C10484" s="205" t="s">
        <v>692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287</v>
      </c>
      <c r="H10484" s="207" t="s">
        <v>1884</v>
      </c>
      <c r="I10484" s="207" t="s">
        <v>242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691</v>
      </c>
      <c r="C10485" s="205" t="s">
        <v>692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287</v>
      </c>
      <c r="H10485" s="207" t="s">
        <v>1884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691</v>
      </c>
      <c r="C10486" s="205" t="s">
        <v>692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303</v>
      </c>
      <c r="H10486" s="207" t="s">
        <v>1884</v>
      </c>
      <c r="I10486" s="207" t="s">
        <v>242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691</v>
      </c>
      <c r="C10487" s="205" t="s">
        <v>692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289</v>
      </c>
      <c r="H10487" s="207" t="s">
        <v>1884</v>
      </c>
      <c r="I10487" s="207" t="s">
        <v>242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691</v>
      </c>
      <c r="C10488" s="205" t="s">
        <v>692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303</v>
      </c>
      <c r="H10488" s="207" t="s">
        <v>1884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691</v>
      </c>
      <c r="C10489" s="205" t="s">
        <v>692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289</v>
      </c>
      <c r="H10489" s="207" t="s">
        <v>1884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691</v>
      </c>
      <c r="C10490" s="205" t="s">
        <v>692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287</v>
      </c>
      <c r="H10490" s="207" t="s">
        <v>1884</v>
      </c>
      <c r="I10490" s="207" t="s">
        <v>242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691</v>
      </c>
      <c r="C10491" s="205" t="s">
        <v>692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287</v>
      </c>
      <c r="H10491" s="207" t="s">
        <v>1884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691</v>
      </c>
      <c r="C10492" s="205" t="s">
        <v>692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287</v>
      </c>
      <c r="H10492" s="207" t="s">
        <v>363</v>
      </c>
      <c r="I10492" s="207" t="s">
        <v>240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691</v>
      </c>
      <c r="C10493" s="205" t="s">
        <v>692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287</v>
      </c>
      <c r="H10493" s="207" t="s">
        <v>363</v>
      </c>
      <c r="I10493" s="207" t="s">
        <v>240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691</v>
      </c>
      <c r="C10494" s="205" t="s">
        <v>692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287</v>
      </c>
      <c r="H10494" s="207" t="s">
        <v>363</v>
      </c>
      <c r="I10494" s="207" t="s">
        <v>240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691</v>
      </c>
      <c r="C10495" s="205" t="s">
        <v>692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287</v>
      </c>
      <c r="H10495" s="207" t="s">
        <v>363</v>
      </c>
      <c r="I10495" s="207" t="s">
        <v>240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691</v>
      </c>
      <c r="C10496" s="205" t="s">
        <v>692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287</v>
      </c>
      <c r="H10496" s="207" t="s">
        <v>2038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691</v>
      </c>
      <c r="C10497" s="205" t="s">
        <v>692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287</v>
      </c>
      <c r="H10497" s="207" t="s">
        <v>2038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691</v>
      </c>
      <c r="C10498" s="205" t="s">
        <v>692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287</v>
      </c>
      <c r="H10498" s="207" t="s">
        <v>2038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691</v>
      </c>
      <c r="C10499" s="205" t="s">
        <v>692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287</v>
      </c>
      <c r="H10499" s="207" t="s">
        <v>2038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691</v>
      </c>
      <c r="C10500" s="205" t="s">
        <v>692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287</v>
      </c>
      <c r="H10500" s="207" t="s">
        <v>1899</v>
      </c>
      <c r="I10500" s="207" t="s">
        <v>241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691</v>
      </c>
      <c r="C10501" s="205" t="s">
        <v>692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287</v>
      </c>
      <c r="H10501" s="207" t="s">
        <v>1899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691</v>
      </c>
      <c r="C10502" s="205" t="s">
        <v>692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287</v>
      </c>
      <c r="H10502" s="207" t="s">
        <v>1899</v>
      </c>
      <c r="I10502" s="207" t="s">
        <v>241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691</v>
      </c>
      <c r="C10503" s="205" t="s">
        <v>692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287</v>
      </c>
      <c r="H10503" s="207" t="s">
        <v>1899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691</v>
      </c>
      <c r="C10504" s="205" t="s">
        <v>692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287</v>
      </c>
      <c r="H10504" s="207" t="s">
        <v>1462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691</v>
      </c>
      <c r="C10505" s="205" t="s">
        <v>692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287</v>
      </c>
      <c r="H10505" s="207" t="s">
        <v>1462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691</v>
      </c>
      <c r="C10506" s="205" t="s">
        <v>692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287</v>
      </c>
      <c r="H10506" s="207" t="s">
        <v>1110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691</v>
      </c>
      <c r="C10507" s="205" t="s">
        <v>692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287</v>
      </c>
      <c r="H10507" s="207" t="s">
        <v>1894</v>
      </c>
      <c r="I10507" s="207" t="s">
        <v>242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691</v>
      </c>
      <c r="C10508" s="205" t="s">
        <v>692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287</v>
      </c>
      <c r="H10508" s="207" t="s">
        <v>1894</v>
      </c>
      <c r="I10508" s="207" t="s">
        <v>241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691</v>
      </c>
      <c r="C10509" s="205" t="s">
        <v>692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287</v>
      </c>
      <c r="H10509" s="207" t="s">
        <v>1894</v>
      </c>
      <c r="I10509" s="207" t="s">
        <v>241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691</v>
      </c>
      <c r="C10510" s="205" t="s">
        <v>692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287</v>
      </c>
      <c r="H10510" s="207" t="s">
        <v>1894</v>
      </c>
      <c r="I10510" s="207" t="s">
        <v>240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691</v>
      </c>
      <c r="C10511" s="205" t="s">
        <v>692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287</v>
      </c>
      <c r="H10511" s="207" t="s">
        <v>1894</v>
      </c>
      <c r="I10511" s="207" t="s">
        <v>241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691</v>
      </c>
      <c r="C10512" s="205" t="s">
        <v>692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287</v>
      </c>
      <c r="H10512" s="207" t="s">
        <v>1894</v>
      </c>
      <c r="I10512" s="207" t="s">
        <v>240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691</v>
      </c>
      <c r="C10513" s="205" t="s">
        <v>692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287</v>
      </c>
      <c r="H10513" s="207" t="s">
        <v>1894</v>
      </c>
      <c r="I10513" s="207" t="s">
        <v>241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691</v>
      </c>
      <c r="C10514" s="205" t="s">
        <v>692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287</v>
      </c>
      <c r="H10514" s="207" t="s">
        <v>1894</v>
      </c>
      <c r="I10514" s="207" t="s">
        <v>241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691</v>
      </c>
      <c r="C10515" s="205" t="s">
        <v>692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287</v>
      </c>
      <c r="H10515" s="207" t="s">
        <v>1894</v>
      </c>
      <c r="I10515" s="207" t="s">
        <v>240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691</v>
      </c>
      <c r="C10516" s="205" t="s">
        <v>692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287</v>
      </c>
      <c r="H10516" s="207" t="s">
        <v>1894</v>
      </c>
      <c r="I10516" s="207" t="s">
        <v>241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691</v>
      </c>
      <c r="C10517" s="205" t="s">
        <v>692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287</v>
      </c>
      <c r="H10517" s="207" t="s">
        <v>1894</v>
      </c>
      <c r="I10517" s="207" t="s">
        <v>240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691</v>
      </c>
      <c r="C10518" s="205" t="s">
        <v>692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287</v>
      </c>
      <c r="H10518" s="207" t="s">
        <v>1585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691</v>
      </c>
      <c r="C10519" s="205" t="s">
        <v>692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287</v>
      </c>
      <c r="H10519" s="207" t="s">
        <v>2009</v>
      </c>
      <c r="I10519" s="207" t="s">
        <v>276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691</v>
      </c>
      <c r="C10520" s="205" t="s">
        <v>692</v>
      </c>
      <c r="D10520" s="72" t="str">
        <f t="shared" si="329"/>
        <v>mai/2019</v>
      </c>
      <c r="E10520" s="206">
        <v>43593</v>
      </c>
      <c r="F10520" s="205" t="s">
        <v>2039</v>
      </c>
      <c r="G10520" s="205" t="s">
        <v>287</v>
      </c>
      <c r="H10520" s="207" t="s">
        <v>318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691</v>
      </c>
      <c r="C10521" s="205" t="s">
        <v>692</v>
      </c>
      <c r="D10521" s="72" t="str">
        <f t="shared" si="329"/>
        <v>mai/2019</v>
      </c>
      <c r="E10521" s="206">
        <v>43593</v>
      </c>
      <c r="F10521" s="205" t="s">
        <v>2039</v>
      </c>
      <c r="G10521" s="205" t="s">
        <v>287</v>
      </c>
      <c r="H10521" s="207" t="s">
        <v>1179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691</v>
      </c>
      <c r="C10522" s="205" t="s">
        <v>692</v>
      </c>
      <c r="D10522" s="72" t="str">
        <f t="shared" si="329"/>
        <v>mai/2019</v>
      </c>
      <c r="E10522" s="206">
        <v>43593</v>
      </c>
      <c r="F10522" s="205" t="s">
        <v>2039</v>
      </c>
      <c r="G10522" s="205" t="s">
        <v>287</v>
      </c>
      <c r="H10522" s="207" t="s">
        <v>1999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691</v>
      </c>
      <c r="C10523" s="205" t="s">
        <v>692</v>
      </c>
      <c r="D10523" s="72" t="str">
        <f t="shared" si="329"/>
        <v>mai/2019</v>
      </c>
      <c r="E10523" s="206">
        <v>43593</v>
      </c>
      <c r="F10523" s="205" t="s">
        <v>520</v>
      </c>
      <c r="G10523" s="205" t="s">
        <v>287</v>
      </c>
      <c r="H10523" s="207" t="s">
        <v>204</v>
      </c>
      <c r="I10523" s="207" t="s">
        <v>292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691</v>
      </c>
      <c r="C10524" s="205" t="s">
        <v>692</v>
      </c>
      <c r="D10524" s="72" t="str">
        <f t="shared" si="329"/>
        <v>mai/2019</v>
      </c>
      <c r="E10524" s="206">
        <v>43593</v>
      </c>
      <c r="F10524" s="205" t="s">
        <v>210</v>
      </c>
      <c r="G10524" s="205" t="s">
        <v>287</v>
      </c>
      <c r="H10524" s="207" t="s">
        <v>298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691</v>
      </c>
      <c r="C10525" s="205" t="s">
        <v>692</v>
      </c>
      <c r="D10525" s="72" t="str">
        <f t="shared" si="329"/>
        <v>mai/2019</v>
      </c>
      <c r="E10525" s="206">
        <v>43593</v>
      </c>
      <c r="F10525" s="205" t="s">
        <v>210</v>
      </c>
      <c r="G10525" s="205" t="s">
        <v>287</v>
      </c>
      <c r="H10525" s="207" t="s">
        <v>298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691</v>
      </c>
      <c r="C10526" s="205" t="s">
        <v>692</v>
      </c>
      <c r="D10526" s="72" t="str">
        <f t="shared" si="329"/>
        <v>mai/2019</v>
      </c>
      <c r="E10526" s="206">
        <v>43593</v>
      </c>
      <c r="F10526" s="205" t="s">
        <v>210</v>
      </c>
      <c r="G10526" s="205" t="s">
        <v>287</v>
      </c>
      <c r="H10526" s="207" t="s">
        <v>298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691</v>
      </c>
      <c r="C10527" s="205" t="s">
        <v>692</v>
      </c>
      <c r="D10527" s="72" t="str">
        <f t="shared" si="329"/>
        <v>mai/2019</v>
      </c>
      <c r="E10527" s="206">
        <v>43593</v>
      </c>
      <c r="F10527" s="205" t="s">
        <v>210</v>
      </c>
      <c r="G10527" s="205" t="s">
        <v>287</v>
      </c>
      <c r="H10527" s="207" t="s">
        <v>298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691</v>
      </c>
      <c r="C10528" s="205" t="s">
        <v>692</v>
      </c>
      <c r="D10528" s="72" t="str">
        <f t="shared" si="329"/>
        <v>mai/2019</v>
      </c>
      <c r="E10528" s="206">
        <v>43593</v>
      </c>
      <c r="F10528" s="205" t="s">
        <v>210</v>
      </c>
      <c r="G10528" s="205" t="s">
        <v>287</v>
      </c>
      <c r="H10528" s="207" t="s">
        <v>298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691</v>
      </c>
      <c r="C10529" s="205" t="s">
        <v>692</v>
      </c>
      <c r="D10529" s="72" t="str">
        <f t="shared" si="329"/>
        <v>mai/2019</v>
      </c>
      <c r="E10529" s="206">
        <v>43593</v>
      </c>
      <c r="F10529" s="205" t="s">
        <v>210</v>
      </c>
      <c r="G10529" s="205" t="s">
        <v>287</v>
      </c>
      <c r="H10529" s="207" t="s">
        <v>298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691</v>
      </c>
      <c r="C10530" s="205" t="s">
        <v>692</v>
      </c>
      <c r="D10530" s="72" t="str">
        <f t="shared" si="329"/>
        <v>mai/2019</v>
      </c>
      <c r="E10530" s="206">
        <v>43593</v>
      </c>
      <c r="F10530" s="205" t="s">
        <v>210</v>
      </c>
      <c r="G10530" s="205" t="s">
        <v>287</v>
      </c>
      <c r="H10530" s="207" t="s">
        <v>298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691</v>
      </c>
      <c r="C10531" s="205" t="s">
        <v>692</v>
      </c>
      <c r="D10531" s="72" t="str">
        <f t="shared" si="329"/>
        <v>mai/2019</v>
      </c>
      <c r="E10531" s="206">
        <v>43593</v>
      </c>
      <c r="F10531" s="205" t="s">
        <v>210</v>
      </c>
      <c r="G10531" s="205" t="s">
        <v>287</v>
      </c>
      <c r="H10531" s="207" t="s">
        <v>298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691</v>
      </c>
      <c r="C10532" s="205" t="s">
        <v>692</v>
      </c>
      <c r="D10532" s="72" t="str">
        <f t="shared" si="329"/>
        <v>mai/2019</v>
      </c>
      <c r="E10532" s="206">
        <v>43593</v>
      </c>
      <c r="F10532" s="205" t="s">
        <v>210</v>
      </c>
      <c r="G10532" s="205" t="s">
        <v>287</v>
      </c>
      <c r="H10532" s="207" t="s">
        <v>298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691</v>
      </c>
      <c r="C10533" s="205" t="s">
        <v>692</v>
      </c>
      <c r="D10533" s="72" t="str">
        <f t="shared" si="329"/>
        <v>mai/2019</v>
      </c>
      <c r="E10533" s="206">
        <v>43593</v>
      </c>
      <c r="F10533" s="205" t="s">
        <v>210</v>
      </c>
      <c r="G10533" s="205" t="s">
        <v>287</v>
      </c>
      <c r="H10533" s="207" t="s">
        <v>298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691</v>
      </c>
      <c r="C10534" s="205" t="s">
        <v>692</v>
      </c>
      <c r="D10534" s="72" t="str">
        <f t="shared" si="329"/>
        <v>mai/2019</v>
      </c>
      <c r="E10534" s="206">
        <v>43593</v>
      </c>
      <c r="F10534" s="205" t="s">
        <v>210</v>
      </c>
      <c r="G10534" s="205" t="s">
        <v>287</v>
      </c>
      <c r="H10534" s="207" t="s">
        <v>298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691</v>
      </c>
      <c r="C10535" s="205" t="s">
        <v>692</v>
      </c>
      <c r="D10535" s="72" t="str">
        <f t="shared" si="329"/>
        <v>mai/2019</v>
      </c>
      <c r="E10535" s="206">
        <v>43593</v>
      </c>
      <c r="F10535" s="205" t="s">
        <v>210</v>
      </c>
      <c r="G10535" s="205" t="s">
        <v>287</v>
      </c>
      <c r="H10535" s="207" t="s">
        <v>298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691</v>
      </c>
      <c r="C10536" s="205" t="s">
        <v>692</v>
      </c>
      <c r="D10536" s="72" t="str">
        <f t="shared" si="329"/>
        <v>mai/2019</v>
      </c>
      <c r="E10536" s="206">
        <v>43593</v>
      </c>
      <c r="F10536" s="205" t="s">
        <v>210</v>
      </c>
      <c r="G10536" s="205" t="s">
        <v>287</v>
      </c>
      <c r="H10536" s="207" t="s">
        <v>298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691</v>
      </c>
      <c r="C10537" s="205" t="s">
        <v>692</v>
      </c>
      <c r="D10537" s="72" t="str">
        <f t="shared" si="329"/>
        <v>mai/2019</v>
      </c>
      <c r="E10537" s="206">
        <v>43593</v>
      </c>
      <c r="F10537" s="205" t="s">
        <v>210</v>
      </c>
      <c r="G10537" s="205" t="s">
        <v>287</v>
      </c>
      <c r="H10537" s="207" t="s">
        <v>298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691</v>
      </c>
      <c r="C10538" s="205" t="s">
        <v>692</v>
      </c>
      <c r="D10538" s="72" t="str">
        <f t="shared" si="329"/>
        <v>mai/2019</v>
      </c>
      <c r="E10538" s="206">
        <v>43593</v>
      </c>
      <c r="F10538" s="205" t="s">
        <v>210</v>
      </c>
      <c r="G10538" s="205" t="s">
        <v>287</v>
      </c>
      <c r="H10538" s="207" t="s">
        <v>298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691</v>
      </c>
      <c r="C10539" s="205" t="s">
        <v>692</v>
      </c>
      <c r="D10539" s="72" t="str">
        <f t="shared" si="329"/>
        <v>mai/2019</v>
      </c>
      <c r="E10539" s="206">
        <v>43593</v>
      </c>
      <c r="F10539" s="205" t="s">
        <v>210</v>
      </c>
      <c r="G10539" s="205" t="s">
        <v>287</v>
      </c>
      <c r="H10539" s="207" t="s">
        <v>298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691</v>
      </c>
      <c r="C10540" s="205" t="s">
        <v>692</v>
      </c>
      <c r="D10540" s="72" t="str">
        <f t="shared" si="329"/>
        <v>mai/2019</v>
      </c>
      <c r="E10540" s="206">
        <v>43593</v>
      </c>
      <c r="F10540" s="205" t="s">
        <v>210</v>
      </c>
      <c r="G10540" s="205" t="s">
        <v>287</v>
      </c>
      <c r="H10540" s="207" t="s">
        <v>298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691</v>
      </c>
      <c r="C10541" s="205" t="s">
        <v>692</v>
      </c>
      <c r="D10541" s="72" t="str">
        <f t="shared" si="329"/>
        <v>mai/2019</v>
      </c>
      <c r="E10541" s="206">
        <v>43593</v>
      </c>
      <c r="F10541" s="205" t="s">
        <v>210</v>
      </c>
      <c r="G10541" s="205" t="s">
        <v>287</v>
      </c>
      <c r="H10541" s="207" t="s">
        <v>298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691</v>
      </c>
      <c r="C10542" s="205" t="s">
        <v>692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303</v>
      </c>
      <c r="H10542" s="207" t="s">
        <v>1911</v>
      </c>
      <c r="I10542" s="207" t="s">
        <v>252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691</v>
      </c>
      <c r="C10543" s="205" t="s">
        <v>692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289</v>
      </c>
      <c r="H10543" s="207" t="s">
        <v>1911</v>
      </c>
      <c r="I10543" s="207" t="s">
        <v>252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691</v>
      </c>
      <c r="C10544" s="205" t="s">
        <v>692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303</v>
      </c>
      <c r="H10544" s="207" t="s">
        <v>1911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691</v>
      </c>
      <c r="C10545" s="205" t="s">
        <v>692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289</v>
      </c>
      <c r="H10545" s="207" t="s">
        <v>1911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691</v>
      </c>
      <c r="C10546" s="205" t="s">
        <v>692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287</v>
      </c>
      <c r="H10546" s="207" t="s">
        <v>1911</v>
      </c>
      <c r="I10546" s="207" t="s">
        <v>252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691</v>
      </c>
      <c r="C10547" s="205" t="s">
        <v>692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287</v>
      </c>
      <c r="H10547" s="207" t="s">
        <v>1911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691</v>
      </c>
      <c r="C10548" s="205" t="s">
        <v>692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317</v>
      </c>
      <c r="H10548" s="207" t="s">
        <v>1911</v>
      </c>
      <c r="I10548" s="207" t="s">
        <v>252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691</v>
      </c>
      <c r="C10549" s="205" t="s">
        <v>692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313</v>
      </c>
      <c r="H10549" s="207" t="s">
        <v>1911</v>
      </c>
      <c r="I10549" s="207" t="s">
        <v>252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691</v>
      </c>
      <c r="C10550" s="205" t="s">
        <v>692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317</v>
      </c>
      <c r="H10550" s="207" t="s">
        <v>1911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691</v>
      </c>
      <c r="C10551" s="205" t="s">
        <v>692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313</v>
      </c>
      <c r="H10551" s="207" t="s">
        <v>1911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691</v>
      </c>
      <c r="C10552" s="205" t="s">
        <v>692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303</v>
      </c>
      <c r="H10552" s="207" t="s">
        <v>1911</v>
      </c>
      <c r="I10552" s="207" t="s">
        <v>252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691</v>
      </c>
      <c r="C10553" s="205" t="s">
        <v>692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289</v>
      </c>
      <c r="H10553" s="207" t="s">
        <v>1911</v>
      </c>
      <c r="I10553" s="207" t="s">
        <v>252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691</v>
      </c>
      <c r="C10554" s="205" t="s">
        <v>692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303</v>
      </c>
      <c r="H10554" s="207" t="s">
        <v>1911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691</v>
      </c>
      <c r="C10555" s="205" t="s">
        <v>692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289</v>
      </c>
      <c r="H10555" s="207" t="s">
        <v>1911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691</v>
      </c>
      <c r="C10556" s="205" t="s">
        <v>692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287</v>
      </c>
      <c r="H10556" s="207" t="s">
        <v>1911</v>
      </c>
      <c r="I10556" s="207" t="s">
        <v>252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691</v>
      </c>
      <c r="C10557" s="205" t="s">
        <v>692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287</v>
      </c>
      <c r="H10557" s="207" t="s">
        <v>1911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691</v>
      </c>
      <c r="C10558" s="205" t="s">
        <v>692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287</v>
      </c>
      <c r="H10558" s="207" t="s">
        <v>1988</v>
      </c>
      <c r="I10558" s="207" t="s">
        <v>241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691</v>
      </c>
      <c r="C10559" s="205" t="s">
        <v>692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287</v>
      </c>
      <c r="H10559" s="207" t="s">
        <v>2040</v>
      </c>
      <c r="I10559" s="207" t="s">
        <v>252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691</v>
      </c>
      <c r="C10560" s="205" t="s">
        <v>692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287</v>
      </c>
      <c r="H10560" s="207" t="s">
        <v>2041</v>
      </c>
      <c r="I10560" s="207" t="s">
        <v>241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691</v>
      </c>
      <c r="C10561" s="205" t="s">
        <v>692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287</v>
      </c>
      <c r="H10561" s="207" t="s">
        <v>2041</v>
      </c>
      <c r="I10561" s="207" t="s">
        <v>241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691</v>
      </c>
      <c r="C10562" s="205" t="s">
        <v>692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287</v>
      </c>
      <c r="H10562" s="207" t="s">
        <v>1066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691</v>
      </c>
      <c r="C10563" s="205" t="s">
        <v>692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287</v>
      </c>
      <c r="H10563" s="207" t="s">
        <v>1066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691</v>
      </c>
      <c r="C10564" s="205" t="s">
        <v>692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287</v>
      </c>
      <c r="H10564" s="207" t="s">
        <v>2042</v>
      </c>
      <c r="I10564" s="207" t="s">
        <v>242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691</v>
      </c>
      <c r="C10565" s="205" t="s">
        <v>692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287</v>
      </c>
      <c r="H10565" s="207" t="s">
        <v>2042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691</v>
      </c>
      <c r="C10566" s="205" t="s">
        <v>692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287</v>
      </c>
      <c r="H10566" s="207" t="s">
        <v>1580</v>
      </c>
      <c r="I10566" s="207" t="s">
        <v>253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691</v>
      </c>
      <c r="C10567" s="205" t="s">
        <v>692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287</v>
      </c>
      <c r="H10567" s="207" t="s">
        <v>2043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691</v>
      </c>
      <c r="C10568" s="205" t="s">
        <v>692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287</v>
      </c>
      <c r="H10568" s="207" t="s">
        <v>2043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691</v>
      </c>
      <c r="C10569" s="205" t="s">
        <v>692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287</v>
      </c>
      <c r="H10569" s="207" t="s">
        <v>1361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691</v>
      </c>
      <c r="C10570" s="205" t="s">
        <v>692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287</v>
      </c>
      <c r="H10570" s="207" t="s">
        <v>2044</v>
      </c>
      <c r="I10570" s="207" t="s">
        <v>247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691</v>
      </c>
      <c r="C10571" s="205" t="s">
        <v>692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289</v>
      </c>
      <c r="H10571" s="207" t="s">
        <v>2045</v>
      </c>
      <c r="I10571" s="207" t="s">
        <v>241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691</v>
      </c>
      <c r="C10572" s="205" t="s">
        <v>692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287</v>
      </c>
      <c r="H10572" s="207" t="s">
        <v>2045</v>
      </c>
      <c r="I10572" s="207" t="s">
        <v>241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691</v>
      </c>
      <c r="C10573" s="205" t="s">
        <v>692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287</v>
      </c>
      <c r="H10573" s="207" t="s">
        <v>1005</v>
      </c>
      <c r="I10573" s="207" t="s">
        <v>242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691</v>
      </c>
      <c r="C10574" s="205" t="s">
        <v>692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287</v>
      </c>
      <c r="H10574" s="207" t="s">
        <v>1005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691</v>
      </c>
      <c r="C10575" s="205" t="s">
        <v>692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287</v>
      </c>
      <c r="H10575" s="207" t="s">
        <v>1036</v>
      </c>
      <c r="I10575" s="207" t="s">
        <v>243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691</v>
      </c>
      <c r="C10576" s="205" t="s">
        <v>692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287</v>
      </c>
      <c r="H10576" s="207" t="s">
        <v>1036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691</v>
      </c>
      <c r="C10577" s="205" t="s">
        <v>692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287</v>
      </c>
      <c r="H10577" s="207" t="s">
        <v>1565</v>
      </c>
      <c r="I10577" s="207" t="s">
        <v>240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691</v>
      </c>
      <c r="C10578" s="205" t="s">
        <v>692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287</v>
      </c>
      <c r="H10578" s="207" t="s">
        <v>1565</v>
      </c>
      <c r="I10578" s="207" t="s">
        <v>240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691</v>
      </c>
      <c r="C10579" s="205" t="s">
        <v>692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287</v>
      </c>
      <c r="H10579" s="207" t="s">
        <v>1565</v>
      </c>
      <c r="I10579" s="207" t="s">
        <v>240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691</v>
      </c>
      <c r="C10580" s="205" t="s">
        <v>692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287</v>
      </c>
      <c r="H10580" s="207" t="s">
        <v>1565</v>
      </c>
      <c r="I10580" s="207" t="s">
        <v>240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691</v>
      </c>
      <c r="C10581" s="205" t="s">
        <v>692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287</v>
      </c>
      <c r="H10581" s="207" t="s">
        <v>1565</v>
      </c>
      <c r="I10581" s="207" t="s">
        <v>240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691</v>
      </c>
      <c r="C10582" s="205" t="s">
        <v>692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287</v>
      </c>
      <c r="H10582" s="207" t="s">
        <v>1565</v>
      </c>
      <c r="I10582" s="207" t="s">
        <v>240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691</v>
      </c>
      <c r="C10583" s="205" t="s">
        <v>692</v>
      </c>
      <c r="D10583" s="72" t="str">
        <f t="shared" si="331"/>
        <v>mai/2019</v>
      </c>
      <c r="E10583" s="206">
        <v>43594</v>
      </c>
      <c r="F10583" s="205" t="s">
        <v>520</v>
      </c>
      <c r="G10583" s="205" t="s">
        <v>287</v>
      </c>
      <c r="H10583" s="207" t="s">
        <v>204</v>
      </c>
      <c r="I10583" s="207" t="s">
        <v>292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691</v>
      </c>
      <c r="C10584" s="205" t="s">
        <v>692</v>
      </c>
      <c r="D10584" s="72" t="str">
        <f t="shared" si="331"/>
        <v>mai/2019</v>
      </c>
      <c r="E10584" s="206">
        <v>43594</v>
      </c>
      <c r="F10584" s="205" t="s">
        <v>210</v>
      </c>
      <c r="G10584" s="205" t="s">
        <v>287</v>
      </c>
      <c r="H10584" s="207" t="s">
        <v>298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691</v>
      </c>
      <c r="C10585" s="205" t="s">
        <v>692</v>
      </c>
      <c r="D10585" s="72" t="str">
        <f t="shared" si="331"/>
        <v>mai/2019</v>
      </c>
      <c r="E10585" s="206">
        <v>43594</v>
      </c>
      <c r="F10585" s="205" t="s">
        <v>210</v>
      </c>
      <c r="G10585" s="205" t="s">
        <v>287</v>
      </c>
      <c r="H10585" s="207" t="s">
        <v>298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691</v>
      </c>
      <c r="C10586" s="205" t="s">
        <v>692</v>
      </c>
      <c r="D10586" s="72" t="str">
        <f t="shared" si="331"/>
        <v>mai/2019</v>
      </c>
      <c r="E10586" s="206">
        <v>43594</v>
      </c>
      <c r="F10586" s="205" t="s">
        <v>210</v>
      </c>
      <c r="G10586" s="205" t="s">
        <v>287</v>
      </c>
      <c r="H10586" s="207" t="s">
        <v>298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691</v>
      </c>
      <c r="C10587" s="205" t="s">
        <v>692</v>
      </c>
      <c r="D10587" s="72" t="str">
        <f t="shared" si="331"/>
        <v>mai/2019</v>
      </c>
      <c r="E10587" s="206">
        <v>43594</v>
      </c>
      <c r="F10587" s="205" t="s">
        <v>210</v>
      </c>
      <c r="G10587" s="205" t="s">
        <v>287</v>
      </c>
      <c r="H10587" s="207" t="s">
        <v>298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691</v>
      </c>
      <c r="C10588" s="205" t="s">
        <v>692</v>
      </c>
      <c r="D10588" s="72" t="str">
        <f t="shared" si="331"/>
        <v>mai/2019</v>
      </c>
      <c r="E10588" s="206">
        <v>43594</v>
      </c>
      <c r="F10588" s="205" t="s">
        <v>210</v>
      </c>
      <c r="G10588" s="205" t="s">
        <v>287</v>
      </c>
      <c r="H10588" s="207" t="s">
        <v>298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691</v>
      </c>
      <c r="C10589" s="205" t="s">
        <v>692</v>
      </c>
      <c r="D10589" s="72" t="str">
        <f t="shared" si="331"/>
        <v>mai/2019</v>
      </c>
      <c r="E10589" s="206">
        <v>43594</v>
      </c>
      <c r="F10589" s="205" t="s">
        <v>210</v>
      </c>
      <c r="G10589" s="205" t="s">
        <v>287</v>
      </c>
      <c r="H10589" s="207" t="s">
        <v>298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691</v>
      </c>
      <c r="C10590" s="205" t="s">
        <v>692</v>
      </c>
      <c r="D10590" s="72" t="str">
        <f t="shared" si="331"/>
        <v>mai/2019</v>
      </c>
      <c r="E10590" s="206">
        <v>43594</v>
      </c>
      <c r="F10590" s="205" t="s">
        <v>210</v>
      </c>
      <c r="G10590" s="205" t="s">
        <v>287</v>
      </c>
      <c r="H10590" s="207" t="s">
        <v>298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691</v>
      </c>
      <c r="C10591" s="205" t="s">
        <v>692</v>
      </c>
      <c r="D10591" s="72" t="str">
        <f t="shared" si="331"/>
        <v>mai/2019</v>
      </c>
      <c r="E10591" s="206">
        <v>43594</v>
      </c>
      <c r="F10591" s="205" t="s">
        <v>210</v>
      </c>
      <c r="G10591" s="205" t="s">
        <v>287</v>
      </c>
      <c r="H10591" s="207" t="s">
        <v>298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691</v>
      </c>
      <c r="C10592" s="205" t="s">
        <v>692</v>
      </c>
      <c r="D10592" s="72" t="str">
        <f t="shared" si="331"/>
        <v>mai/2019</v>
      </c>
      <c r="E10592" s="206">
        <v>43594</v>
      </c>
      <c r="F10592" s="205" t="s">
        <v>210</v>
      </c>
      <c r="G10592" s="205" t="s">
        <v>287</v>
      </c>
      <c r="H10592" s="207" t="s">
        <v>298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691</v>
      </c>
      <c r="C10593" s="205" t="s">
        <v>692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287</v>
      </c>
      <c r="H10593" s="207" t="s">
        <v>1894</v>
      </c>
      <c r="I10593" s="207" t="s">
        <v>240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691</v>
      </c>
      <c r="C10594" s="205" t="s">
        <v>692</v>
      </c>
      <c r="D10594" s="72" t="str">
        <f t="shared" si="331"/>
        <v>mai/2019</v>
      </c>
      <c r="E10594" s="206">
        <v>43595</v>
      </c>
      <c r="F10594" s="205" t="s">
        <v>520</v>
      </c>
      <c r="G10594" s="205" t="s">
        <v>287</v>
      </c>
      <c r="H10594" s="207" t="s">
        <v>204</v>
      </c>
      <c r="I10594" s="207" t="s">
        <v>292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691</v>
      </c>
      <c r="C10595" s="205" t="s">
        <v>692</v>
      </c>
      <c r="D10595" s="72" t="str">
        <f t="shared" si="331"/>
        <v>mai/2019</v>
      </c>
      <c r="E10595" s="206">
        <v>43595</v>
      </c>
      <c r="F10595" s="205" t="s">
        <v>210</v>
      </c>
      <c r="G10595" s="205" t="s">
        <v>287</v>
      </c>
      <c r="H10595" s="207" t="s">
        <v>298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693</v>
      </c>
      <c r="C10596" s="205" t="s">
        <v>692</v>
      </c>
      <c r="D10596" s="72" t="str">
        <f t="shared" si="331"/>
        <v>mai/2019</v>
      </c>
      <c r="E10596" s="206">
        <v>43598</v>
      </c>
      <c r="F10596" s="205" t="s">
        <v>520</v>
      </c>
      <c r="G10596" s="205" t="s">
        <v>287</v>
      </c>
      <c r="H10596" s="207" t="s">
        <v>204</v>
      </c>
      <c r="I10596" s="207" t="s">
        <v>292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693</v>
      </c>
      <c r="C10597" s="205" t="s">
        <v>692</v>
      </c>
      <c r="D10597" s="72" t="str">
        <f t="shared" si="331"/>
        <v>mai/2019</v>
      </c>
      <c r="E10597" s="206">
        <v>43598</v>
      </c>
      <c r="F10597" s="205" t="s">
        <v>210</v>
      </c>
      <c r="G10597" s="205" t="s">
        <v>287</v>
      </c>
      <c r="H10597" s="207" t="s">
        <v>321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693</v>
      </c>
      <c r="C10598" s="205" t="s">
        <v>692</v>
      </c>
      <c r="D10598" s="72" t="str">
        <f t="shared" si="331"/>
        <v>mai/2019</v>
      </c>
      <c r="E10598" s="206">
        <v>43599</v>
      </c>
      <c r="F10598" s="205" t="s">
        <v>520</v>
      </c>
      <c r="G10598" s="205" t="s">
        <v>287</v>
      </c>
      <c r="H10598" s="207" t="s">
        <v>204</v>
      </c>
      <c r="I10598" s="207" t="s">
        <v>292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693</v>
      </c>
      <c r="C10599" s="205" t="s">
        <v>692</v>
      </c>
      <c r="D10599" s="72" t="str">
        <f t="shared" si="331"/>
        <v>mai/2019</v>
      </c>
      <c r="E10599" s="206">
        <v>43599</v>
      </c>
      <c r="F10599" s="205" t="s">
        <v>210</v>
      </c>
      <c r="G10599" s="205" t="s">
        <v>287</v>
      </c>
      <c r="H10599" s="207" t="s">
        <v>298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691</v>
      </c>
      <c r="C10600" s="205" t="s">
        <v>692</v>
      </c>
      <c r="D10600" s="72" t="str">
        <f t="shared" si="331"/>
        <v>mai/2019</v>
      </c>
      <c r="E10600" s="206">
        <v>43600</v>
      </c>
      <c r="F10600" s="205" t="s">
        <v>1618</v>
      </c>
      <c r="G10600" s="205" t="s">
        <v>287</v>
      </c>
      <c r="H10600" s="207" t="s">
        <v>1888</v>
      </c>
      <c r="I10600" s="207" t="s">
        <v>202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693</v>
      </c>
      <c r="C10601" s="205" t="s">
        <v>692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287</v>
      </c>
      <c r="H10601" s="207" t="s">
        <v>140</v>
      </c>
      <c r="I10601" s="207" t="s">
        <v>227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693</v>
      </c>
      <c r="C10602" s="205" t="s">
        <v>692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287</v>
      </c>
      <c r="H10602" s="207" t="s">
        <v>140</v>
      </c>
      <c r="I10602" s="207" t="s">
        <v>227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691</v>
      </c>
      <c r="C10603" s="205" t="s">
        <v>692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287</v>
      </c>
      <c r="H10603" s="207" t="s">
        <v>2039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691</v>
      </c>
      <c r="C10604" s="205" t="s">
        <v>692</v>
      </c>
      <c r="D10604" s="72" t="str">
        <f t="shared" si="331"/>
        <v>mai/2019</v>
      </c>
      <c r="E10604" s="206">
        <v>43600</v>
      </c>
      <c r="F10604" s="205" t="s">
        <v>2039</v>
      </c>
      <c r="G10604" s="205" t="s">
        <v>287</v>
      </c>
      <c r="H10604" s="207" t="s">
        <v>1977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691</v>
      </c>
      <c r="C10605" s="205" t="s">
        <v>692</v>
      </c>
      <c r="D10605" s="72" t="str">
        <f t="shared" si="331"/>
        <v>mai/2019</v>
      </c>
      <c r="E10605" s="206">
        <v>43600</v>
      </c>
      <c r="F10605" s="205" t="s">
        <v>2039</v>
      </c>
      <c r="G10605" s="205" t="s">
        <v>287</v>
      </c>
      <c r="H10605" s="207" t="s">
        <v>1978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691</v>
      </c>
      <c r="C10606" s="205" t="s">
        <v>692</v>
      </c>
      <c r="D10606" s="72" t="str">
        <f t="shared" si="331"/>
        <v>mai/2019</v>
      </c>
      <c r="E10606" s="206">
        <v>43600</v>
      </c>
      <c r="F10606" s="205" t="s">
        <v>2039</v>
      </c>
      <c r="G10606" s="205" t="s">
        <v>287</v>
      </c>
      <c r="H10606" s="207" t="s">
        <v>2006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691</v>
      </c>
      <c r="C10607" s="205" t="s">
        <v>692</v>
      </c>
      <c r="D10607" s="72" t="str">
        <f t="shared" si="331"/>
        <v>mai/2019</v>
      </c>
      <c r="E10607" s="206">
        <v>43600</v>
      </c>
      <c r="F10607" s="205" t="s">
        <v>2039</v>
      </c>
      <c r="G10607" s="205" t="s">
        <v>287</v>
      </c>
      <c r="H10607" s="207" t="s">
        <v>1916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691</v>
      </c>
      <c r="C10608" s="205" t="s">
        <v>692</v>
      </c>
      <c r="D10608" s="72" t="str">
        <f t="shared" si="331"/>
        <v>mai/2019</v>
      </c>
      <c r="E10608" s="206">
        <v>43600</v>
      </c>
      <c r="F10608" s="205" t="s">
        <v>2039</v>
      </c>
      <c r="G10608" s="205" t="s">
        <v>287</v>
      </c>
      <c r="H10608" s="207" t="s">
        <v>1979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691</v>
      </c>
      <c r="C10609" s="205" t="s">
        <v>692</v>
      </c>
      <c r="D10609" s="72" t="str">
        <f t="shared" si="331"/>
        <v>mai/2019</v>
      </c>
      <c r="E10609" s="206">
        <v>43600</v>
      </c>
      <c r="F10609" s="205" t="s">
        <v>2039</v>
      </c>
      <c r="G10609" s="205" t="s">
        <v>287</v>
      </c>
      <c r="H10609" s="207" t="s">
        <v>1917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691</v>
      </c>
      <c r="C10610" s="205" t="s">
        <v>692</v>
      </c>
      <c r="D10610" s="72" t="str">
        <f t="shared" si="331"/>
        <v>mai/2019</v>
      </c>
      <c r="E10610" s="206">
        <v>43600</v>
      </c>
      <c r="F10610" s="205" t="s">
        <v>2039</v>
      </c>
      <c r="G10610" s="205" t="s">
        <v>287</v>
      </c>
      <c r="H10610" s="207" t="s">
        <v>2046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691</v>
      </c>
      <c r="C10611" s="205" t="s">
        <v>692</v>
      </c>
      <c r="D10611" s="72" t="str">
        <f t="shared" si="331"/>
        <v>mai/2019</v>
      </c>
      <c r="E10611" s="206">
        <v>43600</v>
      </c>
      <c r="F10611" s="205" t="s">
        <v>2039</v>
      </c>
      <c r="G10611" s="205" t="s">
        <v>287</v>
      </c>
      <c r="H10611" s="207" t="s">
        <v>2047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691</v>
      </c>
      <c r="C10612" s="205" t="s">
        <v>692</v>
      </c>
      <c r="D10612" s="72" t="str">
        <f t="shared" si="331"/>
        <v>mai/2019</v>
      </c>
      <c r="E10612" s="206">
        <v>43600</v>
      </c>
      <c r="F10612" s="205" t="s">
        <v>2039</v>
      </c>
      <c r="G10612" s="205" t="s">
        <v>287</v>
      </c>
      <c r="H10612" s="207" t="s">
        <v>1918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693</v>
      </c>
      <c r="C10613" s="205" t="s">
        <v>692</v>
      </c>
      <c r="D10613" s="72" t="str">
        <f t="shared" si="331"/>
        <v>mai/2019</v>
      </c>
      <c r="E10613" s="206">
        <v>43600</v>
      </c>
      <c r="F10613" s="205" t="s">
        <v>520</v>
      </c>
      <c r="G10613" s="205" t="s">
        <v>287</v>
      </c>
      <c r="H10613" s="207" t="s">
        <v>204</v>
      </c>
      <c r="I10613" s="207" t="s">
        <v>292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691</v>
      </c>
      <c r="C10614" s="205" t="s">
        <v>692</v>
      </c>
      <c r="D10614" s="72" t="str">
        <f t="shared" si="331"/>
        <v>mai/2019</v>
      </c>
      <c r="E10614" s="206">
        <v>43600</v>
      </c>
      <c r="F10614" s="205" t="s">
        <v>1933</v>
      </c>
      <c r="G10614" s="205" t="s">
        <v>287</v>
      </c>
      <c r="H10614" s="207" t="s">
        <v>1934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691</v>
      </c>
      <c r="C10615" s="205" t="s">
        <v>692</v>
      </c>
      <c r="D10615" s="72" t="str">
        <f t="shared" si="331"/>
        <v>mai/2019</v>
      </c>
      <c r="E10615" s="206">
        <v>43600</v>
      </c>
      <c r="F10615" s="205" t="s">
        <v>210</v>
      </c>
      <c r="G10615" s="205" t="s">
        <v>287</v>
      </c>
      <c r="H10615" s="207" t="s">
        <v>298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691</v>
      </c>
      <c r="C10616" s="205" t="s">
        <v>692</v>
      </c>
      <c r="D10616" s="72" t="str">
        <f t="shared" si="331"/>
        <v>mai/2019</v>
      </c>
      <c r="E10616" s="206">
        <v>43600</v>
      </c>
      <c r="F10616" s="205" t="s">
        <v>210</v>
      </c>
      <c r="G10616" s="205" t="s">
        <v>287</v>
      </c>
      <c r="H10616" s="207" t="s">
        <v>298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691</v>
      </c>
      <c r="C10617" s="205" t="s">
        <v>692</v>
      </c>
      <c r="D10617" s="72" t="str">
        <f t="shared" si="331"/>
        <v>mai/2019</v>
      </c>
      <c r="E10617" s="206">
        <v>43600</v>
      </c>
      <c r="F10617" s="205" t="s">
        <v>210</v>
      </c>
      <c r="G10617" s="205" t="s">
        <v>287</v>
      </c>
      <c r="H10617" s="207" t="s">
        <v>298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691</v>
      </c>
      <c r="C10618" s="205" t="s">
        <v>692</v>
      </c>
      <c r="D10618" s="72" t="str">
        <f t="shared" si="331"/>
        <v>mai/2019</v>
      </c>
      <c r="E10618" s="206">
        <v>43600</v>
      </c>
      <c r="F10618" s="205" t="s">
        <v>210</v>
      </c>
      <c r="G10618" s="205" t="s">
        <v>287</v>
      </c>
      <c r="H10618" s="207" t="s">
        <v>298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693</v>
      </c>
      <c r="C10619" s="205" t="s">
        <v>692</v>
      </c>
      <c r="D10619" s="72" t="str">
        <f t="shared" si="331"/>
        <v>mai/2019</v>
      </c>
      <c r="E10619" s="206">
        <v>43600</v>
      </c>
      <c r="F10619" s="205" t="s">
        <v>201</v>
      </c>
      <c r="G10619" s="205" t="s">
        <v>287</v>
      </c>
      <c r="H10619" s="207" t="s">
        <v>1887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693</v>
      </c>
      <c r="C10620" s="205" t="s">
        <v>692</v>
      </c>
      <c r="D10620" s="72" t="str">
        <f t="shared" si="331"/>
        <v>mai/2019</v>
      </c>
      <c r="E10620" s="206">
        <v>43600</v>
      </c>
      <c r="F10620" s="205" t="s">
        <v>201</v>
      </c>
      <c r="G10620" s="205" t="s">
        <v>287</v>
      </c>
      <c r="H10620" s="207" t="s">
        <v>1887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691</v>
      </c>
      <c r="C10621" s="205" t="s">
        <v>692</v>
      </c>
      <c r="D10621" s="72" t="str">
        <f t="shared" si="331"/>
        <v>mai/2019</v>
      </c>
      <c r="E10621" s="206">
        <v>43600</v>
      </c>
      <c r="F10621" s="205" t="s">
        <v>201</v>
      </c>
      <c r="G10621" s="205" t="s">
        <v>287</v>
      </c>
      <c r="H10621" s="207" t="s">
        <v>1887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691</v>
      </c>
      <c r="C10622" s="205" t="s">
        <v>692</v>
      </c>
      <c r="D10622" s="72" t="str">
        <f t="shared" si="331"/>
        <v>mai/2019</v>
      </c>
      <c r="E10622" s="206">
        <v>43600</v>
      </c>
      <c r="F10622" s="205" t="s">
        <v>201</v>
      </c>
      <c r="G10622" s="205" t="s">
        <v>287</v>
      </c>
      <c r="H10622" s="207" t="s">
        <v>1887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691</v>
      </c>
      <c r="C10623" s="205" t="s">
        <v>692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287</v>
      </c>
      <c r="H10623" s="207" t="s">
        <v>1778</v>
      </c>
      <c r="I10623" s="207" t="s">
        <v>236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691</v>
      </c>
      <c r="C10624" s="205" t="s">
        <v>692</v>
      </c>
      <c r="D10624" s="72" t="str">
        <f t="shared" si="331"/>
        <v>mai/2019</v>
      </c>
      <c r="E10624" s="206">
        <v>43601</v>
      </c>
      <c r="F10624" s="205" t="s">
        <v>2039</v>
      </c>
      <c r="G10624" s="205" t="s">
        <v>287</v>
      </c>
      <c r="H10624" s="207" t="s">
        <v>2008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691</v>
      </c>
      <c r="C10625" s="205" t="s">
        <v>692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287</v>
      </c>
      <c r="H10625" s="207" t="s">
        <v>2014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691</v>
      </c>
      <c r="C10626" s="205" t="s">
        <v>692</v>
      </c>
      <c r="D10626" s="72" t="str">
        <f t="shared" si="331"/>
        <v>mai/2019</v>
      </c>
      <c r="E10626" s="206">
        <v>43601</v>
      </c>
      <c r="F10626" s="205" t="s">
        <v>210</v>
      </c>
      <c r="G10626" s="205" t="s">
        <v>287</v>
      </c>
      <c r="H10626" s="207" t="s">
        <v>298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691</v>
      </c>
      <c r="C10627" s="205" t="s">
        <v>692</v>
      </c>
      <c r="D10627" s="72" t="str">
        <f t="shared" si="331"/>
        <v>mai/2019</v>
      </c>
      <c r="E10627" s="206">
        <v>43601</v>
      </c>
      <c r="F10627" s="205" t="s">
        <v>210</v>
      </c>
      <c r="G10627" s="205" t="s">
        <v>287</v>
      </c>
      <c r="H10627" s="207" t="s">
        <v>298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691</v>
      </c>
      <c r="C10628" s="205" t="s">
        <v>692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287</v>
      </c>
      <c r="H10628" s="207" t="s">
        <v>1895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691</v>
      </c>
      <c r="C10629" s="205" t="s">
        <v>692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287</v>
      </c>
      <c r="H10629" s="207" t="s">
        <v>1895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691</v>
      </c>
      <c r="C10630" s="205" t="s">
        <v>692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287</v>
      </c>
      <c r="H10630" s="207" t="s">
        <v>325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691</v>
      </c>
      <c r="C10631" s="205" t="s">
        <v>692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287</v>
      </c>
      <c r="H10631" s="207" t="s">
        <v>2048</v>
      </c>
      <c r="I10631" s="207" t="s">
        <v>240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691</v>
      </c>
      <c r="C10632" s="205" t="s">
        <v>692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287</v>
      </c>
      <c r="H10632" s="207" t="s">
        <v>1287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691</v>
      </c>
      <c r="C10633" s="205" t="s">
        <v>692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287</v>
      </c>
      <c r="H10633" s="207" t="s">
        <v>540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691</v>
      </c>
      <c r="C10634" s="205" t="s">
        <v>692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287</v>
      </c>
      <c r="H10634" s="207" t="s">
        <v>1679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691</v>
      </c>
      <c r="C10635" s="205" t="s">
        <v>692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287</v>
      </c>
      <c r="H10635" s="207" t="s">
        <v>1679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691</v>
      </c>
      <c r="C10636" s="205" t="s">
        <v>692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287</v>
      </c>
      <c r="H10636" s="207" t="s">
        <v>334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691</v>
      </c>
      <c r="C10637" s="205" t="s">
        <v>692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287</v>
      </c>
      <c r="H10637" s="207" t="s">
        <v>640</v>
      </c>
      <c r="I10637" s="207" t="s">
        <v>241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691</v>
      </c>
      <c r="C10638" s="205" t="s">
        <v>692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287</v>
      </c>
      <c r="H10638" s="207" t="s">
        <v>709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691</v>
      </c>
      <c r="C10639" s="205" t="s">
        <v>692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287</v>
      </c>
      <c r="H10639" s="207" t="s">
        <v>1971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691</v>
      </c>
      <c r="C10640" s="205" t="s">
        <v>692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287</v>
      </c>
      <c r="H10640" s="246" t="s">
        <v>733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691</v>
      </c>
      <c r="C10641" s="205" t="s">
        <v>692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287</v>
      </c>
      <c r="H10641" s="207" t="s">
        <v>2049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691</v>
      </c>
      <c r="C10642" s="205" t="s">
        <v>692</v>
      </c>
      <c r="D10642" s="72" t="str">
        <f t="shared" si="333"/>
        <v>mai/2019</v>
      </c>
      <c r="E10642" s="206">
        <v>43602</v>
      </c>
      <c r="F10642" s="205" t="s">
        <v>1886</v>
      </c>
      <c r="G10642" s="205" t="s">
        <v>287</v>
      </c>
      <c r="H10642" s="207" t="s">
        <v>2050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691</v>
      </c>
      <c r="C10643" s="205" t="s">
        <v>692</v>
      </c>
      <c r="D10643" s="72" t="str">
        <f t="shared" si="333"/>
        <v>mai/2019</v>
      </c>
      <c r="E10643" s="206">
        <v>43602</v>
      </c>
      <c r="F10643" s="205" t="s">
        <v>1886</v>
      </c>
      <c r="G10643" s="205" t="s">
        <v>287</v>
      </c>
      <c r="H10643" s="207" t="s">
        <v>2050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691</v>
      </c>
      <c r="C10644" s="205" t="s">
        <v>692</v>
      </c>
      <c r="D10644" s="72" t="str">
        <f t="shared" si="333"/>
        <v>mai/2019</v>
      </c>
      <c r="E10644" s="206">
        <v>43602</v>
      </c>
      <c r="F10644" s="205" t="s">
        <v>2039</v>
      </c>
      <c r="G10644" s="205" t="s">
        <v>287</v>
      </c>
      <c r="H10644" s="207" t="s">
        <v>1919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691</v>
      </c>
      <c r="C10645" s="205" t="s">
        <v>692</v>
      </c>
      <c r="D10645" s="72" t="str">
        <f t="shared" si="333"/>
        <v>mai/2019</v>
      </c>
      <c r="E10645" s="206">
        <v>43602</v>
      </c>
      <c r="F10645" s="205" t="s">
        <v>520</v>
      </c>
      <c r="G10645" s="205" t="s">
        <v>287</v>
      </c>
      <c r="H10645" s="207" t="s">
        <v>204</v>
      </c>
      <c r="I10645" s="207" t="s">
        <v>292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691</v>
      </c>
      <c r="C10646" s="205" t="s">
        <v>692</v>
      </c>
      <c r="D10646" s="72" t="str">
        <f t="shared" si="333"/>
        <v>mai/2019</v>
      </c>
      <c r="E10646" s="206">
        <v>43602</v>
      </c>
      <c r="F10646" s="205" t="s">
        <v>210</v>
      </c>
      <c r="G10646" s="205" t="s">
        <v>287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691</v>
      </c>
      <c r="C10647" s="205" t="s">
        <v>692</v>
      </c>
      <c r="D10647" s="72" t="str">
        <f t="shared" si="333"/>
        <v>mai/2019</v>
      </c>
      <c r="E10647" s="206">
        <v>43602</v>
      </c>
      <c r="F10647" s="205" t="s">
        <v>210</v>
      </c>
      <c r="G10647" s="205" t="s">
        <v>287</v>
      </c>
      <c r="H10647" s="207" t="s">
        <v>298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691</v>
      </c>
      <c r="C10648" s="205" t="s">
        <v>692</v>
      </c>
      <c r="D10648" s="72" t="str">
        <f t="shared" si="333"/>
        <v>mai/2019</v>
      </c>
      <c r="E10648" s="206">
        <v>43602</v>
      </c>
      <c r="F10648" s="205" t="s">
        <v>210</v>
      </c>
      <c r="G10648" s="205" t="s">
        <v>287</v>
      </c>
      <c r="H10648" s="207" t="s">
        <v>298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691</v>
      </c>
      <c r="C10649" s="205" t="s">
        <v>692</v>
      </c>
      <c r="D10649" s="72" t="str">
        <f t="shared" si="333"/>
        <v>mai/2019</v>
      </c>
      <c r="E10649" s="206">
        <v>43602</v>
      </c>
      <c r="F10649" s="205" t="s">
        <v>210</v>
      </c>
      <c r="G10649" s="205" t="s">
        <v>287</v>
      </c>
      <c r="H10649" s="207" t="s">
        <v>298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691</v>
      </c>
      <c r="C10650" s="205" t="s">
        <v>692</v>
      </c>
      <c r="D10650" s="72" t="str">
        <f t="shared" si="333"/>
        <v>mai/2019</v>
      </c>
      <c r="E10650" s="206">
        <v>43602</v>
      </c>
      <c r="F10650" s="205" t="s">
        <v>210</v>
      </c>
      <c r="G10650" s="205" t="s">
        <v>287</v>
      </c>
      <c r="H10650" s="207" t="s">
        <v>298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691</v>
      </c>
      <c r="C10651" s="205" t="s">
        <v>692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317</v>
      </c>
      <c r="H10651" s="207" t="s">
        <v>581</v>
      </c>
      <c r="I10651" s="207" t="s">
        <v>240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691</v>
      </c>
      <c r="C10652" s="205" t="s">
        <v>692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287</v>
      </c>
      <c r="H10652" s="207" t="s">
        <v>2035</v>
      </c>
      <c r="I10652" s="207" t="s">
        <v>249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691</v>
      </c>
      <c r="C10653" s="205" t="s">
        <v>692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287</v>
      </c>
      <c r="H10653" s="207" t="s">
        <v>2035</v>
      </c>
      <c r="I10653" s="207" t="s">
        <v>248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691</v>
      </c>
      <c r="C10654" s="205" t="s">
        <v>692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287</v>
      </c>
      <c r="H10654" s="207" t="s">
        <v>2035</v>
      </c>
      <c r="I10654" s="207" t="s">
        <v>247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691</v>
      </c>
      <c r="C10655" s="205" t="s">
        <v>692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287</v>
      </c>
      <c r="H10655" s="207" t="s">
        <v>2032</v>
      </c>
      <c r="I10655" s="207" t="s">
        <v>253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691</v>
      </c>
      <c r="C10656" s="205" t="s">
        <v>692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287</v>
      </c>
      <c r="H10656" s="207" t="s">
        <v>2032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691</v>
      </c>
      <c r="C10657" s="205" t="s">
        <v>692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287</v>
      </c>
      <c r="H10657" s="207" t="s">
        <v>1612</v>
      </c>
      <c r="I10657" s="207" t="s">
        <v>241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691</v>
      </c>
      <c r="C10658" s="205" t="s">
        <v>692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287</v>
      </c>
      <c r="H10658" s="207" t="s">
        <v>1988</v>
      </c>
      <c r="I10658" s="207" t="s">
        <v>241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691</v>
      </c>
      <c r="C10659" s="205" t="s">
        <v>692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287</v>
      </c>
      <c r="H10659" s="207" t="s">
        <v>1988</v>
      </c>
      <c r="I10659" s="207" t="s">
        <v>241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691</v>
      </c>
      <c r="C10660" s="205" t="s">
        <v>692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287</v>
      </c>
      <c r="H10660" s="207" t="s">
        <v>1612</v>
      </c>
      <c r="I10660" s="207" t="s">
        <v>241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691</v>
      </c>
      <c r="C10661" s="205" t="s">
        <v>692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287</v>
      </c>
      <c r="H10661" s="207" t="s">
        <v>1612</v>
      </c>
      <c r="I10661" s="207" t="s">
        <v>248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691</v>
      </c>
      <c r="C10662" s="205" t="s">
        <v>692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287</v>
      </c>
      <c r="H10662" s="207" t="s">
        <v>1612</v>
      </c>
      <c r="I10662" s="207" t="s">
        <v>241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691</v>
      </c>
      <c r="C10663" s="205" t="s">
        <v>692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287</v>
      </c>
      <c r="H10663" s="207" t="s">
        <v>1612</v>
      </c>
      <c r="I10663" s="207" t="s">
        <v>241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691</v>
      </c>
      <c r="C10664" s="205" t="s">
        <v>692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287</v>
      </c>
      <c r="H10664" s="207" t="s">
        <v>1612</v>
      </c>
      <c r="I10664" s="207" t="s">
        <v>241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691</v>
      </c>
      <c r="C10665" s="205" t="s">
        <v>692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287</v>
      </c>
      <c r="H10665" s="207" t="s">
        <v>1612</v>
      </c>
      <c r="I10665" s="207" t="s">
        <v>241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691</v>
      </c>
      <c r="C10666" s="205" t="s">
        <v>692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287</v>
      </c>
      <c r="H10666" s="207" t="s">
        <v>2051</v>
      </c>
      <c r="I10666" s="207" t="s">
        <v>241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691</v>
      </c>
      <c r="C10667" s="205" t="s">
        <v>692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287</v>
      </c>
      <c r="H10667" s="207" t="s">
        <v>1912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691</v>
      </c>
      <c r="C10668" s="205" t="s">
        <v>692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287</v>
      </c>
      <c r="H10668" s="207" t="s">
        <v>1912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691</v>
      </c>
      <c r="C10669" s="205" t="s">
        <v>692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287</v>
      </c>
      <c r="H10669" s="207" t="s">
        <v>2017</v>
      </c>
      <c r="I10669" s="207" t="s">
        <v>241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691</v>
      </c>
      <c r="C10670" s="205" t="s">
        <v>692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287</v>
      </c>
      <c r="H10670" s="207" t="s">
        <v>2017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691</v>
      </c>
      <c r="C10671" s="205" t="s">
        <v>692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289</v>
      </c>
      <c r="H10671" s="207" t="s">
        <v>412</v>
      </c>
      <c r="I10671" s="207" t="s">
        <v>241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691</v>
      </c>
      <c r="C10672" s="205" t="s">
        <v>692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287</v>
      </c>
      <c r="H10672" s="207" t="s">
        <v>1983</v>
      </c>
      <c r="I10672" s="207" t="s">
        <v>248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691</v>
      </c>
      <c r="C10673" s="205" t="s">
        <v>692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287</v>
      </c>
      <c r="H10673" s="207" t="s">
        <v>1983</v>
      </c>
      <c r="I10673" s="207" t="s">
        <v>248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691</v>
      </c>
      <c r="C10674" s="205" t="s">
        <v>692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317</v>
      </c>
      <c r="H10674" s="207" t="s">
        <v>412</v>
      </c>
      <c r="I10674" s="207" t="s">
        <v>241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691</v>
      </c>
      <c r="C10675" s="205" t="s">
        <v>692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287</v>
      </c>
      <c r="H10675" s="207" t="s">
        <v>1605</v>
      </c>
      <c r="I10675" s="207" t="s">
        <v>241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691</v>
      </c>
      <c r="C10676" s="205" t="s">
        <v>692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287</v>
      </c>
      <c r="H10676" s="207" t="s">
        <v>1605</v>
      </c>
      <c r="I10676" s="207" t="s">
        <v>241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691</v>
      </c>
      <c r="C10677" s="205" t="s">
        <v>692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287</v>
      </c>
      <c r="H10677" s="207" t="s">
        <v>1605</v>
      </c>
      <c r="I10677" s="207" t="s">
        <v>241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691</v>
      </c>
      <c r="C10678" s="205" t="s">
        <v>692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303</v>
      </c>
      <c r="H10678" s="207" t="s">
        <v>1761</v>
      </c>
      <c r="I10678" s="207" t="s">
        <v>241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691</v>
      </c>
      <c r="C10679" s="205" t="s">
        <v>692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289</v>
      </c>
      <c r="H10679" s="207" t="s">
        <v>1761</v>
      </c>
      <c r="I10679" s="207" t="s">
        <v>241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691</v>
      </c>
      <c r="C10680" s="205" t="s">
        <v>692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287</v>
      </c>
      <c r="H10680" s="207" t="s">
        <v>1005</v>
      </c>
      <c r="I10680" s="207" t="s">
        <v>242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691</v>
      </c>
      <c r="C10681" s="205" t="s">
        <v>692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287</v>
      </c>
      <c r="H10681" s="207" t="s">
        <v>1572</v>
      </c>
      <c r="I10681" s="207" t="s">
        <v>240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691</v>
      </c>
      <c r="C10682" s="205" t="s">
        <v>692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287</v>
      </c>
      <c r="H10682" s="207" t="s">
        <v>1572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691</v>
      </c>
      <c r="C10683" s="205" t="s">
        <v>692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287</v>
      </c>
      <c r="H10683" s="207" t="s">
        <v>194</v>
      </c>
      <c r="I10683" s="207" t="s">
        <v>247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691</v>
      </c>
      <c r="C10684" s="205" t="s">
        <v>692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287</v>
      </c>
      <c r="H10684" s="207" t="s">
        <v>194</v>
      </c>
      <c r="I10684" s="207" t="s">
        <v>247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691</v>
      </c>
      <c r="C10685" s="205" t="s">
        <v>692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287</v>
      </c>
      <c r="H10685" s="207" t="s">
        <v>194</v>
      </c>
      <c r="I10685" s="207" t="s">
        <v>247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691</v>
      </c>
      <c r="C10686" s="205" t="s">
        <v>692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287</v>
      </c>
      <c r="H10686" s="207" t="s">
        <v>194</v>
      </c>
      <c r="I10686" s="207" t="s">
        <v>247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691</v>
      </c>
      <c r="C10687" s="205" t="s">
        <v>692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287</v>
      </c>
      <c r="H10687" s="207" t="s">
        <v>390</v>
      </c>
      <c r="I10687" s="207" t="s">
        <v>240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691</v>
      </c>
      <c r="C10688" s="205" t="s">
        <v>692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287</v>
      </c>
      <c r="H10688" s="207" t="s">
        <v>390</v>
      </c>
      <c r="I10688" s="207" t="s">
        <v>240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691</v>
      </c>
      <c r="C10689" s="205" t="s">
        <v>692</v>
      </c>
      <c r="D10689" s="72" t="str">
        <f t="shared" si="333"/>
        <v>mai/2019</v>
      </c>
      <c r="E10689" s="206">
        <v>43605</v>
      </c>
      <c r="F10689" s="205" t="s">
        <v>520</v>
      </c>
      <c r="G10689" s="205" t="s">
        <v>287</v>
      </c>
      <c r="H10689" s="207" t="s">
        <v>204</v>
      </c>
      <c r="I10689" s="207" t="s">
        <v>292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691</v>
      </c>
      <c r="C10690" s="205" t="s">
        <v>692</v>
      </c>
      <c r="D10690" s="72" t="str">
        <f t="shared" si="333"/>
        <v>mai/2019</v>
      </c>
      <c r="E10690" s="206">
        <v>43605</v>
      </c>
      <c r="F10690" s="205" t="s">
        <v>210</v>
      </c>
      <c r="G10690" s="205" t="s">
        <v>287</v>
      </c>
      <c r="H10690" s="207" t="s">
        <v>298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691</v>
      </c>
      <c r="C10691" s="205" t="s">
        <v>692</v>
      </c>
      <c r="D10691" s="72" t="str">
        <f t="shared" si="333"/>
        <v>mai/2019</v>
      </c>
      <c r="E10691" s="206">
        <v>43605</v>
      </c>
      <c r="F10691" s="205" t="s">
        <v>210</v>
      </c>
      <c r="G10691" s="205" t="s">
        <v>287</v>
      </c>
      <c r="H10691" s="207" t="s">
        <v>298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691</v>
      </c>
      <c r="C10692" s="205" t="s">
        <v>692</v>
      </c>
      <c r="D10692" s="72" t="str">
        <f t="shared" ref="D10692:D10755" si="335">TEXT(E10692,"mmm/aaaa")</f>
        <v>mai/2019</v>
      </c>
      <c r="E10692" s="206">
        <v>43605</v>
      </c>
      <c r="F10692" s="205" t="s">
        <v>210</v>
      </c>
      <c r="G10692" s="205" t="s">
        <v>287</v>
      </c>
      <c r="H10692" s="207" t="s">
        <v>298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691</v>
      </c>
      <c r="C10693" s="205" t="s">
        <v>692</v>
      </c>
      <c r="D10693" s="72" t="str">
        <f t="shared" si="335"/>
        <v>mai/2019</v>
      </c>
      <c r="E10693" s="206">
        <v>43605</v>
      </c>
      <c r="F10693" s="205" t="s">
        <v>210</v>
      </c>
      <c r="G10693" s="205" t="s">
        <v>287</v>
      </c>
      <c r="H10693" s="207" t="s">
        <v>298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691</v>
      </c>
      <c r="C10694" s="205" t="s">
        <v>692</v>
      </c>
      <c r="D10694" s="72" t="str">
        <f t="shared" si="335"/>
        <v>mai/2019</v>
      </c>
      <c r="E10694" s="206">
        <v>43605</v>
      </c>
      <c r="F10694" s="205" t="s">
        <v>210</v>
      </c>
      <c r="G10694" s="205" t="s">
        <v>287</v>
      </c>
      <c r="H10694" s="207" t="s">
        <v>298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691</v>
      </c>
      <c r="C10695" s="205" t="s">
        <v>692</v>
      </c>
      <c r="D10695" s="72" t="str">
        <f t="shared" si="335"/>
        <v>mai/2019</v>
      </c>
      <c r="E10695" s="206">
        <v>43605</v>
      </c>
      <c r="F10695" s="205" t="s">
        <v>210</v>
      </c>
      <c r="G10695" s="205" t="s">
        <v>287</v>
      </c>
      <c r="H10695" s="207" t="s">
        <v>298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691</v>
      </c>
      <c r="C10696" s="205" t="s">
        <v>692</v>
      </c>
      <c r="D10696" s="72" t="str">
        <f t="shared" si="335"/>
        <v>mai/2019</v>
      </c>
      <c r="E10696" s="206">
        <v>43605</v>
      </c>
      <c r="F10696" s="205" t="s">
        <v>210</v>
      </c>
      <c r="G10696" s="205" t="s">
        <v>287</v>
      </c>
      <c r="H10696" s="207" t="s">
        <v>298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691</v>
      </c>
      <c r="C10697" s="205" t="s">
        <v>692</v>
      </c>
      <c r="D10697" s="72" t="str">
        <f t="shared" si="335"/>
        <v>mai/2019</v>
      </c>
      <c r="E10697" s="206">
        <v>43605</v>
      </c>
      <c r="F10697" s="205" t="s">
        <v>210</v>
      </c>
      <c r="G10697" s="205" t="s">
        <v>287</v>
      </c>
      <c r="H10697" s="207" t="s">
        <v>298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691</v>
      </c>
      <c r="C10698" s="205" t="s">
        <v>692</v>
      </c>
      <c r="D10698" s="72" t="str">
        <f t="shared" si="335"/>
        <v>mai/2019</v>
      </c>
      <c r="E10698" s="206">
        <v>43605</v>
      </c>
      <c r="F10698" s="205" t="s">
        <v>210</v>
      </c>
      <c r="G10698" s="205" t="s">
        <v>287</v>
      </c>
      <c r="H10698" s="207" t="s">
        <v>298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691</v>
      </c>
      <c r="C10699" s="205" t="s">
        <v>692</v>
      </c>
      <c r="D10699" s="72" t="str">
        <f t="shared" si="335"/>
        <v>mai/2019</v>
      </c>
      <c r="E10699" s="206">
        <v>43605</v>
      </c>
      <c r="F10699" s="205" t="s">
        <v>210</v>
      </c>
      <c r="G10699" s="205" t="s">
        <v>287</v>
      </c>
      <c r="H10699" s="207" t="s">
        <v>298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691</v>
      </c>
      <c r="C10700" s="205" t="s">
        <v>692</v>
      </c>
      <c r="D10700" s="72" t="str">
        <f t="shared" si="335"/>
        <v>mai/2019</v>
      </c>
      <c r="E10700" s="206">
        <v>43605</v>
      </c>
      <c r="F10700" s="205" t="s">
        <v>210</v>
      </c>
      <c r="G10700" s="205" t="s">
        <v>287</v>
      </c>
      <c r="H10700" s="207" t="s">
        <v>298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691</v>
      </c>
      <c r="C10701" s="205" t="s">
        <v>692</v>
      </c>
      <c r="D10701" s="72" t="str">
        <f t="shared" si="335"/>
        <v>mai/2019</v>
      </c>
      <c r="E10701" s="206">
        <v>43605</v>
      </c>
      <c r="F10701" s="205" t="s">
        <v>210</v>
      </c>
      <c r="G10701" s="205" t="s">
        <v>287</v>
      </c>
      <c r="H10701" s="207" t="s">
        <v>298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691</v>
      </c>
      <c r="C10702" s="205" t="s">
        <v>692</v>
      </c>
      <c r="D10702" s="72" t="str">
        <f t="shared" si="335"/>
        <v>mai/2019</v>
      </c>
      <c r="E10702" s="206">
        <v>43605</v>
      </c>
      <c r="F10702" s="205" t="s">
        <v>210</v>
      </c>
      <c r="G10702" s="205" t="s">
        <v>287</v>
      </c>
      <c r="H10702" s="207" t="s">
        <v>298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691</v>
      </c>
      <c r="C10703" s="205" t="s">
        <v>692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317</v>
      </c>
      <c r="H10703" s="207" t="s">
        <v>581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691</v>
      </c>
      <c r="C10704" s="205" t="s">
        <v>692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287</v>
      </c>
      <c r="H10704" s="207" t="s">
        <v>345</v>
      </c>
      <c r="I10704" s="207" t="s">
        <v>266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691</v>
      </c>
      <c r="C10705" s="205" t="s">
        <v>692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287</v>
      </c>
      <c r="H10705" s="207" t="s">
        <v>345</v>
      </c>
      <c r="I10705" s="207" t="s">
        <v>266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691</v>
      </c>
      <c r="C10706" s="205" t="s">
        <v>692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287</v>
      </c>
      <c r="H10706" s="207" t="s">
        <v>1583</v>
      </c>
      <c r="I10706" s="207" t="s">
        <v>252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691</v>
      </c>
      <c r="C10707" s="205" t="s">
        <v>692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287</v>
      </c>
      <c r="H10707" s="207" t="s">
        <v>1583</v>
      </c>
      <c r="I10707" s="207" t="s">
        <v>252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691</v>
      </c>
      <c r="C10708" s="205" t="s">
        <v>692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303</v>
      </c>
      <c r="H10708" s="207" t="s">
        <v>1583</v>
      </c>
      <c r="I10708" s="207" t="s">
        <v>252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691</v>
      </c>
      <c r="C10709" s="205" t="s">
        <v>692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287</v>
      </c>
      <c r="H10709" s="207" t="s">
        <v>664</v>
      </c>
      <c r="I10709" s="207" t="s">
        <v>242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691</v>
      </c>
      <c r="C10710" s="205" t="s">
        <v>692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287</v>
      </c>
      <c r="H10710" s="207" t="s">
        <v>345</v>
      </c>
      <c r="I10710" s="207" t="s">
        <v>241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691</v>
      </c>
      <c r="C10711" s="205" t="s">
        <v>692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313</v>
      </c>
      <c r="H10711" s="207" t="s">
        <v>2028</v>
      </c>
      <c r="I10711" s="229" t="s">
        <v>249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691</v>
      </c>
      <c r="C10712" s="205" t="s">
        <v>692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293</v>
      </c>
      <c r="H10712" s="207" t="s">
        <v>2028</v>
      </c>
      <c r="I10712" s="229" t="s">
        <v>249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691</v>
      </c>
      <c r="C10713" s="205" t="s">
        <v>692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313</v>
      </c>
      <c r="H10713" s="207" t="s">
        <v>2028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691</v>
      </c>
      <c r="C10714" s="205" t="s">
        <v>692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293</v>
      </c>
      <c r="H10714" s="207" t="s">
        <v>2028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691</v>
      </c>
      <c r="C10715" s="205" t="s">
        <v>692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303</v>
      </c>
      <c r="H10715" s="207" t="s">
        <v>2028</v>
      </c>
      <c r="I10715" s="207" t="s">
        <v>249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691</v>
      </c>
      <c r="C10716" s="205" t="s">
        <v>692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289</v>
      </c>
      <c r="H10716" s="207" t="s">
        <v>2028</v>
      </c>
      <c r="I10716" s="229" t="s">
        <v>249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691</v>
      </c>
      <c r="C10717" s="205" t="s">
        <v>692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303</v>
      </c>
      <c r="H10717" s="207" t="s">
        <v>2028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691</v>
      </c>
      <c r="C10718" s="205" t="s">
        <v>692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289</v>
      </c>
      <c r="H10718" s="207" t="s">
        <v>2028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691</v>
      </c>
      <c r="C10719" s="205" t="s">
        <v>692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287</v>
      </c>
      <c r="H10719" s="207" t="s">
        <v>2052</v>
      </c>
      <c r="I10719" s="207" t="s">
        <v>252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691</v>
      </c>
      <c r="C10720" s="205" t="s">
        <v>692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287</v>
      </c>
      <c r="H10720" s="207" t="s">
        <v>438</v>
      </c>
      <c r="I10720" s="207" t="s">
        <v>252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691</v>
      </c>
      <c r="C10721" s="205" t="s">
        <v>692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287</v>
      </c>
      <c r="H10721" s="207" t="s">
        <v>438</v>
      </c>
      <c r="I10721" s="207" t="s">
        <v>252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691</v>
      </c>
      <c r="C10722" s="205" t="s">
        <v>692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287</v>
      </c>
      <c r="H10722" s="229" t="s">
        <v>2029</v>
      </c>
      <c r="I10722" s="207" t="s">
        <v>241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691</v>
      </c>
      <c r="C10723" s="205" t="s">
        <v>692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287</v>
      </c>
      <c r="H10723" s="207" t="s">
        <v>999</v>
      </c>
      <c r="I10723" s="207" t="s">
        <v>248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691</v>
      </c>
      <c r="C10724" s="205" t="s">
        <v>692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287</v>
      </c>
      <c r="H10724" s="207" t="s">
        <v>999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691</v>
      </c>
      <c r="C10725" s="205" t="s">
        <v>692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289</v>
      </c>
      <c r="H10725" s="207" t="s">
        <v>1900</v>
      </c>
      <c r="I10725" s="207" t="s">
        <v>240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691</v>
      </c>
      <c r="C10726" s="205" t="s">
        <v>692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293</v>
      </c>
      <c r="H10726" s="207" t="s">
        <v>1900</v>
      </c>
      <c r="I10726" s="207" t="s">
        <v>240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691</v>
      </c>
      <c r="C10727" s="205" t="s">
        <v>692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313</v>
      </c>
      <c r="H10727" s="207" t="s">
        <v>1900</v>
      </c>
      <c r="I10727" s="207" t="s">
        <v>240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691</v>
      </c>
      <c r="C10728" s="205" t="s">
        <v>692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287</v>
      </c>
      <c r="H10728" s="207" t="s">
        <v>1900</v>
      </c>
      <c r="I10728" s="207" t="s">
        <v>240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691</v>
      </c>
      <c r="C10729" s="205" t="s">
        <v>692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287</v>
      </c>
      <c r="H10729" s="207" t="s">
        <v>1900</v>
      </c>
      <c r="I10729" s="207" t="s">
        <v>240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691</v>
      </c>
      <c r="C10730" s="205" t="s">
        <v>692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287</v>
      </c>
      <c r="H10730" s="207" t="s">
        <v>1900</v>
      </c>
      <c r="I10730" s="207" t="s">
        <v>240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691</v>
      </c>
      <c r="C10731" s="205" t="s">
        <v>692</v>
      </c>
      <c r="D10731" s="72" t="str">
        <f t="shared" si="335"/>
        <v>mai/2019</v>
      </c>
      <c r="E10731" s="206">
        <v>43606</v>
      </c>
      <c r="F10731" s="205" t="s">
        <v>1618</v>
      </c>
      <c r="G10731" s="205" t="s">
        <v>287</v>
      </c>
      <c r="H10731" s="207" t="s">
        <v>1888</v>
      </c>
      <c r="I10731" s="207" t="s">
        <v>202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693</v>
      </c>
      <c r="C10732" s="205" t="s">
        <v>692</v>
      </c>
      <c r="D10732" s="72" t="str">
        <f t="shared" si="335"/>
        <v>mai/2019</v>
      </c>
      <c r="E10732" s="206">
        <v>43606</v>
      </c>
      <c r="F10732" s="205" t="s">
        <v>1618</v>
      </c>
      <c r="G10732" s="205" t="s">
        <v>287</v>
      </c>
      <c r="H10732" s="207" t="s">
        <v>1888</v>
      </c>
      <c r="I10732" s="207" t="s">
        <v>202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693</v>
      </c>
      <c r="C10733" s="205" t="s">
        <v>692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287</v>
      </c>
      <c r="H10733" s="207" t="s">
        <v>140</v>
      </c>
      <c r="I10733" s="207" t="s">
        <v>227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691</v>
      </c>
      <c r="C10734" s="205" t="s">
        <v>692</v>
      </c>
      <c r="D10734" s="72" t="str">
        <f t="shared" si="335"/>
        <v>mai/2019</v>
      </c>
      <c r="E10734" s="206">
        <v>43606</v>
      </c>
      <c r="F10734" s="205" t="s">
        <v>520</v>
      </c>
      <c r="G10734" s="205" t="s">
        <v>287</v>
      </c>
      <c r="H10734" s="207" t="s">
        <v>204</v>
      </c>
      <c r="I10734" s="207" t="s">
        <v>292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691</v>
      </c>
      <c r="C10735" s="205" t="s">
        <v>692</v>
      </c>
      <c r="D10735" s="72" t="str">
        <f t="shared" si="335"/>
        <v>mai/2019</v>
      </c>
      <c r="E10735" s="206">
        <v>43606</v>
      </c>
      <c r="F10735" s="205" t="s">
        <v>210</v>
      </c>
      <c r="G10735" s="205" t="s">
        <v>287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691</v>
      </c>
      <c r="C10736" s="205" t="s">
        <v>692</v>
      </c>
      <c r="D10736" s="72" t="str">
        <f t="shared" si="335"/>
        <v>mai/2019</v>
      </c>
      <c r="E10736" s="206">
        <v>43606</v>
      </c>
      <c r="F10736" s="205" t="s">
        <v>210</v>
      </c>
      <c r="G10736" s="205" t="s">
        <v>287</v>
      </c>
      <c r="H10736" s="207" t="s">
        <v>298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691</v>
      </c>
      <c r="C10737" s="205" t="s">
        <v>692</v>
      </c>
      <c r="D10737" s="72" t="str">
        <f t="shared" si="335"/>
        <v>mai/2019</v>
      </c>
      <c r="E10737" s="206">
        <v>43606</v>
      </c>
      <c r="F10737" s="205" t="s">
        <v>210</v>
      </c>
      <c r="G10737" s="205" t="s">
        <v>287</v>
      </c>
      <c r="H10737" s="207" t="s">
        <v>298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691</v>
      </c>
      <c r="C10738" s="205" t="s">
        <v>692</v>
      </c>
      <c r="D10738" s="72" t="str">
        <f t="shared" si="335"/>
        <v>mai/2019</v>
      </c>
      <c r="E10738" s="206">
        <v>43606</v>
      </c>
      <c r="F10738" s="205" t="s">
        <v>210</v>
      </c>
      <c r="G10738" s="205" t="s">
        <v>287</v>
      </c>
      <c r="H10738" s="207" t="s">
        <v>298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691</v>
      </c>
      <c r="C10739" s="205" t="s">
        <v>692</v>
      </c>
      <c r="D10739" s="72" t="str">
        <f t="shared" si="335"/>
        <v>mai/2019</v>
      </c>
      <c r="E10739" s="206">
        <v>43606</v>
      </c>
      <c r="F10739" s="205" t="s">
        <v>210</v>
      </c>
      <c r="G10739" s="205" t="s">
        <v>287</v>
      </c>
      <c r="H10739" s="207" t="s">
        <v>298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691</v>
      </c>
      <c r="C10740" s="205" t="s">
        <v>692</v>
      </c>
      <c r="D10740" s="72" t="str">
        <f t="shared" si="335"/>
        <v>mai/2019</v>
      </c>
      <c r="E10740" s="206">
        <v>43606</v>
      </c>
      <c r="F10740" s="205" t="s">
        <v>210</v>
      </c>
      <c r="G10740" s="205" t="s">
        <v>287</v>
      </c>
      <c r="H10740" s="207" t="s">
        <v>298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691</v>
      </c>
      <c r="C10741" s="205" t="s">
        <v>692</v>
      </c>
      <c r="D10741" s="72" t="str">
        <f t="shared" si="335"/>
        <v>mai/2019</v>
      </c>
      <c r="E10741" s="206">
        <v>43606</v>
      </c>
      <c r="F10741" s="205" t="s">
        <v>210</v>
      </c>
      <c r="G10741" s="205" t="s">
        <v>287</v>
      </c>
      <c r="H10741" s="207" t="s">
        <v>298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691</v>
      </c>
      <c r="C10742" s="205" t="s">
        <v>692</v>
      </c>
      <c r="D10742" s="72" t="str">
        <f t="shared" si="335"/>
        <v>mai/2019</v>
      </c>
      <c r="E10742" s="206">
        <v>43606</v>
      </c>
      <c r="F10742" s="205" t="s">
        <v>210</v>
      </c>
      <c r="G10742" s="205" t="s">
        <v>287</v>
      </c>
      <c r="H10742" s="207" t="s">
        <v>298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691</v>
      </c>
      <c r="C10743" s="205" t="s">
        <v>692</v>
      </c>
      <c r="D10743" s="72" t="str">
        <f t="shared" si="335"/>
        <v>mai/2019</v>
      </c>
      <c r="E10743" s="206">
        <v>43606</v>
      </c>
      <c r="F10743" s="205" t="s">
        <v>210</v>
      </c>
      <c r="G10743" s="205" t="s">
        <v>287</v>
      </c>
      <c r="H10743" s="207" t="s">
        <v>298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691</v>
      </c>
      <c r="C10744" s="205" t="s">
        <v>692</v>
      </c>
      <c r="D10744" s="72" t="str">
        <f t="shared" si="335"/>
        <v>mai/2019</v>
      </c>
      <c r="E10744" s="206">
        <v>43606</v>
      </c>
      <c r="F10744" s="205" t="s">
        <v>210</v>
      </c>
      <c r="G10744" s="205" t="s">
        <v>287</v>
      </c>
      <c r="H10744" s="207" t="s">
        <v>298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693</v>
      </c>
      <c r="C10745" s="205" t="s">
        <v>692</v>
      </c>
      <c r="D10745" s="72" t="str">
        <f t="shared" si="335"/>
        <v>mai/2019</v>
      </c>
      <c r="E10745" s="206">
        <v>43606</v>
      </c>
      <c r="F10745" s="205" t="s">
        <v>201</v>
      </c>
      <c r="G10745" s="205" t="s">
        <v>287</v>
      </c>
      <c r="H10745" s="207" t="s">
        <v>1887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691</v>
      </c>
      <c r="C10746" s="205" t="s">
        <v>692</v>
      </c>
      <c r="D10746" s="72" t="str">
        <f t="shared" si="335"/>
        <v>mai/2019</v>
      </c>
      <c r="E10746" s="206">
        <v>43606</v>
      </c>
      <c r="F10746" s="205" t="s">
        <v>201</v>
      </c>
      <c r="G10746" s="205" t="s">
        <v>287</v>
      </c>
      <c r="H10746" s="207" t="s">
        <v>1887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691</v>
      </c>
      <c r="C10747" s="205" t="s">
        <v>692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287</v>
      </c>
      <c r="H10747" s="207" t="s">
        <v>2053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691</v>
      </c>
      <c r="C10748" s="205" t="s">
        <v>692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287</v>
      </c>
      <c r="H10748" s="207" t="s">
        <v>2053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691</v>
      </c>
      <c r="C10749" s="205" t="s">
        <v>692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289</v>
      </c>
      <c r="H10749" s="207" t="s">
        <v>1911</v>
      </c>
      <c r="I10749" s="207" t="s">
        <v>252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691</v>
      </c>
      <c r="C10750" s="205" t="s">
        <v>692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287</v>
      </c>
      <c r="H10750" s="207" t="s">
        <v>2053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691</v>
      </c>
      <c r="C10751" s="205" t="s">
        <v>692</v>
      </c>
      <c r="D10751" s="72" t="str">
        <f t="shared" si="335"/>
        <v>mai/2019</v>
      </c>
      <c r="E10751" s="206">
        <v>43607</v>
      </c>
      <c r="F10751" s="205" t="s">
        <v>1618</v>
      </c>
      <c r="G10751" s="205" t="s">
        <v>287</v>
      </c>
      <c r="H10751" s="207" t="s">
        <v>1888</v>
      </c>
      <c r="I10751" s="207" t="s">
        <v>202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693</v>
      </c>
      <c r="C10752" s="205" t="s">
        <v>692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287</v>
      </c>
      <c r="H10752" s="207" t="s">
        <v>140</v>
      </c>
      <c r="I10752" s="207" t="s">
        <v>227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693</v>
      </c>
      <c r="C10753" s="205" t="s">
        <v>692</v>
      </c>
      <c r="D10753" s="72" t="str">
        <f t="shared" si="335"/>
        <v>mai/2019</v>
      </c>
      <c r="E10753" s="206">
        <v>43607</v>
      </c>
      <c r="F10753" s="205" t="s">
        <v>520</v>
      </c>
      <c r="G10753" s="205" t="s">
        <v>287</v>
      </c>
      <c r="H10753" s="207" t="s">
        <v>204</v>
      </c>
      <c r="I10753" s="207" t="s">
        <v>292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691</v>
      </c>
      <c r="C10754" s="205" t="s">
        <v>692</v>
      </c>
      <c r="D10754" s="72" t="str">
        <f t="shared" si="335"/>
        <v>mai/2019</v>
      </c>
      <c r="E10754" s="206">
        <v>43607</v>
      </c>
      <c r="F10754" s="205" t="s">
        <v>210</v>
      </c>
      <c r="G10754" s="205" t="s">
        <v>287</v>
      </c>
      <c r="H10754" s="207" t="s">
        <v>298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693</v>
      </c>
      <c r="C10755" s="205" t="s">
        <v>692</v>
      </c>
      <c r="D10755" s="72" t="str">
        <f t="shared" si="335"/>
        <v>mai/2019</v>
      </c>
      <c r="E10755" s="206">
        <v>43607</v>
      </c>
      <c r="F10755" s="205" t="s">
        <v>201</v>
      </c>
      <c r="G10755" s="205" t="s">
        <v>287</v>
      </c>
      <c r="H10755" s="207" t="s">
        <v>1887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693</v>
      </c>
      <c r="C10756" s="205" t="s">
        <v>692</v>
      </c>
      <c r="D10756" s="72" t="str">
        <f t="shared" ref="D10756:D10819" si="337">TEXT(E10756,"mmm/aaaa")</f>
        <v>mai/2019</v>
      </c>
      <c r="E10756" s="206">
        <v>43607</v>
      </c>
      <c r="F10756" s="205" t="s">
        <v>201</v>
      </c>
      <c r="G10756" s="205" t="s">
        <v>287</v>
      </c>
      <c r="H10756" s="207" t="s">
        <v>1887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691</v>
      </c>
      <c r="C10757" s="205" t="s">
        <v>692</v>
      </c>
      <c r="D10757" s="72" t="str">
        <f t="shared" si="337"/>
        <v>mai/2019</v>
      </c>
      <c r="E10757" s="206">
        <v>43607</v>
      </c>
      <c r="F10757" s="205" t="s">
        <v>201</v>
      </c>
      <c r="G10757" s="205" t="s">
        <v>287</v>
      </c>
      <c r="H10757" s="207" t="s">
        <v>1887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691</v>
      </c>
      <c r="C10758" s="205" t="s">
        <v>692</v>
      </c>
      <c r="D10758" s="72" t="str">
        <f t="shared" si="337"/>
        <v>mai/2019</v>
      </c>
      <c r="E10758" s="206">
        <v>43607</v>
      </c>
      <c r="F10758" s="205" t="s">
        <v>201</v>
      </c>
      <c r="G10758" s="205" t="s">
        <v>287</v>
      </c>
      <c r="H10758" s="207" t="s">
        <v>1887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691</v>
      </c>
      <c r="C10759" s="205" t="s">
        <v>692</v>
      </c>
      <c r="D10759" s="72" t="str">
        <f t="shared" si="337"/>
        <v>mai/2019</v>
      </c>
      <c r="E10759" s="206">
        <v>43607</v>
      </c>
      <c r="F10759" s="205" t="s">
        <v>2054</v>
      </c>
      <c r="G10759" s="205" t="s">
        <v>287</v>
      </c>
      <c r="H10759" s="207" t="s">
        <v>2055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691</v>
      </c>
      <c r="C10760" s="205" t="s">
        <v>692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287</v>
      </c>
      <c r="H10760" s="207" t="s">
        <v>1909</v>
      </c>
      <c r="I10760" s="207" t="s">
        <v>235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691</v>
      </c>
      <c r="C10761" s="205" t="s">
        <v>692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287</v>
      </c>
      <c r="H10761" s="207" t="s">
        <v>1909</v>
      </c>
      <c r="I10761" s="207" t="s">
        <v>235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691</v>
      </c>
      <c r="C10762" s="205" t="s">
        <v>692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287</v>
      </c>
      <c r="H10762" s="207" t="s">
        <v>1908</v>
      </c>
      <c r="I10762" s="207" t="s">
        <v>235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691</v>
      </c>
      <c r="C10763" s="205" t="s">
        <v>692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287</v>
      </c>
      <c r="H10763" s="207" t="s">
        <v>1494</v>
      </c>
      <c r="I10763" s="207" t="s">
        <v>235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691</v>
      </c>
      <c r="C10764" s="205" t="s">
        <v>692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287</v>
      </c>
      <c r="H10764" s="207" t="s">
        <v>1015</v>
      </c>
      <c r="I10764" s="207" t="s">
        <v>260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691</v>
      </c>
      <c r="C10765" s="205" t="s">
        <v>692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287</v>
      </c>
      <c r="H10765" s="207" t="s">
        <v>1017</v>
      </c>
      <c r="I10765" s="207" t="s">
        <v>235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691</v>
      </c>
      <c r="C10766" s="205" t="s">
        <v>692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287</v>
      </c>
      <c r="H10766" s="207" t="s">
        <v>1017</v>
      </c>
      <c r="I10766" s="207" t="s">
        <v>235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691</v>
      </c>
      <c r="C10767" s="205" t="s">
        <v>692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287</v>
      </c>
      <c r="H10767" s="207" t="s">
        <v>1011</v>
      </c>
      <c r="I10767" s="207" t="s">
        <v>235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691</v>
      </c>
      <c r="C10768" s="205" t="s">
        <v>692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287</v>
      </c>
      <c r="H10768" s="207" t="s">
        <v>1071</v>
      </c>
      <c r="I10768" s="207" t="s">
        <v>235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691</v>
      </c>
      <c r="C10769" s="205" t="s">
        <v>692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287</v>
      </c>
      <c r="H10769" s="207" t="s">
        <v>1834</v>
      </c>
      <c r="I10769" s="207" t="s">
        <v>235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691</v>
      </c>
      <c r="C10770" s="205" t="s">
        <v>692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287</v>
      </c>
      <c r="H10770" s="207" t="s">
        <v>1834</v>
      </c>
      <c r="I10770" s="207" t="s">
        <v>235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691</v>
      </c>
      <c r="C10771" s="205" t="s">
        <v>692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287</v>
      </c>
      <c r="H10771" s="207" t="s">
        <v>1834</v>
      </c>
      <c r="I10771" s="207" t="s">
        <v>235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691</v>
      </c>
      <c r="C10772" s="205" t="s">
        <v>692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287</v>
      </c>
      <c r="H10772" s="207" t="s">
        <v>1007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691</v>
      </c>
      <c r="C10773" s="205" t="s">
        <v>692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287</v>
      </c>
      <c r="H10773" s="207" t="s">
        <v>1007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691</v>
      </c>
      <c r="C10774" s="205" t="s">
        <v>692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287</v>
      </c>
      <c r="H10774" s="207" t="s">
        <v>2040</v>
      </c>
      <c r="I10774" s="207" t="s">
        <v>252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691</v>
      </c>
      <c r="C10775" s="205" t="s">
        <v>692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287</v>
      </c>
      <c r="H10775" s="207" t="s">
        <v>2040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691</v>
      </c>
      <c r="C10776" s="205" t="s">
        <v>692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287</v>
      </c>
      <c r="H10776" s="207" t="s">
        <v>1059</v>
      </c>
      <c r="I10776" s="207" t="s">
        <v>261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691</v>
      </c>
      <c r="C10777" s="205" t="s">
        <v>692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289</v>
      </c>
      <c r="H10777" s="207" t="s">
        <v>2034</v>
      </c>
      <c r="I10777" s="207" t="s">
        <v>241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691</v>
      </c>
      <c r="C10778" s="205" t="s">
        <v>692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289</v>
      </c>
      <c r="H10778" s="207" t="s">
        <v>2034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691</v>
      </c>
      <c r="C10779" s="205" t="s">
        <v>692</v>
      </c>
      <c r="D10779" s="72" t="str">
        <f t="shared" si="337"/>
        <v>mai/2019</v>
      </c>
      <c r="E10779" s="206">
        <v>43608</v>
      </c>
      <c r="F10779" s="205" t="s">
        <v>2056</v>
      </c>
      <c r="G10779" s="205" t="s">
        <v>287</v>
      </c>
      <c r="H10779" s="207" t="s">
        <v>603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691</v>
      </c>
      <c r="C10780" s="205" t="s">
        <v>692</v>
      </c>
      <c r="D10780" s="72" t="str">
        <f t="shared" si="337"/>
        <v>mai/2019</v>
      </c>
      <c r="E10780" s="206">
        <v>43608</v>
      </c>
      <c r="F10780" s="205" t="s">
        <v>2056</v>
      </c>
      <c r="G10780" s="205" t="s">
        <v>287</v>
      </c>
      <c r="H10780" s="207" t="s">
        <v>1999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693</v>
      </c>
      <c r="C10781" s="205" t="s">
        <v>692</v>
      </c>
      <c r="D10781" s="72" t="str">
        <f t="shared" si="337"/>
        <v>mai/2019</v>
      </c>
      <c r="E10781" s="206">
        <v>43608</v>
      </c>
      <c r="F10781" s="205" t="s">
        <v>520</v>
      </c>
      <c r="G10781" s="205" t="s">
        <v>287</v>
      </c>
      <c r="H10781" s="207" t="s">
        <v>204</v>
      </c>
      <c r="I10781" s="207" t="s">
        <v>292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691</v>
      </c>
      <c r="C10782" s="205" t="s">
        <v>692</v>
      </c>
      <c r="D10782" s="72" t="str">
        <f t="shared" si="337"/>
        <v>mai/2019</v>
      </c>
      <c r="E10782" s="206">
        <v>43608</v>
      </c>
      <c r="F10782" s="205" t="s">
        <v>520</v>
      </c>
      <c r="G10782" s="205" t="s">
        <v>287</v>
      </c>
      <c r="H10782" s="207" t="s">
        <v>204</v>
      </c>
      <c r="I10782" s="207" t="s">
        <v>292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693</v>
      </c>
      <c r="C10783" s="205" t="s">
        <v>692</v>
      </c>
      <c r="D10783" s="72" t="str">
        <f t="shared" si="337"/>
        <v>mai/2019</v>
      </c>
      <c r="E10783" s="206">
        <v>43608</v>
      </c>
      <c r="F10783" s="205" t="s">
        <v>210</v>
      </c>
      <c r="G10783" s="205" t="s">
        <v>287</v>
      </c>
      <c r="H10783" s="207" t="s">
        <v>321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691</v>
      </c>
      <c r="C10784" s="205" t="s">
        <v>692</v>
      </c>
      <c r="D10784" s="72" t="str">
        <f t="shared" si="337"/>
        <v>mai/2019</v>
      </c>
      <c r="E10784" s="206">
        <v>43608</v>
      </c>
      <c r="F10784" s="205" t="s">
        <v>210</v>
      </c>
      <c r="G10784" s="205" t="s">
        <v>287</v>
      </c>
      <c r="H10784" s="207" t="s">
        <v>298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691</v>
      </c>
      <c r="C10785" s="205" t="s">
        <v>692</v>
      </c>
      <c r="D10785" s="72" t="str">
        <f t="shared" si="337"/>
        <v>mai/2019</v>
      </c>
      <c r="E10785" s="206">
        <v>43608</v>
      </c>
      <c r="F10785" s="205" t="s">
        <v>210</v>
      </c>
      <c r="G10785" s="205" t="s">
        <v>287</v>
      </c>
      <c r="H10785" s="207" t="s">
        <v>298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691</v>
      </c>
      <c r="C10786" s="205" t="s">
        <v>692</v>
      </c>
      <c r="D10786" s="72" t="str">
        <f t="shared" si="337"/>
        <v>mai/2019</v>
      </c>
      <c r="E10786" s="206">
        <v>43608</v>
      </c>
      <c r="F10786" s="205" t="s">
        <v>210</v>
      </c>
      <c r="G10786" s="205" t="s">
        <v>287</v>
      </c>
      <c r="H10786" s="207" t="s">
        <v>298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691</v>
      </c>
      <c r="C10787" s="205" t="s">
        <v>692</v>
      </c>
      <c r="D10787" s="72" t="str">
        <f t="shared" si="337"/>
        <v>mai/2019</v>
      </c>
      <c r="E10787" s="206">
        <v>43608</v>
      </c>
      <c r="F10787" s="205" t="s">
        <v>210</v>
      </c>
      <c r="G10787" s="205" t="s">
        <v>287</v>
      </c>
      <c r="H10787" s="207" t="s">
        <v>298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691</v>
      </c>
      <c r="C10788" s="205" t="s">
        <v>692</v>
      </c>
      <c r="D10788" s="72" t="str">
        <f t="shared" si="337"/>
        <v>mai/2019</v>
      </c>
      <c r="E10788" s="206">
        <v>43608</v>
      </c>
      <c r="F10788" s="205" t="s">
        <v>210</v>
      </c>
      <c r="G10788" s="205" t="s">
        <v>287</v>
      </c>
      <c r="H10788" s="207" t="s">
        <v>298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691</v>
      </c>
      <c r="C10789" s="205" t="s">
        <v>692</v>
      </c>
      <c r="D10789" s="72" t="str">
        <f t="shared" si="337"/>
        <v>mai/2019</v>
      </c>
      <c r="E10789" s="206">
        <v>43608</v>
      </c>
      <c r="F10789" s="205" t="s">
        <v>210</v>
      </c>
      <c r="G10789" s="205" t="s">
        <v>287</v>
      </c>
      <c r="H10789" s="207" t="s">
        <v>298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691</v>
      </c>
      <c r="C10790" s="205" t="s">
        <v>692</v>
      </c>
      <c r="D10790" s="72" t="str">
        <f t="shared" si="337"/>
        <v>mai/2019</v>
      </c>
      <c r="E10790" s="206">
        <v>43608</v>
      </c>
      <c r="F10790" s="205" t="s">
        <v>210</v>
      </c>
      <c r="G10790" s="205" t="s">
        <v>287</v>
      </c>
      <c r="H10790" s="207" t="s">
        <v>298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691</v>
      </c>
      <c r="C10791" s="205" t="s">
        <v>692</v>
      </c>
      <c r="D10791" s="72" t="str">
        <f t="shared" si="337"/>
        <v>mai/2019</v>
      </c>
      <c r="E10791" s="206">
        <v>43608</v>
      </c>
      <c r="F10791" s="205" t="s">
        <v>210</v>
      </c>
      <c r="G10791" s="205" t="s">
        <v>287</v>
      </c>
      <c r="H10791" s="207" t="s">
        <v>298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691</v>
      </c>
      <c r="C10792" s="205" t="s">
        <v>692</v>
      </c>
      <c r="D10792" s="72" t="str">
        <f t="shared" si="337"/>
        <v>mai/2019</v>
      </c>
      <c r="E10792" s="206">
        <v>43608</v>
      </c>
      <c r="F10792" s="205" t="s">
        <v>210</v>
      </c>
      <c r="G10792" s="205" t="s">
        <v>287</v>
      </c>
      <c r="H10792" s="207" t="s">
        <v>298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691</v>
      </c>
      <c r="C10793" s="205" t="s">
        <v>692</v>
      </c>
      <c r="D10793" s="72" t="str">
        <f t="shared" si="337"/>
        <v>mai/2019</v>
      </c>
      <c r="E10793" s="206">
        <v>43608</v>
      </c>
      <c r="F10793" s="205" t="s">
        <v>210</v>
      </c>
      <c r="G10793" s="205" t="s">
        <v>287</v>
      </c>
      <c r="H10793" s="207" t="s">
        <v>298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691</v>
      </c>
      <c r="C10794" s="205" t="s">
        <v>692</v>
      </c>
      <c r="D10794" s="72" t="str">
        <f t="shared" si="337"/>
        <v>mai/2019</v>
      </c>
      <c r="E10794" s="206">
        <v>43608</v>
      </c>
      <c r="F10794" s="205" t="s">
        <v>210</v>
      </c>
      <c r="G10794" s="205" t="s">
        <v>287</v>
      </c>
      <c r="H10794" s="207" t="s">
        <v>298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691</v>
      </c>
      <c r="C10795" s="205" t="s">
        <v>692</v>
      </c>
      <c r="D10795" s="72" t="str">
        <f t="shared" si="337"/>
        <v>mai/2019</v>
      </c>
      <c r="E10795" s="206">
        <v>43608</v>
      </c>
      <c r="F10795" s="205" t="s">
        <v>210</v>
      </c>
      <c r="G10795" s="205" t="s">
        <v>287</v>
      </c>
      <c r="H10795" s="207" t="s">
        <v>298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691</v>
      </c>
      <c r="C10796" s="205" t="s">
        <v>692</v>
      </c>
      <c r="D10796" s="72" t="str">
        <f t="shared" si="337"/>
        <v>mai/2019</v>
      </c>
      <c r="E10796" s="206">
        <v>43608</v>
      </c>
      <c r="F10796" s="205" t="s">
        <v>210</v>
      </c>
      <c r="G10796" s="205" t="s">
        <v>287</v>
      </c>
      <c r="H10796" s="207" t="s">
        <v>298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691</v>
      </c>
      <c r="C10797" s="205" t="s">
        <v>692</v>
      </c>
      <c r="D10797" s="72" t="str">
        <f t="shared" si="337"/>
        <v>mai/2019</v>
      </c>
      <c r="E10797" s="206">
        <v>43608</v>
      </c>
      <c r="F10797" s="205" t="s">
        <v>210</v>
      </c>
      <c r="G10797" s="205" t="s">
        <v>287</v>
      </c>
      <c r="H10797" s="207" t="s">
        <v>298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691</v>
      </c>
      <c r="C10798" s="205" t="s">
        <v>692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287</v>
      </c>
      <c r="H10798" s="207" t="s">
        <v>2057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693</v>
      </c>
      <c r="C10799" s="205" t="s">
        <v>692</v>
      </c>
      <c r="D10799" s="72" t="str">
        <f t="shared" si="337"/>
        <v>mai/2019</v>
      </c>
      <c r="E10799" s="206">
        <v>43609</v>
      </c>
      <c r="F10799" s="205" t="s">
        <v>520</v>
      </c>
      <c r="G10799" s="205" t="s">
        <v>287</v>
      </c>
      <c r="H10799" s="207" t="s">
        <v>615</v>
      </c>
      <c r="I10799" s="207" t="s">
        <v>292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693</v>
      </c>
      <c r="C10800" s="205" t="s">
        <v>692</v>
      </c>
      <c r="D10800" s="72" t="str">
        <f t="shared" si="337"/>
        <v>mai/2019</v>
      </c>
      <c r="E10800" s="206">
        <v>43609</v>
      </c>
      <c r="F10800" s="205" t="s">
        <v>210</v>
      </c>
      <c r="G10800" s="205" t="s">
        <v>287</v>
      </c>
      <c r="H10800" s="207" t="s">
        <v>321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691</v>
      </c>
      <c r="C10801" s="205" t="s">
        <v>692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293</v>
      </c>
      <c r="H10801" s="207" t="s">
        <v>1911</v>
      </c>
      <c r="I10801" s="207" t="s">
        <v>252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691</v>
      </c>
      <c r="C10802" s="205" t="s">
        <v>692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293</v>
      </c>
      <c r="H10802" s="207" t="s">
        <v>1911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691</v>
      </c>
      <c r="C10803" s="205" t="s">
        <v>692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289</v>
      </c>
      <c r="H10803" s="207" t="s">
        <v>1583</v>
      </c>
      <c r="I10803" s="207" t="s">
        <v>252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691</v>
      </c>
      <c r="C10804" s="205" t="s">
        <v>692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289</v>
      </c>
      <c r="H10804" s="207" t="s">
        <v>1583</v>
      </c>
      <c r="I10804" s="207" t="s">
        <v>252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691</v>
      </c>
      <c r="C10805" s="205" t="s">
        <v>692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287</v>
      </c>
      <c r="H10805" s="207" t="s">
        <v>2052</v>
      </c>
      <c r="I10805" s="207" t="s">
        <v>252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691</v>
      </c>
      <c r="C10806" s="205" t="s">
        <v>692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287</v>
      </c>
      <c r="H10806" s="207" t="s">
        <v>2052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691</v>
      </c>
      <c r="C10807" s="205" t="s">
        <v>692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287</v>
      </c>
      <c r="H10807" s="207" t="s">
        <v>1943</v>
      </c>
      <c r="I10807" s="207" t="s">
        <v>241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691</v>
      </c>
      <c r="C10808" s="205" t="s">
        <v>692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287</v>
      </c>
      <c r="H10808" s="207" t="s">
        <v>1943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691</v>
      </c>
      <c r="C10809" s="205" t="s">
        <v>692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287</v>
      </c>
      <c r="H10809" s="207" t="s">
        <v>2058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691</v>
      </c>
      <c r="C10810" s="205" t="s">
        <v>692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287</v>
      </c>
      <c r="H10810" s="207" t="s">
        <v>906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691</v>
      </c>
      <c r="C10811" s="205" t="s">
        <v>692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287</v>
      </c>
      <c r="H10811" s="207" t="s">
        <v>2059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691</v>
      </c>
      <c r="C10812" s="205" t="s">
        <v>692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287</v>
      </c>
      <c r="H10812" s="207" t="s">
        <v>2060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691</v>
      </c>
      <c r="C10813" s="205" t="s">
        <v>692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287</v>
      </c>
      <c r="H10813" s="207" t="s">
        <v>708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691</v>
      </c>
      <c r="C10814" s="205" t="s">
        <v>692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287</v>
      </c>
      <c r="H10814" s="207" t="s">
        <v>768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691</v>
      </c>
      <c r="C10815" s="205" t="s">
        <v>692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287</v>
      </c>
      <c r="H10815" s="207" t="s">
        <v>831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691</v>
      </c>
      <c r="C10816" s="205" t="s">
        <v>692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287</v>
      </c>
      <c r="H10816" s="207" t="s">
        <v>872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691</v>
      </c>
      <c r="C10817" s="205" t="s">
        <v>692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287</v>
      </c>
      <c r="H10817" s="207" t="s">
        <v>1272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691</v>
      </c>
      <c r="C10818" s="205" t="s">
        <v>692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287</v>
      </c>
      <c r="H10818" s="207" t="s">
        <v>2061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691</v>
      </c>
      <c r="C10819" s="205" t="s">
        <v>692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287</v>
      </c>
      <c r="H10819" s="207" t="s">
        <v>819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691</v>
      </c>
      <c r="C10820" s="205" t="s">
        <v>692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287</v>
      </c>
      <c r="H10820" s="207" t="s">
        <v>2062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691</v>
      </c>
      <c r="C10821" s="205" t="s">
        <v>692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287</v>
      </c>
      <c r="H10821" s="207" t="s">
        <v>1060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691</v>
      </c>
      <c r="C10822" s="205" t="s">
        <v>692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287</v>
      </c>
      <c r="H10822" s="207" t="s">
        <v>1340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691</v>
      </c>
      <c r="C10823" s="205" t="s">
        <v>692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287</v>
      </c>
      <c r="H10823" s="207" t="s">
        <v>2063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691</v>
      </c>
      <c r="C10824" s="205" t="s">
        <v>692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287</v>
      </c>
      <c r="H10824" s="207" t="s">
        <v>790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691</v>
      </c>
      <c r="C10825" s="205" t="s">
        <v>692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287</v>
      </c>
      <c r="H10825" s="207" t="s">
        <v>791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691</v>
      </c>
      <c r="C10826" s="205" t="s">
        <v>692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287</v>
      </c>
      <c r="H10826" s="207" t="s">
        <v>2064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691</v>
      </c>
      <c r="C10827" s="205" t="s">
        <v>692</v>
      </c>
      <c r="D10827" s="72" t="str">
        <f t="shared" si="339"/>
        <v>mai/2019</v>
      </c>
      <c r="E10827" s="206">
        <v>43612</v>
      </c>
      <c r="F10827" s="205" t="s">
        <v>520</v>
      </c>
      <c r="G10827" s="205" t="s">
        <v>287</v>
      </c>
      <c r="H10827" s="207" t="s">
        <v>204</v>
      </c>
      <c r="I10827" s="207" t="s">
        <v>292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691</v>
      </c>
      <c r="C10828" s="205" t="s">
        <v>692</v>
      </c>
      <c r="D10828" s="72" t="str">
        <f t="shared" si="339"/>
        <v>mai/2019</v>
      </c>
      <c r="E10828" s="206">
        <v>43612</v>
      </c>
      <c r="F10828" s="205" t="s">
        <v>210</v>
      </c>
      <c r="G10828" s="205" t="s">
        <v>287</v>
      </c>
      <c r="H10828" s="207" t="s">
        <v>298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691</v>
      </c>
      <c r="C10829" s="205" t="s">
        <v>692</v>
      </c>
      <c r="D10829" s="72" t="str">
        <f t="shared" si="339"/>
        <v>mai/2019</v>
      </c>
      <c r="E10829" s="206">
        <v>43612</v>
      </c>
      <c r="F10829" s="205" t="s">
        <v>210</v>
      </c>
      <c r="G10829" s="205" t="s">
        <v>287</v>
      </c>
      <c r="H10829" s="207" t="s">
        <v>298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691</v>
      </c>
      <c r="C10830" s="205" t="s">
        <v>692</v>
      </c>
      <c r="D10830" s="72" t="str">
        <f t="shared" si="339"/>
        <v>mai/2019</v>
      </c>
      <c r="E10830" s="206">
        <v>43612</v>
      </c>
      <c r="F10830" s="205" t="s">
        <v>210</v>
      </c>
      <c r="G10830" s="205" t="s">
        <v>287</v>
      </c>
      <c r="H10830" s="207" t="s">
        <v>298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691</v>
      </c>
      <c r="C10831" s="205" t="s">
        <v>692</v>
      </c>
      <c r="D10831" s="72" t="str">
        <f t="shared" si="339"/>
        <v>mai/2019</v>
      </c>
      <c r="E10831" s="206">
        <v>43612</v>
      </c>
      <c r="F10831" s="205" t="s">
        <v>210</v>
      </c>
      <c r="G10831" s="205" t="s">
        <v>287</v>
      </c>
      <c r="H10831" s="207" t="s">
        <v>298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691</v>
      </c>
      <c r="C10832" s="205" t="s">
        <v>692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289</v>
      </c>
      <c r="H10832" s="207" t="s">
        <v>412</v>
      </c>
      <c r="I10832" s="207" t="s">
        <v>241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691</v>
      </c>
      <c r="C10833" s="205" t="s">
        <v>692</v>
      </c>
      <c r="D10833" s="72" t="str">
        <f t="shared" si="339"/>
        <v>mai/2019</v>
      </c>
      <c r="E10833" s="206">
        <v>43613</v>
      </c>
      <c r="F10833" s="205" t="s">
        <v>2065</v>
      </c>
      <c r="G10833" s="205" t="s">
        <v>287</v>
      </c>
      <c r="H10833" s="207" t="s">
        <v>1947</v>
      </c>
      <c r="I10833" s="207" t="s">
        <v>245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691</v>
      </c>
      <c r="C10834" s="205" t="s">
        <v>692</v>
      </c>
      <c r="D10834" s="72" t="str">
        <f t="shared" si="339"/>
        <v>mai/2019</v>
      </c>
      <c r="E10834" s="206">
        <v>43613</v>
      </c>
      <c r="F10834" s="205" t="s">
        <v>520</v>
      </c>
      <c r="G10834" s="205" t="s">
        <v>287</v>
      </c>
      <c r="H10834" s="207" t="s">
        <v>204</v>
      </c>
      <c r="I10834" s="207" t="s">
        <v>292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691</v>
      </c>
      <c r="C10835" s="205" t="s">
        <v>692</v>
      </c>
      <c r="D10835" s="72" t="str">
        <f t="shared" si="339"/>
        <v>mai/2019</v>
      </c>
      <c r="E10835" s="206">
        <v>43613</v>
      </c>
      <c r="F10835" s="205" t="s">
        <v>210</v>
      </c>
      <c r="G10835" s="205" t="s">
        <v>287</v>
      </c>
      <c r="H10835" s="207" t="s">
        <v>298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691</v>
      </c>
      <c r="C10836" s="205" t="s">
        <v>692</v>
      </c>
      <c r="D10836" s="72" t="str">
        <f t="shared" si="339"/>
        <v>mai/2019</v>
      </c>
      <c r="E10836" s="206">
        <v>43613</v>
      </c>
      <c r="F10836" s="205" t="s">
        <v>210</v>
      </c>
      <c r="G10836" s="205" t="s">
        <v>287</v>
      </c>
      <c r="H10836" s="207" t="s">
        <v>298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691</v>
      </c>
      <c r="C10837" s="205" t="s">
        <v>692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287</v>
      </c>
      <c r="H10837" s="207" t="s">
        <v>1023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691</v>
      </c>
      <c r="C10838" s="205" t="s">
        <v>692</v>
      </c>
      <c r="D10838" s="72" t="str">
        <f t="shared" si="339"/>
        <v>mai/2019</v>
      </c>
      <c r="E10838" s="206">
        <v>43614</v>
      </c>
      <c r="F10838" s="205" t="s">
        <v>520</v>
      </c>
      <c r="G10838" s="205" t="s">
        <v>287</v>
      </c>
      <c r="H10838" s="207" t="s">
        <v>204</v>
      </c>
      <c r="I10838" s="207" t="s">
        <v>292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691</v>
      </c>
      <c r="C10839" s="205" t="s">
        <v>692</v>
      </c>
      <c r="D10839" s="72" t="str">
        <f t="shared" si="339"/>
        <v>mai/2019</v>
      </c>
      <c r="E10839" s="206">
        <v>43614</v>
      </c>
      <c r="F10839" s="205" t="s">
        <v>210</v>
      </c>
      <c r="G10839" s="205" t="s">
        <v>287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691</v>
      </c>
      <c r="C10840" s="205" t="s">
        <v>692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287</v>
      </c>
      <c r="H10840" s="207" t="s">
        <v>2040</v>
      </c>
      <c r="I10840" s="207" t="s">
        <v>252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691</v>
      </c>
      <c r="C10841" s="205" t="s">
        <v>692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287</v>
      </c>
      <c r="H10841" s="207" t="s">
        <v>2040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691</v>
      </c>
      <c r="C10842" s="205" t="s">
        <v>692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287</v>
      </c>
      <c r="H10842" s="207" t="s">
        <v>2040</v>
      </c>
      <c r="I10842" s="207" t="s">
        <v>252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691</v>
      </c>
      <c r="C10843" s="205" t="s">
        <v>692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287</v>
      </c>
      <c r="H10843" s="225" t="s">
        <v>2040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691</v>
      </c>
      <c r="C10844" s="205" t="s">
        <v>692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287</v>
      </c>
      <c r="H10844" s="207" t="s">
        <v>2040</v>
      </c>
      <c r="I10844" s="207" t="s">
        <v>252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691</v>
      </c>
      <c r="C10845" s="205" t="s">
        <v>692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287</v>
      </c>
      <c r="H10845" s="207" t="s">
        <v>2040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691</v>
      </c>
      <c r="C10846" s="205" t="s">
        <v>692</v>
      </c>
      <c r="D10846" s="72" t="str">
        <f t="shared" si="339"/>
        <v>mai/2019</v>
      </c>
      <c r="E10846" s="206">
        <v>43616</v>
      </c>
      <c r="F10846" s="205" t="s">
        <v>1618</v>
      </c>
      <c r="G10846" s="205" t="s">
        <v>287</v>
      </c>
      <c r="H10846" s="207" t="s">
        <v>1888</v>
      </c>
      <c r="I10846" s="207" t="s">
        <v>202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693</v>
      </c>
      <c r="C10847" s="205" t="s">
        <v>692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287</v>
      </c>
      <c r="H10847" s="207" t="s">
        <v>140</v>
      </c>
      <c r="I10847" s="207" t="s">
        <v>227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691</v>
      </c>
      <c r="C10848" s="205" t="s">
        <v>692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287</v>
      </c>
      <c r="H10848" s="207" t="s">
        <v>2066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693</v>
      </c>
      <c r="C10849" s="205" t="s">
        <v>692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287</v>
      </c>
      <c r="H10849" s="207" t="s">
        <v>2067</v>
      </c>
      <c r="I10849" s="207" t="s">
        <v>230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691</v>
      </c>
      <c r="C10850" s="205" t="s">
        <v>692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287</v>
      </c>
      <c r="H10850" s="207" t="s">
        <v>2067</v>
      </c>
      <c r="I10850" s="207" t="s">
        <v>230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693</v>
      </c>
      <c r="C10851" s="205" t="s">
        <v>692</v>
      </c>
      <c r="D10851" s="72" t="str">
        <f t="shared" si="339"/>
        <v>mai/2019</v>
      </c>
      <c r="E10851" s="206">
        <v>43616</v>
      </c>
      <c r="F10851" s="205" t="s">
        <v>210</v>
      </c>
      <c r="G10851" s="205" t="s">
        <v>287</v>
      </c>
      <c r="H10851" s="229" t="s">
        <v>321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693</v>
      </c>
      <c r="C10852" s="205" t="s">
        <v>692</v>
      </c>
      <c r="D10852" s="72" t="str">
        <f t="shared" si="339"/>
        <v>mai/2019</v>
      </c>
      <c r="E10852" s="206">
        <v>43616</v>
      </c>
      <c r="F10852" s="205" t="s">
        <v>210</v>
      </c>
      <c r="G10852" s="205" t="s">
        <v>287</v>
      </c>
      <c r="H10852" s="207" t="s">
        <v>1563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691</v>
      </c>
      <c r="C10853" s="205" t="s">
        <v>692</v>
      </c>
      <c r="D10853" s="72" t="str">
        <f t="shared" si="339"/>
        <v>mai/2019</v>
      </c>
      <c r="E10853" s="206">
        <v>43616</v>
      </c>
      <c r="F10853" s="205" t="s">
        <v>210</v>
      </c>
      <c r="G10853" s="205" t="s">
        <v>287</v>
      </c>
      <c r="H10853" s="207" t="s">
        <v>298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691</v>
      </c>
      <c r="C10854" s="205" t="s">
        <v>692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287</v>
      </c>
      <c r="H10854" s="207" t="s">
        <v>2057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693</v>
      </c>
      <c r="C10855" s="205" t="s">
        <v>692</v>
      </c>
      <c r="D10855" s="72" t="str">
        <f t="shared" si="339"/>
        <v>mai/2019</v>
      </c>
      <c r="E10855" s="206">
        <v>43616</v>
      </c>
      <c r="F10855" s="205" t="s">
        <v>201</v>
      </c>
      <c r="G10855" s="205" t="s">
        <v>287</v>
      </c>
      <c r="H10855" s="207" t="s">
        <v>1887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691</v>
      </c>
      <c r="C10856" s="205" t="s">
        <v>692</v>
      </c>
      <c r="D10856" s="72" t="str">
        <f t="shared" si="339"/>
        <v>mai/2019</v>
      </c>
      <c r="E10856" s="206">
        <v>43616</v>
      </c>
      <c r="F10856" s="205" t="s">
        <v>201</v>
      </c>
      <c r="G10856" s="205" t="s">
        <v>287</v>
      </c>
      <c r="H10856" s="207" t="s">
        <v>1887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691</v>
      </c>
      <c r="C10857" s="205" t="s">
        <v>692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287</v>
      </c>
      <c r="H10857" s="207" t="s">
        <v>1909</v>
      </c>
      <c r="I10857" s="207" t="s">
        <v>235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691</v>
      </c>
      <c r="C10858" s="205" t="s">
        <v>692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287</v>
      </c>
      <c r="H10858" s="207" t="s">
        <v>1909</v>
      </c>
      <c r="I10858" s="207" t="s">
        <v>235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691</v>
      </c>
      <c r="C10859" s="205" t="s">
        <v>692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287</v>
      </c>
      <c r="H10859" s="207" t="s">
        <v>1909</v>
      </c>
      <c r="I10859" s="207" t="s">
        <v>235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691</v>
      </c>
      <c r="C10860" s="205" t="s">
        <v>692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287</v>
      </c>
      <c r="H10860" s="207" t="s">
        <v>1115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691</v>
      </c>
      <c r="C10861" s="205" t="s">
        <v>692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287</v>
      </c>
      <c r="H10861" s="207" t="s">
        <v>1908</v>
      </c>
      <c r="I10861" s="207" t="s">
        <v>235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691</v>
      </c>
      <c r="C10862" s="205" t="s">
        <v>692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287</v>
      </c>
      <c r="H10862" s="207" t="s">
        <v>1115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691</v>
      </c>
      <c r="C10863" s="205" t="s">
        <v>692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287</v>
      </c>
      <c r="H10863" s="207" t="s">
        <v>1494</v>
      </c>
      <c r="I10863" s="207" t="s">
        <v>235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691</v>
      </c>
      <c r="C10864" s="205" t="s">
        <v>692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287</v>
      </c>
      <c r="H10864" s="207" t="s">
        <v>1015</v>
      </c>
      <c r="I10864" s="207" t="s">
        <v>260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691</v>
      </c>
      <c r="C10865" s="205" t="s">
        <v>692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287</v>
      </c>
      <c r="H10865" s="207" t="s">
        <v>328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691</v>
      </c>
      <c r="C10866" s="205" t="s">
        <v>692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287</v>
      </c>
      <c r="H10866" s="207" t="s">
        <v>328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691</v>
      </c>
      <c r="C10867" s="205" t="s">
        <v>692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287</v>
      </c>
      <c r="H10867" s="207" t="s">
        <v>1017</v>
      </c>
      <c r="I10867" s="207" t="s">
        <v>235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691</v>
      </c>
      <c r="C10868" s="205" t="s">
        <v>692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287</v>
      </c>
      <c r="H10868" s="207" t="s">
        <v>1017</v>
      </c>
      <c r="I10868" s="207" t="s">
        <v>235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691</v>
      </c>
      <c r="C10869" s="205" t="s">
        <v>692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287</v>
      </c>
      <c r="H10869" s="207" t="s">
        <v>2068</v>
      </c>
      <c r="I10869" s="207" t="s">
        <v>235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691</v>
      </c>
      <c r="C10870" s="205" t="s">
        <v>692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287</v>
      </c>
      <c r="H10870" s="207" t="s">
        <v>324</v>
      </c>
      <c r="I10870" s="207" t="s">
        <v>269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691</v>
      </c>
      <c r="C10871" s="205" t="s">
        <v>692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287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691</v>
      </c>
      <c r="C10872" s="205" t="s">
        <v>692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287</v>
      </c>
      <c r="H10872" s="207" t="s">
        <v>1011</v>
      </c>
      <c r="I10872" s="207" t="s">
        <v>235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691</v>
      </c>
      <c r="C10873" s="205" t="s">
        <v>692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287</v>
      </c>
      <c r="H10873" s="207" t="s">
        <v>342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691</v>
      </c>
      <c r="C10874" s="205" t="s">
        <v>692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287</v>
      </c>
      <c r="H10874" s="207" t="s">
        <v>325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691</v>
      </c>
      <c r="C10875" s="205" t="s">
        <v>692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287</v>
      </c>
      <c r="H10875" s="207" t="s">
        <v>1834</v>
      </c>
      <c r="I10875" s="207" t="s">
        <v>235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691</v>
      </c>
      <c r="C10876" s="205" t="s">
        <v>692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287</v>
      </c>
      <c r="H10876" s="207" t="s">
        <v>316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691</v>
      </c>
      <c r="C10877" s="205" t="s">
        <v>692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287</v>
      </c>
      <c r="H10877" s="207" t="s">
        <v>319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691</v>
      </c>
      <c r="C10878" s="205" t="s">
        <v>692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287</v>
      </c>
      <c r="H10878" s="207" t="s">
        <v>1679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691</v>
      </c>
      <c r="C10879" s="205" t="s">
        <v>692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287</v>
      </c>
      <c r="H10879" s="207" t="s">
        <v>334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691</v>
      </c>
      <c r="C10880" s="205" t="s">
        <v>692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287</v>
      </c>
      <c r="H10880" s="207" t="s">
        <v>1059</v>
      </c>
      <c r="I10880" s="207" t="s">
        <v>261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691</v>
      </c>
      <c r="C10881" s="205" t="s">
        <v>692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287</v>
      </c>
      <c r="H10881" s="207" t="s">
        <v>2030</v>
      </c>
      <c r="I10881" s="207" t="s">
        <v>241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691</v>
      </c>
      <c r="C10882" s="205" t="s">
        <v>692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287</v>
      </c>
      <c r="H10882" s="207" t="s">
        <v>307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691</v>
      </c>
      <c r="C10883" s="205" t="s">
        <v>692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287</v>
      </c>
      <c r="H10883" s="207" t="s">
        <v>307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691</v>
      </c>
      <c r="C10884" s="205" t="s">
        <v>692</v>
      </c>
      <c r="D10884" s="72" t="str">
        <f t="shared" ref="D10884:D10947" si="341">TEXT(E10884,"mmm/aaaa")</f>
        <v>jun/2019</v>
      </c>
      <c r="E10884" s="206">
        <v>43619</v>
      </c>
      <c r="F10884" s="205" t="s">
        <v>1618</v>
      </c>
      <c r="G10884" s="205" t="s">
        <v>287</v>
      </c>
      <c r="H10884" s="207" t="s">
        <v>1888</v>
      </c>
      <c r="I10884" s="207" t="s">
        <v>202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693</v>
      </c>
      <c r="C10885" s="205" t="s">
        <v>692</v>
      </c>
      <c r="D10885" s="72" t="str">
        <f t="shared" si="341"/>
        <v>jun/2019</v>
      </c>
      <c r="E10885" s="206">
        <v>43619</v>
      </c>
      <c r="F10885" s="205" t="s">
        <v>520</v>
      </c>
      <c r="G10885" s="205" t="s">
        <v>287</v>
      </c>
      <c r="H10885" s="207" t="s">
        <v>204</v>
      </c>
      <c r="I10885" s="207" t="s">
        <v>292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691</v>
      </c>
      <c r="C10886" s="205" t="s">
        <v>692</v>
      </c>
      <c r="D10886" s="72" t="str">
        <f t="shared" si="341"/>
        <v>jun/2019</v>
      </c>
      <c r="E10886" s="206">
        <v>43619</v>
      </c>
      <c r="F10886" s="205" t="s">
        <v>210</v>
      </c>
      <c r="G10886" s="205" t="s">
        <v>287</v>
      </c>
      <c r="H10886" s="207" t="s">
        <v>298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691</v>
      </c>
      <c r="C10887" s="205" t="s">
        <v>692</v>
      </c>
      <c r="D10887" s="72" t="str">
        <f t="shared" si="341"/>
        <v>jun/2019</v>
      </c>
      <c r="E10887" s="206">
        <v>43619</v>
      </c>
      <c r="F10887" s="205" t="s">
        <v>210</v>
      </c>
      <c r="G10887" s="205" t="s">
        <v>287</v>
      </c>
      <c r="H10887" s="207" t="s">
        <v>298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691</v>
      </c>
      <c r="C10888" s="205" t="s">
        <v>692</v>
      </c>
      <c r="D10888" s="72" t="str">
        <f t="shared" si="341"/>
        <v>jun/2019</v>
      </c>
      <c r="E10888" s="206">
        <v>43619</v>
      </c>
      <c r="F10888" s="205" t="s">
        <v>210</v>
      </c>
      <c r="G10888" s="205" t="s">
        <v>287</v>
      </c>
      <c r="H10888" s="207" t="s">
        <v>298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691</v>
      </c>
      <c r="C10889" s="205" t="s">
        <v>692</v>
      </c>
      <c r="D10889" s="72" t="str">
        <f t="shared" si="341"/>
        <v>jun/2019</v>
      </c>
      <c r="E10889" s="206">
        <v>43619</v>
      </c>
      <c r="F10889" s="205" t="s">
        <v>210</v>
      </c>
      <c r="G10889" s="205" t="s">
        <v>287</v>
      </c>
      <c r="H10889" s="207" t="s">
        <v>298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691</v>
      </c>
      <c r="C10890" s="205" t="s">
        <v>692</v>
      </c>
      <c r="D10890" s="72" t="str">
        <f t="shared" si="341"/>
        <v>jun/2019</v>
      </c>
      <c r="E10890" s="206">
        <v>43619</v>
      </c>
      <c r="F10890" s="205" t="s">
        <v>210</v>
      </c>
      <c r="G10890" s="205" t="s">
        <v>287</v>
      </c>
      <c r="H10890" s="207" t="s">
        <v>298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691</v>
      </c>
      <c r="C10891" s="205" t="s">
        <v>692</v>
      </c>
      <c r="D10891" s="72" t="str">
        <f t="shared" si="341"/>
        <v>jun/2019</v>
      </c>
      <c r="E10891" s="206">
        <v>43619</v>
      </c>
      <c r="F10891" s="205" t="s">
        <v>210</v>
      </c>
      <c r="G10891" s="205" t="s">
        <v>287</v>
      </c>
      <c r="H10891" s="207" t="s">
        <v>298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691</v>
      </c>
      <c r="C10892" s="205" t="s">
        <v>692</v>
      </c>
      <c r="D10892" s="72" t="str">
        <f t="shared" si="341"/>
        <v>jun/2019</v>
      </c>
      <c r="E10892" s="206">
        <v>43619</v>
      </c>
      <c r="F10892" s="205" t="s">
        <v>210</v>
      </c>
      <c r="G10892" s="205" t="s">
        <v>287</v>
      </c>
      <c r="H10892" s="207" t="s">
        <v>298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691</v>
      </c>
      <c r="C10893" s="205" t="s">
        <v>692</v>
      </c>
      <c r="D10893" s="72" t="str">
        <f t="shared" si="341"/>
        <v>jun/2019</v>
      </c>
      <c r="E10893" s="206">
        <v>43619</v>
      </c>
      <c r="F10893" s="205" t="s">
        <v>210</v>
      </c>
      <c r="G10893" s="205" t="s">
        <v>287</v>
      </c>
      <c r="H10893" s="207" t="s">
        <v>298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691</v>
      </c>
      <c r="C10894" s="205" t="s">
        <v>692</v>
      </c>
      <c r="D10894" s="72" t="str">
        <f t="shared" si="341"/>
        <v>jun/2019</v>
      </c>
      <c r="E10894" s="206">
        <v>43619</v>
      </c>
      <c r="F10894" s="205" t="s">
        <v>210</v>
      </c>
      <c r="G10894" s="205" t="s">
        <v>287</v>
      </c>
      <c r="H10894" s="207" t="s">
        <v>298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691</v>
      </c>
      <c r="C10895" s="205" t="s">
        <v>692</v>
      </c>
      <c r="D10895" s="72" t="str">
        <f t="shared" si="341"/>
        <v>jun/2019</v>
      </c>
      <c r="E10895" s="206">
        <v>43619</v>
      </c>
      <c r="F10895" s="205" t="s">
        <v>210</v>
      </c>
      <c r="G10895" s="205" t="s">
        <v>287</v>
      </c>
      <c r="H10895" s="207" t="s">
        <v>298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691</v>
      </c>
      <c r="C10896" s="205" t="s">
        <v>692</v>
      </c>
      <c r="D10896" s="72" t="str">
        <f t="shared" si="341"/>
        <v>jun/2019</v>
      </c>
      <c r="E10896" s="206">
        <v>43619</v>
      </c>
      <c r="F10896" s="205" t="s">
        <v>210</v>
      </c>
      <c r="G10896" s="205" t="s">
        <v>287</v>
      </c>
      <c r="H10896" s="207" t="s">
        <v>298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691</v>
      </c>
      <c r="C10897" s="205" t="s">
        <v>692</v>
      </c>
      <c r="D10897" s="72" t="str">
        <f t="shared" si="341"/>
        <v>jun/2019</v>
      </c>
      <c r="E10897" s="206">
        <v>43619</v>
      </c>
      <c r="F10897" s="205" t="s">
        <v>210</v>
      </c>
      <c r="G10897" s="205" t="s">
        <v>287</v>
      </c>
      <c r="H10897" s="207" t="s">
        <v>298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691</v>
      </c>
      <c r="C10898" s="205" t="s">
        <v>692</v>
      </c>
      <c r="D10898" s="72" t="str">
        <f t="shared" si="341"/>
        <v>jun/2019</v>
      </c>
      <c r="E10898" s="206">
        <v>43619</v>
      </c>
      <c r="F10898" s="205" t="s">
        <v>210</v>
      </c>
      <c r="G10898" s="205" t="s">
        <v>287</v>
      </c>
      <c r="H10898" s="207" t="s">
        <v>298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691</v>
      </c>
      <c r="C10899" s="205" t="s">
        <v>692</v>
      </c>
      <c r="D10899" s="72" t="str">
        <f t="shared" si="341"/>
        <v>jun/2019</v>
      </c>
      <c r="E10899" s="206">
        <v>43619</v>
      </c>
      <c r="F10899" s="205" t="s">
        <v>210</v>
      </c>
      <c r="G10899" s="205" t="s">
        <v>287</v>
      </c>
      <c r="H10899" s="207" t="s">
        <v>298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691</v>
      </c>
      <c r="C10900" s="205" t="s">
        <v>692</v>
      </c>
      <c r="D10900" s="72" t="str">
        <f t="shared" si="341"/>
        <v>jun/2019</v>
      </c>
      <c r="E10900" s="206">
        <v>43619</v>
      </c>
      <c r="F10900" s="205" t="s">
        <v>210</v>
      </c>
      <c r="G10900" s="205" t="s">
        <v>287</v>
      </c>
      <c r="H10900" s="207" t="s">
        <v>298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691</v>
      </c>
      <c r="C10901" s="205" t="s">
        <v>692</v>
      </c>
      <c r="D10901" s="72" t="str">
        <f t="shared" si="341"/>
        <v>jun/2019</v>
      </c>
      <c r="E10901" s="206">
        <v>43619</v>
      </c>
      <c r="F10901" s="205" t="s">
        <v>210</v>
      </c>
      <c r="G10901" s="205" t="s">
        <v>287</v>
      </c>
      <c r="H10901" s="207" t="s">
        <v>298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691</v>
      </c>
      <c r="C10902" s="205" t="s">
        <v>692</v>
      </c>
      <c r="D10902" s="72" t="str">
        <f t="shared" si="341"/>
        <v>jun/2019</v>
      </c>
      <c r="E10902" s="206">
        <v>43619</v>
      </c>
      <c r="F10902" s="205" t="s">
        <v>210</v>
      </c>
      <c r="G10902" s="205" t="s">
        <v>287</v>
      </c>
      <c r="H10902" s="207" t="s">
        <v>298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691</v>
      </c>
      <c r="C10903" s="205" t="s">
        <v>692</v>
      </c>
      <c r="D10903" s="72" t="str">
        <f t="shared" si="341"/>
        <v>jun/2019</v>
      </c>
      <c r="E10903" s="206">
        <v>43619</v>
      </c>
      <c r="F10903" s="205" t="s">
        <v>210</v>
      </c>
      <c r="G10903" s="205" t="s">
        <v>287</v>
      </c>
      <c r="H10903" s="207" t="s">
        <v>298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691</v>
      </c>
      <c r="C10904" s="205" t="s">
        <v>692</v>
      </c>
      <c r="D10904" s="72" t="str">
        <f t="shared" si="341"/>
        <v>jun/2019</v>
      </c>
      <c r="E10904" s="206">
        <v>43619</v>
      </c>
      <c r="F10904" s="205" t="s">
        <v>210</v>
      </c>
      <c r="G10904" s="205" t="s">
        <v>287</v>
      </c>
      <c r="H10904" s="207" t="s">
        <v>298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691</v>
      </c>
      <c r="C10905" s="205" t="s">
        <v>692</v>
      </c>
      <c r="D10905" s="72" t="str">
        <f t="shared" si="341"/>
        <v>jun/2019</v>
      </c>
      <c r="E10905" s="206">
        <v>43619</v>
      </c>
      <c r="F10905" s="205" t="s">
        <v>210</v>
      </c>
      <c r="G10905" s="205" t="s">
        <v>287</v>
      </c>
      <c r="H10905" s="207" t="s">
        <v>298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691</v>
      </c>
      <c r="C10906" s="205" t="s">
        <v>692</v>
      </c>
      <c r="D10906" s="72" t="str">
        <f t="shared" si="341"/>
        <v>jun/2019</v>
      </c>
      <c r="E10906" s="206">
        <v>43619</v>
      </c>
      <c r="F10906" s="205" t="s">
        <v>210</v>
      </c>
      <c r="G10906" s="205" t="s">
        <v>287</v>
      </c>
      <c r="H10906" s="207" t="s">
        <v>298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693</v>
      </c>
      <c r="C10907" s="205" t="s">
        <v>692</v>
      </c>
      <c r="D10907" s="72" t="str">
        <f t="shared" si="341"/>
        <v>jun/2019</v>
      </c>
      <c r="E10907" s="206">
        <v>43619</v>
      </c>
      <c r="F10907" s="205" t="s">
        <v>201</v>
      </c>
      <c r="G10907" s="205" t="s">
        <v>287</v>
      </c>
      <c r="H10907" s="207" t="s">
        <v>1887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693</v>
      </c>
      <c r="C10908" s="205" t="s">
        <v>692</v>
      </c>
      <c r="D10908" s="72" t="str">
        <f t="shared" si="341"/>
        <v>jun/2019</v>
      </c>
      <c r="E10908" s="206">
        <v>43619</v>
      </c>
      <c r="F10908" s="205" t="s">
        <v>201</v>
      </c>
      <c r="G10908" s="205" t="s">
        <v>287</v>
      </c>
      <c r="H10908" s="207" t="s">
        <v>1887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693</v>
      </c>
      <c r="C10909" s="205" t="s">
        <v>692</v>
      </c>
      <c r="D10909" s="72" t="str">
        <f t="shared" si="341"/>
        <v>jun/2019</v>
      </c>
      <c r="E10909" s="206">
        <v>43619</v>
      </c>
      <c r="F10909" s="205" t="s">
        <v>201</v>
      </c>
      <c r="G10909" s="205" t="s">
        <v>287</v>
      </c>
      <c r="H10909" s="207" t="s">
        <v>1887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691</v>
      </c>
      <c r="C10910" s="205" t="s">
        <v>692</v>
      </c>
      <c r="D10910" s="72" t="str">
        <f t="shared" si="341"/>
        <v>jun/2019</v>
      </c>
      <c r="E10910" s="206">
        <v>43619</v>
      </c>
      <c r="F10910" s="205" t="s">
        <v>201</v>
      </c>
      <c r="G10910" s="205" t="s">
        <v>287</v>
      </c>
      <c r="H10910" s="207" t="s">
        <v>1887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691</v>
      </c>
      <c r="C10911" s="205" t="s">
        <v>692</v>
      </c>
      <c r="D10911" s="72" t="str">
        <f t="shared" si="341"/>
        <v>jun/2019</v>
      </c>
      <c r="E10911" s="206">
        <v>43619</v>
      </c>
      <c r="F10911" s="205" t="s">
        <v>201</v>
      </c>
      <c r="G10911" s="205" t="s">
        <v>287</v>
      </c>
      <c r="H10911" s="207" t="s">
        <v>1887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691</v>
      </c>
      <c r="C10912" s="205" t="s">
        <v>692</v>
      </c>
      <c r="D10912" s="72" t="str">
        <f t="shared" si="341"/>
        <v>jun/2019</v>
      </c>
      <c r="E10912" s="206">
        <v>43619</v>
      </c>
      <c r="F10912" s="205" t="s">
        <v>201</v>
      </c>
      <c r="G10912" s="205" t="s">
        <v>287</v>
      </c>
      <c r="H10912" s="207" t="s">
        <v>1887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691</v>
      </c>
      <c r="C10913" s="205" t="s">
        <v>692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293</v>
      </c>
      <c r="H10913" s="207" t="s">
        <v>1575</v>
      </c>
      <c r="I10913" s="207" t="s">
        <v>241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691</v>
      </c>
      <c r="C10914" s="205" t="s">
        <v>692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313</v>
      </c>
      <c r="H10914" s="207" t="s">
        <v>1575</v>
      </c>
      <c r="I10914" s="207" t="s">
        <v>241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691</v>
      </c>
      <c r="C10915" s="205" t="s">
        <v>692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287</v>
      </c>
      <c r="H10915" s="207" t="s">
        <v>1575</v>
      </c>
      <c r="I10915" s="207" t="s">
        <v>241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691</v>
      </c>
      <c r="C10916" s="205" t="s">
        <v>692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287</v>
      </c>
      <c r="H10916" s="207" t="s">
        <v>1575</v>
      </c>
      <c r="I10916" s="207" t="s">
        <v>241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691</v>
      </c>
      <c r="C10917" s="205" t="s">
        <v>692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287</v>
      </c>
      <c r="H10917" s="207" t="s">
        <v>1612</v>
      </c>
      <c r="I10917" s="207" t="s">
        <v>241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691</v>
      </c>
      <c r="C10918" s="205" t="s">
        <v>692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287</v>
      </c>
      <c r="H10918" s="207" t="s">
        <v>1612</v>
      </c>
      <c r="I10918" s="207" t="s">
        <v>241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691</v>
      </c>
      <c r="C10919" s="205" t="s">
        <v>692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287</v>
      </c>
      <c r="H10919" s="229" t="s">
        <v>1612</v>
      </c>
      <c r="I10919" s="229" t="s">
        <v>241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691</v>
      </c>
      <c r="C10920" s="205" t="s">
        <v>692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287</v>
      </c>
      <c r="H10920" s="207" t="s">
        <v>1913</v>
      </c>
      <c r="I10920" s="207" t="s">
        <v>242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691</v>
      </c>
      <c r="C10921" s="205" t="s">
        <v>692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287</v>
      </c>
      <c r="H10921" s="207" t="s">
        <v>1913</v>
      </c>
      <c r="I10921" s="207" t="s">
        <v>242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691</v>
      </c>
      <c r="C10922" s="205" t="s">
        <v>692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287</v>
      </c>
      <c r="H10922" s="207" t="s">
        <v>1913</v>
      </c>
      <c r="I10922" s="207" t="s">
        <v>242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691</v>
      </c>
      <c r="C10923" s="205" t="s">
        <v>692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287</v>
      </c>
      <c r="H10923" s="207" t="s">
        <v>1913</v>
      </c>
      <c r="I10923" s="207" t="s">
        <v>242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691</v>
      </c>
      <c r="C10924" s="205" t="s">
        <v>692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287</v>
      </c>
      <c r="H10924" s="207" t="s">
        <v>346</v>
      </c>
      <c r="I10924" s="207" t="s">
        <v>241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691</v>
      </c>
      <c r="C10925" s="205" t="s">
        <v>692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287</v>
      </c>
      <c r="H10925" s="207" t="s">
        <v>346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691</v>
      </c>
      <c r="C10926" s="205" t="s">
        <v>692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287</v>
      </c>
      <c r="H10926" s="207" t="s">
        <v>346</v>
      </c>
      <c r="I10926" s="207" t="s">
        <v>241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691</v>
      </c>
      <c r="C10927" s="205" t="s">
        <v>692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287</v>
      </c>
      <c r="H10927" s="207" t="s">
        <v>346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691</v>
      </c>
      <c r="C10928" s="205" t="s">
        <v>692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287</v>
      </c>
      <c r="H10928" s="207" t="s">
        <v>346</v>
      </c>
      <c r="I10928" s="207" t="s">
        <v>240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691</v>
      </c>
      <c r="C10929" s="205" t="s">
        <v>692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287</v>
      </c>
      <c r="H10929" s="207" t="s">
        <v>346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691</v>
      </c>
      <c r="C10930" s="205" t="s">
        <v>692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287</v>
      </c>
      <c r="H10930" s="207" t="s">
        <v>346</v>
      </c>
      <c r="I10930" s="207" t="s">
        <v>241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691</v>
      </c>
      <c r="C10931" s="205" t="s">
        <v>692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287</v>
      </c>
      <c r="H10931" s="207" t="s">
        <v>346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691</v>
      </c>
      <c r="C10932" s="205" t="s">
        <v>692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287</v>
      </c>
      <c r="H10932" s="207" t="s">
        <v>346</v>
      </c>
      <c r="I10932" s="207" t="s">
        <v>241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691</v>
      </c>
      <c r="C10933" s="205" t="s">
        <v>692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287</v>
      </c>
      <c r="H10933" s="207" t="s">
        <v>346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691</v>
      </c>
      <c r="C10934" s="205" t="s">
        <v>692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287</v>
      </c>
      <c r="H10934" s="207" t="s">
        <v>346</v>
      </c>
      <c r="I10934" s="207" t="s">
        <v>241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691</v>
      </c>
      <c r="C10935" s="205" t="s">
        <v>692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287</v>
      </c>
      <c r="H10935" s="207" t="s">
        <v>346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691</v>
      </c>
      <c r="C10936" s="205" t="s">
        <v>692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287</v>
      </c>
      <c r="H10936" s="207" t="s">
        <v>1023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691</v>
      </c>
      <c r="C10937" s="205" t="s">
        <v>692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287</v>
      </c>
      <c r="H10937" s="207" t="s">
        <v>390</v>
      </c>
      <c r="I10937" s="207" t="s">
        <v>240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691</v>
      </c>
      <c r="C10938" s="205" t="s">
        <v>692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289</v>
      </c>
      <c r="H10938" s="207" t="s">
        <v>1920</v>
      </c>
      <c r="I10938" s="207" t="s">
        <v>240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691</v>
      </c>
      <c r="C10939" s="205" t="s">
        <v>692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289</v>
      </c>
      <c r="H10939" s="207" t="s">
        <v>1920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691</v>
      </c>
      <c r="C10940" s="205" t="s">
        <v>692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289</v>
      </c>
      <c r="H10940" s="207" t="s">
        <v>1920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691</v>
      </c>
      <c r="C10941" s="205" t="s">
        <v>692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289</v>
      </c>
      <c r="H10941" s="207" t="s">
        <v>1920</v>
      </c>
      <c r="I10941" s="207" t="s">
        <v>240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691</v>
      </c>
      <c r="C10942" s="205" t="s">
        <v>692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303</v>
      </c>
      <c r="H10942" s="207" t="s">
        <v>390</v>
      </c>
      <c r="I10942" s="207" t="s">
        <v>240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691</v>
      </c>
      <c r="C10943" s="205" t="s">
        <v>692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313</v>
      </c>
      <c r="H10943" s="207" t="s">
        <v>1920</v>
      </c>
      <c r="I10943" s="207" t="s">
        <v>240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691</v>
      </c>
      <c r="C10944" s="205" t="s">
        <v>692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293</v>
      </c>
      <c r="H10944" s="207" t="s">
        <v>1920</v>
      </c>
      <c r="I10944" s="207" t="s">
        <v>240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691</v>
      </c>
      <c r="C10945" s="205" t="s">
        <v>692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313</v>
      </c>
      <c r="H10945" s="207" t="s">
        <v>1920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691</v>
      </c>
      <c r="C10946" s="205" t="s">
        <v>692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293</v>
      </c>
      <c r="H10946" s="207" t="s">
        <v>1920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691</v>
      </c>
      <c r="C10947" s="205" t="s">
        <v>692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293</v>
      </c>
      <c r="H10947" s="207" t="s">
        <v>1920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691</v>
      </c>
      <c r="C10948" s="205" t="s">
        <v>692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313</v>
      </c>
      <c r="H10948" s="207" t="s">
        <v>1920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691</v>
      </c>
      <c r="C10949" s="205" t="s">
        <v>692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313</v>
      </c>
      <c r="H10949" s="207" t="s">
        <v>1920</v>
      </c>
      <c r="I10949" s="207" t="s">
        <v>240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691</v>
      </c>
      <c r="C10950" s="205" t="s">
        <v>692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293</v>
      </c>
      <c r="H10950" s="207" t="s">
        <v>1920</v>
      </c>
      <c r="I10950" s="207" t="s">
        <v>240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691</v>
      </c>
      <c r="C10951" s="205" t="s">
        <v>692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287</v>
      </c>
      <c r="H10951" s="207" t="s">
        <v>1920</v>
      </c>
      <c r="I10951" s="207" t="s">
        <v>252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691</v>
      </c>
      <c r="C10952" s="205" t="s">
        <v>692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287</v>
      </c>
      <c r="H10952" s="207" t="s">
        <v>1920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691</v>
      </c>
      <c r="C10953" s="205" t="s">
        <v>692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287</v>
      </c>
      <c r="H10953" s="207" t="s">
        <v>1920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691</v>
      </c>
      <c r="C10954" s="205" t="s">
        <v>692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287</v>
      </c>
      <c r="H10954" s="207" t="s">
        <v>1920</v>
      </c>
      <c r="I10954" s="207" t="s">
        <v>252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691</v>
      </c>
      <c r="C10955" s="205" t="s">
        <v>692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287</v>
      </c>
      <c r="H10955" s="207" t="s">
        <v>363</v>
      </c>
      <c r="I10955" s="207" t="s">
        <v>240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691</v>
      </c>
      <c r="C10956" s="205" t="s">
        <v>692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287</v>
      </c>
      <c r="H10956" s="207" t="s">
        <v>363</v>
      </c>
      <c r="I10956" s="207" t="s">
        <v>243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691</v>
      </c>
      <c r="C10957" s="205" t="s">
        <v>692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287</v>
      </c>
      <c r="H10957" s="207" t="s">
        <v>363</v>
      </c>
      <c r="I10957" s="207" t="s">
        <v>240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691</v>
      </c>
      <c r="C10958" s="205" t="s">
        <v>692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287</v>
      </c>
      <c r="H10958" s="207" t="s">
        <v>363</v>
      </c>
      <c r="I10958" s="207" t="s">
        <v>240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691</v>
      </c>
      <c r="C10959" s="205" t="s">
        <v>692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287</v>
      </c>
      <c r="H10959" s="207" t="s">
        <v>363</v>
      </c>
      <c r="I10959" s="207" t="s">
        <v>241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691</v>
      </c>
      <c r="C10960" s="205" t="s">
        <v>692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287</v>
      </c>
      <c r="H10960" s="207" t="s">
        <v>363</v>
      </c>
      <c r="I10960" s="207" t="s">
        <v>240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691</v>
      </c>
      <c r="C10961" s="205" t="s">
        <v>692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287</v>
      </c>
      <c r="H10961" s="207" t="s">
        <v>363</v>
      </c>
      <c r="I10961" s="207" t="s">
        <v>241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691</v>
      </c>
      <c r="C10962" s="205" t="s">
        <v>692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287</v>
      </c>
      <c r="H10962" s="207" t="s">
        <v>363</v>
      </c>
      <c r="I10962" s="207" t="s">
        <v>240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691</v>
      </c>
      <c r="C10963" s="205" t="s">
        <v>692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287</v>
      </c>
      <c r="H10963" s="207" t="s">
        <v>363</v>
      </c>
      <c r="I10963" s="207" t="s">
        <v>241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691</v>
      </c>
      <c r="C10964" s="205" t="s">
        <v>692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287</v>
      </c>
      <c r="H10964" s="207" t="s">
        <v>363</v>
      </c>
      <c r="I10964" s="207" t="s">
        <v>240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691</v>
      </c>
      <c r="C10965" s="205" t="s">
        <v>692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287</v>
      </c>
      <c r="H10965" s="207" t="s">
        <v>363</v>
      </c>
      <c r="I10965" s="207" t="s">
        <v>240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691</v>
      </c>
      <c r="C10966" s="205" t="s">
        <v>692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287</v>
      </c>
      <c r="H10966" s="207" t="s">
        <v>363</v>
      </c>
      <c r="I10966" s="207" t="s">
        <v>241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691</v>
      </c>
      <c r="C10967" s="205" t="s">
        <v>692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287</v>
      </c>
      <c r="H10967" s="207" t="s">
        <v>2038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691</v>
      </c>
      <c r="C10968" s="205" t="s">
        <v>692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287</v>
      </c>
      <c r="H10968" s="207" t="s">
        <v>2038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691</v>
      </c>
      <c r="C10969" s="205" t="s">
        <v>692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287</v>
      </c>
      <c r="H10969" s="207" t="s">
        <v>454</v>
      </c>
      <c r="I10969" s="207" t="s">
        <v>241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691</v>
      </c>
      <c r="C10970" s="205" t="s">
        <v>692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287</v>
      </c>
      <c r="H10970" s="207" t="s">
        <v>454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691</v>
      </c>
      <c r="C10971" s="205" t="s">
        <v>692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287</v>
      </c>
      <c r="H10971" s="207" t="s">
        <v>454</v>
      </c>
      <c r="I10971" s="207" t="s">
        <v>240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691</v>
      </c>
      <c r="C10972" s="205" t="s">
        <v>692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287</v>
      </c>
      <c r="H10972" s="207" t="s">
        <v>454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691</v>
      </c>
      <c r="C10973" s="205" t="s">
        <v>692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287</v>
      </c>
      <c r="H10973" s="207" t="s">
        <v>454</v>
      </c>
      <c r="I10973" s="207" t="s">
        <v>240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691</v>
      </c>
      <c r="C10974" s="205" t="s">
        <v>692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287</v>
      </c>
      <c r="H10974" s="207" t="s">
        <v>454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691</v>
      </c>
      <c r="C10975" s="205" t="s">
        <v>692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287</v>
      </c>
      <c r="H10975" s="207" t="s">
        <v>1668</v>
      </c>
      <c r="I10975" s="207" t="s">
        <v>240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691</v>
      </c>
      <c r="C10976" s="205" t="s">
        <v>692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287</v>
      </c>
      <c r="H10976" s="207" t="s">
        <v>1668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691</v>
      </c>
      <c r="C10977" s="205" t="s">
        <v>692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287</v>
      </c>
      <c r="H10977" s="207" t="s">
        <v>1668</v>
      </c>
      <c r="I10977" s="207" t="s">
        <v>240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691</v>
      </c>
      <c r="C10978" s="205" t="s">
        <v>692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287</v>
      </c>
      <c r="H10978" s="207" t="s">
        <v>1668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691</v>
      </c>
      <c r="C10979" s="205" t="s">
        <v>692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287</v>
      </c>
      <c r="H10979" s="207" t="s">
        <v>1668</v>
      </c>
      <c r="I10979" s="207" t="s">
        <v>240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691</v>
      </c>
      <c r="C10980" s="205" t="s">
        <v>692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287</v>
      </c>
      <c r="H10980" s="207" t="s">
        <v>1668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691</v>
      </c>
      <c r="C10981" s="205" t="s">
        <v>692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287</v>
      </c>
      <c r="H10981" s="207" t="s">
        <v>1668</v>
      </c>
      <c r="I10981" s="207" t="s">
        <v>240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691</v>
      </c>
      <c r="C10982" s="205" t="s">
        <v>692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287</v>
      </c>
      <c r="H10982" s="207" t="s">
        <v>1668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691</v>
      </c>
      <c r="C10983" s="205" t="s">
        <v>692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287</v>
      </c>
      <c r="H10983" s="207" t="s">
        <v>1668</v>
      </c>
      <c r="I10983" s="207" t="s">
        <v>240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691</v>
      </c>
      <c r="C10984" s="205" t="s">
        <v>692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287</v>
      </c>
      <c r="H10984" s="207" t="s">
        <v>1668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691</v>
      </c>
      <c r="C10985" s="205" t="s">
        <v>692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287</v>
      </c>
      <c r="H10985" s="207" t="s">
        <v>1668</v>
      </c>
      <c r="I10985" s="207" t="s">
        <v>240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691</v>
      </c>
      <c r="C10986" s="205" t="s">
        <v>692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287</v>
      </c>
      <c r="H10986" s="207" t="s">
        <v>1668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691</v>
      </c>
      <c r="C10987" s="205" t="s">
        <v>692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287</v>
      </c>
      <c r="H10987" s="207" t="s">
        <v>1668</v>
      </c>
      <c r="I10987" s="207" t="s">
        <v>240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691</v>
      </c>
      <c r="C10988" s="205" t="s">
        <v>692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287</v>
      </c>
      <c r="H10988" s="207" t="s">
        <v>1668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691</v>
      </c>
      <c r="C10989" s="205" t="s">
        <v>692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287</v>
      </c>
      <c r="H10989" s="207" t="s">
        <v>1668</v>
      </c>
      <c r="I10989" s="207" t="s">
        <v>240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691</v>
      </c>
      <c r="C10990" s="205" t="s">
        <v>692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287</v>
      </c>
      <c r="H10990" s="207" t="s">
        <v>1668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691</v>
      </c>
      <c r="C10991" s="205" t="s">
        <v>692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287</v>
      </c>
      <c r="H10991" s="207" t="s">
        <v>1668</v>
      </c>
      <c r="I10991" s="207" t="s">
        <v>240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691</v>
      </c>
      <c r="C10992" s="205" t="s">
        <v>692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289</v>
      </c>
      <c r="H10992" s="207" t="s">
        <v>1668</v>
      </c>
      <c r="I10992" s="207" t="s">
        <v>240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691</v>
      </c>
      <c r="C10993" s="205" t="s">
        <v>692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287</v>
      </c>
      <c r="H10993" s="207" t="s">
        <v>1668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691</v>
      </c>
      <c r="C10994" s="205" t="s">
        <v>692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289</v>
      </c>
      <c r="H10994" s="207" t="s">
        <v>1668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691</v>
      </c>
      <c r="C10995" s="205" t="s">
        <v>692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289</v>
      </c>
      <c r="H10995" s="207" t="s">
        <v>355</v>
      </c>
      <c r="I10995" s="207" t="s">
        <v>240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691</v>
      </c>
      <c r="C10996" s="205" t="s">
        <v>692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289</v>
      </c>
      <c r="H10996" s="207" t="s">
        <v>355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691</v>
      </c>
      <c r="C10997" s="205" t="s">
        <v>692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313</v>
      </c>
      <c r="H10997" s="207" t="s">
        <v>355</v>
      </c>
      <c r="I10997" s="207" t="s">
        <v>240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691</v>
      </c>
      <c r="C10998" s="205" t="s">
        <v>692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293</v>
      </c>
      <c r="H10998" s="207" t="s">
        <v>355</v>
      </c>
      <c r="I10998" s="207" t="s">
        <v>240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691</v>
      </c>
      <c r="C10999" s="205" t="s">
        <v>692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313</v>
      </c>
      <c r="H10999" s="207" t="s">
        <v>355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691</v>
      </c>
      <c r="C11000" s="205" t="s">
        <v>692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293</v>
      </c>
      <c r="H11000" s="207" t="s">
        <v>355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691</v>
      </c>
      <c r="C11001" s="205" t="s">
        <v>692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293</v>
      </c>
      <c r="H11001" s="207" t="s">
        <v>355</v>
      </c>
      <c r="I11001" s="207" t="s">
        <v>240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691</v>
      </c>
      <c r="C11002" s="205" t="s">
        <v>692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313</v>
      </c>
      <c r="H11002" s="207" t="s">
        <v>355</v>
      </c>
      <c r="I11002" s="207" t="s">
        <v>240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691</v>
      </c>
      <c r="C11003" s="205" t="s">
        <v>692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313</v>
      </c>
      <c r="H11003" s="207" t="s">
        <v>355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691</v>
      </c>
      <c r="C11004" s="205" t="s">
        <v>692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293</v>
      </c>
      <c r="H11004" s="207" t="s">
        <v>355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691</v>
      </c>
      <c r="C11005" s="205" t="s">
        <v>692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287</v>
      </c>
      <c r="H11005" s="207" t="s">
        <v>1039</v>
      </c>
      <c r="I11005" s="207" t="s">
        <v>245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691</v>
      </c>
      <c r="C11006" s="205" t="s">
        <v>692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317</v>
      </c>
      <c r="H11006" s="207" t="s">
        <v>355</v>
      </c>
      <c r="I11006" s="207" t="s">
        <v>240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691</v>
      </c>
      <c r="C11007" s="205" t="s">
        <v>692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317</v>
      </c>
      <c r="H11007" s="207" t="s">
        <v>355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691</v>
      </c>
      <c r="C11008" s="205" t="s">
        <v>692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287</v>
      </c>
      <c r="H11008" s="207" t="s">
        <v>1039</v>
      </c>
      <c r="I11008" s="207" t="s">
        <v>245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691</v>
      </c>
      <c r="C11009" s="205" t="s">
        <v>692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287</v>
      </c>
      <c r="H11009" s="207" t="s">
        <v>1039</v>
      </c>
      <c r="I11009" s="207" t="s">
        <v>245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691</v>
      </c>
      <c r="C11010" s="205" t="s">
        <v>692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287</v>
      </c>
      <c r="H11010" s="207" t="s">
        <v>1039</v>
      </c>
      <c r="I11010" s="207" t="s">
        <v>245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691</v>
      </c>
      <c r="C11011" s="205" t="s">
        <v>692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287</v>
      </c>
      <c r="H11011" s="207" t="s">
        <v>1039</v>
      </c>
      <c r="I11011" s="207" t="s">
        <v>245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691</v>
      </c>
      <c r="C11012" s="205" t="s">
        <v>692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287</v>
      </c>
      <c r="H11012" s="207" t="s">
        <v>1039</v>
      </c>
      <c r="I11012" s="207" t="s">
        <v>245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691</v>
      </c>
      <c r="C11013" s="205" t="s">
        <v>692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287</v>
      </c>
      <c r="H11013" s="207" t="s">
        <v>1039</v>
      </c>
      <c r="I11013" s="207" t="s">
        <v>245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691</v>
      </c>
      <c r="C11014" s="205" t="s">
        <v>692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287</v>
      </c>
      <c r="H11014" s="207" t="s">
        <v>1039</v>
      </c>
      <c r="I11014" s="207" t="s">
        <v>245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691</v>
      </c>
      <c r="C11015" s="205" t="s">
        <v>692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287</v>
      </c>
      <c r="H11015" s="207" t="s">
        <v>1039</v>
      </c>
      <c r="I11015" s="207" t="s">
        <v>245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691</v>
      </c>
      <c r="C11016" s="205" t="s">
        <v>692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287</v>
      </c>
      <c r="H11016" s="207" t="s">
        <v>1039</v>
      </c>
      <c r="I11016" s="207" t="s">
        <v>245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691</v>
      </c>
      <c r="C11017" s="205" t="s">
        <v>692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287</v>
      </c>
      <c r="H11017" s="207" t="s">
        <v>1039</v>
      </c>
      <c r="I11017" s="207" t="s">
        <v>245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691</v>
      </c>
      <c r="C11018" s="205" t="s">
        <v>692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287</v>
      </c>
      <c r="H11018" s="207" t="s">
        <v>1039</v>
      </c>
      <c r="I11018" s="207" t="s">
        <v>245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691</v>
      </c>
      <c r="C11019" s="205" t="s">
        <v>692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287</v>
      </c>
      <c r="H11019" s="207" t="s">
        <v>1039</v>
      </c>
      <c r="I11019" s="207" t="s">
        <v>245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691</v>
      </c>
      <c r="C11020" s="205" t="s">
        <v>692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287</v>
      </c>
      <c r="H11020" s="207" t="s">
        <v>1039</v>
      </c>
      <c r="I11020" s="207" t="s">
        <v>245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691</v>
      </c>
      <c r="C11021" s="205" t="s">
        <v>692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287</v>
      </c>
      <c r="H11021" s="207" t="s">
        <v>1039</v>
      </c>
      <c r="I11021" s="207" t="s">
        <v>245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691</v>
      </c>
      <c r="C11022" s="205" t="s">
        <v>692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287</v>
      </c>
      <c r="H11022" s="207" t="s">
        <v>1039</v>
      </c>
      <c r="I11022" s="207" t="s">
        <v>245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691</v>
      </c>
      <c r="C11023" s="205" t="s">
        <v>692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287</v>
      </c>
      <c r="H11023" s="207" t="s">
        <v>1039</v>
      </c>
      <c r="I11023" s="207" t="s">
        <v>245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691</v>
      </c>
      <c r="C11024" s="205" t="s">
        <v>692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287</v>
      </c>
      <c r="H11024" s="207" t="s">
        <v>1039</v>
      </c>
      <c r="I11024" s="207" t="s">
        <v>245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691</v>
      </c>
      <c r="C11025" s="205" t="s">
        <v>692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287</v>
      </c>
      <c r="H11025" s="207" t="s">
        <v>1039</v>
      </c>
      <c r="I11025" s="207" t="s">
        <v>245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691</v>
      </c>
      <c r="C11026" s="205" t="s">
        <v>692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287</v>
      </c>
      <c r="H11026" s="207" t="s">
        <v>1039</v>
      </c>
      <c r="I11026" s="207" t="s">
        <v>245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691</v>
      </c>
      <c r="C11027" s="205" t="s">
        <v>692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287</v>
      </c>
      <c r="H11027" s="207" t="s">
        <v>1039</v>
      </c>
      <c r="I11027" s="207" t="s">
        <v>245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691</v>
      </c>
      <c r="C11028" s="205" t="s">
        <v>692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287</v>
      </c>
      <c r="H11028" s="207" t="s">
        <v>1039</v>
      </c>
      <c r="I11028" s="207" t="s">
        <v>245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691</v>
      </c>
      <c r="C11029" s="205" t="s">
        <v>692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287</v>
      </c>
      <c r="H11029" s="207" t="s">
        <v>1039</v>
      </c>
      <c r="I11029" s="207" t="s">
        <v>245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691</v>
      </c>
      <c r="C11030" s="205" t="s">
        <v>692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287</v>
      </c>
      <c r="H11030" s="207" t="s">
        <v>1039</v>
      </c>
      <c r="I11030" s="207" t="s">
        <v>245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691</v>
      </c>
      <c r="C11031" s="205" t="s">
        <v>692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287</v>
      </c>
      <c r="H11031" s="207" t="s">
        <v>1039</v>
      </c>
      <c r="I11031" s="207" t="s">
        <v>245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691</v>
      </c>
      <c r="C11032" s="205" t="s">
        <v>692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287</v>
      </c>
      <c r="H11032" s="207" t="s">
        <v>1039</v>
      </c>
      <c r="I11032" s="207" t="s">
        <v>245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691</v>
      </c>
      <c r="C11033" s="205" t="s">
        <v>692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287</v>
      </c>
      <c r="H11033" s="207" t="s">
        <v>1039</v>
      </c>
      <c r="I11033" s="207" t="s">
        <v>245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691</v>
      </c>
      <c r="C11034" s="205" t="s">
        <v>692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287</v>
      </c>
      <c r="H11034" s="207" t="s">
        <v>1039</v>
      </c>
      <c r="I11034" s="207" t="s">
        <v>245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691</v>
      </c>
      <c r="C11035" s="205" t="s">
        <v>692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287</v>
      </c>
      <c r="H11035" s="207" t="s">
        <v>1039</v>
      </c>
      <c r="I11035" s="207" t="s">
        <v>245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691</v>
      </c>
      <c r="C11036" s="205" t="s">
        <v>692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287</v>
      </c>
      <c r="H11036" s="207" t="s">
        <v>1039</v>
      </c>
      <c r="I11036" s="207" t="s">
        <v>245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691</v>
      </c>
      <c r="C11037" s="205" t="s">
        <v>692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287</v>
      </c>
      <c r="H11037" s="207" t="s">
        <v>1039</v>
      </c>
      <c r="I11037" s="207" t="s">
        <v>245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691</v>
      </c>
      <c r="C11038" s="205" t="s">
        <v>692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287</v>
      </c>
      <c r="H11038" s="207" t="s">
        <v>1039</v>
      </c>
      <c r="I11038" s="207" t="s">
        <v>245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691</v>
      </c>
      <c r="C11039" s="205" t="s">
        <v>692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287</v>
      </c>
      <c r="H11039" s="207" t="s">
        <v>1039</v>
      </c>
      <c r="I11039" s="207" t="s">
        <v>245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691</v>
      </c>
      <c r="C11040" s="205" t="s">
        <v>692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287</v>
      </c>
      <c r="H11040" s="207" t="s">
        <v>1039</v>
      </c>
      <c r="I11040" s="207" t="s">
        <v>245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691</v>
      </c>
      <c r="C11041" s="205" t="s">
        <v>692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287</v>
      </c>
      <c r="H11041" s="207" t="s">
        <v>1039</v>
      </c>
      <c r="I11041" s="207" t="s">
        <v>245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691</v>
      </c>
      <c r="C11042" s="205" t="s">
        <v>692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287</v>
      </c>
      <c r="H11042" s="207" t="s">
        <v>1039</v>
      </c>
      <c r="I11042" s="207" t="s">
        <v>245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691</v>
      </c>
      <c r="C11043" s="205" t="s">
        <v>692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287</v>
      </c>
      <c r="H11043" s="207" t="s">
        <v>1039</v>
      </c>
      <c r="I11043" s="207" t="s">
        <v>245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691</v>
      </c>
      <c r="C11044" s="205" t="s">
        <v>692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287</v>
      </c>
      <c r="H11044" s="207" t="s">
        <v>1039</v>
      </c>
      <c r="I11044" s="207" t="s">
        <v>245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691</v>
      </c>
      <c r="C11045" s="205" t="s">
        <v>692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287</v>
      </c>
      <c r="H11045" s="207" t="s">
        <v>1039</v>
      </c>
      <c r="I11045" s="207" t="s">
        <v>245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691</v>
      </c>
      <c r="C11046" s="205" t="s">
        <v>692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287</v>
      </c>
      <c r="H11046" s="207" t="s">
        <v>1039</v>
      </c>
      <c r="I11046" s="207" t="s">
        <v>245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691</v>
      </c>
      <c r="C11047" s="205" t="s">
        <v>692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287</v>
      </c>
      <c r="H11047" s="238" t="s">
        <v>1039</v>
      </c>
      <c r="I11047" s="207" t="s">
        <v>245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691</v>
      </c>
      <c r="C11048" s="205" t="s">
        <v>692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287</v>
      </c>
      <c r="H11048" s="238" t="s">
        <v>1039</v>
      </c>
      <c r="I11048" s="207" t="s">
        <v>245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691</v>
      </c>
      <c r="C11049" s="205" t="s">
        <v>692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287</v>
      </c>
      <c r="H11049" s="207" t="s">
        <v>1039</v>
      </c>
      <c r="I11049" s="207" t="s">
        <v>245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691</v>
      </c>
      <c r="C11050" s="205" t="s">
        <v>692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287</v>
      </c>
      <c r="H11050" s="207" t="s">
        <v>1039</v>
      </c>
      <c r="I11050" s="207" t="s">
        <v>245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691</v>
      </c>
      <c r="C11051" s="205" t="s">
        <v>692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287</v>
      </c>
      <c r="H11051" s="207" t="s">
        <v>1039</v>
      </c>
      <c r="I11051" s="207" t="s">
        <v>245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691</v>
      </c>
      <c r="C11052" s="205" t="s">
        <v>692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287</v>
      </c>
      <c r="H11052" s="207" t="s">
        <v>1039</v>
      </c>
      <c r="I11052" s="207" t="s">
        <v>245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691</v>
      </c>
      <c r="C11053" s="205" t="s">
        <v>692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287</v>
      </c>
      <c r="H11053" s="207" t="s">
        <v>1039</v>
      </c>
      <c r="I11053" s="207" t="s">
        <v>245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691</v>
      </c>
      <c r="C11054" s="205" t="s">
        <v>692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287</v>
      </c>
      <c r="H11054" s="207" t="s">
        <v>1039</v>
      </c>
      <c r="I11054" s="207" t="s">
        <v>245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691</v>
      </c>
      <c r="C11055" s="205" t="s">
        <v>692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287</v>
      </c>
      <c r="H11055" s="207" t="s">
        <v>1039</v>
      </c>
      <c r="I11055" s="207" t="s">
        <v>245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691</v>
      </c>
      <c r="C11056" s="205" t="s">
        <v>692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287</v>
      </c>
      <c r="H11056" s="207" t="s">
        <v>1039</v>
      </c>
      <c r="I11056" s="207" t="s">
        <v>245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691</v>
      </c>
      <c r="C11057" s="205" t="s">
        <v>692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287</v>
      </c>
      <c r="H11057" s="207" t="s">
        <v>1039</v>
      </c>
      <c r="I11057" s="207" t="s">
        <v>245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691</v>
      </c>
      <c r="C11058" s="205" t="s">
        <v>692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287</v>
      </c>
      <c r="H11058" s="207" t="s">
        <v>1039</v>
      </c>
      <c r="I11058" s="207" t="s">
        <v>245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691</v>
      </c>
      <c r="C11059" s="205" t="s">
        <v>692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287</v>
      </c>
      <c r="H11059" s="207" t="s">
        <v>1039</v>
      </c>
      <c r="I11059" s="207" t="s">
        <v>245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691</v>
      </c>
      <c r="C11060" s="205" t="s">
        <v>692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287</v>
      </c>
      <c r="H11060" s="207" t="s">
        <v>1039</v>
      </c>
      <c r="I11060" s="207" t="s">
        <v>245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691</v>
      </c>
      <c r="C11061" s="205" t="s">
        <v>692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287</v>
      </c>
      <c r="H11061" s="207" t="s">
        <v>1039</v>
      </c>
      <c r="I11061" s="207" t="s">
        <v>245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691</v>
      </c>
      <c r="C11062" s="205" t="s">
        <v>692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287</v>
      </c>
      <c r="H11062" s="207" t="s">
        <v>1039</v>
      </c>
      <c r="I11062" s="207" t="s">
        <v>245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691</v>
      </c>
      <c r="C11063" s="205" t="s">
        <v>692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287</v>
      </c>
      <c r="H11063" s="207" t="s">
        <v>1039</v>
      </c>
      <c r="I11063" s="207" t="s">
        <v>245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691</v>
      </c>
      <c r="C11064" s="205" t="s">
        <v>692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287</v>
      </c>
      <c r="H11064" s="207" t="s">
        <v>1039</v>
      </c>
      <c r="I11064" s="207" t="s">
        <v>245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691</v>
      </c>
      <c r="C11065" s="205" t="s">
        <v>692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287</v>
      </c>
      <c r="H11065" s="207" t="s">
        <v>1039</v>
      </c>
      <c r="I11065" s="207" t="s">
        <v>245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691</v>
      </c>
      <c r="C11066" s="205" t="s">
        <v>692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287</v>
      </c>
      <c r="H11066" s="207" t="s">
        <v>1039</v>
      </c>
      <c r="I11066" s="207" t="s">
        <v>245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691</v>
      </c>
      <c r="C11067" s="205" t="s">
        <v>692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287</v>
      </c>
      <c r="H11067" s="207" t="s">
        <v>1039</v>
      </c>
      <c r="I11067" s="207" t="s">
        <v>245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691</v>
      </c>
      <c r="C11068" s="205" t="s">
        <v>692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287</v>
      </c>
      <c r="H11068" s="207" t="s">
        <v>1039</v>
      </c>
      <c r="I11068" s="207" t="s">
        <v>245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691</v>
      </c>
      <c r="C11069" s="205" t="s">
        <v>692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287</v>
      </c>
      <c r="H11069" s="207" t="s">
        <v>1039</v>
      </c>
      <c r="I11069" s="207" t="s">
        <v>245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691</v>
      </c>
      <c r="C11070" s="205" t="s">
        <v>692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287</v>
      </c>
      <c r="H11070" s="207" t="s">
        <v>1039</v>
      </c>
      <c r="I11070" s="207" t="s">
        <v>245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691</v>
      </c>
      <c r="C11071" s="205" t="s">
        <v>692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287</v>
      </c>
      <c r="H11071" s="207" t="s">
        <v>1039</v>
      </c>
      <c r="I11071" s="207" t="s">
        <v>245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691</v>
      </c>
      <c r="C11072" s="205" t="s">
        <v>692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287</v>
      </c>
      <c r="H11072" s="207" t="s">
        <v>1039</v>
      </c>
      <c r="I11072" s="207" t="s">
        <v>245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691</v>
      </c>
      <c r="C11073" s="205" t="s">
        <v>692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287</v>
      </c>
      <c r="H11073" s="207" t="s">
        <v>1039</v>
      </c>
      <c r="I11073" s="207" t="s">
        <v>245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691</v>
      </c>
      <c r="C11074" s="205" t="s">
        <v>692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287</v>
      </c>
      <c r="H11074" s="207" t="s">
        <v>1039</v>
      </c>
      <c r="I11074" s="207" t="s">
        <v>245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691</v>
      </c>
      <c r="C11075" s="205" t="s">
        <v>692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287</v>
      </c>
      <c r="H11075" s="207" t="s">
        <v>1039</v>
      </c>
      <c r="I11075" s="207" t="s">
        <v>245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691</v>
      </c>
      <c r="C11076" s="205" t="s">
        <v>692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287</v>
      </c>
      <c r="H11076" s="207" t="s">
        <v>1039</v>
      </c>
      <c r="I11076" s="207" t="s">
        <v>245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691</v>
      </c>
      <c r="C11077" s="205" t="s">
        <v>692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287</v>
      </c>
      <c r="H11077" s="207" t="s">
        <v>1039</v>
      </c>
      <c r="I11077" s="207" t="s">
        <v>245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691</v>
      </c>
      <c r="C11078" s="205" t="s">
        <v>692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287</v>
      </c>
      <c r="H11078" s="207" t="s">
        <v>1039</v>
      </c>
      <c r="I11078" s="207" t="s">
        <v>245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691</v>
      </c>
      <c r="C11079" s="205" t="s">
        <v>692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287</v>
      </c>
      <c r="H11079" s="207" t="s">
        <v>1039</v>
      </c>
      <c r="I11079" s="207" t="s">
        <v>245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691</v>
      </c>
      <c r="C11080" s="205" t="s">
        <v>692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287</v>
      </c>
      <c r="H11080" s="207" t="s">
        <v>1039</v>
      </c>
      <c r="I11080" s="207" t="s">
        <v>245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691</v>
      </c>
      <c r="C11081" s="205" t="s">
        <v>692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287</v>
      </c>
      <c r="H11081" s="207" t="s">
        <v>1039</v>
      </c>
      <c r="I11081" s="207" t="s">
        <v>245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691</v>
      </c>
      <c r="C11082" s="205" t="s">
        <v>692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289</v>
      </c>
      <c r="H11082" s="207" t="s">
        <v>355</v>
      </c>
      <c r="I11082" s="207" t="s">
        <v>240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691</v>
      </c>
      <c r="C11083" s="205" t="s">
        <v>692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289</v>
      </c>
      <c r="H11083" s="207" t="s">
        <v>355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691</v>
      </c>
      <c r="C11084" s="205" t="s">
        <v>692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293</v>
      </c>
      <c r="H11084" s="207" t="s">
        <v>355</v>
      </c>
      <c r="I11084" s="207" t="s">
        <v>240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691</v>
      </c>
      <c r="C11085" s="205" t="s">
        <v>692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313</v>
      </c>
      <c r="H11085" s="207" t="s">
        <v>355</v>
      </c>
      <c r="I11085" s="207" t="s">
        <v>240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691</v>
      </c>
      <c r="C11086" s="205" t="s">
        <v>692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313</v>
      </c>
      <c r="H11086" s="207" t="s">
        <v>355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691</v>
      </c>
      <c r="C11087" s="205" t="s">
        <v>692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293</v>
      </c>
      <c r="H11087" s="207" t="s">
        <v>355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691</v>
      </c>
      <c r="C11088" s="205" t="s">
        <v>692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287</v>
      </c>
      <c r="H11088" s="207" t="s">
        <v>1668</v>
      </c>
      <c r="I11088" s="207" t="s">
        <v>241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691</v>
      </c>
      <c r="C11089" s="205" t="s">
        <v>692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287</v>
      </c>
      <c r="H11089" s="207" t="s">
        <v>1668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691</v>
      </c>
      <c r="C11090" s="205" t="s">
        <v>692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287</v>
      </c>
      <c r="H11090" s="207" t="s">
        <v>1668</v>
      </c>
      <c r="I11090" s="207" t="s">
        <v>240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691</v>
      </c>
      <c r="C11091" s="205" t="s">
        <v>692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287</v>
      </c>
      <c r="H11091" s="207" t="s">
        <v>1668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691</v>
      </c>
      <c r="C11092" s="205" t="s">
        <v>692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289</v>
      </c>
      <c r="H11092" s="207" t="s">
        <v>389</v>
      </c>
      <c r="I11092" s="207" t="s">
        <v>241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691</v>
      </c>
      <c r="C11093" s="205" t="s">
        <v>692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289</v>
      </c>
      <c r="H11093" s="207" t="s">
        <v>389</v>
      </c>
      <c r="I11093" s="207" t="s">
        <v>241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691</v>
      </c>
      <c r="C11094" s="205" t="s">
        <v>692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303</v>
      </c>
      <c r="H11094" s="207" t="s">
        <v>389</v>
      </c>
      <c r="I11094" s="207" t="s">
        <v>241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691</v>
      </c>
      <c r="C11095" s="205" t="s">
        <v>692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303</v>
      </c>
      <c r="H11095" s="207" t="s">
        <v>389</v>
      </c>
      <c r="I11095" s="207" t="s">
        <v>241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691</v>
      </c>
      <c r="C11096" s="205" t="s">
        <v>692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287</v>
      </c>
      <c r="H11096" s="207" t="s">
        <v>389</v>
      </c>
      <c r="I11096" s="207" t="s">
        <v>241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691</v>
      </c>
      <c r="C11097" s="205" t="s">
        <v>692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317</v>
      </c>
      <c r="H11097" s="229" t="s">
        <v>389</v>
      </c>
      <c r="I11097" s="207" t="s">
        <v>241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691</v>
      </c>
      <c r="C11098" s="205" t="s">
        <v>692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287</v>
      </c>
      <c r="H11098" s="207" t="s">
        <v>1668</v>
      </c>
      <c r="I11098" s="207" t="s">
        <v>240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691</v>
      </c>
      <c r="C11099" s="205" t="s">
        <v>692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287</v>
      </c>
      <c r="H11099" s="207" t="s">
        <v>1668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691</v>
      </c>
      <c r="C11100" s="205" t="s">
        <v>692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287</v>
      </c>
      <c r="H11100" s="207" t="s">
        <v>1668</v>
      </c>
      <c r="I11100" s="207" t="s">
        <v>240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691</v>
      </c>
      <c r="C11101" s="205" t="s">
        <v>692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287</v>
      </c>
      <c r="H11101" s="207" t="s">
        <v>1668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691</v>
      </c>
      <c r="C11102" s="205" t="s">
        <v>692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287</v>
      </c>
      <c r="H11102" s="207" t="s">
        <v>1668</v>
      </c>
      <c r="I11102" s="207" t="s">
        <v>240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691</v>
      </c>
      <c r="C11103" s="205" t="s">
        <v>692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287</v>
      </c>
      <c r="H11103" s="207" t="s">
        <v>1668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691</v>
      </c>
      <c r="C11104" s="205" t="s">
        <v>692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287</v>
      </c>
      <c r="H11104" s="207" t="s">
        <v>217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691</v>
      </c>
      <c r="C11105" s="205" t="s">
        <v>692</v>
      </c>
      <c r="D11105" s="72" t="str">
        <f t="shared" si="347"/>
        <v>jun/2019</v>
      </c>
      <c r="E11105" s="206">
        <v>43620</v>
      </c>
      <c r="F11105" s="205" t="s">
        <v>2011</v>
      </c>
      <c r="G11105" s="205" t="s">
        <v>287</v>
      </c>
      <c r="H11105" s="207" t="s">
        <v>409</v>
      </c>
      <c r="I11105" s="207" t="s">
        <v>268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691</v>
      </c>
      <c r="C11106" s="205" t="s">
        <v>692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287</v>
      </c>
      <c r="H11106" s="207" t="s">
        <v>603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691</v>
      </c>
      <c r="C11107" s="205" t="s">
        <v>692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287</v>
      </c>
      <c r="H11107" s="207" t="s">
        <v>1179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691</v>
      </c>
      <c r="C11108" s="205" t="s">
        <v>692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287</v>
      </c>
      <c r="H11108" s="207" t="s">
        <v>1999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691</v>
      </c>
      <c r="C11109" s="205" t="s">
        <v>692</v>
      </c>
      <c r="D11109" s="72" t="str">
        <f t="shared" si="347"/>
        <v>jun/2019</v>
      </c>
      <c r="E11109" s="206">
        <v>43620</v>
      </c>
      <c r="F11109" s="205" t="s">
        <v>211</v>
      </c>
      <c r="G11109" s="205" t="s">
        <v>287</v>
      </c>
      <c r="H11109" s="207" t="s">
        <v>2069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691</v>
      </c>
      <c r="C11110" s="205" t="s">
        <v>692</v>
      </c>
      <c r="D11110" s="72" t="str">
        <f t="shared" si="347"/>
        <v>jun/2019</v>
      </c>
      <c r="E11110" s="206">
        <v>43620</v>
      </c>
      <c r="F11110" s="205" t="s">
        <v>520</v>
      </c>
      <c r="G11110" s="205" t="s">
        <v>287</v>
      </c>
      <c r="H11110" s="207" t="s">
        <v>204</v>
      </c>
      <c r="I11110" s="207" t="s">
        <v>292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691</v>
      </c>
      <c r="C11111" s="205" t="s">
        <v>692</v>
      </c>
      <c r="D11111" s="72" t="str">
        <f t="shared" si="347"/>
        <v>jun/2019</v>
      </c>
      <c r="E11111" s="206">
        <v>43620</v>
      </c>
      <c r="F11111" s="205" t="s">
        <v>210</v>
      </c>
      <c r="G11111" s="205" t="s">
        <v>287</v>
      </c>
      <c r="H11111" s="207" t="s">
        <v>298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691</v>
      </c>
      <c r="C11112" s="205" t="s">
        <v>692</v>
      </c>
      <c r="D11112" s="72" t="str">
        <f t="shared" si="347"/>
        <v>jun/2019</v>
      </c>
      <c r="E11112" s="206">
        <v>43620</v>
      </c>
      <c r="F11112" s="205" t="s">
        <v>210</v>
      </c>
      <c r="G11112" s="205" t="s">
        <v>287</v>
      </c>
      <c r="H11112" s="207" t="s">
        <v>298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691</v>
      </c>
      <c r="C11113" s="205" t="s">
        <v>692</v>
      </c>
      <c r="D11113" s="72" t="str">
        <f t="shared" si="347"/>
        <v>jun/2019</v>
      </c>
      <c r="E11113" s="206">
        <v>43620</v>
      </c>
      <c r="F11113" s="205" t="s">
        <v>210</v>
      </c>
      <c r="G11113" s="205" t="s">
        <v>287</v>
      </c>
      <c r="H11113" s="207" t="s">
        <v>298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691</v>
      </c>
      <c r="C11114" s="205" t="s">
        <v>692</v>
      </c>
      <c r="D11114" s="72" t="str">
        <f t="shared" si="347"/>
        <v>jun/2019</v>
      </c>
      <c r="E11114" s="206">
        <v>43620</v>
      </c>
      <c r="F11114" s="205" t="s">
        <v>210</v>
      </c>
      <c r="G11114" s="205" t="s">
        <v>287</v>
      </c>
      <c r="H11114" s="207" t="s">
        <v>298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691</v>
      </c>
      <c r="C11115" s="205" t="s">
        <v>692</v>
      </c>
      <c r="D11115" s="72" t="str">
        <f t="shared" si="347"/>
        <v>jun/2019</v>
      </c>
      <c r="E11115" s="206">
        <v>43620</v>
      </c>
      <c r="F11115" s="205" t="s">
        <v>210</v>
      </c>
      <c r="G11115" s="205" t="s">
        <v>287</v>
      </c>
      <c r="H11115" s="207" t="s">
        <v>298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691</v>
      </c>
      <c r="C11116" s="205" t="s">
        <v>692</v>
      </c>
      <c r="D11116" s="72" t="str">
        <f t="shared" si="347"/>
        <v>jun/2019</v>
      </c>
      <c r="E11116" s="206">
        <v>43620</v>
      </c>
      <c r="F11116" s="205" t="s">
        <v>210</v>
      </c>
      <c r="G11116" s="205" t="s">
        <v>287</v>
      </c>
      <c r="H11116" s="207" t="s">
        <v>298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691</v>
      </c>
      <c r="C11117" s="205" t="s">
        <v>692</v>
      </c>
      <c r="D11117" s="72" t="str">
        <f t="shared" si="347"/>
        <v>jun/2019</v>
      </c>
      <c r="E11117" s="206">
        <v>43620</v>
      </c>
      <c r="F11117" s="205" t="s">
        <v>210</v>
      </c>
      <c r="G11117" s="205" t="s">
        <v>287</v>
      </c>
      <c r="H11117" s="207" t="s">
        <v>298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691</v>
      </c>
      <c r="C11118" s="205" t="s">
        <v>692</v>
      </c>
      <c r="D11118" s="72" t="str">
        <f t="shared" si="347"/>
        <v>jun/2019</v>
      </c>
      <c r="E11118" s="206">
        <v>43620</v>
      </c>
      <c r="F11118" s="205" t="s">
        <v>210</v>
      </c>
      <c r="G11118" s="205" t="s">
        <v>287</v>
      </c>
      <c r="H11118" s="207" t="s">
        <v>298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691</v>
      </c>
      <c r="C11119" s="205" t="s">
        <v>692</v>
      </c>
      <c r="D11119" s="72" t="str">
        <f t="shared" si="347"/>
        <v>jun/2019</v>
      </c>
      <c r="E11119" s="206">
        <v>43620</v>
      </c>
      <c r="F11119" s="205" t="s">
        <v>210</v>
      </c>
      <c r="G11119" s="205" t="s">
        <v>287</v>
      </c>
      <c r="H11119" s="207" t="s">
        <v>298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691</v>
      </c>
      <c r="C11120" s="205" t="s">
        <v>692</v>
      </c>
      <c r="D11120" s="72" t="str">
        <f t="shared" si="347"/>
        <v>jun/2019</v>
      </c>
      <c r="E11120" s="206">
        <v>43620</v>
      </c>
      <c r="F11120" s="205" t="s">
        <v>210</v>
      </c>
      <c r="G11120" s="205" t="s">
        <v>287</v>
      </c>
      <c r="H11120" s="207" t="s">
        <v>298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691</v>
      </c>
      <c r="C11121" s="205" t="s">
        <v>692</v>
      </c>
      <c r="D11121" s="72" t="str">
        <f t="shared" si="347"/>
        <v>jun/2019</v>
      </c>
      <c r="E11121" s="206">
        <v>43620</v>
      </c>
      <c r="F11121" s="205" t="s">
        <v>210</v>
      </c>
      <c r="G11121" s="205" t="s">
        <v>287</v>
      </c>
      <c r="H11121" s="207" t="s">
        <v>298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691</v>
      </c>
      <c r="C11122" s="205" t="s">
        <v>692</v>
      </c>
      <c r="D11122" s="72" t="str">
        <f t="shared" si="347"/>
        <v>jun/2019</v>
      </c>
      <c r="E11122" s="206">
        <v>43620</v>
      </c>
      <c r="F11122" s="205" t="s">
        <v>210</v>
      </c>
      <c r="G11122" s="205" t="s">
        <v>287</v>
      </c>
      <c r="H11122" s="207" t="s">
        <v>298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691</v>
      </c>
      <c r="C11123" s="205" t="s">
        <v>692</v>
      </c>
      <c r="D11123" s="72" t="str">
        <f t="shared" si="347"/>
        <v>jun/2019</v>
      </c>
      <c r="E11123" s="206">
        <v>43620</v>
      </c>
      <c r="F11123" s="205" t="s">
        <v>210</v>
      </c>
      <c r="G11123" s="205" t="s">
        <v>287</v>
      </c>
      <c r="H11123" s="207" t="s">
        <v>298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691</v>
      </c>
      <c r="C11124" s="205" t="s">
        <v>692</v>
      </c>
      <c r="D11124" s="72" t="str">
        <f t="shared" si="347"/>
        <v>jun/2019</v>
      </c>
      <c r="E11124" s="206">
        <v>43620</v>
      </c>
      <c r="F11124" s="205" t="s">
        <v>210</v>
      </c>
      <c r="G11124" s="205" t="s">
        <v>287</v>
      </c>
      <c r="H11124" s="207" t="s">
        <v>298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691</v>
      </c>
      <c r="C11125" s="205" t="s">
        <v>692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287</v>
      </c>
      <c r="H11125" s="207" t="s">
        <v>2057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691</v>
      </c>
      <c r="C11126" s="205" t="s">
        <v>692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313</v>
      </c>
      <c r="H11126" s="207" t="s">
        <v>581</v>
      </c>
      <c r="I11126" s="207" t="s">
        <v>240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691</v>
      </c>
      <c r="C11127" s="205" t="s">
        <v>692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287</v>
      </c>
      <c r="H11127" s="207" t="s">
        <v>581</v>
      </c>
      <c r="I11127" s="207" t="s">
        <v>240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691</v>
      </c>
      <c r="C11128" s="205" t="s">
        <v>692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287</v>
      </c>
      <c r="H11128" s="207" t="s">
        <v>1985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691</v>
      </c>
      <c r="C11129" s="205" t="s">
        <v>692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287</v>
      </c>
      <c r="H11129" s="207" t="s">
        <v>2070</v>
      </c>
      <c r="I11129" s="207" t="s">
        <v>253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691</v>
      </c>
      <c r="C11130" s="205" t="s">
        <v>692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287</v>
      </c>
      <c r="H11130" s="207" t="s">
        <v>2070</v>
      </c>
      <c r="I11130" s="207" t="s">
        <v>253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691</v>
      </c>
      <c r="C11131" s="205" t="s">
        <v>692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303</v>
      </c>
      <c r="H11131" s="207" t="s">
        <v>1583</v>
      </c>
      <c r="I11131" s="207" t="s">
        <v>252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691</v>
      </c>
      <c r="C11132" s="205" t="s">
        <v>692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287</v>
      </c>
      <c r="H11132" s="207" t="s">
        <v>1986</v>
      </c>
      <c r="I11132" s="207" t="s">
        <v>248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691</v>
      </c>
      <c r="C11133" s="205" t="s">
        <v>692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287</v>
      </c>
      <c r="H11133" s="207" t="s">
        <v>1986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691</v>
      </c>
      <c r="C11134" s="205" t="s">
        <v>692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303</v>
      </c>
      <c r="H11134" s="207" t="s">
        <v>2032</v>
      </c>
      <c r="I11134" s="207" t="s">
        <v>276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691</v>
      </c>
      <c r="C11135" s="205" t="s">
        <v>692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287</v>
      </c>
      <c r="H11135" s="207" t="s">
        <v>432</v>
      </c>
      <c r="I11135" s="207" t="s">
        <v>240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691</v>
      </c>
      <c r="C11136" s="205" t="s">
        <v>692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287</v>
      </c>
      <c r="H11136" s="207" t="s">
        <v>432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691</v>
      </c>
      <c r="C11137" s="205" t="s">
        <v>692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287</v>
      </c>
      <c r="H11137" s="207" t="s">
        <v>2071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691</v>
      </c>
      <c r="C11138" s="205" t="s">
        <v>692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287</v>
      </c>
      <c r="H11138" s="207" t="s">
        <v>1983</v>
      </c>
      <c r="I11138" s="207" t="s">
        <v>248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691</v>
      </c>
      <c r="C11139" s="205" t="s">
        <v>692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287</v>
      </c>
      <c r="H11139" s="207" t="s">
        <v>1883</v>
      </c>
      <c r="I11139" s="207" t="s">
        <v>242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691</v>
      </c>
      <c r="C11140" s="205" t="s">
        <v>692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287</v>
      </c>
      <c r="H11140" s="207" t="s">
        <v>1883</v>
      </c>
      <c r="I11140" s="207" t="s">
        <v>242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691</v>
      </c>
      <c r="C11141" s="205" t="s">
        <v>692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295</v>
      </c>
      <c r="H11141" s="207" t="s">
        <v>2072</v>
      </c>
      <c r="I11141" s="207" t="s">
        <v>250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691</v>
      </c>
      <c r="C11142" s="205" t="s">
        <v>692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287</v>
      </c>
      <c r="H11142" s="207" t="s">
        <v>1605</v>
      </c>
      <c r="I11142" s="207" t="s">
        <v>241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691</v>
      </c>
      <c r="C11143" s="205" t="s">
        <v>692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287</v>
      </c>
      <c r="H11143" s="207" t="s">
        <v>1605</v>
      </c>
      <c r="I11143" s="207" t="s">
        <v>241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691</v>
      </c>
      <c r="C11144" s="205" t="s">
        <v>692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287</v>
      </c>
      <c r="H11144" s="207" t="s">
        <v>438</v>
      </c>
      <c r="I11144" s="207" t="s">
        <v>252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691</v>
      </c>
      <c r="C11145" s="205" t="s">
        <v>692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287</v>
      </c>
      <c r="H11145" s="207" t="s">
        <v>438</v>
      </c>
      <c r="I11145" s="207" t="s">
        <v>252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691</v>
      </c>
      <c r="C11146" s="205" t="s">
        <v>692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287</v>
      </c>
      <c r="H11146" s="207" t="s">
        <v>568</v>
      </c>
      <c r="I11146" s="207" t="s">
        <v>241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691</v>
      </c>
      <c r="C11147" s="205" t="s">
        <v>692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287</v>
      </c>
      <c r="H11147" s="207" t="s">
        <v>568</v>
      </c>
      <c r="I11147" s="207" t="s">
        <v>240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691</v>
      </c>
      <c r="C11148" s="205" t="s">
        <v>692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287</v>
      </c>
      <c r="H11148" s="207" t="s">
        <v>2073</v>
      </c>
      <c r="I11148" s="207" t="s">
        <v>247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691</v>
      </c>
      <c r="C11149" s="205" t="s">
        <v>692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287</v>
      </c>
      <c r="H11149" s="207" t="s">
        <v>1462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691</v>
      </c>
      <c r="C11150" s="205" t="s">
        <v>692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287</v>
      </c>
      <c r="H11150" s="207" t="s">
        <v>1462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691</v>
      </c>
      <c r="C11151" s="205" t="s">
        <v>692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287</v>
      </c>
      <c r="H11151" s="207" t="s">
        <v>1462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691</v>
      </c>
      <c r="C11152" s="205" t="s">
        <v>692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287</v>
      </c>
      <c r="H11152" s="207" t="s">
        <v>1046</v>
      </c>
      <c r="I11152" s="207" t="s">
        <v>242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691</v>
      </c>
      <c r="C11153" s="205" t="s">
        <v>692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287</v>
      </c>
      <c r="H11153" s="207" t="s">
        <v>1005</v>
      </c>
      <c r="I11153" s="207" t="s">
        <v>242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691</v>
      </c>
      <c r="C11154" s="205" t="s">
        <v>692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287</v>
      </c>
      <c r="H11154" s="207" t="s">
        <v>1005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691</v>
      </c>
      <c r="C11155" s="205" t="s">
        <v>692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287</v>
      </c>
      <c r="H11155" s="207" t="s">
        <v>320</v>
      </c>
      <c r="I11155" s="207" t="s">
        <v>251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691</v>
      </c>
      <c r="C11156" s="205" t="s">
        <v>692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287</v>
      </c>
      <c r="H11156" s="207" t="s">
        <v>320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691</v>
      </c>
      <c r="C11157" s="205" t="s">
        <v>692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287</v>
      </c>
      <c r="H11157" s="207" t="s">
        <v>999</v>
      </c>
      <c r="I11157" s="207" t="s">
        <v>248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691</v>
      </c>
      <c r="C11158" s="205" t="s">
        <v>692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287</v>
      </c>
      <c r="H11158" s="207" t="s">
        <v>999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691</v>
      </c>
      <c r="C11159" s="205" t="s">
        <v>692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287</v>
      </c>
      <c r="H11159" s="207" t="s">
        <v>2074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691</v>
      </c>
      <c r="C11160" s="205" t="s">
        <v>692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287</v>
      </c>
      <c r="H11160" s="207" t="s">
        <v>2075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691</v>
      </c>
      <c r="C11161" s="205" t="s">
        <v>692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287</v>
      </c>
      <c r="H11161" s="207" t="s">
        <v>2075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691</v>
      </c>
      <c r="C11162" s="205" t="s">
        <v>692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287</v>
      </c>
      <c r="H11162" s="207" t="s">
        <v>2075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691</v>
      </c>
      <c r="C11163" s="205" t="s">
        <v>692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287</v>
      </c>
      <c r="H11163" s="207" t="s">
        <v>2075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691</v>
      </c>
      <c r="C11164" s="205" t="s">
        <v>692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287</v>
      </c>
      <c r="H11164" s="207" t="s">
        <v>2076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691</v>
      </c>
      <c r="C11165" s="205" t="s">
        <v>692</v>
      </c>
      <c r="D11165" s="72" t="str">
        <f t="shared" si="349"/>
        <v>jun/2019</v>
      </c>
      <c r="E11165" s="206">
        <v>43621</v>
      </c>
      <c r="F11165" s="205" t="s">
        <v>520</v>
      </c>
      <c r="G11165" s="205" t="s">
        <v>287</v>
      </c>
      <c r="H11165" s="207" t="s">
        <v>204</v>
      </c>
      <c r="I11165" s="207" t="s">
        <v>292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691</v>
      </c>
      <c r="C11166" s="205" t="s">
        <v>692</v>
      </c>
      <c r="D11166" s="72" t="str">
        <f t="shared" si="349"/>
        <v>jun/2019</v>
      </c>
      <c r="E11166" s="206">
        <v>43621</v>
      </c>
      <c r="F11166" s="205" t="s">
        <v>210</v>
      </c>
      <c r="G11166" s="205" t="s">
        <v>287</v>
      </c>
      <c r="H11166" s="207" t="s">
        <v>298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691</v>
      </c>
      <c r="C11167" s="205" t="s">
        <v>692</v>
      </c>
      <c r="D11167" s="72" t="str">
        <f t="shared" si="349"/>
        <v>jun/2019</v>
      </c>
      <c r="E11167" s="206">
        <v>43621</v>
      </c>
      <c r="F11167" s="205" t="s">
        <v>210</v>
      </c>
      <c r="G11167" s="205" t="s">
        <v>287</v>
      </c>
      <c r="H11167" s="207" t="s">
        <v>298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691</v>
      </c>
      <c r="C11168" s="205" t="s">
        <v>692</v>
      </c>
      <c r="D11168" s="72" t="str">
        <f t="shared" si="349"/>
        <v>jun/2019</v>
      </c>
      <c r="E11168" s="206">
        <v>43621</v>
      </c>
      <c r="F11168" s="205" t="s">
        <v>210</v>
      </c>
      <c r="G11168" s="205" t="s">
        <v>287</v>
      </c>
      <c r="H11168" s="207" t="s">
        <v>298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691</v>
      </c>
      <c r="C11169" s="205" t="s">
        <v>692</v>
      </c>
      <c r="D11169" s="72" t="str">
        <f t="shared" si="349"/>
        <v>jun/2019</v>
      </c>
      <c r="E11169" s="206">
        <v>43621</v>
      </c>
      <c r="F11169" s="205" t="s">
        <v>210</v>
      </c>
      <c r="G11169" s="205" t="s">
        <v>287</v>
      </c>
      <c r="H11169" s="207" t="s">
        <v>298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691</v>
      </c>
      <c r="C11170" s="205" t="s">
        <v>692</v>
      </c>
      <c r="D11170" s="72" t="str">
        <f t="shared" si="349"/>
        <v>jun/2019</v>
      </c>
      <c r="E11170" s="206">
        <v>43621</v>
      </c>
      <c r="F11170" s="205" t="s">
        <v>210</v>
      </c>
      <c r="G11170" s="205" t="s">
        <v>287</v>
      </c>
      <c r="H11170" s="207" t="s">
        <v>298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691</v>
      </c>
      <c r="C11171" s="205" t="s">
        <v>692</v>
      </c>
      <c r="D11171" s="72" t="str">
        <f t="shared" si="349"/>
        <v>jun/2019</v>
      </c>
      <c r="E11171" s="206">
        <v>43621</v>
      </c>
      <c r="F11171" s="205" t="s">
        <v>210</v>
      </c>
      <c r="G11171" s="205" t="s">
        <v>287</v>
      </c>
      <c r="H11171" s="207" t="s">
        <v>298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691</v>
      </c>
      <c r="C11172" s="205" t="s">
        <v>692</v>
      </c>
      <c r="D11172" s="72" t="str">
        <f t="shared" si="349"/>
        <v>jun/2019</v>
      </c>
      <c r="E11172" s="206">
        <v>43621</v>
      </c>
      <c r="F11172" s="205" t="s">
        <v>210</v>
      </c>
      <c r="G11172" s="205" t="s">
        <v>287</v>
      </c>
      <c r="H11172" s="207" t="s">
        <v>298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691</v>
      </c>
      <c r="C11173" s="205" t="s">
        <v>692</v>
      </c>
      <c r="D11173" s="72" t="str">
        <f t="shared" si="349"/>
        <v>jun/2019</v>
      </c>
      <c r="E11173" s="206">
        <v>43621</v>
      </c>
      <c r="F11173" s="205" t="s">
        <v>210</v>
      </c>
      <c r="G11173" s="205" t="s">
        <v>287</v>
      </c>
      <c r="H11173" s="207" t="s">
        <v>298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691</v>
      </c>
      <c r="C11174" s="205" t="s">
        <v>692</v>
      </c>
      <c r="D11174" s="72" t="str">
        <f t="shared" si="349"/>
        <v>jun/2019</v>
      </c>
      <c r="E11174" s="206">
        <v>43621</v>
      </c>
      <c r="F11174" s="205" t="s">
        <v>210</v>
      </c>
      <c r="G11174" s="205" t="s">
        <v>287</v>
      </c>
      <c r="H11174" s="207" t="s">
        <v>298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691</v>
      </c>
      <c r="C11175" s="205" t="s">
        <v>692</v>
      </c>
      <c r="D11175" s="72" t="str">
        <f t="shared" si="349"/>
        <v>jun/2019</v>
      </c>
      <c r="E11175" s="206">
        <v>43621</v>
      </c>
      <c r="F11175" s="205" t="s">
        <v>210</v>
      </c>
      <c r="G11175" s="205" t="s">
        <v>287</v>
      </c>
      <c r="H11175" s="207" t="s">
        <v>298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691</v>
      </c>
      <c r="C11176" s="205" t="s">
        <v>692</v>
      </c>
      <c r="D11176" s="72" t="str">
        <f t="shared" si="349"/>
        <v>jun/2019</v>
      </c>
      <c r="E11176" s="206">
        <v>43621</v>
      </c>
      <c r="F11176" s="205" t="s">
        <v>210</v>
      </c>
      <c r="G11176" s="205" t="s">
        <v>287</v>
      </c>
      <c r="H11176" s="207" t="s">
        <v>298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691</v>
      </c>
      <c r="C11177" s="205" t="s">
        <v>692</v>
      </c>
      <c r="D11177" s="72" t="str">
        <f t="shared" si="349"/>
        <v>jun/2019</v>
      </c>
      <c r="E11177" s="206">
        <v>43621</v>
      </c>
      <c r="F11177" s="205" t="s">
        <v>210</v>
      </c>
      <c r="G11177" s="205" t="s">
        <v>287</v>
      </c>
      <c r="H11177" s="207" t="s">
        <v>298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691</v>
      </c>
      <c r="C11178" s="205" t="s">
        <v>692</v>
      </c>
      <c r="D11178" s="72" t="str">
        <f t="shared" si="349"/>
        <v>jun/2019</v>
      </c>
      <c r="E11178" s="206">
        <v>43621</v>
      </c>
      <c r="F11178" s="205" t="s">
        <v>210</v>
      </c>
      <c r="G11178" s="205" t="s">
        <v>287</v>
      </c>
      <c r="H11178" s="207" t="s">
        <v>298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691</v>
      </c>
      <c r="C11179" s="205" t="s">
        <v>692</v>
      </c>
      <c r="D11179" s="72" t="str">
        <f t="shared" si="349"/>
        <v>jun/2019</v>
      </c>
      <c r="E11179" s="206">
        <v>43621</v>
      </c>
      <c r="F11179" s="205" t="s">
        <v>210</v>
      </c>
      <c r="G11179" s="205" t="s">
        <v>287</v>
      </c>
      <c r="H11179" s="207" t="s">
        <v>298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691</v>
      </c>
      <c r="C11180" s="205" t="s">
        <v>692</v>
      </c>
      <c r="D11180" s="72" t="str">
        <f t="shared" si="349"/>
        <v>jun/2019</v>
      </c>
      <c r="E11180" s="206">
        <v>43621</v>
      </c>
      <c r="F11180" s="205" t="s">
        <v>210</v>
      </c>
      <c r="G11180" s="205" t="s">
        <v>287</v>
      </c>
      <c r="H11180" s="207" t="s">
        <v>298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691</v>
      </c>
      <c r="C11181" s="205" t="s">
        <v>692</v>
      </c>
      <c r="D11181" s="72" t="str">
        <f t="shared" si="349"/>
        <v>jun/2019</v>
      </c>
      <c r="E11181" s="206">
        <v>43621</v>
      </c>
      <c r="F11181" s="205" t="s">
        <v>210</v>
      </c>
      <c r="G11181" s="205" t="s">
        <v>287</v>
      </c>
      <c r="H11181" s="207" t="s">
        <v>298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691</v>
      </c>
      <c r="C11182" s="205" t="s">
        <v>692</v>
      </c>
      <c r="D11182" s="72" t="str">
        <f t="shared" si="349"/>
        <v>jun/2019</v>
      </c>
      <c r="E11182" s="206">
        <v>43621</v>
      </c>
      <c r="F11182" s="205" t="s">
        <v>210</v>
      </c>
      <c r="G11182" s="205" t="s">
        <v>287</v>
      </c>
      <c r="H11182" s="207" t="s">
        <v>298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691</v>
      </c>
      <c r="C11183" s="205" t="s">
        <v>692</v>
      </c>
      <c r="D11183" s="72" t="str">
        <f t="shared" si="349"/>
        <v>jun/2019</v>
      </c>
      <c r="E11183" s="206">
        <v>43621</v>
      </c>
      <c r="F11183" s="205" t="s">
        <v>210</v>
      </c>
      <c r="G11183" s="205" t="s">
        <v>287</v>
      </c>
      <c r="H11183" s="207" t="s">
        <v>298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691</v>
      </c>
      <c r="C11184" s="205" t="s">
        <v>692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287</v>
      </c>
      <c r="H11184" s="207" t="s">
        <v>2077</v>
      </c>
      <c r="I11184" s="207" t="s">
        <v>247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691</v>
      </c>
      <c r="C11185" s="205" t="s">
        <v>692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287</v>
      </c>
      <c r="H11185" s="207" t="s">
        <v>2077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691</v>
      </c>
      <c r="C11186" s="205" t="s">
        <v>692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287</v>
      </c>
      <c r="H11186" s="239" t="s">
        <v>288</v>
      </c>
      <c r="I11186" s="207" t="s">
        <v>244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691</v>
      </c>
      <c r="C11187" s="205" t="s">
        <v>692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287</v>
      </c>
      <c r="H11187" s="207" t="s">
        <v>288</v>
      </c>
      <c r="I11187" s="207" t="s">
        <v>244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691</v>
      </c>
      <c r="C11188" s="205" t="s">
        <v>692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287</v>
      </c>
      <c r="H11188" s="207" t="s">
        <v>2078</v>
      </c>
      <c r="I11188" s="207" t="s">
        <v>247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691</v>
      </c>
      <c r="C11189" s="205" t="s">
        <v>692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287</v>
      </c>
      <c r="H11189" s="207" t="s">
        <v>2078</v>
      </c>
      <c r="I11189" s="207" t="s">
        <v>247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691</v>
      </c>
      <c r="C11190" s="205" t="s">
        <v>692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287</v>
      </c>
      <c r="H11190" s="207" t="s">
        <v>288</v>
      </c>
      <c r="I11190" s="207" t="s">
        <v>244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691</v>
      </c>
      <c r="C11191" s="205" t="s">
        <v>692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287</v>
      </c>
      <c r="H11191" s="207" t="s">
        <v>288</v>
      </c>
      <c r="I11191" s="207" t="s">
        <v>244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691</v>
      </c>
      <c r="C11192" s="205" t="s">
        <v>692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289</v>
      </c>
      <c r="H11192" s="207" t="s">
        <v>1920</v>
      </c>
      <c r="I11192" s="207" t="s">
        <v>240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691</v>
      </c>
      <c r="C11193" s="205" t="s">
        <v>692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289</v>
      </c>
      <c r="H11193" s="207" t="s">
        <v>1920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691</v>
      </c>
      <c r="C11194" s="205" t="s">
        <v>692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313</v>
      </c>
      <c r="H11194" s="207" t="s">
        <v>1920</v>
      </c>
      <c r="I11194" s="207" t="s">
        <v>240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691</v>
      </c>
      <c r="C11195" s="205" t="s">
        <v>692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293</v>
      </c>
      <c r="H11195" s="207" t="s">
        <v>1920</v>
      </c>
      <c r="I11195" s="207" t="s">
        <v>240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691</v>
      </c>
      <c r="C11196" s="205" t="s">
        <v>692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313</v>
      </c>
      <c r="H11196" s="207" t="s">
        <v>1920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691</v>
      </c>
      <c r="C11197" s="205" t="s">
        <v>692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293</v>
      </c>
      <c r="H11197" s="207" t="s">
        <v>1920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691</v>
      </c>
      <c r="C11198" s="205" t="s">
        <v>692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287</v>
      </c>
      <c r="H11198" s="207" t="s">
        <v>1920</v>
      </c>
      <c r="I11198" s="207" t="s">
        <v>252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691</v>
      </c>
      <c r="C11199" s="205" t="s">
        <v>692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287</v>
      </c>
      <c r="H11199" s="207" t="s">
        <v>1920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691</v>
      </c>
      <c r="C11200" s="205" t="s">
        <v>692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287</v>
      </c>
      <c r="H11200" s="207" t="s">
        <v>288</v>
      </c>
      <c r="I11200" s="207" t="s">
        <v>244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691</v>
      </c>
      <c r="C11201" s="205" t="s">
        <v>692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287</v>
      </c>
      <c r="H11201" s="207" t="s">
        <v>288</v>
      </c>
      <c r="I11201" s="207" t="s">
        <v>244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691</v>
      </c>
      <c r="C11202" s="205" t="s">
        <v>692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287</v>
      </c>
      <c r="H11202" s="207" t="s">
        <v>288</v>
      </c>
      <c r="I11202" s="207" t="s">
        <v>244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691</v>
      </c>
      <c r="C11203" s="205" t="s">
        <v>692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287</v>
      </c>
      <c r="H11203" s="207" t="s">
        <v>288</v>
      </c>
      <c r="I11203" s="207" t="s">
        <v>244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691</v>
      </c>
      <c r="C11204" s="205" t="s">
        <v>692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287</v>
      </c>
      <c r="H11204" s="207" t="s">
        <v>288</v>
      </c>
      <c r="I11204" s="207" t="s">
        <v>244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691</v>
      </c>
      <c r="C11205" s="205" t="s">
        <v>692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287</v>
      </c>
      <c r="H11205" s="207" t="s">
        <v>306</v>
      </c>
      <c r="I11205" s="207" t="s">
        <v>240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691</v>
      </c>
      <c r="C11206" s="205" t="s">
        <v>692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287</v>
      </c>
      <c r="H11206" s="207" t="s">
        <v>306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691</v>
      </c>
      <c r="C11207" s="205" t="s">
        <v>692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287</v>
      </c>
      <c r="H11207" s="207" t="s">
        <v>306</v>
      </c>
      <c r="I11207" s="207" t="s">
        <v>240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691</v>
      </c>
      <c r="C11208" s="205" t="s">
        <v>692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287</v>
      </c>
      <c r="H11208" s="207" t="s">
        <v>306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691</v>
      </c>
      <c r="C11209" s="205" t="s">
        <v>692</v>
      </c>
      <c r="D11209" s="72" t="str">
        <f t="shared" si="351"/>
        <v>jun/2019</v>
      </c>
      <c r="E11209" s="206">
        <v>43622</v>
      </c>
      <c r="F11209" s="205" t="s">
        <v>520</v>
      </c>
      <c r="G11209" s="205" t="s">
        <v>287</v>
      </c>
      <c r="H11209" s="207" t="s">
        <v>204</v>
      </c>
      <c r="I11209" s="207" t="s">
        <v>292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691</v>
      </c>
      <c r="C11210" s="205" t="s">
        <v>692</v>
      </c>
      <c r="D11210" s="72" t="str">
        <f t="shared" si="351"/>
        <v>jun/2019</v>
      </c>
      <c r="E11210" s="206">
        <v>43622</v>
      </c>
      <c r="F11210" s="205" t="s">
        <v>210</v>
      </c>
      <c r="G11210" s="205" t="s">
        <v>287</v>
      </c>
      <c r="H11210" s="207" t="s">
        <v>298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691</v>
      </c>
      <c r="C11211" s="205" t="s">
        <v>692</v>
      </c>
      <c r="D11211" s="72" t="str">
        <f t="shared" si="351"/>
        <v>jun/2019</v>
      </c>
      <c r="E11211" s="206">
        <v>43622</v>
      </c>
      <c r="F11211" s="205" t="s">
        <v>210</v>
      </c>
      <c r="G11211" s="205" t="s">
        <v>287</v>
      </c>
      <c r="H11211" s="207" t="s">
        <v>298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691</v>
      </c>
      <c r="C11212" s="205" t="s">
        <v>692</v>
      </c>
      <c r="D11212" s="72" t="str">
        <f t="shared" si="351"/>
        <v>jun/2019</v>
      </c>
      <c r="E11212" s="206">
        <v>43622</v>
      </c>
      <c r="F11212" s="205" t="s">
        <v>210</v>
      </c>
      <c r="G11212" s="205" t="s">
        <v>287</v>
      </c>
      <c r="H11212" s="207" t="s">
        <v>298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691</v>
      </c>
      <c r="C11213" s="205" t="s">
        <v>692</v>
      </c>
      <c r="D11213" s="72" t="str">
        <f t="shared" si="351"/>
        <v>jun/2019</v>
      </c>
      <c r="E11213" s="206">
        <v>43622</v>
      </c>
      <c r="F11213" s="205" t="s">
        <v>210</v>
      </c>
      <c r="G11213" s="205" t="s">
        <v>287</v>
      </c>
      <c r="H11213" s="207" t="s">
        <v>298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691</v>
      </c>
      <c r="C11214" s="205" t="s">
        <v>692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287</v>
      </c>
      <c r="H11214" s="207" t="s">
        <v>1740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691</v>
      </c>
      <c r="C11215" s="205" t="s">
        <v>692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287</v>
      </c>
      <c r="H11215" s="207" t="s">
        <v>1940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691</v>
      </c>
      <c r="C11216" s="205" t="s">
        <v>692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287</v>
      </c>
      <c r="H11216" s="207" t="s">
        <v>2040</v>
      </c>
      <c r="I11216" s="207" t="s">
        <v>252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691</v>
      </c>
      <c r="C11217" s="205" t="s">
        <v>692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287</v>
      </c>
      <c r="H11217" s="207" t="s">
        <v>2040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691</v>
      </c>
      <c r="C11218" s="205" t="s">
        <v>692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287</v>
      </c>
      <c r="H11218" s="207" t="s">
        <v>2040</v>
      </c>
      <c r="I11218" s="207" t="s">
        <v>252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691</v>
      </c>
      <c r="C11219" s="205" t="s">
        <v>692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287</v>
      </c>
      <c r="H11219" s="207" t="s">
        <v>2040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691</v>
      </c>
      <c r="C11220" s="205" t="s">
        <v>692</v>
      </c>
      <c r="D11220" s="72" t="str">
        <f t="shared" si="351"/>
        <v>jun/2019</v>
      </c>
      <c r="E11220" s="206">
        <v>43623</v>
      </c>
      <c r="F11220" s="205" t="s">
        <v>520</v>
      </c>
      <c r="G11220" s="205" t="s">
        <v>287</v>
      </c>
      <c r="H11220" s="207" t="s">
        <v>204</v>
      </c>
      <c r="I11220" s="207" t="s">
        <v>292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691</v>
      </c>
      <c r="C11221" s="205" t="s">
        <v>692</v>
      </c>
      <c r="D11221" s="72" t="str">
        <f t="shared" si="351"/>
        <v>jun/2019</v>
      </c>
      <c r="E11221" s="206">
        <v>43623</v>
      </c>
      <c r="F11221" s="205" t="s">
        <v>210</v>
      </c>
      <c r="G11221" s="205" t="s">
        <v>287</v>
      </c>
      <c r="H11221" s="207" t="s">
        <v>298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691</v>
      </c>
      <c r="C11222" s="205" t="s">
        <v>692</v>
      </c>
      <c r="D11222" s="72" t="str">
        <f t="shared" si="351"/>
        <v>jun/2019</v>
      </c>
      <c r="E11222" s="206">
        <v>43623</v>
      </c>
      <c r="F11222" s="205" t="s">
        <v>210</v>
      </c>
      <c r="G11222" s="205" t="s">
        <v>287</v>
      </c>
      <c r="H11222" s="207" t="s">
        <v>298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691</v>
      </c>
      <c r="C11223" s="205" t="s">
        <v>692</v>
      </c>
      <c r="D11223" s="72" t="str">
        <f t="shared" si="351"/>
        <v>jun/2019</v>
      </c>
      <c r="E11223" s="206">
        <v>43623</v>
      </c>
      <c r="F11223" s="205" t="s">
        <v>210</v>
      </c>
      <c r="G11223" s="205" t="s">
        <v>287</v>
      </c>
      <c r="H11223" s="207" t="s">
        <v>298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691</v>
      </c>
      <c r="C11224" s="205" t="s">
        <v>692</v>
      </c>
      <c r="D11224" s="72" t="str">
        <f t="shared" si="351"/>
        <v>jun/2019</v>
      </c>
      <c r="E11224" s="206">
        <v>43623</v>
      </c>
      <c r="F11224" s="205" t="s">
        <v>201</v>
      </c>
      <c r="G11224" s="205" t="s">
        <v>287</v>
      </c>
      <c r="H11224" s="207" t="s">
        <v>294</v>
      </c>
      <c r="I11224" s="207" t="s">
        <v>229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691</v>
      </c>
      <c r="C11225" s="205" t="s">
        <v>692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287</v>
      </c>
      <c r="H11225" s="207" t="s">
        <v>1071</v>
      </c>
      <c r="I11225" s="207" t="s">
        <v>235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691</v>
      </c>
      <c r="C11226" s="205" t="s">
        <v>692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287</v>
      </c>
      <c r="H11226" s="207" t="s">
        <v>2078</v>
      </c>
      <c r="I11226" s="207" t="s">
        <v>247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691</v>
      </c>
      <c r="C11227" s="205" t="s">
        <v>692</v>
      </c>
      <c r="D11227" s="72" t="str">
        <f t="shared" si="351"/>
        <v>jun/2019</v>
      </c>
      <c r="E11227" s="206">
        <v>43626</v>
      </c>
      <c r="F11227" s="205" t="s">
        <v>520</v>
      </c>
      <c r="G11227" s="205" t="s">
        <v>287</v>
      </c>
      <c r="H11227" s="207" t="s">
        <v>204</v>
      </c>
      <c r="I11227" s="207" t="s">
        <v>292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691</v>
      </c>
      <c r="C11228" s="205" t="s">
        <v>692</v>
      </c>
      <c r="D11228" s="72" t="str">
        <f t="shared" si="351"/>
        <v>jun/2019</v>
      </c>
      <c r="E11228" s="206">
        <v>43626</v>
      </c>
      <c r="F11228" s="205" t="s">
        <v>210</v>
      </c>
      <c r="G11228" s="205" t="s">
        <v>287</v>
      </c>
      <c r="H11228" s="207" t="s">
        <v>298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691</v>
      </c>
      <c r="C11229" s="205" t="s">
        <v>692</v>
      </c>
      <c r="D11229" s="72" t="str">
        <f t="shared" si="351"/>
        <v>jun/2019</v>
      </c>
      <c r="E11229" s="206">
        <v>43626</v>
      </c>
      <c r="F11229" s="205" t="s">
        <v>210</v>
      </c>
      <c r="G11229" s="205" t="s">
        <v>287</v>
      </c>
      <c r="H11229" s="207" t="s">
        <v>298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691</v>
      </c>
      <c r="C11230" s="205" t="s">
        <v>692</v>
      </c>
      <c r="D11230" s="72" t="str">
        <f t="shared" si="351"/>
        <v>jun/2019</v>
      </c>
      <c r="E11230" s="206">
        <v>43627</v>
      </c>
      <c r="F11230" s="205" t="s">
        <v>520</v>
      </c>
      <c r="G11230" s="205" t="s">
        <v>287</v>
      </c>
      <c r="H11230" s="207" t="s">
        <v>204</v>
      </c>
      <c r="I11230" s="207" t="s">
        <v>292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691</v>
      </c>
      <c r="C11231" s="205" t="s">
        <v>692</v>
      </c>
      <c r="D11231" s="72" t="str">
        <f t="shared" si="351"/>
        <v>jun/2019</v>
      </c>
      <c r="E11231" s="206">
        <v>43627</v>
      </c>
      <c r="F11231" s="205" t="s">
        <v>2079</v>
      </c>
      <c r="G11231" s="205" t="s">
        <v>287</v>
      </c>
      <c r="H11231" s="207" t="s">
        <v>1934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691</v>
      </c>
      <c r="C11232" s="205" t="s">
        <v>692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317</v>
      </c>
      <c r="H11232" s="207" t="s">
        <v>2001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691</v>
      </c>
      <c r="C11233" s="205" t="s">
        <v>692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287</v>
      </c>
      <c r="H11233" s="207" t="s">
        <v>1938</v>
      </c>
      <c r="I11233" s="207" t="s">
        <v>242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691</v>
      </c>
      <c r="C11234" s="205" t="s">
        <v>692</v>
      </c>
      <c r="D11234" s="72" t="str">
        <f t="shared" si="351"/>
        <v>jun/2019</v>
      </c>
      <c r="E11234" s="206">
        <v>43628</v>
      </c>
      <c r="F11234" s="205" t="s">
        <v>520</v>
      </c>
      <c r="G11234" s="205" t="s">
        <v>287</v>
      </c>
      <c r="H11234" s="207" t="s">
        <v>204</v>
      </c>
      <c r="I11234" s="207" t="s">
        <v>292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691</v>
      </c>
      <c r="C11235" s="205" t="s">
        <v>692</v>
      </c>
      <c r="D11235" s="72" t="str">
        <f t="shared" si="351"/>
        <v>jun/2019</v>
      </c>
      <c r="E11235" s="206">
        <v>43628</v>
      </c>
      <c r="F11235" s="205" t="s">
        <v>210</v>
      </c>
      <c r="G11235" s="205" t="s">
        <v>287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691</v>
      </c>
      <c r="C11236" s="205" t="s">
        <v>692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287</v>
      </c>
      <c r="H11236" s="207" t="s">
        <v>1012</v>
      </c>
      <c r="I11236" s="207" t="s">
        <v>235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691</v>
      </c>
      <c r="C11237" s="205" t="s">
        <v>692</v>
      </c>
      <c r="D11237" s="72" t="str">
        <f t="shared" si="351"/>
        <v>jun/2019</v>
      </c>
      <c r="E11237" s="206">
        <v>43629</v>
      </c>
      <c r="F11237" s="205" t="s">
        <v>520</v>
      </c>
      <c r="G11237" s="205" t="s">
        <v>287</v>
      </c>
      <c r="H11237" s="207" t="s">
        <v>204</v>
      </c>
      <c r="I11237" s="207" t="s">
        <v>292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691</v>
      </c>
      <c r="C11238" s="205" t="s">
        <v>692</v>
      </c>
      <c r="D11238" s="72" t="str">
        <f t="shared" si="351"/>
        <v>jun/2019</v>
      </c>
      <c r="E11238" s="206">
        <v>43629</v>
      </c>
      <c r="F11238" s="205" t="s">
        <v>210</v>
      </c>
      <c r="G11238" s="205" t="s">
        <v>287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693</v>
      </c>
      <c r="C11239" s="205" t="s">
        <v>692</v>
      </c>
      <c r="D11239" s="72" t="str">
        <f t="shared" si="351"/>
        <v>jun/2019</v>
      </c>
      <c r="E11239" s="206">
        <v>43630</v>
      </c>
      <c r="F11239" s="205" t="s">
        <v>1618</v>
      </c>
      <c r="G11239" s="205" t="s">
        <v>287</v>
      </c>
      <c r="H11239" s="207" t="s">
        <v>1888</v>
      </c>
      <c r="I11239" s="207" t="s">
        <v>202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693</v>
      </c>
      <c r="C11240" s="205" t="s">
        <v>692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287</v>
      </c>
      <c r="H11240" s="207" t="s">
        <v>140</v>
      </c>
      <c r="I11240" s="207" t="s">
        <v>227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691</v>
      </c>
      <c r="C11241" s="205" t="s">
        <v>692</v>
      </c>
      <c r="D11241" s="72" t="str">
        <f t="shared" si="351"/>
        <v>jun/2019</v>
      </c>
      <c r="E11241" s="206">
        <v>43630</v>
      </c>
      <c r="F11241" s="205" t="s">
        <v>1886</v>
      </c>
      <c r="G11241" s="205" t="s">
        <v>287</v>
      </c>
      <c r="H11241" s="207" t="s">
        <v>2080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691</v>
      </c>
      <c r="C11242" s="205" t="s">
        <v>692</v>
      </c>
      <c r="D11242" s="72" t="str">
        <f t="shared" si="351"/>
        <v>jun/2019</v>
      </c>
      <c r="E11242" s="206">
        <v>43630</v>
      </c>
      <c r="F11242" s="205" t="s">
        <v>1886</v>
      </c>
      <c r="G11242" s="205" t="s">
        <v>287</v>
      </c>
      <c r="H11242" s="207" t="s">
        <v>2080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691</v>
      </c>
      <c r="C11243" s="205" t="s">
        <v>692</v>
      </c>
      <c r="D11243" s="72" t="str">
        <f t="shared" si="351"/>
        <v>jun/2019</v>
      </c>
      <c r="E11243" s="206">
        <v>43630</v>
      </c>
      <c r="F11243" s="205" t="s">
        <v>1886</v>
      </c>
      <c r="G11243" s="205" t="s">
        <v>287</v>
      </c>
      <c r="H11243" s="207" t="s">
        <v>2081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691</v>
      </c>
      <c r="C11244" s="205" t="s">
        <v>692</v>
      </c>
      <c r="D11244" s="72" t="str">
        <f t="shared" si="351"/>
        <v>jun/2019</v>
      </c>
      <c r="E11244" s="206">
        <v>43630</v>
      </c>
      <c r="F11244" s="205" t="s">
        <v>1886</v>
      </c>
      <c r="G11244" s="205" t="s">
        <v>287</v>
      </c>
      <c r="H11244" s="207" t="s">
        <v>2081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691</v>
      </c>
      <c r="C11245" s="205" t="s">
        <v>692</v>
      </c>
      <c r="D11245" s="72" t="str">
        <f t="shared" si="351"/>
        <v>jun/2019</v>
      </c>
      <c r="E11245" s="206">
        <v>43630</v>
      </c>
      <c r="F11245" s="205" t="s">
        <v>2082</v>
      </c>
      <c r="G11245" s="205" t="s">
        <v>287</v>
      </c>
      <c r="H11245" s="246" t="s">
        <v>822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691</v>
      </c>
      <c r="C11246" s="205" t="s">
        <v>692</v>
      </c>
      <c r="D11246" s="72" t="str">
        <f t="shared" si="351"/>
        <v>jun/2019</v>
      </c>
      <c r="E11246" s="206">
        <v>43630</v>
      </c>
      <c r="F11246" s="205" t="s">
        <v>2082</v>
      </c>
      <c r="G11246" s="205" t="s">
        <v>287</v>
      </c>
      <c r="H11246" s="246" t="s">
        <v>733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691</v>
      </c>
      <c r="C11247" s="205" t="s">
        <v>692</v>
      </c>
      <c r="D11247" s="72" t="str">
        <f t="shared" si="351"/>
        <v>jun/2019</v>
      </c>
      <c r="E11247" s="206">
        <v>43630</v>
      </c>
      <c r="F11247" s="205" t="s">
        <v>2082</v>
      </c>
      <c r="G11247" s="205" t="s">
        <v>287</v>
      </c>
      <c r="H11247" s="246" t="s">
        <v>869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691</v>
      </c>
      <c r="C11248" s="205" t="s">
        <v>692</v>
      </c>
      <c r="D11248" s="72" t="str">
        <f t="shared" si="351"/>
        <v>jun/2019</v>
      </c>
      <c r="E11248" s="206">
        <v>43630</v>
      </c>
      <c r="F11248" s="205" t="s">
        <v>2082</v>
      </c>
      <c r="G11248" s="205" t="s">
        <v>287</v>
      </c>
      <c r="H11248" s="248" t="s">
        <v>737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691</v>
      </c>
      <c r="C11249" s="205" t="s">
        <v>692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287</v>
      </c>
      <c r="H11249" s="207" t="s">
        <v>2083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691</v>
      </c>
      <c r="C11250" s="205" t="s">
        <v>692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287</v>
      </c>
      <c r="H11250" s="207" t="s">
        <v>1916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691</v>
      </c>
      <c r="C11251" s="205" t="s">
        <v>692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287</v>
      </c>
      <c r="H11251" s="207" t="s">
        <v>1917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691</v>
      </c>
      <c r="C11252" s="205" t="s">
        <v>692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287</v>
      </c>
      <c r="H11252" s="207" t="s">
        <v>1918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691</v>
      </c>
      <c r="C11253" s="205" t="s">
        <v>692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287</v>
      </c>
      <c r="H11253" s="207" t="s">
        <v>1199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691</v>
      </c>
      <c r="C11254" s="205" t="s">
        <v>692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287</v>
      </c>
      <c r="H11254" s="246" t="s">
        <v>822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691</v>
      </c>
      <c r="C11255" s="205" t="s">
        <v>692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287</v>
      </c>
      <c r="H11255" s="246" t="s">
        <v>869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691</v>
      </c>
      <c r="C11256" s="205" t="s">
        <v>692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287</v>
      </c>
      <c r="H11256" s="248" t="s">
        <v>737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693</v>
      </c>
      <c r="C11257" s="205" t="s">
        <v>692</v>
      </c>
      <c r="D11257" s="72" t="str">
        <f t="shared" si="351"/>
        <v>jun/2019</v>
      </c>
      <c r="E11257" s="206">
        <v>43630</v>
      </c>
      <c r="F11257" s="205" t="s">
        <v>201</v>
      </c>
      <c r="G11257" s="205" t="s">
        <v>287</v>
      </c>
      <c r="H11257" s="207" t="s">
        <v>1887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693</v>
      </c>
      <c r="C11258" s="205" t="s">
        <v>692</v>
      </c>
      <c r="D11258" s="72" t="str">
        <f t="shared" si="351"/>
        <v>jun/2019</v>
      </c>
      <c r="E11258" s="206">
        <v>43630</v>
      </c>
      <c r="F11258" s="205" t="s">
        <v>201</v>
      </c>
      <c r="G11258" s="205" t="s">
        <v>287</v>
      </c>
      <c r="H11258" s="207" t="s">
        <v>1887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691</v>
      </c>
      <c r="C11259" s="205" t="s">
        <v>692</v>
      </c>
      <c r="D11259" s="72" t="str">
        <f t="shared" si="351"/>
        <v>jun/2019</v>
      </c>
      <c r="E11259" s="206">
        <v>43630</v>
      </c>
      <c r="F11259" s="205" t="s">
        <v>201</v>
      </c>
      <c r="G11259" s="205" t="s">
        <v>287</v>
      </c>
      <c r="H11259" s="207" t="s">
        <v>1887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691</v>
      </c>
      <c r="C11260" s="205" t="s">
        <v>692</v>
      </c>
      <c r="D11260" s="72" t="str">
        <f t="shared" si="351"/>
        <v>jun/2019</v>
      </c>
      <c r="E11260" s="206">
        <v>43630</v>
      </c>
      <c r="F11260" s="205" t="s">
        <v>201</v>
      </c>
      <c r="G11260" s="205" t="s">
        <v>287</v>
      </c>
      <c r="H11260" s="207" t="s">
        <v>1887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691</v>
      </c>
      <c r="C11261" s="205" t="s">
        <v>692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287</v>
      </c>
      <c r="H11261" s="207" t="s">
        <v>1909</v>
      </c>
      <c r="I11261" s="207" t="s">
        <v>235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691</v>
      </c>
      <c r="C11262" s="205" t="s">
        <v>692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287</v>
      </c>
      <c r="H11262" s="207" t="s">
        <v>1909</v>
      </c>
      <c r="I11262" s="207" t="s">
        <v>235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691</v>
      </c>
      <c r="C11263" s="212" t="s">
        <v>692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287</v>
      </c>
      <c r="H11263" s="207" t="s">
        <v>1908</v>
      </c>
      <c r="I11263" s="207" t="s">
        <v>235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691</v>
      </c>
      <c r="C11264" s="212" t="s">
        <v>692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287</v>
      </c>
      <c r="H11264" s="207" t="s">
        <v>1908</v>
      </c>
      <c r="I11264" s="207" t="s">
        <v>235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691</v>
      </c>
      <c r="C11265" s="205" t="s">
        <v>692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287</v>
      </c>
      <c r="H11265" s="207" t="s">
        <v>1494</v>
      </c>
      <c r="I11265" s="207" t="s">
        <v>235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691</v>
      </c>
      <c r="C11266" s="205" t="s">
        <v>692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287</v>
      </c>
      <c r="H11266" s="207" t="s">
        <v>1015</v>
      </c>
      <c r="I11266" s="207" t="s">
        <v>260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691</v>
      </c>
      <c r="C11267" s="205" t="s">
        <v>692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287</v>
      </c>
      <c r="H11267" s="207" t="s">
        <v>1778</v>
      </c>
      <c r="I11267" s="207" t="s">
        <v>236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691</v>
      </c>
      <c r="C11268" s="205" t="s">
        <v>692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287</v>
      </c>
      <c r="H11268" s="207" t="s">
        <v>1017</v>
      </c>
      <c r="I11268" s="207" t="s">
        <v>235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691</v>
      </c>
      <c r="C11269" s="205" t="s">
        <v>692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287</v>
      </c>
      <c r="H11269" s="207" t="s">
        <v>1012</v>
      </c>
      <c r="I11269" s="207" t="s">
        <v>235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691</v>
      </c>
      <c r="C11270" s="205" t="s">
        <v>692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287</v>
      </c>
      <c r="H11270" s="207" t="s">
        <v>2068</v>
      </c>
      <c r="I11270" s="207" t="s">
        <v>235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691</v>
      </c>
      <c r="C11271" s="205" t="s">
        <v>692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287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691</v>
      </c>
      <c r="C11272" s="205" t="s">
        <v>692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287</v>
      </c>
      <c r="H11272" s="207" t="s">
        <v>1011</v>
      </c>
      <c r="I11272" s="207" t="s">
        <v>235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691</v>
      </c>
      <c r="C11273" s="205" t="s">
        <v>692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287</v>
      </c>
      <c r="H11273" s="207" t="s">
        <v>1071</v>
      </c>
      <c r="I11273" s="207" t="s">
        <v>235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691</v>
      </c>
      <c r="C11274" s="205" t="s">
        <v>692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287</v>
      </c>
      <c r="H11274" s="207" t="s">
        <v>336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691</v>
      </c>
      <c r="C11275" s="212" t="s">
        <v>692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287</v>
      </c>
      <c r="H11275" s="207" t="s">
        <v>1834</v>
      </c>
      <c r="I11275" s="207" t="s">
        <v>235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691</v>
      </c>
      <c r="C11276" s="205" t="s">
        <v>692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287</v>
      </c>
      <c r="H11276" s="207" t="s">
        <v>2023</v>
      </c>
      <c r="I11276" s="207" t="s">
        <v>260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691</v>
      </c>
      <c r="C11277" s="205" t="s">
        <v>692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287</v>
      </c>
      <c r="H11277" s="207" t="s">
        <v>316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691</v>
      </c>
      <c r="C11278" s="205" t="s">
        <v>692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287</v>
      </c>
      <c r="H11278" s="207" t="s">
        <v>540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691</v>
      </c>
      <c r="C11279" s="212" t="s">
        <v>692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287</v>
      </c>
      <c r="H11279" s="207" t="s">
        <v>540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691</v>
      </c>
      <c r="C11280" s="205" t="s">
        <v>692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287</v>
      </c>
      <c r="H11280" s="207" t="s">
        <v>345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691</v>
      </c>
      <c r="C11281" s="205" t="s">
        <v>692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287</v>
      </c>
      <c r="H11281" s="207" t="s">
        <v>345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691</v>
      </c>
      <c r="C11282" s="205" t="s">
        <v>692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287</v>
      </c>
      <c r="H11282" s="207" t="s">
        <v>345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691</v>
      </c>
      <c r="C11283" s="205" t="s">
        <v>692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287</v>
      </c>
      <c r="H11283" s="207" t="s">
        <v>1592</v>
      </c>
      <c r="I11283" s="207" t="s">
        <v>263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691</v>
      </c>
      <c r="C11284" s="205" t="s">
        <v>692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287</v>
      </c>
      <c r="H11284" s="207" t="s">
        <v>1592</v>
      </c>
      <c r="I11284" s="207" t="s">
        <v>263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691</v>
      </c>
      <c r="C11285" s="205" t="s">
        <v>692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287</v>
      </c>
      <c r="H11285" s="207" t="s">
        <v>1679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691</v>
      </c>
      <c r="C11286" s="205" t="s">
        <v>692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287</v>
      </c>
      <c r="H11286" s="207" t="s">
        <v>334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691</v>
      </c>
      <c r="C11287" s="205" t="s">
        <v>692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287</v>
      </c>
      <c r="H11287" s="207" t="s">
        <v>1059</v>
      </c>
      <c r="I11287" s="207" t="s">
        <v>261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691</v>
      </c>
      <c r="C11288" s="205" t="s">
        <v>692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287</v>
      </c>
      <c r="H11288" s="207" t="s">
        <v>1899</v>
      </c>
      <c r="I11288" s="207" t="s">
        <v>241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691</v>
      </c>
      <c r="C11289" s="205" t="s">
        <v>692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287</v>
      </c>
      <c r="H11289" s="207" t="s">
        <v>320</v>
      </c>
      <c r="I11289" s="207" t="s">
        <v>251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691</v>
      </c>
      <c r="C11290" s="205" t="s">
        <v>692</v>
      </c>
      <c r="D11290" s="72" t="str">
        <f t="shared" si="353"/>
        <v>jun/2019</v>
      </c>
      <c r="E11290" s="206">
        <v>43633</v>
      </c>
      <c r="F11290" s="205" t="s">
        <v>1618</v>
      </c>
      <c r="G11290" s="205" t="s">
        <v>287</v>
      </c>
      <c r="H11290" s="207" t="s">
        <v>1888</v>
      </c>
      <c r="I11290" s="207" t="s">
        <v>202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691</v>
      </c>
      <c r="C11291" s="205" t="s">
        <v>692</v>
      </c>
      <c r="D11291" s="72" t="str">
        <f t="shared" si="353"/>
        <v>jun/2019</v>
      </c>
      <c r="E11291" s="206">
        <v>43633</v>
      </c>
      <c r="F11291" s="205" t="s">
        <v>2084</v>
      </c>
      <c r="G11291" s="205" t="s">
        <v>287</v>
      </c>
      <c r="H11291" s="207" t="s">
        <v>1978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691</v>
      </c>
      <c r="C11292" s="205" t="s">
        <v>692</v>
      </c>
      <c r="D11292" s="72" t="str">
        <f t="shared" si="353"/>
        <v>jun/2019</v>
      </c>
      <c r="E11292" s="206">
        <v>43633</v>
      </c>
      <c r="F11292" s="205" t="s">
        <v>2084</v>
      </c>
      <c r="G11292" s="205" t="s">
        <v>287</v>
      </c>
      <c r="H11292" s="207" t="s">
        <v>2085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691</v>
      </c>
      <c r="C11293" s="205" t="s">
        <v>692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287</v>
      </c>
      <c r="H11293" s="207" t="s">
        <v>826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691</v>
      </c>
      <c r="C11294" s="205" t="s">
        <v>692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287</v>
      </c>
      <c r="H11294" s="246" t="s">
        <v>733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691</v>
      </c>
      <c r="C11295" s="205" t="s">
        <v>692</v>
      </c>
      <c r="D11295" s="72" t="str">
        <f t="shared" si="353"/>
        <v>jun/2019</v>
      </c>
      <c r="E11295" s="206">
        <v>43633</v>
      </c>
      <c r="F11295" s="205" t="s">
        <v>520</v>
      </c>
      <c r="G11295" s="205" t="s">
        <v>287</v>
      </c>
      <c r="H11295" s="207" t="s">
        <v>204</v>
      </c>
      <c r="I11295" s="207" t="s">
        <v>292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693</v>
      </c>
      <c r="C11296" s="205" t="s">
        <v>692</v>
      </c>
      <c r="D11296" s="72" t="str">
        <f t="shared" si="353"/>
        <v>jun/2019</v>
      </c>
      <c r="E11296" s="206">
        <v>43633</v>
      </c>
      <c r="F11296" s="205" t="s">
        <v>520</v>
      </c>
      <c r="G11296" s="205" t="s">
        <v>287</v>
      </c>
      <c r="H11296" s="207" t="s">
        <v>204</v>
      </c>
      <c r="I11296" s="207" t="s">
        <v>292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691</v>
      </c>
      <c r="C11297" s="205" t="s">
        <v>692</v>
      </c>
      <c r="D11297" s="72" t="str">
        <f t="shared" si="353"/>
        <v>jun/2019</v>
      </c>
      <c r="E11297" s="206">
        <v>43633</v>
      </c>
      <c r="F11297" s="205" t="s">
        <v>1933</v>
      </c>
      <c r="G11297" s="205" t="s">
        <v>287</v>
      </c>
      <c r="H11297" s="207" t="s">
        <v>1934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691</v>
      </c>
      <c r="C11298" s="205" t="s">
        <v>692</v>
      </c>
      <c r="D11298" s="72" t="str">
        <f t="shared" si="353"/>
        <v>jun/2019</v>
      </c>
      <c r="E11298" s="206">
        <v>43633</v>
      </c>
      <c r="F11298" s="205" t="s">
        <v>210</v>
      </c>
      <c r="G11298" s="205" t="s">
        <v>287</v>
      </c>
      <c r="H11298" s="207" t="s">
        <v>298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691</v>
      </c>
      <c r="C11299" s="205" t="s">
        <v>692</v>
      </c>
      <c r="D11299" s="72" t="str">
        <f t="shared" si="353"/>
        <v>jun/2019</v>
      </c>
      <c r="E11299" s="206">
        <v>43633</v>
      </c>
      <c r="F11299" s="205" t="s">
        <v>210</v>
      </c>
      <c r="G11299" s="205" t="s">
        <v>287</v>
      </c>
      <c r="H11299" s="207" t="s">
        <v>298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691</v>
      </c>
      <c r="C11300" s="205" t="s">
        <v>692</v>
      </c>
      <c r="D11300" s="72" t="str">
        <f t="shared" si="353"/>
        <v>jun/2019</v>
      </c>
      <c r="E11300" s="206">
        <v>43633</v>
      </c>
      <c r="F11300" s="205" t="s">
        <v>210</v>
      </c>
      <c r="G11300" s="205" t="s">
        <v>287</v>
      </c>
      <c r="H11300" s="207" t="s">
        <v>298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691</v>
      </c>
      <c r="C11301" s="205" t="s">
        <v>692</v>
      </c>
      <c r="D11301" s="72" t="str">
        <f t="shared" si="353"/>
        <v>jun/2019</v>
      </c>
      <c r="E11301" s="206">
        <v>43633</v>
      </c>
      <c r="F11301" s="205" t="s">
        <v>210</v>
      </c>
      <c r="G11301" s="205" t="s">
        <v>287</v>
      </c>
      <c r="H11301" s="207" t="s">
        <v>298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691</v>
      </c>
      <c r="C11302" s="205" t="s">
        <v>692</v>
      </c>
      <c r="D11302" s="72" t="str">
        <f t="shared" si="353"/>
        <v>jun/2019</v>
      </c>
      <c r="E11302" s="206">
        <v>43633</v>
      </c>
      <c r="F11302" s="205" t="s">
        <v>210</v>
      </c>
      <c r="G11302" s="205" t="s">
        <v>287</v>
      </c>
      <c r="H11302" s="207" t="s">
        <v>298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691</v>
      </c>
      <c r="C11303" s="205" t="s">
        <v>692</v>
      </c>
      <c r="D11303" s="72" t="str">
        <f t="shared" si="353"/>
        <v>jun/2019</v>
      </c>
      <c r="E11303" s="206">
        <v>43633</v>
      </c>
      <c r="F11303" s="205" t="s">
        <v>210</v>
      </c>
      <c r="G11303" s="205" t="s">
        <v>287</v>
      </c>
      <c r="H11303" s="207" t="s">
        <v>298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691</v>
      </c>
      <c r="C11304" s="205" t="s">
        <v>692</v>
      </c>
      <c r="D11304" s="72" t="str">
        <f t="shared" si="353"/>
        <v>jun/2019</v>
      </c>
      <c r="E11304" s="206">
        <v>43633</v>
      </c>
      <c r="F11304" s="205" t="s">
        <v>210</v>
      </c>
      <c r="G11304" s="205" t="s">
        <v>287</v>
      </c>
      <c r="H11304" s="207" t="s">
        <v>298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691</v>
      </c>
      <c r="C11305" s="205" t="s">
        <v>692</v>
      </c>
      <c r="D11305" s="72" t="str">
        <f t="shared" si="353"/>
        <v>jun/2019</v>
      </c>
      <c r="E11305" s="206">
        <v>43633</v>
      </c>
      <c r="F11305" s="205" t="s">
        <v>210</v>
      </c>
      <c r="G11305" s="205" t="s">
        <v>287</v>
      </c>
      <c r="H11305" s="207" t="s">
        <v>298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691</v>
      </c>
      <c r="C11306" s="205" t="s">
        <v>692</v>
      </c>
      <c r="D11306" s="72" t="str">
        <f t="shared" si="353"/>
        <v>jun/2019</v>
      </c>
      <c r="E11306" s="206">
        <v>43633</v>
      </c>
      <c r="F11306" s="205" t="s">
        <v>210</v>
      </c>
      <c r="G11306" s="205" t="s">
        <v>287</v>
      </c>
      <c r="H11306" s="207" t="s">
        <v>298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691</v>
      </c>
      <c r="C11307" s="205" t="s">
        <v>692</v>
      </c>
      <c r="D11307" s="72" t="str">
        <f t="shared" si="353"/>
        <v>jun/2019</v>
      </c>
      <c r="E11307" s="206">
        <v>43633</v>
      </c>
      <c r="F11307" s="205" t="s">
        <v>210</v>
      </c>
      <c r="G11307" s="205" t="s">
        <v>287</v>
      </c>
      <c r="H11307" s="207" t="s">
        <v>298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691</v>
      </c>
      <c r="C11308" s="205" t="s">
        <v>692</v>
      </c>
      <c r="D11308" s="72" t="str">
        <f t="shared" si="353"/>
        <v>jun/2019</v>
      </c>
      <c r="E11308" s="206">
        <v>43633</v>
      </c>
      <c r="F11308" s="205" t="s">
        <v>210</v>
      </c>
      <c r="G11308" s="205" t="s">
        <v>287</v>
      </c>
      <c r="H11308" s="207" t="s">
        <v>298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691</v>
      </c>
      <c r="C11309" s="205" t="s">
        <v>692</v>
      </c>
      <c r="D11309" s="72" t="str">
        <f t="shared" si="353"/>
        <v>jun/2019</v>
      </c>
      <c r="E11309" s="206">
        <v>43633</v>
      </c>
      <c r="F11309" s="205" t="s">
        <v>210</v>
      </c>
      <c r="G11309" s="205" t="s">
        <v>287</v>
      </c>
      <c r="H11309" s="207" t="s">
        <v>298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691</v>
      </c>
      <c r="C11310" s="205" t="s">
        <v>692</v>
      </c>
      <c r="D11310" s="72" t="str">
        <f t="shared" si="353"/>
        <v>jun/2019</v>
      </c>
      <c r="E11310" s="206">
        <v>43633</v>
      </c>
      <c r="F11310" s="205" t="s">
        <v>210</v>
      </c>
      <c r="G11310" s="205" t="s">
        <v>287</v>
      </c>
      <c r="H11310" s="207" t="s">
        <v>298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691</v>
      </c>
      <c r="C11311" s="205" t="s">
        <v>692</v>
      </c>
      <c r="D11311" s="72" t="str">
        <f t="shared" si="353"/>
        <v>jun/2019</v>
      </c>
      <c r="E11311" s="206">
        <v>43633</v>
      </c>
      <c r="F11311" s="205" t="s">
        <v>210</v>
      </c>
      <c r="G11311" s="205" t="s">
        <v>287</v>
      </c>
      <c r="H11311" s="207" t="s">
        <v>298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691</v>
      </c>
      <c r="C11312" s="205" t="s">
        <v>692</v>
      </c>
      <c r="D11312" s="72" t="str">
        <f t="shared" si="353"/>
        <v>jun/2019</v>
      </c>
      <c r="E11312" s="206">
        <v>43633</v>
      </c>
      <c r="F11312" s="205" t="s">
        <v>210</v>
      </c>
      <c r="G11312" s="205" t="s">
        <v>287</v>
      </c>
      <c r="H11312" s="207" t="s">
        <v>298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691</v>
      </c>
      <c r="C11313" s="205" t="s">
        <v>692</v>
      </c>
      <c r="D11313" s="72" t="str">
        <f t="shared" si="353"/>
        <v>jun/2019</v>
      </c>
      <c r="E11313" s="206">
        <v>43633</v>
      </c>
      <c r="F11313" s="205" t="s">
        <v>210</v>
      </c>
      <c r="G11313" s="205" t="s">
        <v>287</v>
      </c>
      <c r="H11313" s="207" t="s">
        <v>298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691</v>
      </c>
      <c r="C11314" s="205" t="s">
        <v>692</v>
      </c>
      <c r="D11314" s="72" t="str">
        <f t="shared" si="353"/>
        <v>jun/2019</v>
      </c>
      <c r="E11314" s="206">
        <v>43633</v>
      </c>
      <c r="F11314" s="205" t="s">
        <v>210</v>
      </c>
      <c r="G11314" s="205" t="s">
        <v>287</v>
      </c>
      <c r="H11314" s="207" t="s">
        <v>298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691</v>
      </c>
      <c r="C11315" s="205" t="s">
        <v>692</v>
      </c>
      <c r="D11315" s="72" t="str">
        <f t="shared" si="353"/>
        <v>jun/2019</v>
      </c>
      <c r="E11315" s="206">
        <v>43633</v>
      </c>
      <c r="F11315" s="205" t="s">
        <v>210</v>
      </c>
      <c r="G11315" s="205" t="s">
        <v>287</v>
      </c>
      <c r="H11315" s="207" t="s">
        <v>298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691</v>
      </c>
      <c r="C11316" s="205" t="s">
        <v>692</v>
      </c>
      <c r="D11316" s="72" t="str">
        <f t="shared" si="353"/>
        <v>jun/2019</v>
      </c>
      <c r="E11316" s="206">
        <v>43633</v>
      </c>
      <c r="F11316" s="205" t="s">
        <v>210</v>
      </c>
      <c r="G11316" s="205" t="s">
        <v>287</v>
      </c>
      <c r="H11316" s="207" t="s">
        <v>298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691</v>
      </c>
      <c r="C11317" s="205" t="s">
        <v>692</v>
      </c>
      <c r="D11317" s="72" t="str">
        <f t="shared" si="353"/>
        <v>jun/2019</v>
      </c>
      <c r="E11317" s="206">
        <v>43633</v>
      </c>
      <c r="F11317" s="205" t="s">
        <v>210</v>
      </c>
      <c r="G11317" s="205" t="s">
        <v>287</v>
      </c>
      <c r="H11317" s="207" t="s">
        <v>298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691</v>
      </c>
      <c r="C11318" s="205" t="s">
        <v>692</v>
      </c>
      <c r="D11318" s="72" t="str">
        <f t="shared" si="353"/>
        <v>jun/2019</v>
      </c>
      <c r="E11318" s="206">
        <v>43633</v>
      </c>
      <c r="F11318" s="205" t="s">
        <v>210</v>
      </c>
      <c r="G11318" s="205" t="s">
        <v>287</v>
      </c>
      <c r="H11318" s="207" t="s">
        <v>298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691</v>
      </c>
      <c r="C11319" s="205" t="s">
        <v>692</v>
      </c>
      <c r="D11319" s="72" t="str">
        <f t="shared" si="353"/>
        <v>jun/2019</v>
      </c>
      <c r="E11319" s="206">
        <v>43633</v>
      </c>
      <c r="F11319" s="205" t="s">
        <v>210</v>
      </c>
      <c r="G11319" s="205" t="s">
        <v>287</v>
      </c>
      <c r="H11319" s="207" t="s">
        <v>298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691</v>
      </c>
      <c r="C11320" s="205" t="s">
        <v>692</v>
      </c>
      <c r="D11320" s="72" t="str">
        <f t="shared" si="353"/>
        <v>jun/2019</v>
      </c>
      <c r="E11320" s="206">
        <v>43633</v>
      </c>
      <c r="F11320" s="205" t="s">
        <v>210</v>
      </c>
      <c r="G11320" s="205" t="s">
        <v>287</v>
      </c>
      <c r="H11320" s="207" t="s">
        <v>298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693</v>
      </c>
      <c r="C11321" s="205" t="s">
        <v>692</v>
      </c>
      <c r="D11321" s="72" t="str">
        <f t="shared" si="353"/>
        <v>jun/2019</v>
      </c>
      <c r="E11321" s="206">
        <v>43633</v>
      </c>
      <c r="F11321" s="205" t="s">
        <v>201</v>
      </c>
      <c r="G11321" s="205" t="s">
        <v>287</v>
      </c>
      <c r="H11321" s="207" t="s">
        <v>1887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693</v>
      </c>
      <c r="C11322" s="205" t="s">
        <v>692</v>
      </c>
      <c r="D11322" s="72" t="str">
        <f t="shared" si="353"/>
        <v>jun/2019</v>
      </c>
      <c r="E11322" s="206">
        <v>43633</v>
      </c>
      <c r="F11322" s="205" t="s">
        <v>201</v>
      </c>
      <c r="G11322" s="205" t="s">
        <v>287</v>
      </c>
      <c r="H11322" s="207" t="s">
        <v>1887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691</v>
      </c>
      <c r="C11323" s="205" t="s">
        <v>692</v>
      </c>
      <c r="D11323" s="72" t="str">
        <f t="shared" si="353"/>
        <v>jun/2019</v>
      </c>
      <c r="E11323" s="206">
        <v>43633</v>
      </c>
      <c r="F11323" s="205" t="s">
        <v>201</v>
      </c>
      <c r="G11323" s="205" t="s">
        <v>287</v>
      </c>
      <c r="H11323" s="207" t="s">
        <v>1887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691</v>
      </c>
      <c r="C11324" s="205" t="s">
        <v>692</v>
      </c>
      <c r="D11324" s="72" t="str">
        <f t="shared" si="353"/>
        <v>jun/2019</v>
      </c>
      <c r="E11324" s="206">
        <v>43633</v>
      </c>
      <c r="F11324" s="205" t="s">
        <v>201</v>
      </c>
      <c r="G11324" s="205" t="s">
        <v>287</v>
      </c>
      <c r="H11324" s="207" t="s">
        <v>1887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691</v>
      </c>
      <c r="C11325" s="205" t="s">
        <v>692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293</v>
      </c>
      <c r="H11325" s="207" t="s">
        <v>2001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691</v>
      </c>
      <c r="C11326" s="205" t="s">
        <v>692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287</v>
      </c>
      <c r="H11326" s="207" t="s">
        <v>1985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691</v>
      </c>
      <c r="C11327" s="205" t="s">
        <v>692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287</v>
      </c>
      <c r="H11327" s="238" t="s">
        <v>1115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691</v>
      </c>
      <c r="C11328" s="205" t="s">
        <v>692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287</v>
      </c>
      <c r="H11328" s="207" t="s">
        <v>1908</v>
      </c>
      <c r="I11328" s="207" t="s">
        <v>235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691</v>
      </c>
      <c r="C11329" s="205" t="s">
        <v>692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287</v>
      </c>
      <c r="H11329" s="207" t="s">
        <v>1982</v>
      </c>
      <c r="I11329" s="207" t="s">
        <v>241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691</v>
      </c>
      <c r="C11330" s="205" t="s">
        <v>692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287</v>
      </c>
      <c r="H11330" s="207" t="s">
        <v>1982</v>
      </c>
      <c r="I11330" s="207" t="s">
        <v>241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691</v>
      </c>
      <c r="C11331" s="205" t="s">
        <v>692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2086</v>
      </c>
      <c r="H11331" s="207" t="s">
        <v>327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691</v>
      </c>
      <c r="C11332" s="205" t="s">
        <v>692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287</v>
      </c>
      <c r="H11332" s="207" t="s">
        <v>1982</v>
      </c>
      <c r="I11332" s="207" t="s">
        <v>241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691</v>
      </c>
      <c r="C11333" s="205" t="s">
        <v>692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287</v>
      </c>
      <c r="H11333" s="207" t="s">
        <v>1982</v>
      </c>
      <c r="I11333" s="207" t="s">
        <v>241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691</v>
      </c>
      <c r="C11334" s="205" t="s">
        <v>692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287</v>
      </c>
      <c r="H11334" s="207" t="s">
        <v>1982</v>
      </c>
      <c r="I11334" s="207" t="s">
        <v>241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691</v>
      </c>
      <c r="C11335" s="205" t="s">
        <v>692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287</v>
      </c>
      <c r="H11335" s="207" t="s">
        <v>1982</v>
      </c>
      <c r="I11335" s="207" t="s">
        <v>241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691</v>
      </c>
      <c r="C11336" s="205" t="s">
        <v>692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287</v>
      </c>
      <c r="H11336" s="207" t="s">
        <v>328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691</v>
      </c>
      <c r="C11337" s="205" t="s">
        <v>692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287</v>
      </c>
      <c r="H11337" s="207" t="s">
        <v>1017</v>
      </c>
      <c r="I11337" s="207" t="s">
        <v>235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691</v>
      </c>
      <c r="C11338" s="205" t="s">
        <v>692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287</v>
      </c>
      <c r="H11338" s="207" t="s">
        <v>324</v>
      </c>
      <c r="I11338" s="207" t="s">
        <v>269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691</v>
      </c>
      <c r="C11339" s="205" t="s">
        <v>692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287</v>
      </c>
      <c r="H11339" s="229" t="s">
        <v>2021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691</v>
      </c>
      <c r="C11340" s="205" t="s">
        <v>692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287</v>
      </c>
      <c r="H11340" s="229" t="s">
        <v>2021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691</v>
      </c>
      <c r="C11341" s="205" t="s">
        <v>692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287</v>
      </c>
      <c r="H11341" s="229" t="s">
        <v>2021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691</v>
      </c>
      <c r="C11342" s="205" t="s">
        <v>692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287</v>
      </c>
      <c r="H11342" s="229" t="s">
        <v>2021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691</v>
      </c>
      <c r="C11343" s="205" t="s">
        <v>692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287</v>
      </c>
      <c r="H11343" s="207" t="s">
        <v>1895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691</v>
      </c>
      <c r="C11344" s="205" t="s">
        <v>692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287</v>
      </c>
      <c r="H11344" s="207" t="s">
        <v>342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691</v>
      </c>
      <c r="C11345" s="205" t="s">
        <v>692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287</v>
      </c>
      <c r="H11345" s="207" t="s">
        <v>325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691</v>
      </c>
      <c r="C11346" s="205" t="s">
        <v>692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287</v>
      </c>
      <c r="H11346" s="207" t="s">
        <v>2087</v>
      </c>
      <c r="I11346" s="207" t="s">
        <v>268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691</v>
      </c>
      <c r="C11347" s="205" t="s">
        <v>692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287</v>
      </c>
      <c r="H11347" s="238" t="s">
        <v>2088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691</v>
      </c>
      <c r="C11348" s="205" t="s">
        <v>692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287</v>
      </c>
      <c r="H11348" s="207" t="s">
        <v>2089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691</v>
      </c>
      <c r="C11349" s="205" t="s">
        <v>692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287</v>
      </c>
      <c r="H11349" s="207" t="s">
        <v>2089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691</v>
      </c>
      <c r="C11350" s="205" t="s">
        <v>692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287</v>
      </c>
      <c r="H11350" s="207" t="s">
        <v>2089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691</v>
      </c>
      <c r="C11351" s="205" t="s">
        <v>692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287</v>
      </c>
      <c r="H11351" s="207" t="s">
        <v>2089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691</v>
      </c>
      <c r="C11352" s="205" t="s">
        <v>692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287</v>
      </c>
      <c r="H11352" s="207" t="s">
        <v>2089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691</v>
      </c>
      <c r="C11353" s="205" t="s">
        <v>692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287</v>
      </c>
      <c r="H11353" s="207" t="s">
        <v>2089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691</v>
      </c>
      <c r="C11354" s="205" t="s">
        <v>692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287</v>
      </c>
      <c r="H11354" s="207" t="s">
        <v>2090</v>
      </c>
      <c r="I11354" s="207" t="s">
        <v>241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691</v>
      </c>
      <c r="C11355" s="205" t="s">
        <v>692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287</v>
      </c>
      <c r="H11355" s="207" t="s">
        <v>2089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691</v>
      </c>
      <c r="C11356" s="205" t="s">
        <v>692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287</v>
      </c>
      <c r="H11356" s="207" t="s">
        <v>2089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691</v>
      </c>
      <c r="C11357" s="205" t="s">
        <v>692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287</v>
      </c>
      <c r="H11357" s="207" t="s">
        <v>2090</v>
      </c>
      <c r="I11357" s="207" t="s">
        <v>241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691</v>
      </c>
      <c r="C11358" s="205" t="s">
        <v>692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287</v>
      </c>
      <c r="H11358" s="207" t="s">
        <v>2090</v>
      </c>
      <c r="I11358" s="207" t="s">
        <v>241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691</v>
      </c>
      <c r="C11359" s="205" t="s">
        <v>692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287</v>
      </c>
      <c r="H11359" s="207" t="s">
        <v>2089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691</v>
      </c>
      <c r="C11360" s="205" t="s">
        <v>692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287</v>
      </c>
      <c r="H11360" s="207" t="s">
        <v>2089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691</v>
      </c>
      <c r="C11361" s="205" t="s">
        <v>692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287</v>
      </c>
      <c r="H11361" s="207" t="s">
        <v>2090</v>
      </c>
      <c r="I11361" s="207" t="s">
        <v>241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691</v>
      </c>
      <c r="C11362" s="205" t="s">
        <v>692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287</v>
      </c>
      <c r="H11362" s="207" t="s">
        <v>2089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691</v>
      </c>
      <c r="C11363" s="205" t="s">
        <v>692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287</v>
      </c>
      <c r="H11363" s="207" t="s">
        <v>2089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691</v>
      </c>
      <c r="C11364" s="205" t="s">
        <v>692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287</v>
      </c>
      <c r="H11364" s="207" t="s">
        <v>2090</v>
      </c>
      <c r="I11364" s="207" t="s">
        <v>253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691</v>
      </c>
      <c r="C11365" s="205" t="s">
        <v>692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287</v>
      </c>
      <c r="H11365" s="207" t="s">
        <v>2027</v>
      </c>
      <c r="I11365" s="207" t="s">
        <v>253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691</v>
      </c>
      <c r="C11366" s="205" t="s">
        <v>692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289</v>
      </c>
      <c r="H11366" s="207" t="s">
        <v>2027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691</v>
      </c>
      <c r="C11367" s="205" t="s">
        <v>692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287</v>
      </c>
      <c r="H11367" s="207" t="s">
        <v>323</v>
      </c>
      <c r="I11367" s="207" t="s">
        <v>241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691</v>
      </c>
      <c r="C11368" s="205" t="s">
        <v>692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287</v>
      </c>
      <c r="H11368" s="207" t="s">
        <v>540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691</v>
      </c>
      <c r="C11369" s="205" t="s">
        <v>692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287</v>
      </c>
      <c r="H11369" s="207" t="s">
        <v>323</v>
      </c>
      <c r="I11369" s="207" t="s">
        <v>241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691</v>
      </c>
      <c r="C11370" s="205" t="s">
        <v>692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287</v>
      </c>
      <c r="H11370" s="207" t="s">
        <v>404</v>
      </c>
      <c r="I11370" s="207" t="s">
        <v>247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691</v>
      </c>
      <c r="C11371" s="205" t="s">
        <v>692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287</v>
      </c>
      <c r="H11371" s="207" t="s">
        <v>1883</v>
      </c>
      <c r="I11371" s="207" t="s">
        <v>242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691</v>
      </c>
      <c r="C11372" s="205" t="s">
        <v>692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287</v>
      </c>
      <c r="H11372" s="207" t="s">
        <v>1913</v>
      </c>
      <c r="I11372" s="207" t="s">
        <v>242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691</v>
      </c>
      <c r="C11373" s="205" t="s">
        <v>692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287</v>
      </c>
      <c r="H11373" s="207" t="s">
        <v>1913</v>
      </c>
      <c r="I11373" s="207" t="s">
        <v>242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691</v>
      </c>
      <c r="C11374" s="205" t="s">
        <v>692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287</v>
      </c>
      <c r="H11374" s="207" t="s">
        <v>2091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691</v>
      </c>
      <c r="C11375" s="205" t="s">
        <v>692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287</v>
      </c>
      <c r="H11375" s="207" t="s">
        <v>2091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691</v>
      </c>
      <c r="C11376" s="205" t="s">
        <v>692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287</v>
      </c>
      <c r="H11376" s="207" t="s">
        <v>2091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691</v>
      </c>
      <c r="C11377" s="205" t="s">
        <v>692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287</v>
      </c>
      <c r="H11377" s="207" t="s">
        <v>2028</v>
      </c>
      <c r="I11377" s="207" t="s">
        <v>249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691</v>
      </c>
      <c r="C11378" s="205" t="s">
        <v>692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287</v>
      </c>
      <c r="H11378" s="207" t="s">
        <v>2028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691</v>
      </c>
      <c r="C11379" s="205" t="s">
        <v>692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287</v>
      </c>
      <c r="H11379" s="207" t="s">
        <v>2028</v>
      </c>
      <c r="I11379" s="207" t="s">
        <v>249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691</v>
      </c>
      <c r="C11380" s="205" t="s">
        <v>692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287</v>
      </c>
      <c r="H11380" s="207" t="s">
        <v>2028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691</v>
      </c>
      <c r="C11381" s="205" t="s">
        <v>692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289</v>
      </c>
      <c r="H11381" s="207" t="s">
        <v>390</v>
      </c>
      <c r="I11381" s="207" t="s">
        <v>240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691</v>
      </c>
      <c r="C11382" s="205" t="s">
        <v>692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287</v>
      </c>
      <c r="H11382" s="207" t="s">
        <v>390</v>
      </c>
      <c r="I11382" s="207" t="s">
        <v>240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691</v>
      </c>
      <c r="C11383" s="205" t="s">
        <v>692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317</v>
      </c>
      <c r="H11383" s="207" t="s">
        <v>1920</v>
      </c>
      <c r="I11383" s="207" t="s">
        <v>240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691</v>
      </c>
      <c r="C11384" s="205" t="s">
        <v>692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317</v>
      </c>
      <c r="H11384" s="207" t="s">
        <v>1920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691</v>
      </c>
      <c r="C11385" s="205" t="s">
        <v>692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287</v>
      </c>
      <c r="H11385" s="207" t="s">
        <v>2092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691</v>
      </c>
      <c r="C11386" s="205" t="s">
        <v>692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287</v>
      </c>
      <c r="H11386" s="207" t="s">
        <v>2092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691</v>
      </c>
      <c r="C11387" s="205" t="s">
        <v>692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287</v>
      </c>
      <c r="H11387" s="207" t="s">
        <v>1605</v>
      </c>
      <c r="I11387" s="207" t="s">
        <v>241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691</v>
      </c>
      <c r="C11388" s="205" t="s">
        <v>692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287</v>
      </c>
      <c r="H11388" s="207" t="s">
        <v>363</v>
      </c>
      <c r="I11388" s="207" t="s">
        <v>240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691</v>
      </c>
      <c r="C11389" s="205" t="s">
        <v>692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287</v>
      </c>
      <c r="H11389" s="207" t="s">
        <v>363</v>
      </c>
      <c r="I11389" s="207" t="s">
        <v>240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691</v>
      </c>
      <c r="C11390" s="205" t="s">
        <v>692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287</v>
      </c>
      <c r="H11390" s="207" t="s">
        <v>363</v>
      </c>
      <c r="I11390" s="207" t="s">
        <v>240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691</v>
      </c>
      <c r="C11391" s="205" t="s">
        <v>692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287</v>
      </c>
      <c r="H11391" s="207" t="s">
        <v>363</v>
      </c>
      <c r="I11391" s="207" t="s">
        <v>240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691</v>
      </c>
      <c r="C11392" s="205" t="s">
        <v>692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287</v>
      </c>
      <c r="H11392" s="207" t="s">
        <v>454</v>
      </c>
      <c r="I11392" s="207" t="s">
        <v>240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691</v>
      </c>
      <c r="C11393" s="205" t="s">
        <v>692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287</v>
      </c>
      <c r="H11393" s="207" t="s">
        <v>438</v>
      </c>
      <c r="I11393" s="207" t="s">
        <v>252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691</v>
      </c>
      <c r="C11394" s="205" t="s">
        <v>692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287</v>
      </c>
      <c r="H11394" s="207" t="s">
        <v>568</v>
      </c>
      <c r="I11394" s="207" t="s">
        <v>241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691</v>
      </c>
      <c r="C11395" s="205" t="s">
        <v>692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287</v>
      </c>
      <c r="H11395" s="207" t="s">
        <v>568</v>
      </c>
      <c r="I11395" s="207" t="s">
        <v>242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691</v>
      </c>
      <c r="C11396" s="205" t="s">
        <v>692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287</v>
      </c>
      <c r="H11396" s="207" t="s">
        <v>568</v>
      </c>
      <c r="I11396" s="207" t="s">
        <v>240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691</v>
      </c>
      <c r="C11397" s="205" t="s">
        <v>692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287</v>
      </c>
      <c r="H11397" s="207" t="s">
        <v>2093</v>
      </c>
      <c r="I11397" s="207" t="s">
        <v>240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691</v>
      </c>
      <c r="C11398" s="205" t="s">
        <v>692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287</v>
      </c>
      <c r="H11398" s="207" t="s">
        <v>2093</v>
      </c>
      <c r="I11398" s="207" t="s">
        <v>240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691</v>
      </c>
      <c r="C11399" s="205" t="s">
        <v>692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287</v>
      </c>
      <c r="H11399" s="207" t="s">
        <v>2093</v>
      </c>
      <c r="I11399" s="207" t="s">
        <v>240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691</v>
      </c>
      <c r="C11400" s="205" t="s">
        <v>692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287</v>
      </c>
      <c r="H11400" s="207" t="s">
        <v>640</v>
      </c>
      <c r="I11400" s="207" t="s">
        <v>240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691</v>
      </c>
      <c r="C11401" s="205" t="s">
        <v>692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287</v>
      </c>
      <c r="H11401" s="207" t="s">
        <v>640</v>
      </c>
      <c r="I11401" s="207" t="s">
        <v>240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691</v>
      </c>
      <c r="C11402" s="205" t="s">
        <v>692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287</v>
      </c>
      <c r="H11402" s="207" t="s">
        <v>1894</v>
      </c>
      <c r="I11402" s="207" t="s">
        <v>240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691</v>
      </c>
      <c r="C11403" s="205" t="s">
        <v>692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287</v>
      </c>
      <c r="H11403" s="207" t="s">
        <v>1894</v>
      </c>
      <c r="I11403" s="207" t="s">
        <v>240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691</v>
      </c>
      <c r="C11404" s="205" t="s">
        <v>692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287</v>
      </c>
      <c r="H11404" s="207" t="s">
        <v>1894</v>
      </c>
      <c r="I11404" s="207" t="s">
        <v>240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691</v>
      </c>
      <c r="C11405" s="205" t="s">
        <v>692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287</v>
      </c>
      <c r="H11405" s="207" t="s">
        <v>1894</v>
      </c>
      <c r="I11405" s="207" t="s">
        <v>240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691</v>
      </c>
      <c r="C11406" s="205" t="s">
        <v>692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287</v>
      </c>
      <c r="H11406" s="207" t="s">
        <v>1894</v>
      </c>
      <c r="I11406" s="207" t="s">
        <v>240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691</v>
      </c>
      <c r="C11407" s="205" t="s">
        <v>692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287</v>
      </c>
      <c r="H11407" s="207" t="s">
        <v>1894</v>
      </c>
      <c r="I11407" s="207" t="s">
        <v>240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691</v>
      </c>
      <c r="C11408" s="205" t="s">
        <v>692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287</v>
      </c>
      <c r="H11408" s="207" t="s">
        <v>1894</v>
      </c>
      <c r="I11408" s="207" t="s">
        <v>241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691</v>
      </c>
      <c r="C11409" s="205" t="s">
        <v>692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287</v>
      </c>
      <c r="H11409" s="207" t="s">
        <v>1894</v>
      </c>
      <c r="I11409" s="207" t="s">
        <v>241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691</v>
      </c>
      <c r="C11410" s="205" t="s">
        <v>692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287</v>
      </c>
      <c r="H11410" s="207" t="s">
        <v>1894</v>
      </c>
      <c r="I11410" s="207" t="s">
        <v>240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691</v>
      </c>
      <c r="C11411" s="205" t="s">
        <v>692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287</v>
      </c>
      <c r="H11411" s="207" t="s">
        <v>1894</v>
      </c>
      <c r="I11411" s="207" t="s">
        <v>241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691</v>
      </c>
      <c r="C11412" s="205" t="s">
        <v>692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287</v>
      </c>
      <c r="H11412" s="207" t="s">
        <v>1894</v>
      </c>
      <c r="I11412" s="207" t="s">
        <v>241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691</v>
      </c>
      <c r="C11413" s="205" t="s">
        <v>692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287</v>
      </c>
      <c r="H11413" s="207" t="s">
        <v>1894</v>
      </c>
      <c r="I11413" s="207" t="s">
        <v>241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691</v>
      </c>
      <c r="C11414" s="205" t="s">
        <v>692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287</v>
      </c>
      <c r="H11414" s="207" t="s">
        <v>1894</v>
      </c>
      <c r="I11414" s="207" t="s">
        <v>241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691</v>
      </c>
      <c r="C11415" s="205" t="s">
        <v>692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287</v>
      </c>
      <c r="H11415" s="207" t="s">
        <v>1894</v>
      </c>
      <c r="I11415" s="207" t="s">
        <v>241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691</v>
      </c>
      <c r="C11416" s="205" t="s">
        <v>692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287</v>
      </c>
      <c r="H11416" s="207" t="s">
        <v>1894</v>
      </c>
      <c r="I11416" s="207" t="s">
        <v>241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691</v>
      </c>
      <c r="C11417" s="205" t="s">
        <v>692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287</v>
      </c>
      <c r="H11417" s="207" t="s">
        <v>1894</v>
      </c>
      <c r="I11417" s="207" t="s">
        <v>252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691</v>
      </c>
      <c r="C11418" s="205" t="s">
        <v>692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287</v>
      </c>
      <c r="H11418" s="207" t="s">
        <v>1894</v>
      </c>
      <c r="I11418" s="207" t="s">
        <v>241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691</v>
      </c>
      <c r="C11419" s="205" t="s">
        <v>692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287</v>
      </c>
      <c r="H11419" s="207" t="s">
        <v>1894</v>
      </c>
      <c r="I11419" s="207" t="s">
        <v>240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691</v>
      </c>
      <c r="C11420" s="205" t="s">
        <v>692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287</v>
      </c>
      <c r="H11420" s="207" t="s">
        <v>388</v>
      </c>
      <c r="I11420" s="207" t="s">
        <v>241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691</v>
      </c>
      <c r="C11421" s="205" t="s">
        <v>692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303</v>
      </c>
      <c r="H11421" s="207" t="s">
        <v>388</v>
      </c>
      <c r="I11421" s="207" t="s">
        <v>241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691</v>
      </c>
      <c r="C11422" s="205" t="s">
        <v>692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317</v>
      </c>
      <c r="H11422" s="207" t="s">
        <v>291</v>
      </c>
      <c r="I11422" s="207" t="s">
        <v>241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691</v>
      </c>
      <c r="C11423" s="205" t="s">
        <v>692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287</v>
      </c>
      <c r="H11423" s="207" t="s">
        <v>291</v>
      </c>
      <c r="I11423" s="207" t="s">
        <v>241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691</v>
      </c>
      <c r="C11424" s="205" t="s">
        <v>692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317</v>
      </c>
      <c r="H11424" s="207" t="s">
        <v>291</v>
      </c>
      <c r="I11424" s="207" t="s">
        <v>241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691</v>
      </c>
      <c r="C11425" s="205" t="s">
        <v>692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287</v>
      </c>
      <c r="H11425" s="207" t="s">
        <v>143</v>
      </c>
      <c r="I11425" s="207" t="s">
        <v>247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691</v>
      </c>
      <c r="C11426" s="205" t="s">
        <v>692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287</v>
      </c>
      <c r="H11426" s="207" t="s">
        <v>143</v>
      </c>
      <c r="I11426" s="207" t="s">
        <v>247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691</v>
      </c>
      <c r="C11427" s="205" t="s">
        <v>692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287</v>
      </c>
      <c r="H11427" s="207" t="s">
        <v>143</v>
      </c>
      <c r="I11427" s="207" t="s">
        <v>247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691</v>
      </c>
      <c r="C11428" s="205" t="s">
        <v>692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287</v>
      </c>
      <c r="H11428" s="207" t="s">
        <v>143</v>
      </c>
      <c r="I11428" s="207" t="s">
        <v>247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691</v>
      </c>
      <c r="C11429" s="205" t="s">
        <v>692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287</v>
      </c>
      <c r="H11429" s="207" t="s">
        <v>143</v>
      </c>
      <c r="I11429" s="207" t="s">
        <v>247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691</v>
      </c>
      <c r="C11430" s="205" t="s">
        <v>692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313</v>
      </c>
      <c r="H11430" s="207" t="s">
        <v>355</v>
      </c>
      <c r="I11430" s="207" t="s">
        <v>240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691</v>
      </c>
      <c r="C11431" s="205" t="s">
        <v>692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313</v>
      </c>
      <c r="H11431" s="207" t="s">
        <v>355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691</v>
      </c>
      <c r="C11432" s="205" t="s">
        <v>692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287</v>
      </c>
      <c r="H11432" s="207" t="s">
        <v>1039</v>
      </c>
      <c r="I11432" s="207" t="s">
        <v>245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691</v>
      </c>
      <c r="C11433" s="205" t="s">
        <v>692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287</v>
      </c>
      <c r="H11433" s="207" t="s">
        <v>1039</v>
      </c>
      <c r="I11433" s="207" t="s">
        <v>245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691</v>
      </c>
      <c r="C11434" s="205" t="s">
        <v>692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287</v>
      </c>
      <c r="H11434" s="207" t="s">
        <v>1039</v>
      </c>
      <c r="I11434" s="207" t="s">
        <v>245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691</v>
      </c>
      <c r="C11435" s="205" t="s">
        <v>692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287</v>
      </c>
      <c r="H11435" s="207" t="s">
        <v>1039</v>
      </c>
      <c r="I11435" s="207" t="s">
        <v>245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691</v>
      </c>
      <c r="C11436" s="205" t="s">
        <v>692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287</v>
      </c>
      <c r="H11436" s="207" t="s">
        <v>1039</v>
      </c>
      <c r="I11436" s="207" t="s">
        <v>245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691</v>
      </c>
      <c r="C11437" s="205" t="s">
        <v>692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287</v>
      </c>
      <c r="H11437" s="207" t="s">
        <v>1039</v>
      </c>
      <c r="I11437" s="207" t="s">
        <v>245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691</v>
      </c>
      <c r="C11438" s="205" t="s">
        <v>692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287</v>
      </c>
      <c r="H11438" s="207" t="s">
        <v>1039</v>
      </c>
      <c r="I11438" s="207" t="s">
        <v>245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691</v>
      </c>
      <c r="C11439" s="205" t="s">
        <v>692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287</v>
      </c>
      <c r="H11439" s="207" t="s">
        <v>1039</v>
      </c>
      <c r="I11439" s="207" t="s">
        <v>245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691</v>
      </c>
      <c r="C11440" s="205" t="s">
        <v>692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287</v>
      </c>
      <c r="H11440" s="207" t="s">
        <v>1039</v>
      </c>
      <c r="I11440" s="207" t="s">
        <v>245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691</v>
      </c>
      <c r="C11441" s="205" t="s">
        <v>692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287</v>
      </c>
      <c r="H11441" s="207" t="s">
        <v>1039</v>
      </c>
      <c r="I11441" s="207" t="s">
        <v>245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691</v>
      </c>
      <c r="C11442" s="205" t="s">
        <v>692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287</v>
      </c>
      <c r="H11442" s="207" t="s">
        <v>1039</v>
      </c>
      <c r="I11442" s="207" t="s">
        <v>245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691</v>
      </c>
      <c r="C11443" s="205" t="s">
        <v>692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287</v>
      </c>
      <c r="H11443" s="207" t="s">
        <v>1039</v>
      </c>
      <c r="I11443" s="207" t="s">
        <v>245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691</v>
      </c>
      <c r="C11444" s="205" t="s">
        <v>692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287</v>
      </c>
      <c r="H11444" s="207" t="s">
        <v>1039</v>
      </c>
      <c r="I11444" s="207" t="s">
        <v>245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691</v>
      </c>
      <c r="C11445" s="205" t="s">
        <v>692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287</v>
      </c>
      <c r="H11445" s="207" t="s">
        <v>1039</v>
      </c>
      <c r="I11445" s="207" t="s">
        <v>245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691</v>
      </c>
      <c r="C11446" s="205" t="s">
        <v>692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287</v>
      </c>
      <c r="H11446" s="207" t="s">
        <v>1039</v>
      </c>
      <c r="I11446" s="207" t="s">
        <v>245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691</v>
      </c>
      <c r="C11447" s="205" t="s">
        <v>692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287</v>
      </c>
      <c r="H11447" s="207" t="s">
        <v>1039</v>
      </c>
      <c r="I11447" s="207" t="s">
        <v>245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691</v>
      </c>
      <c r="C11448" s="205" t="s">
        <v>692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287</v>
      </c>
      <c r="H11448" s="207" t="s">
        <v>1039</v>
      </c>
      <c r="I11448" s="207" t="s">
        <v>245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691</v>
      </c>
      <c r="C11449" s="205" t="s">
        <v>692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287</v>
      </c>
      <c r="H11449" s="207" t="s">
        <v>1039</v>
      </c>
      <c r="I11449" s="207" t="s">
        <v>245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691</v>
      </c>
      <c r="C11450" s="205" t="s">
        <v>692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287</v>
      </c>
      <c r="H11450" s="207" t="s">
        <v>1039</v>
      </c>
      <c r="I11450" s="207" t="s">
        <v>245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691</v>
      </c>
      <c r="C11451" s="205" t="s">
        <v>692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287</v>
      </c>
      <c r="H11451" s="207" t="s">
        <v>1039</v>
      </c>
      <c r="I11451" s="207" t="s">
        <v>245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691</v>
      </c>
      <c r="C11452" s="205" t="s">
        <v>692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287</v>
      </c>
      <c r="H11452" s="207" t="s">
        <v>1039</v>
      </c>
      <c r="I11452" s="207" t="s">
        <v>245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691</v>
      </c>
      <c r="C11453" s="205" t="s">
        <v>692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287</v>
      </c>
      <c r="H11453" s="207" t="s">
        <v>1039</v>
      </c>
      <c r="I11453" s="207" t="s">
        <v>245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691</v>
      </c>
      <c r="C11454" s="205" t="s">
        <v>692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287</v>
      </c>
      <c r="H11454" s="207" t="s">
        <v>1039</v>
      </c>
      <c r="I11454" s="207" t="s">
        <v>245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691</v>
      </c>
      <c r="C11455" s="205" t="s">
        <v>692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287</v>
      </c>
      <c r="H11455" s="207" t="s">
        <v>1039</v>
      </c>
      <c r="I11455" s="207" t="s">
        <v>245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691</v>
      </c>
      <c r="C11456" s="205" t="s">
        <v>692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287</v>
      </c>
      <c r="H11456" s="207" t="s">
        <v>1039</v>
      </c>
      <c r="I11456" s="207" t="s">
        <v>245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691</v>
      </c>
      <c r="C11457" s="205" t="s">
        <v>692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287</v>
      </c>
      <c r="H11457" s="207" t="s">
        <v>1039</v>
      </c>
      <c r="I11457" s="207" t="s">
        <v>245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691</v>
      </c>
      <c r="C11458" s="205" t="s">
        <v>692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287</v>
      </c>
      <c r="H11458" s="207" t="s">
        <v>1039</v>
      </c>
      <c r="I11458" s="207" t="s">
        <v>245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691</v>
      </c>
      <c r="C11459" s="205" t="s">
        <v>692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287</v>
      </c>
      <c r="H11459" s="207" t="s">
        <v>1039</v>
      </c>
      <c r="I11459" s="207" t="s">
        <v>245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691</v>
      </c>
      <c r="C11460" s="205" t="s">
        <v>692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287</v>
      </c>
      <c r="H11460" s="207" t="s">
        <v>1039</v>
      </c>
      <c r="I11460" s="207" t="s">
        <v>245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691</v>
      </c>
      <c r="C11461" s="205" t="s">
        <v>692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287</v>
      </c>
      <c r="H11461" s="207" t="s">
        <v>1039</v>
      </c>
      <c r="I11461" s="207" t="s">
        <v>245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691</v>
      </c>
      <c r="C11462" s="205" t="s">
        <v>692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287</v>
      </c>
      <c r="H11462" s="207" t="s">
        <v>1039</v>
      </c>
      <c r="I11462" s="207" t="s">
        <v>245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691</v>
      </c>
      <c r="C11463" s="205" t="s">
        <v>692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287</v>
      </c>
      <c r="H11463" s="207" t="s">
        <v>1039</v>
      </c>
      <c r="I11463" s="207" t="s">
        <v>245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691</v>
      </c>
      <c r="C11464" s="205" t="s">
        <v>692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287</v>
      </c>
      <c r="H11464" s="207" t="s">
        <v>1039</v>
      </c>
      <c r="I11464" s="207" t="s">
        <v>245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691</v>
      </c>
      <c r="C11465" s="205" t="s">
        <v>692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287</v>
      </c>
      <c r="H11465" s="207" t="s">
        <v>1039</v>
      </c>
      <c r="I11465" s="207" t="s">
        <v>245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691</v>
      </c>
      <c r="C11466" s="205" t="s">
        <v>692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287</v>
      </c>
      <c r="H11466" s="207" t="s">
        <v>1039</v>
      </c>
      <c r="I11466" s="207" t="s">
        <v>245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691</v>
      </c>
      <c r="C11467" s="205" t="s">
        <v>692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287</v>
      </c>
      <c r="H11467" s="207" t="s">
        <v>1039</v>
      </c>
      <c r="I11467" s="207" t="s">
        <v>245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691</v>
      </c>
      <c r="C11468" s="205" t="s">
        <v>692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287</v>
      </c>
      <c r="H11468" s="207" t="s">
        <v>1039</v>
      </c>
      <c r="I11468" s="207" t="s">
        <v>245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691</v>
      </c>
      <c r="C11469" s="205" t="s">
        <v>692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287</v>
      </c>
      <c r="H11469" s="207" t="s">
        <v>1039</v>
      </c>
      <c r="I11469" s="207" t="s">
        <v>245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691</v>
      </c>
      <c r="C11470" s="205" t="s">
        <v>692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287</v>
      </c>
      <c r="H11470" s="207" t="s">
        <v>1039</v>
      </c>
      <c r="I11470" s="207" t="s">
        <v>245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691</v>
      </c>
      <c r="C11471" s="205" t="s">
        <v>692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287</v>
      </c>
      <c r="H11471" s="207" t="s">
        <v>1039</v>
      </c>
      <c r="I11471" s="207" t="s">
        <v>245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691</v>
      </c>
      <c r="C11472" s="205" t="s">
        <v>692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287</v>
      </c>
      <c r="H11472" s="207" t="s">
        <v>1039</v>
      </c>
      <c r="I11472" s="207" t="s">
        <v>245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691</v>
      </c>
      <c r="C11473" s="205" t="s">
        <v>692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287</v>
      </c>
      <c r="H11473" s="207" t="s">
        <v>1039</v>
      </c>
      <c r="I11473" s="207" t="s">
        <v>245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691</v>
      </c>
      <c r="C11474" s="205" t="s">
        <v>692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287</v>
      </c>
      <c r="H11474" s="207" t="s">
        <v>1039</v>
      </c>
      <c r="I11474" s="207" t="s">
        <v>245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691</v>
      </c>
      <c r="C11475" s="205" t="s">
        <v>692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287</v>
      </c>
      <c r="H11475" s="207" t="s">
        <v>1039</v>
      </c>
      <c r="I11475" s="207" t="s">
        <v>245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691</v>
      </c>
      <c r="C11476" s="205" t="s">
        <v>692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287</v>
      </c>
      <c r="H11476" s="207" t="s">
        <v>1039</v>
      </c>
      <c r="I11476" s="207" t="s">
        <v>245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691</v>
      </c>
      <c r="C11477" s="205" t="s">
        <v>692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287</v>
      </c>
      <c r="H11477" s="207" t="s">
        <v>1039</v>
      </c>
      <c r="I11477" s="207" t="s">
        <v>245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691</v>
      </c>
      <c r="C11478" s="205" t="s">
        <v>692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287</v>
      </c>
      <c r="H11478" s="207" t="s">
        <v>1039</v>
      </c>
      <c r="I11478" s="207" t="s">
        <v>245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691</v>
      </c>
      <c r="C11479" s="205" t="s">
        <v>692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287</v>
      </c>
      <c r="H11479" s="207" t="s">
        <v>1039</v>
      </c>
      <c r="I11479" s="207" t="s">
        <v>245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691</v>
      </c>
      <c r="C11480" s="205" t="s">
        <v>692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287</v>
      </c>
      <c r="H11480" s="207" t="s">
        <v>1039</v>
      </c>
      <c r="I11480" s="207" t="s">
        <v>245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691</v>
      </c>
      <c r="C11481" s="205" t="s">
        <v>692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287</v>
      </c>
      <c r="H11481" s="207" t="s">
        <v>1039</v>
      </c>
      <c r="I11481" s="207" t="s">
        <v>245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691</v>
      </c>
      <c r="C11482" s="205" t="s">
        <v>692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287</v>
      </c>
      <c r="H11482" s="207" t="s">
        <v>1039</v>
      </c>
      <c r="I11482" s="207" t="s">
        <v>245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691</v>
      </c>
      <c r="C11483" s="205" t="s">
        <v>692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287</v>
      </c>
      <c r="H11483" s="207" t="s">
        <v>1039</v>
      </c>
      <c r="I11483" s="207" t="s">
        <v>245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691</v>
      </c>
      <c r="C11484" s="205" t="s">
        <v>692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287</v>
      </c>
      <c r="H11484" s="207" t="s">
        <v>1039</v>
      </c>
      <c r="I11484" s="207" t="s">
        <v>245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691</v>
      </c>
      <c r="C11485" s="205" t="s">
        <v>692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287</v>
      </c>
      <c r="H11485" s="207" t="s">
        <v>1039</v>
      </c>
      <c r="I11485" s="207" t="s">
        <v>245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691</v>
      </c>
      <c r="C11486" s="205" t="s">
        <v>692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287</v>
      </c>
      <c r="H11486" s="207" t="s">
        <v>1039</v>
      </c>
      <c r="I11486" s="207" t="s">
        <v>245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691</v>
      </c>
      <c r="C11487" s="205" t="s">
        <v>692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287</v>
      </c>
      <c r="H11487" s="207" t="s">
        <v>1039</v>
      </c>
      <c r="I11487" s="207" t="s">
        <v>245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691</v>
      </c>
      <c r="C11488" s="205" t="s">
        <v>692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287</v>
      </c>
      <c r="H11488" s="207" t="s">
        <v>1039</v>
      </c>
      <c r="I11488" s="207" t="s">
        <v>245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691</v>
      </c>
      <c r="C11489" s="205" t="s">
        <v>692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287</v>
      </c>
      <c r="H11489" s="207" t="s">
        <v>1039</v>
      </c>
      <c r="I11489" s="207" t="s">
        <v>245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691</v>
      </c>
      <c r="C11490" s="205" t="s">
        <v>692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287</v>
      </c>
      <c r="H11490" s="207" t="s">
        <v>1039</v>
      </c>
      <c r="I11490" s="207" t="s">
        <v>245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691</v>
      </c>
      <c r="C11491" s="205" t="s">
        <v>692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287</v>
      </c>
      <c r="H11491" s="207" t="s">
        <v>1039</v>
      </c>
      <c r="I11491" s="207" t="s">
        <v>245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691</v>
      </c>
      <c r="C11492" s="205" t="s">
        <v>692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287</v>
      </c>
      <c r="H11492" s="207" t="s">
        <v>1039</v>
      </c>
      <c r="I11492" s="207" t="s">
        <v>245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691</v>
      </c>
      <c r="C11493" s="205" t="s">
        <v>692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287</v>
      </c>
      <c r="H11493" s="207" t="s">
        <v>1039</v>
      </c>
      <c r="I11493" s="207" t="s">
        <v>245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691</v>
      </c>
      <c r="C11494" s="205" t="s">
        <v>692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287</v>
      </c>
      <c r="H11494" s="207" t="s">
        <v>1039</v>
      </c>
      <c r="I11494" s="207" t="s">
        <v>245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691</v>
      </c>
      <c r="C11495" s="205" t="s">
        <v>692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287</v>
      </c>
      <c r="H11495" s="207" t="s">
        <v>1039</v>
      </c>
      <c r="I11495" s="207" t="s">
        <v>245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691</v>
      </c>
      <c r="C11496" s="205" t="s">
        <v>692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287</v>
      </c>
      <c r="H11496" s="207" t="s">
        <v>1039</v>
      </c>
      <c r="I11496" s="207" t="s">
        <v>245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691</v>
      </c>
      <c r="C11497" s="205" t="s">
        <v>692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287</v>
      </c>
      <c r="H11497" s="207" t="s">
        <v>1039</v>
      </c>
      <c r="I11497" s="207" t="s">
        <v>245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691</v>
      </c>
      <c r="C11498" s="205" t="s">
        <v>692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287</v>
      </c>
      <c r="H11498" s="207" t="s">
        <v>1039</v>
      </c>
      <c r="I11498" s="207" t="s">
        <v>245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691</v>
      </c>
      <c r="C11499" s="205" t="s">
        <v>692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287</v>
      </c>
      <c r="H11499" s="207" t="s">
        <v>1039</v>
      </c>
      <c r="I11499" s="207" t="s">
        <v>245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691</v>
      </c>
      <c r="C11500" s="205" t="s">
        <v>692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287</v>
      </c>
      <c r="H11500" s="207" t="s">
        <v>1039</v>
      </c>
      <c r="I11500" s="207" t="s">
        <v>245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691</v>
      </c>
      <c r="C11501" s="205" t="s">
        <v>692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287</v>
      </c>
      <c r="H11501" s="207" t="s">
        <v>1039</v>
      </c>
      <c r="I11501" s="207" t="s">
        <v>245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691</v>
      </c>
      <c r="C11502" s="205" t="s">
        <v>692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287</v>
      </c>
      <c r="H11502" s="207" t="s">
        <v>1039</v>
      </c>
      <c r="I11502" s="207" t="s">
        <v>245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691</v>
      </c>
      <c r="C11503" s="205" t="s">
        <v>692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287</v>
      </c>
      <c r="H11503" s="207" t="s">
        <v>1039</v>
      </c>
      <c r="I11503" s="207" t="s">
        <v>245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691</v>
      </c>
      <c r="C11504" s="205" t="s">
        <v>692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287</v>
      </c>
      <c r="H11504" s="207" t="s">
        <v>1039</v>
      </c>
      <c r="I11504" s="207" t="s">
        <v>245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691</v>
      </c>
      <c r="C11505" s="205" t="s">
        <v>692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287</v>
      </c>
      <c r="H11505" s="207" t="s">
        <v>1900</v>
      </c>
      <c r="I11505" s="207" t="s">
        <v>240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691</v>
      </c>
      <c r="C11506" s="205" t="s">
        <v>692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287</v>
      </c>
      <c r="H11506" s="207" t="s">
        <v>1900</v>
      </c>
      <c r="I11506" s="207" t="s">
        <v>240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691</v>
      </c>
      <c r="C11507" s="205" t="s">
        <v>692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287</v>
      </c>
      <c r="H11507" s="207" t="s">
        <v>1900</v>
      </c>
      <c r="I11507" s="207" t="s">
        <v>240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693</v>
      </c>
      <c r="C11508" s="205" t="s">
        <v>692</v>
      </c>
      <c r="D11508" s="72" t="str">
        <f t="shared" si="359"/>
        <v>jun/2019</v>
      </c>
      <c r="E11508" s="206">
        <v>43634</v>
      </c>
      <c r="F11508" s="205" t="s">
        <v>520</v>
      </c>
      <c r="G11508" s="205" t="s">
        <v>287</v>
      </c>
      <c r="H11508" s="207" t="s">
        <v>204</v>
      </c>
      <c r="I11508" s="207" t="s">
        <v>292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691</v>
      </c>
      <c r="C11509" s="205" t="s">
        <v>692</v>
      </c>
      <c r="D11509" s="72" t="str">
        <f t="shared" si="359"/>
        <v>jun/2019</v>
      </c>
      <c r="E11509" s="206">
        <v>43634</v>
      </c>
      <c r="F11509" s="205" t="s">
        <v>520</v>
      </c>
      <c r="G11509" s="205" t="s">
        <v>287</v>
      </c>
      <c r="H11509" s="207" t="s">
        <v>204</v>
      </c>
      <c r="I11509" s="207" t="s">
        <v>292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693</v>
      </c>
      <c r="C11510" s="205" t="s">
        <v>692</v>
      </c>
      <c r="D11510" s="72" t="str">
        <f t="shared" si="359"/>
        <v>jun/2019</v>
      </c>
      <c r="E11510" s="206">
        <v>43634</v>
      </c>
      <c r="F11510" s="205" t="s">
        <v>210</v>
      </c>
      <c r="G11510" s="205" t="s">
        <v>287</v>
      </c>
      <c r="H11510" s="207" t="s">
        <v>321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691</v>
      </c>
      <c r="C11511" s="205" t="s">
        <v>692</v>
      </c>
      <c r="D11511" s="72" t="str">
        <f t="shared" si="359"/>
        <v>jun/2019</v>
      </c>
      <c r="E11511" s="206">
        <v>43634</v>
      </c>
      <c r="F11511" s="205" t="s">
        <v>210</v>
      </c>
      <c r="G11511" s="205" t="s">
        <v>287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691</v>
      </c>
      <c r="C11512" s="205" t="s">
        <v>692</v>
      </c>
      <c r="D11512" s="72" t="str">
        <f t="shared" si="359"/>
        <v>jun/2019</v>
      </c>
      <c r="E11512" s="206">
        <v>43634</v>
      </c>
      <c r="F11512" s="205" t="s">
        <v>210</v>
      </c>
      <c r="G11512" s="205" t="s">
        <v>287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691</v>
      </c>
      <c r="C11513" s="205" t="s">
        <v>692</v>
      </c>
      <c r="D11513" s="72" t="str">
        <f t="shared" si="359"/>
        <v>jun/2019</v>
      </c>
      <c r="E11513" s="206">
        <v>43634</v>
      </c>
      <c r="F11513" s="205" t="s">
        <v>210</v>
      </c>
      <c r="G11513" s="205" t="s">
        <v>287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691</v>
      </c>
      <c r="C11514" s="205" t="s">
        <v>692</v>
      </c>
      <c r="D11514" s="72" t="str">
        <f t="shared" si="359"/>
        <v>jun/2019</v>
      </c>
      <c r="E11514" s="206">
        <v>43634</v>
      </c>
      <c r="F11514" s="205" t="s">
        <v>210</v>
      </c>
      <c r="G11514" s="205" t="s">
        <v>287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691</v>
      </c>
      <c r="C11515" s="205" t="s">
        <v>692</v>
      </c>
      <c r="D11515" s="72" t="str">
        <f t="shared" si="359"/>
        <v>jun/2019</v>
      </c>
      <c r="E11515" s="206">
        <v>43634</v>
      </c>
      <c r="F11515" s="205" t="s">
        <v>210</v>
      </c>
      <c r="G11515" s="205" t="s">
        <v>287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691</v>
      </c>
      <c r="C11516" s="205" t="s">
        <v>692</v>
      </c>
      <c r="D11516" s="72" t="str">
        <f t="shared" si="359"/>
        <v>jun/2019</v>
      </c>
      <c r="E11516" s="206">
        <v>43634</v>
      </c>
      <c r="F11516" s="205" t="s">
        <v>210</v>
      </c>
      <c r="G11516" s="205" t="s">
        <v>287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691</v>
      </c>
      <c r="C11517" s="205" t="s">
        <v>692</v>
      </c>
      <c r="D11517" s="72" t="str">
        <f t="shared" si="359"/>
        <v>jun/2019</v>
      </c>
      <c r="E11517" s="206">
        <v>43634</v>
      </c>
      <c r="F11517" s="205" t="s">
        <v>210</v>
      </c>
      <c r="G11517" s="205" t="s">
        <v>287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691</v>
      </c>
      <c r="C11518" s="205" t="s">
        <v>692</v>
      </c>
      <c r="D11518" s="72" t="str">
        <f t="shared" si="359"/>
        <v>jun/2019</v>
      </c>
      <c r="E11518" s="206">
        <v>43634</v>
      </c>
      <c r="F11518" s="205" t="s">
        <v>210</v>
      </c>
      <c r="G11518" s="205" t="s">
        <v>287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691</v>
      </c>
      <c r="C11519" s="205" t="s">
        <v>692</v>
      </c>
      <c r="D11519" s="72" t="str">
        <f t="shared" si="359"/>
        <v>jun/2019</v>
      </c>
      <c r="E11519" s="206">
        <v>43634</v>
      </c>
      <c r="F11519" s="205" t="s">
        <v>210</v>
      </c>
      <c r="G11519" s="205" t="s">
        <v>287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691</v>
      </c>
      <c r="C11520" s="205" t="s">
        <v>692</v>
      </c>
      <c r="D11520" s="72" t="str">
        <f t="shared" si="359"/>
        <v>jun/2019</v>
      </c>
      <c r="E11520" s="206">
        <v>43634</v>
      </c>
      <c r="F11520" s="205" t="s">
        <v>210</v>
      </c>
      <c r="G11520" s="205" t="s">
        <v>287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691</v>
      </c>
      <c r="C11521" s="205" t="s">
        <v>692</v>
      </c>
      <c r="D11521" s="72" t="str">
        <f t="shared" si="359"/>
        <v>jun/2019</v>
      </c>
      <c r="E11521" s="206">
        <v>43634</v>
      </c>
      <c r="F11521" s="205" t="s">
        <v>210</v>
      </c>
      <c r="G11521" s="205" t="s">
        <v>287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691</v>
      </c>
      <c r="C11522" s="205" t="s">
        <v>692</v>
      </c>
      <c r="D11522" s="72" t="str">
        <f t="shared" si="359"/>
        <v>jun/2019</v>
      </c>
      <c r="E11522" s="206">
        <v>43634</v>
      </c>
      <c r="F11522" s="205" t="s">
        <v>210</v>
      </c>
      <c r="G11522" s="205" t="s">
        <v>287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691</v>
      </c>
      <c r="C11523" s="205" t="s">
        <v>692</v>
      </c>
      <c r="D11523" s="72" t="str">
        <f t="shared" si="359"/>
        <v>jun/2019</v>
      </c>
      <c r="E11523" s="206">
        <v>43634</v>
      </c>
      <c r="F11523" s="205" t="s">
        <v>210</v>
      </c>
      <c r="G11523" s="205" t="s">
        <v>287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691</v>
      </c>
      <c r="C11524" s="205" t="s">
        <v>692</v>
      </c>
      <c r="D11524" s="72" t="str">
        <f t="shared" ref="D11524:D11587" si="361">TEXT(E11524,"mmm/aaaa")</f>
        <v>jun/2019</v>
      </c>
      <c r="E11524" s="206">
        <v>43634</v>
      </c>
      <c r="F11524" s="205" t="s">
        <v>210</v>
      </c>
      <c r="G11524" s="205" t="s">
        <v>287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691</v>
      </c>
      <c r="C11525" s="205" t="s">
        <v>692</v>
      </c>
      <c r="D11525" s="72" t="str">
        <f t="shared" si="361"/>
        <v>jun/2019</v>
      </c>
      <c r="E11525" s="206">
        <v>43634</v>
      </c>
      <c r="F11525" s="205" t="s">
        <v>210</v>
      </c>
      <c r="G11525" s="205" t="s">
        <v>287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691</v>
      </c>
      <c r="C11526" s="205" t="s">
        <v>692</v>
      </c>
      <c r="D11526" s="72" t="str">
        <f t="shared" si="361"/>
        <v>jun/2019</v>
      </c>
      <c r="E11526" s="206">
        <v>43634</v>
      </c>
      <c r="F11526" s="205" t="s">
        <v>210</v>
      </c>
      <c r="G11526" s="205" t="s">
        <v>287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691</v>
      </c>
      <c r="C11527" s="205" t="s">
        <v>692</v>
      </c>
      <c r="D11527" s="72" t="str">
        <f t="shared" si="361"/>
        <v>jun/2019</v>
      </c>
      <c r="E11527" s="206">
        <v>43634</v>
      </c>
      <c r="F11527" s="205" t="s">
        <v>210</v>
      </c>
      <c r="G11527" s="205" t="s">
        <v>287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691</v>
      </c>
      <c r="C11528" s="205" t="s">
        <v>692</v>
      </c>
      <c r="D11528" s="72" t="str">
        <f t="shared" si="361"/>
        <v>jun/2019</v>
      </c>
      <c r="E11528" s="206">
        <v>43634</v>
      </c>
      <c r="F11528" s="205" t="s">
        <v>210</v>
      </c>
      <c r="G11528" s="205" t="s">
        <v>287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691</v>
      </c>
      <c r="C11529" s="205" t="s">
        <v>692</v>
      </c>
      <c r="D11529" s="72" t="str">
        <f t="shared" si="361"/>
        <v>jun/2019</v>
      </c>
      <c r="E11529" s="206">
        <v>43634</v>
      </c>
      <c r="F11529" s="205" t="s">
        <v>210</v>
      </c>
      <c r="G11529" s="205" t="s">
        <v>287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691</v>
      </c>
      <c r="C11530" s="205" t="s">
        <v>692</v>
      </c>
      <c r="D11530" s="72" t="str">
        <f t="shared" si="361"/>
        <v>jun/2019</v>
      </c>
      <c r="E11530" s="206">
        <v>43634</v>
      </c>
      <c r="F11530" s="205" t="s">
        <v>210</v>
      </c>
      <c r="G11530" s="205" t="s">
        <v>287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691</v>
      </c>
      <c r="C11531" s="205" t="s">
        <v>692</v>
      </c>
      <c r="D11531" s="72" t="str">
        <f t="shared" si="361"/>
        <v>jun/2019</v>
      </c>
      <c r="E11531" s="206">
        <v>43634</v>
      </c>
      <c r="F11531" s="205" t="s">
        <v>210</v>
      </c>
      <c r="G11531" s="205" t="s">
        <v>287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691</v>
      </c>
      <c r="C11532" s="205" t="s">
        <v>692</v>
      </c>
      <c r="D11532" s="72" t="str">
        <f t="shared" si="361"/>
        <v>jun/2019</v>
      </c>
      <c r="E11532" s="206">
        <v>43634</v>
      </c>
      <c r="F11532" s="205" t="s">
        <v>210</v>
      </c>
      <c r="G11532" s="205" t="s">
        <v>287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691</v>
      </c>
      <c r="C11533" s="205" t="s">
        <v>692</v>
      </c>
      <c r="D11533" s="72" t="str">
        <f t="shared" si="361"/>
        <v>jun/2019</v>
      </c>
      <c r="E11533" s="206">
        <v>43634</v>
      </c>
      <c r="F11533" s="205" t="s">
        <v>210</v>
      </c>
      <c r="G11533" s="205" t="s">
        <v>287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691</v>
      </c>
      <c r="C11534" s="205" t="s">
        <v>692</v>
      </c>
      <c r="D11534" s="72" t="str">
        <f t="shared" si="361"/>
        <v>jun/2019</v>
      </c>
      <c r="E11534" s="206">
        <v>43634</v>
      </c>
      <c r="F11534" s="205" t="s">
        <v>210</v>
      </c>
      <c r="G11534" s="205" t="s">
        <v>287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691</v>
      </c>
      <c r="C11535" s="205" t="s">
        <v>692</v>
      </c>
      <c r="D11535" s="72" t="str">
        <f t="shared" si="361"/>
        <v>jun/2019</v>
      </c>
      <c r="E11535" s="206">
        <v>43634</v>
      </c>
      <c r="F11535" s="205" t="s">
        <v>210</v>
      </c>
      <c r="G11535" s="205" t="s">
        <v>287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691</v>
      </c>
      <c r="C11536" s="205" t="s">
        <v>692</v>
      </c>
      <c r="D11536" s="72" t="str">
        <f t="shared" si="361"/>
        <v>jun/2019</v>
      </c>
      <c r="E11536" s="206">
        <v>43634</v>
      </c>
      <c r="F11536" s="205" t="s">
        <v>210</v>
      </c>
      <c r="G11536" s="205" t="s">
        <v>287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691</v>
      </c>
      <c r="C11537" s="205" t="s">
        <v>692</v>
      </c>
      <c r="D11537" s="72" t="str">
        <f t="shared" si="361"/>
        <v>jun/2019</v>
      </c>
      <c r="E11537" s="206">
        <v>43634</v>
      </c>
      <c r="F11537" s="205" t="s">
        <v>210</v>
      </c>
      <c r="G11537" s="205" t="s">
        <v>287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691</v>
      </c>
      <c r="C11538" s="205" t="s">
        <v>692</v>
      </c>
      <c r="D11538" s="72" t="str">
        <f t="shared" si="361"/>
        <v>jun/2019</v>
      </c>
      <c r="E11538" s="206">
        <v>43634</v>
      </c>
      <c r="F11538" s="205" t="s">
        <v>210</v>
      </c>
      <c r="G11538" s="205" t="s">
        <v>287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691</v>
      </c>
      <c r="C11539" s="205" t="s">
        <v>692</v>
      </c>
      <c r="D11539" s="72" t="str">
        <f t="shared" si="361"/>
        <v>jun/2019</v>
      </c>
      <c r="E11539" s="206">
        <v>43634</v>
      </c>
      <c r="F11539" s="205" t="s">
        <v>210</v>
      </c>
      <c r="G11539" s="205" t="s">
        <v>287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691</v>
      </c>
      <c r="C11540" s="205" t="s">
        <v>692</v>
      </c>
      <c r="D11540" s="72" t="str">
        <f t="shared" si="361"/>
        <v>jun/2019</v>
      </c>
      <c r="E11540" s="206">
        <v>43634</v>
      </c>
      <c r="F11540" s="205" t="s">
        <v>210</v>
      </c>
      <c r="G11540" s="205" t="s">
        <v>287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691</v>
      </c>
      <c r="C11541" s="205" t="s">
        <v>692</v>
      </c>
      <c r="D11541" s="72" t="str">
        <f t="shared" si="361"/>
        <v>jun/2019</v>
      </c>
      <c r="E11541" s="206">
        <v>43634</v>
      </c>
      <c r="F11541" s="205" t="s">
        <v>210</v>
      </c>
      <c r="G11541" s="205" t="s">
        <v>287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691</v>
      </c>
      <c r="C11542" s="205" t="s">
        <v>692</v>
      </c>
      <c r="D11542" s="72" t="str">
        <f t="shared" si="361"/>
        <v>jun/2019</v>
      </c>
      <c r="E11542" s="206">
        <v>43634</v>
      </c>
      <c r="F11542" s="205" t="s">
        <v>210</v>
      </c>
      <c r="G11542" s="205" t="s">
        <v>287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691</v>
      </c>
      <c r="C11543" s="205" t="s">
        <v>692</v>
      </c>
      <c r="D11543" s="72" t="str">
        <f t="shared" si="361"/>
        <v>jun/2019</v>
      </c>
      <c r="E11543" s="206">
        <v>43634</v>
      </c>
      <c r="F11543" s="205" t="s">
        <v>210</v>
      </c>
      <c r="G11543" s="205" t="s">
        <v>287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691</v>
      </c>
      <c r="C11544" s="205" t="s">
        <v>692</v>
      </c>
      <c r="D11544" s="72" t="str">
        <f t="shared" si="361"/>
        <v>jun/2019</v>
      </c>
      <c r="E11544" s="206">
        <v>43634</v>
      </c>
      <c r="F11544" s="205" t="s">
        <v>210</v>
      </c>
      <c r="G11544" s="205" t="s">
        <v>287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691</v>
      </c>
      <c r="C11545" s="205" t="s">
        <v>692</v>
      </c>
      <c r="D11545" s="72" t="str">
        <f t="shared" si="361"/>
        <v>jun/2019</v>
      </c>
      <c r="E11545" s="206">
        <v>43634</v>
      </c>
      <c r="F11545" s="205" t="s">
        <v>210</v>
      </c>
      <c r="G11545" s="205" t="s">
        <v>287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691</v>
      </c>
      <c r="C11546" s="205" t="s">
        <v>692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293</v>
      </c>
      <c r="H11546" s="207" t="s">
        <v>581</v>
      </c>
      <c r="I11546" s="207" t="s">
        <v>240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691</v>
      </c>
      <c r="C11547" s="205" t="s">
        <v>692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287</v>
      </c>
      <c r="H11547" s="207" t="s">
        <v>2094</v>
      </c>
      <c r="I11547" s="207" t="s">
        <v>236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691</v>
      </c>
      <c r="C11548" s="205" t="s">
        <v>692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287</v>
      </c>
      <c r="H11548" s="207" t="s">
        <v>1740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691</v>
      </c>
      <c r="C11549" s="205" t="s">
        <v>692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287</v>
      </c>
      <c r="H11549" s="207" t="s">
        <v>1022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691</v>
      </c>
      <c r="C11550" s="205" t="s">
        <v>692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287</v>
      </c>
      <c r="H11550" s="207" t="s">
        <v>1022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691</v>
      </c>
      <c r="C11551" s="205" t="s">
        <v>692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287</v>
      </c>
      <c r="H11551" s="207" t="s">
        <v>1022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691</v>
      </c>
      <c r="C11552" s="205" t="s">
        <v>692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287</v>
      </c>
      <c r="H11552" s="207" t="s">
        <v>288</v>
      </c>
      <c r="I11552" s="207" t="s">
        <v>244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691</v>
      </c>
      <c r="C11553" s="205" t="s">
        <v>692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287</v>
      </c>
      <c r="H11553" s="207" t="s">
        <v>2022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691</v>
      </c>
      <c r="C11554" s="205" t="s">
        <v>692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287</v>
      </c>
      <c r="H11554" s="207" t="s">
        <v>1911</v>
      </c>
      <c r="I11554" s="207" t="s">
        <v>252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691</v>
      </c>
      <c r="C11555" s="205" t="s">
        <v>692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287</v>
      </c>
      <c r="H11555" s="207" t="s">
        <v>1911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691</v>
      </c>
      <c r="C11556" s="205" t="s">
        <v>692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287</v>
      </c>
      <c r="H11556" s="207" t="s">
        <v>2022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691</v>
      </c>
      <c r="C11557" s="205" t="s">
        <v>692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287</v>
      </c>
      <c r="H11557" s="207" t="s">
        <v>2022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691</v>
      </c>
      <c r="C11558" s="205" t="s">
        <v>692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287</v>
      </c>
      <c r="H11558" s="207" t="s">
        <v>2095</v>
      </c>
      <c r="I11558" s="207" t="s">
        <v>241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691</v>
      </c>
      <c r="C11559" s="205" t="s">
        <v>692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287</v>
      </c>
      <c r="H11559" s="207" t="s">
        <v>288</v>
      </c>
      <c r="I11559" s="207" t="s">
        <v>244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691</v>
      </c>
      <c r="C11560" s="205" t="s">
        <v>692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287</v>
      </c>
      <c r="H11560" s="207" t="s">
        <v>2037</v>
      </c>
      <c r="I11560" s="207" t="s">
        <v>241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691</v>
      </c>
      <c r="C11561" s="205" t="s">
        <v>692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287</v>
      </c>
      <c r="H11561" s="207" t="s">
        <v>2096</v>
      </c>
      <c r="I11561" s="207" t="s">
        <v>247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691</v>
      </c>
      <c r="C11562" s="205" t="s">
        <v>692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287</v>
      </c>
      <c r="H11562" s="207" t="s">
        <v>288</v>
      </c>
      <c r="I11562" s="207" t="s">
        <v>244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691</v>
      </c>
      <c r="C11563" s="205" t="s">
        <v>692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287</v>
      </c>
      <c r="H11563" s="207" t="s">
        <v>288</v>
      </c>
      <c r="I11563" s="207" t="s">
        <v>244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691</v>
      </c>
      <c r="C11564" s="205" t="s">
        <v>692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287</v>
      </c>
      <c r="H11564" s="207" t="s">
        <v>1612</v>
      </c>
      <c r="I11564" s="207" t="s">
        <v>241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691</v>
      </c>
      <c r="C11565" s="205" t="s">
        <v>692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287</v>
      </c>
      <c r="H11565" s="207" t="s">
        <v>1073</v>
      </c>
      <c r="I11565" s="207" t="s">
        <v>1937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691</v>
      </c>
      <c r="C11566" s="205" t="s">
        <v>692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287</v>
      </c>
      <c r="H11566" s="207" t="s">
        <v>2097</v>
      </c>
      <c r="I11566" s="207" t="s">
        <v>276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691</v>
      </c>
      <c r="C11567" s="205" t="s">
        <v>692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287</v>
      </c>
      <c r="H11567" s="207" t="s">
        <v>1073</v>
      </c>
      <c r="I11567" s="207" t="s">
        <v>1937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691</v>
      </c>
      <c r="C11568" s="205" t="s">
        <v>692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287</v>
      </c>
      <c r="H11568" s="207" t="s">
        <v>1950</v>
      </c>
      <c r="I11568" s="207" t="s">
        <v>253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691</v>
      </c>
      <c r="C11569" s="205" t="s">
        <v>692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287</v>
      </c>
      <c r="H11569" s="207" t="s">
        <v>1950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691</v>
      </c>
      <c r="C11570" s="205" t="s">
        <v>692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287</v>
      </c>
      <c r="H11570" s="207" t="s">
        <v>1950</v>
      </c>
      <c r="I11570" s="207" t="s">
        <v>241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691</v>
      </c>
      <c r="C11571" s="205" t="s">
        <v>692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287</v>
      </c>
      <c r="H11571" s="207" t="s">
        <v>1950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691</v>
      </c>
      <c r="C11572" s="205" t="s">
        <v>692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287</v>
      </c>
      <c r="H11572" s="207" t="s">
        <v>1073</v>
      </c>
      <c r="I11572" s="207" t="s">
        <v>1937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691</v>
      </c>
      <c r="C11573" s="205" t="s">
        <v>692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287</v>
      </c>
      <c r="H11573" s="207" t="s">
        <v>566</v>
      </c>
      <c r="I11573" s="207" t="s">
        <v>241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691</v>
      </c>
      <c r="C11574" s="205" t="s">
        <v>692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287</v>
      </c>
      <c r="H11574" s="207" t="s">
        <v>566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691</v>
      </c>
      <c r="C11575" s="205" t="s">
        <v>692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287</v>
      </c>
      <c r="H11575" s="207" t="s">
        <v>566</v>
      </c>
      <c r="I11575" s="207" t="s">
        <v>241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691</v>
      </c>
      <c r="C11576" s="205" t="s">
        <v>692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287</v>
      </c>
      <c r="H11576" s="207" t="s">
        <v>566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691</v>
      </c>
      <c r="C11577" s="205" t="s">
        <v>692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287</v>
      </c>
      <c r="H11577" s="207" t="s">
        <v>1592</v>
      </c>
      <c r="I11577" s="207" t="s">
        <v>263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691</v>
      </c>
      <c r="C11578" s="205" t="s">
        <v>692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287</v>
      </c>
      <c r="H11578" s="207" t="s">
        <v>1610</v>
      </c>
      <c r="I11578" s="207" t="s">
        <v>269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691</v>
      </c>
      <c r="C11579" s="205" t="s">
        <v>692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287</v>
      </c>
      <c r="H11579" s="207" t="s">
        <v>1610</v>
      </c>
      <c r="I11579" s="207" t="s">
        <v>269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691</v>
      </c>
      <c r="C11580" s="205" t="s">
        <v>692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287</v>
      </c>
      <c r="H11580" s="207" t="s">
        <v>1610</v>
      </c>
      <c r="I11580" s="207" t="s">
        <v>269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691</v>
      </c>
      <c r="C11581" s="205" t="s">
        <v>692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287</v>
      </c>
      <c r="H11581" s="207" t="s">
        <v>404</v>
      </c>
      <c r="I11581" s="207" t="s">
        <v>247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691</v>
      </c>
      <c r="C11582" s="205" t="s">
        <v>692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287</v>
      </c>
      <c r="H11582" s="207" t="s">
        <v>404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691</v>
      </c>
      <c r="C11583" s="205" t="s">
        <v>692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287</v>
      </c>
      <c r="H11583" s="229" t="s">
        <v>404</v>
      </c>
      <c r="I11583" s="229" t="s">
        <v>249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691</v>
      </c>
      <c r="C11584" s="205" t="s">
        <v>692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287</v>
      </c>
      <c r="H11584" s="229" t="s">
        <v>404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691</v>
      </c>
      <c r="C11585" s="205" t="s">
        <v>692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313</v>
      </c>
      <c r="H11585" s="207" t="s">
        <v>412</v>
      </c>
      <c r="I11585" s="207" t="s">
        <v>241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691</v>
      </c>
      <c r="C11586" s="205" t="s">
        <v>692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317</v>
      </c>
      <c r="H11586" s="207" t="s">
        <v>412</v>
      </c>
      <c r="I11586" s="207" t="s">
        <v>241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691</v>
      </c>
      <c r="C11587" s="205" t="s">
        <v>692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287</v>
      </c>
      <c r="H11587" s="207" t="s">
        <v>2024</v>
      </c>
      <c r="I11587" s="207" t="s">
        <v>241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691</v>
      </c>
      <c r="C11588" s="205" t="s">
        <v>692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287</v>
      </c>
      <c r="H11588" s="207" t="s">
        <v>2024</v>
      </c>
      <c r="I11588" s="207" t="s">
        <v>241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691</v>
      </c>
      <c r="C11589" s="205" t="s">
        <v>692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287</v>
      </c>
      <c r="H11589" s="207" t="s">
        <v>1066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691</v>
      </c>
      <c r="C11590" s="205" t="s">
        <v>692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317</v>
      </c>
      <c r="H11590" s="207" t="s">
        <v>2098</v>
      </c>
      <c r="I11590" s="207" t="s">
        <v>241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691</v>
      </c>
      <c r="C11591" s="205" t="s">
        <v>692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313</v>
      </c>
      <c r="H11591" s="207" t="s">
        <v>2098</v>
      </c>
      <c r="I11591" s="207" t="s">
        <v>241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691</v>
      </c>
      <c r="C11592" s="205" t="s">
        <v>692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317</v>
      </c>
      <c r="H11592" s="207" t="s">
        <v>2098</v>
      </c>
      <c r="I11592" s="207" t="s">
        <v>241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691</v>
      </c>
      <c r="C11593" s="205" t="s">
        <v>692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313</v>
      </c>
      <c r="H11593" s="207" t="s">
        <v>2098</v>
      </c>
      <c r="I11593" s="207" t="s">
        <v>241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691</v>
      </c>
      <c r="C11594" s="205" t="s">
        <v>692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287</v>
      </c>
      <c r="H11594" s="207" t="s">
        <v>1066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691</v>
      </c>
      <c r="C11595" s="205" t="s">
        <v>692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287</v>
      </c>
      <c r="H11595" s="207" t="s">
        <v>1066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691</v>
      </c>
      <c r="C11596" s="205" t="s">
        <v>692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287</v>
      </c>
      <c r="H11596" s="207" t="s">
        <v>1580</v>
      </c>
      <c r="I11596" s="207" t="s">
        <v>276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691</v>
      </c>
      <c r="C11597" s="205" t="s">
        <v>692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287</v>
      </c>
      <c r="H11597" s="207" t="s">
        <v>1580</v>
      </c>
      <c r="I11597" s="207" t="s">
        <v>249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691</v>
      </c>
      <c r="C11598" s="205" t="s">
        <v>692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287</v>
      </c>
      <c r="H11598" s="207" t="s">
        <v>2099</v>
      </c>
      <c r="I11598" s="207" t="s">
        <v>253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691</v>
      </c>
      <c r="C11599" s="205" t="s">
        <v>692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287</v>
      </c>
      <c r="H11599" s="207" t="s">
        <v>2099</v>
      </c>
      <c r="I11599" s="207" t="s">
        <v>250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691</v>
      </c>
      <c r="C11600" s="205" t="s">
        <v>692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287</v>
      </c>
      <c r="H11600" s="229" t="s">
        <v>2099</v>
      </c>
      <c r="I11600" s="229" t="s">
        <v>253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691</v>
      </c>
      <c r="C11601" s="205" t="s">
        <v>692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303</v>
      </c>
      <c r="H11601" s="229" t="s">
        <v>2099</v>
      </c>
      <c r="I11601" s="229" t="s">
        <v>253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691</v>
      </c>
      <c r="C11602" s="205" t="s">
        <v>692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287</v>
      </c>
      <c r="H11602" s="207" t="s">
        <v>554</v>
      </c>
      <c r="I11602" s="207" t="s">
        <v>241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691</v>
      </c>
      <c r="C11603" s="205" t="s">
        <v>692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287</v>
      </c>
      <c r="H11603" s="207" t="s">
        <v>554</v>
      </c>
      <c r="I11603" s="207" t="s">
        <v>241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691</v>
      </c>
      <c r="C11604" s="205" t="s">
        <v>692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287</v>
      </c>
      <c r="H11604" s="222" t="s">
        <v>554</v>
      </c>
      <c r="I11604" s="222" t="s">
        <v>241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691</v>
      </c>
      <c r="C11605" s="205" t="s">
        <v>692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287</v>
      </c>
      <c r="H11605" s="207" t="s">
        <v>2100</v>
      </c>
      <c r="I11605" s="207" t="s">
        <v>245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691</v>
      </c>
      <c r="C11606" s="205" t="s">
        <v>692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287</v>
      </c>
      <c r="H11606" s="207" t="s">
        <v>1884</v>
      </c>
      <c r="I11606" s="207" t="s">
        <v>242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691</v>
      </c>
      <c r="C11607" s="205" t="s">
        <v>692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287</v>
      </c>
      <c r="H11607" s="207" t="s">
        <v>1884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691</v>
      </c>
      <c r="C11608" s="205" t="s">
        <v>692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287</v>
      </c>
      <c r="H11608" s="207" t="s">
        <v>1884</v>
      </c>
      <c r="I11608" s="207" t="s">
        <v>242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691</v>
      </c>
      <c r="C11609" s="205" t="s">
        <v>692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287</v>
      </c>
      <c r="H11609" s="207" t="s">
        <v>1884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691</v>
      </c>
      <c r="C11610" s="205" t="s">
        <v>692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287</v>
      </c>
      <c r="H11610" s="207" t="s">
        <v>1884</v>
      </c>
      <c r="I11610" s="207" t="s">
        <v>242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691</v>
      </c>
      <c r="C11611" s="205" t="s">
        <v>692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287</v>
      </c>
      <c r="H11611" s="207" t="s">
        <v>1884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691</v>
      </c>
      <c r="C11612" s="205" t="s">
        <v>692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287</v>
      </c>
      <c r="H11612" s="207" t="s">
        <v>1884</v>
      </c>
      <c r="I11612" s="207" t="s">
        <v>242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691</v>
      </c>
      <c r="C11613" s="205" t="s">
        <v>692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287</v>
      </c>
      <c r="H11613" s="207" t="s">
        <v>1884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691</v>
      </c>
      <c r="C11614" s="205" t="s">
        <v>692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287</v>
      </c>
      <c r="H11614" s="207" t="s">
        <v>1884</v>
      </c>
      <c r="I11614" s="207" t="s">
        <v>241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691</v>
      </c>
      <c r="C11615" s="205" t="s">
        <v>692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287</v>
      </c>
      <c r="H11615" s="207" t="s">
        <v>1884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691</v>
      </c>
      <c r="C11616" s="205" t="s">
        <v>692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287</v>
      </c>
      <c r="H11616" s="207" t="s">
        <v>165</v>
      </c>
      <c r="I11616" s="207" t="s">
        <v>241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691</v>
      </c>
      <c r="C11617" s="205" t="s">
        <v>692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287</v>
      </c>
      <c r="H11617" s="207" t="s">
        <v>165</v>
      </c>
      <c r="I11617" s="207" t="s">
        <v>245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691</v>
      </c>
      <c r="C11618" s="205" t="s">
        <v>692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287</v>
      </c>
      <c r="H11618" s="229" t="s">
        <v>165</v>
      </c>
      <c r="I11618" s="229" t="s">
        <v>241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691</v>
      </c>
      <c r="C11619" s="205" t="s">
        <v>692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287</v>
      </c>
      <c r="H11619" s="207" t="s">
        <v>2073</v>
      </c>
      <c r="I11619" s="207" t="s">
        <v>247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691</v>
      </c>
      <c r="C11620" s="205" t="s">
        <v>692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287</v>
      </c>
      <c r="H11620" s="207" t="s">
        <v>2073</v>
      </c>
      <c r="I11620" s="207" t="s">
        <v>247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691</v>
      </c>
      <c r="C11621" s="205" t="s">
        <v>692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287</v>
      </c>
      <c r="H11621" s="207" t="s">
        <v>2073</v>
      </c>
      <c r="I11621" s="207" t="s">
        <v>247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691</v>
      </c>
      <c r="C11622" s="205" t="s">
        <v>692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287</v>
      </c>
      <c r="H11622" s="207" t="s">
        <v>1572</v>
      </c>
      <c r="I11622" s="207" t="s">
        <v>240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691</v>
      </c>
      <c r="C11623" s="205" t="s">
        <v>692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287</v>
      </c>
      <c r="H11623" s="207" t="s">
        <v>1585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691</v>
      </c>
      <c r="C11624" s="205" t="s">
        <v>692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293</v>
      </c>
      <c r="H11624" s="207" t="s">
        <v>1565</v>
      </c>
      <c r="I11624" s="207" t="s">
        <v>240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691</v>
      </c>
      <c r="C11625" s="205" t="s">
        <v>692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287</v>
      </c>
      <c r="H11625" s="207" t="s">
        <v>999</v>
      </c>
      <c r="I11625" s="207" t="s">
        <v>248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691</v>
      </c>
      <c r="C11626" s="205" t="s">
        <v>692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287</v>
      </c>
      <c r="H11626" s="207" t="s">
        <v>999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691</v>
      </c>
      <c r="C11627" s="205" t="s">
        <v>692</v>
      </c>
      <c r="D11627" s="72" t="str">
        <f t="shared" si="363"/>
        <v>jun/2019</v>
      </c>
      <c r="E11627" s="206">
        <v>43635</v>
      </c>
      <c r="F11627" s="205" t="s">
        <v>2082</v>
      </c>
      <c r="G11627" s="205" t="s">
        <v>287</v>
      </c>
      <c r="H11627" s="207" t="s">
        <v>2101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691</v>
      </c>
      <c r="C11628" s="205" t="s">
        <v>692</v>
      </c>
      <c r="D11628" s="72" t="str">
        <f t="shared" si="363"/>
        <v>jun/2019</v>
      </c>
      <c r="E11628" s="206">
        <v>43635</v>
      </c>
      <c r="F11628" s="205" t="s">
        <v>216</v>
      </c>
      <c r="G11628" s="205" t="s">
        <v>287</v>
      </c>
      <c r="H11628" s="207" t="s">
        <v>2102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691</v>
      </c>
      <c r="C11629" s="205" t="s">
        <v>692</v>
      </c>
      <c r="D11629" s="72" t="str">
        <f t="shared" si="363"/>
        <v>jun/2019</v>
      </c>
      <c r="E11629" s="206">
        <v>43635</v>
      </c>
      <c r="F11629" s="205" t="s">
        <v>216</v>
      </c>
      <c r="G11629" s="205" t="s">
        <v>287</v>
      </c>
      <c r="H11629" s="207" t="s">
        <v>2102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691</v>
      </c>
      <c r="C11630" s="205" t="s">
        <v>692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287</v>
      </c>
      <c r="H11630" s="207" t="s">
        <v>2101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691</v>
      </c>
      <c r="C11631" s="205" t="s">
        <v>692</v>
      </c>
      <c r="D11631" s="72" t="str">
        <f t="shared" si="363"/>
        <v>jun/2019</v>
      </c>
      <c r="E11631" s="206">
        <v>43635</v>
      </c>
      <c r="F11631" s="205" t="s">
        <v>520</v>
      </c>
      <c r="G11631" s="205" t="s">
        <v>287</v>
      </c>
      <c r="H11631" s="207" t="s">
        <v>204</v>
      </c>
      <c r="I11631" s="207" t="s">
        <v>292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691</v>
      </c>
      <c r="C11632" s="205" t="s">
        <v>692</v>
      </c>
      <c r="D11632" s="72" t="str">
        <f t="shared" si="363"/>
        <v>jun/2019</v>
      </c>
      <c r="E11632" s="206">
        <v>43635</v>
      </c>
      <c r="F11632" s="205" t="s">
        <v>210</v>
      </c>
      <c r="G11632" s="205" t="s">
        <v>287</v>
      </c>
      <c r="H11632" s="207" t="s">
        <v>298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691</v>
      </c>
      <c r="C11633" s="205" t="s">
        <v>692</v>
      </c>
      <c r="D11633" s="72" t="str">
        <f t="shared" si="363"/>
        <v>jun/2019</v>
      </c>
      <c r="E11633" s="206">
        <v>43635</v>
      </c>
      <c r="F11633" s="205" t="s">
        <v>210</v>
      </c>
      <c r="G11633" s="205" t="s">
        <v>287</v>
      </c>
      <c r="H11633" s="207" t="s">
        <v>298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691</v>
      </c>
      <c r="C11634" s="205" t="s">
        <v>692</v>
      </c>
      <c r="D11634" s="72" t="str">
        <f t="shared" si="363"/>
        <v>jun/2019</v>
      </c>
      <c r="E11634" s="206">
        <v>43635</v>
      </c>
      <c r="F11634" s="205" t="s">
        <v>210</v>
      </c>
      <c r="G11634" s="205" t="s">
        <v>287</v>
      </c>
      <c r="H11634" s="207" t="s">
        <v>298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691</v>
      </c>
      <c r="C11635" s="205" t="s">
        <v>692</v>
      </c>
      <c r="D11635" s="72" t="str">
        <f t="shared" si="363"/>
        <v>jun/2019</v>
      </c>
      <c r="E11635" s="206">
        <v>43635</v>
      </c>
      <c r="F11635" s="205" t="s">
        <v>210</v>
      </c>
      <c r="G11635" s="205" t="s">
        <v>287</v>
      </c>
      <c r="H11635" s="207" t="s">
        <v>298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691</v>
      </c>
      <c r="C11636" s="205" t="s">
        <v>692</v>
      </c>
      <c r="D11636" s="72" t="str">
        <f t="shared" si="363"/>
        <v>jun/2019</v>
      </c>
      <c r="E11636" s="206">
        <v>43635</v>
      </c>
      <c r="F11636" s="205" t="s">
        <v>210</v>
      </c>
      <c r="G11636" s="205" t="s">
        <v>287</v>
      </c>
      <c r="H11636" s="207" t="s">
        <v>298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691</v>
      </c>
      <c r="C11637" s="205" t="s">
        <v>692</v>
      </c>
      <c r="D11637" s="72" t="str">
        <f t="shared" si="363"/>
        <v>jun/2019</v>
      </c>
      <c r="E11637" s="206">
        <v>43635</v>
      </c>
      <c r="F11637" s="205" t="s">
        <v>210</v>
      </c>
      <c r="G11637" s="205" t="s">
        <v>287</v>
      </c>
      <c r="H11637" s="207" t="s">
        <v>298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691</v>
      </c>
      <c r="C11638" s="205" t="s">
        <v>692</v>
      </c>
      <c r="D11638" s="72" t="str">
        <f t="shared" si="363"/>
        <v>jun/2019</v>
      </c>
      <c r="E11638" s="206">
        <v>43635</v>
      </c>
      <c r="F11638" s="205" t="s">
        <v>210</v>
      </c>
      <c r="G11638" s="205" t="s">
        <v>287</v>
      </c>
      <c r="H11638" s="207" t="s">
        <v>298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691</v>
      </c>
      <c r="C11639" s="205" t="s">
        <v>692</v>
      </c>
      <c r="D11639" s="72" t="str">
        <f t="shared" si="363"/>
        <v>jun/2019</v>
      </c>
      <c r="E11639" s="206">
        <v>43635</v>
      </c>
      <c r="F11639" s="205" t="s">
        <v>210</v>
      </c>
      <c r="G11639" s="205" t="s">
        <v>287</v>
      </c>
      <c r="H11639" s="207" t="s">
        <v>298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691</v>
      </c>
      <c r="C11640" s="205" t="s">
        <v>692</v>
      </c>
      <c r="D11640" s="72" t="str">
        <f t="shared" si="363"/>
        <v>jun/2019</v>
      </c>
      <c r="E11640" s="206">
        <v>43635</v>
      </c>
      <c r="F11640" s="205" t="s">
        <v>210</v>
      </c>
      <c r="G11640" s="205" t="s">
        <v>287</v>
      </c>
      <c r="H11640" s="207" t="s">
        <v>298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691</v>
      </c>
      <c r="C11641" s="205" t="s">
        <v>692</v>
      </c>
      <c r="D11641" s="72" t="str">
        <f t="shared" si="363"/>
        <v>jun/2019</v>
      </c>
      <c r="E11641" s="206">
        <v>43635</v>
      </c>
      <c r="F11641" s="205" t="s">
        <v>210</v>
      </c>
      <c r="G11641" s="205" t="s">
        <v>287</v>
      </c>
      <c r="H11641" s="207" t="s">
        <v>298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691</v>
      </c>
      <c r="C11642" s="205" t="s">
        <v>692</v>
      </c>
      <c r="D11642" s="72" t="str">
        <f t="shared" si="363"/>
        <v>jun/2019</v>
      </c>
      <c r="E11642" s="206">
        <v>43635</v>
      </c>
      <c r="F11642" s="205" t="s">
        <v>210</v>
      </c>
      <c r="G11642" s="205" t="s">
        <v>287</v>
      </c>
      <c r="H11642" s="207" t="s">
        <v>298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691</v>
      </c>
      <c r="C11643" s="205" t="s">
        <v>692</v>
      </c>
      <c r="D11643" s="72" t="str">
        <f t="shared" si="363"/>
        <v>jun/2019</v>
      </c>
      <c r="E11643" s="206">
        <v>43635</v>
      </c>
      <c r="F11643" s="205" t="s">
        <v>210</v>
      </c>
      <c r="G11643" s="205" t="s">
        <v>287</v>
      </c>
      <c r="H11643" s="207" t="s">
        <v>298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691</v>
      </c>
      <c r="C11644" s="205" t="s">
        <v>692</v>
      </c>
      <c r="D11644" s="72" t="str">
        <f t="shared" si="363"/>
        <v>jun/2019</v>
      </c>
      <c r="E11644" s="206">
        <v>43635</v>
      </c>
      <c r="F11644" s="205" t="s">
        <v>210</v>
      </c>
      <c r="G11644" s="205" t="s">
        <v>287</v>
      </c>
      <c r="H11644" s="207" t="s">
        <v>298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691</v>
      </c>
      <c r="C11645" s="205" t="s">
        <v>692</v>
      </c>
      <c r="D11645" s="72" t="str">
        <f t="shared" si="363"/>
        <v>jun/2019</v>
      </c>
      <c r="E11645" s="206">
        <v>43635</v>
      </c>
      <c r="F11645" s="205" t="s">
        <v>210</v>
      </c>
      <c r="G11645" s="205" t="s">
        <v>287</v>
      </c>
      <c r="H11645" s="207" t="s">
        <v>298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691</v>
      </c>
      <c r="C11646" s="205" t="s">
        <v>692</v>
      </c>
      <c r="D11646" s="72" t="str">
        <f t="shared" si="363"/>
        <v>jun/2019</v>
      </c>
      <c r="E11646" s="206">
        <v>43635</v>
      </c>
      <c r="F11646" s="205" t="s">
        <v>210</v>
      </c>
      <c r="G11646" s="205" t="s">
        <v>287</v>
      </c>
      <c r="H11646" s="207" t="s">
        <v>298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691</v>
      </c>
      <c r="C11647" s="205" t="s">
        <v>692</v>
      </c>
      <c r="D11647" s="72" t="str">
        <f t="shared" si="363"/>
        <v>jun/2019</v>
      </c>
      <c r="E11647" s="206">
        <v>43635</v>
      </c>
      <c r="F11647" s="205" t="s">
        <v>210</v>
      </c>
      <c r="G11647" s="205" t="s">
        <v>287</v>
      </c>
      <c r="H11647" s="207" t="s">
        <v>298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691</v>
      </c>
      <c r="C11648" s="205" t="s">
        <v>692</v>
      </c>
      <c r="D11648" s="72" t="str">
        <f t="shared" si="363"/>
        <v>jun/2019</v>
      </c>
      <c r="E11648" s="206">
        <v>43635</v>
      </c>
      <c r="F11648" s="205" t="s">
        <v>210</v>
      </c>
      <c r="G11648" s="205" t="s">
        <v>287</v>
      </c>
      <c r="H11648" s="207" t="s">
        <v>298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691</v>
      </c>
      <c r="C11649" s="205" t="s">
        <v>692</v>
      </c>
      <c r="D11649" s="72" t="str">
        <f t="shared" si="363"/>
        <v>jun/2019</v>
      </c>
      <c r="E11649" s="206">
        <v>43635</v>
      </c>
      <c r="F11649" s="205" t="s">
        <v>210</v>
      </c>
      <c r="G11649" s="205" t="s">
        <v>287</v>
      </c>
      <c r="H11649" s="207" t="s">
        <v>298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691</v>
      </c>
      <c r="C11650" s="205" t="s">
        <v>692</v>
      </c>
      <c r="D11650" s="72" t="str">
        <f t="shared" si="363"/>
        <v>jun/2019</v>
      </c>
      <c r="E11650" s="206">
        <v>43635</v>
      </c>
      <c r="F11650" s="205" t="s">
        <v>210</v>
      </c>
      <c r="G11650" s="205" t="s">
        <v>287</v>
      </c>
      <c r="H11650" s="207" t="s">
        <v>298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691</v>
      </c>
      <c r="C11651" s="205" t="s">
        <v>692</v>
      </c>
      <c r="D11651" s="72" t="str">
        <f t="shared" si="363"/>
        <v>jun/2019</v>
      </c>
      <c r="E11651" s="206">
        <v>43635</v>
      </c>
      <c r="F11651" s="205" t="s">
        <v>210</v>
      </c>
      <c r="G11651" s="205" t="s">
        <v>287</v>
      </c>
      <c r="H11651" s="207" t="s">
        <v>298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691</v>
      </c>
      <c r="C11652" s="205" t="s">
        <v>692</v>
      </c>
      <c r="D11652" s="72" t="str">
        <f t="shared" ref="D11652:D11715" si="365">TEXT(E11652,"mmm/aaaa")</f>
        <v>jun/2019</v>
      </c>
      <c r="E11652" s="206">
        <v>43635</v>
      </c>
      <c r="F11652" s="205" t="s">
        <v>210</v>
      </c>
      <c r="G11652" s="205" t="s">
        <v>287</v>
      </c>
      <c r="H11652" s="207" t="s">
        <v>298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691</v>
      </c>
      <c r="C11653" s="205" t="s">
        <v>692</v>
      </c>
      <c r="D11653" s="72" t="str">
        <f t="shared" si="365"/>
        <v>jun/2019</v>
      </c>
      <c r="E11653" s="206">
        <v>43635</v>
      </c>
      <c r="F11653" s="205" t="s">
        <v>210</v>
      </c>
      <c r="G11653" s="205" t="s">
        <v>287</v>
      </c>
      <c r="H11653" s="207" t="s">
        <v>298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691</v>
      </c>
      <c r="C11654" s="205" t="s">
        <v>692</v>
      </c>
      <c r="D11654" s="72" t="str">
        <f t="shared" si="365"/>
        <v>jun/2019</v>
      </c>
      <c r="E11654" s="206">
        <v>43635</v>
      </c>
      <c r="F11654" s="205" t="s">
        <v>210</v>
      </c>
      <c r="G11654" s="205" t="s">
        <v>287</v>
      </c>
      <c r="H11654" s="207" t="s">
        <v>298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691</v>
      </c>
      <c r="C11655" s="205" t="s">
        <v>692</v>
      </c>
      <c r="D11655" s="72" t="str">
        <f t="shared" si="365"/>
        <v>jun/2019</v>
      </c>
      <c r="E11655" s="206">
        <v>43635</v>
      </c>
      <c r="F11655" s="205" t="s">
        <v>210</v>
      </c>
      <c r="G11655" s="205" t="s">
        <v>287</v>
      </c>
      <c r="H11655" s="207" t="s">
        <v>298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691</v>
      </c>
      <c r="C11656" s="205" t="s">
        <v>692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293</v>
      </c>
      <c r="H11656" s="207" t="s">
        <v>581</v>
      </c>
      <c r="I11656" s="207" t="s">
        <v>240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691</v>
      </c>
      <c r="C11657" s="205" t="s">
        <v>692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317</v>
      </c>
      <c r="H11657" s="207" t="s">
        <v>581</v>
      </c>
      <c r="I11657" s="207" t="s">
        <v>240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691</v>
      </c>
      <c r="C11658" s="205" t="s">
        <v>692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317</v>
      </c>
      <c r="H11658" s="207" t="s">
        <v>581</v>
      </c>
      <c r="I11658" s="207" t="s">
        <v>240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691</v>
      </c>
      <c r="C11659" s="205" t="s">
        <v>692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317</v>
      </c>
      <c r="H11659" s="207" t="s">
        <v>581</v>
      </c>
      <c r="I11659" s="207" t="s">
        <v>240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691</v>
      </c>
      <c r="C11660" s="205" t="s">
        <v>692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317</v>
      </c>
      <c r="H11660" s="207" t="s">
        <v>581</v>
      </c>
      <c r="I11660" s="207" t="s">
        <v>240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691</v>
      </c>
      <c r="C11661" s="205" t="s">
        <v>692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313</v>
      </c>
      <c r="H11661" s="207" t="s">
        <v>2001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691</v>
      </c>
      <c r="C11662" s="205" t="s">
        <v>692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287</v>
      </c>
      <c r="H11662" s="207" t="s">
        <v>1982</v>
      </c>
      <c r="I11662" s="207" t="s">
        <v>241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691</v>
      </c>
      <c r="C11663" s="205" t="s">
        <v>692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287</v>
      </c>
      <c r="H11663" s="207" t="s">
        <v>1982</v>
      </c>
      <c r="I11663" s="207" t="s">
        <v>241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691</v>
      </c>
      <c r="C11664" s="205" t="s">
        <v>692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287</v>
      </c>
      <c r="H11664" s="207" t="s">
        <v>1982</v>
      </c>
      <c r="I11664" s="207" t="s">
        <v>241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691</v>
      </c>
      <c r="C11665" s="205" t="s">
        <v>692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287</v>
      </c>
      <c r="H11665" s="207" t="s">
        <v>1998</v>
      </c>
      <c r="I11665" s="207" t="s">
        <v>240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691</v>
      </c>
      <c r="C11666" s="205" t="s">
        <v>692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287</v>
      </c>
      <c r="H11666" s="207" t="s">
        <v>2103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691</v>
      </c>
      <c r="C11667" s="205" t="s">
        <v>692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287</v>
      </c>
      <c r="H11667" s="207" t="s">
        <v>2103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691</v>
      </c>
      <c r="C11668" s="205" t="s">
        <v>692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287</v>
      </c>
      <c r="H11668" s="207" t="s">
        <v>2104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691</v>
      </c>
      <c r="C11669" s="205" t="s">
        <v>692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287</v>
      </c>
      <c r="H11669" s="207" t="s">
        <v>2104</v>
      </c>
      <c r="I11669" s="207" t="s">
        <v>253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691</v>
      </c>
      <c r="C11670" s="205" t="s">
        <v>692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287</v>
      </c>
      <c r="H11670" s="207" t="s">
        <v>1983</v>
      </c>
      <c r="I11670" s="207" t="s">
        <v>248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691</v>
      </c>
      <c r="C11671" s="205" t="s">
        <v>692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287</v>
      </c>
      <c r="H11671" s="207" t="s">
        <v>2024</v>
      </c>
      <c r="I11671" s="207" t="s">
        <v>241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691</v>
      </c>
      <c r="C11672" s="205" t="s">
        <v>692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287</v>
      </c>
      <c r="H11672" s="207" t="s">
        <v>2105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691</v>
      </c>
      <c r="C11673" s="205" t="s">
        <v>692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287</v>
      </c>
      <c r="H11673" s="207" t="s">
        <v>2105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691</v>
      </c>
      <c r="C11674" s="205" t="s">
        <v>692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289</v>
      </c>
      <c r="H11674" s="207" t="s">
        <v>389</v>
      </c>
      <c r="I11674" s="207" t="s">
        <v>241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691</v>
      </c>
      <c r="C11675" s="205" t="s">
        <v>692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289</v>
      </c>
      <c r="H11675" s="207" t="s">
        <v>389</v>
      </c>
      <c r="I11675" s="207" t="s">
        <v>241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691</v>
      </c>
      <c r="C11676" s="205" t="s">
        <v>692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313</v>
      </c>
      <c r="H11676" s="207" t="s">
        <v>389</v>
      </c>
      <c r="I11676" s="207" t="s">
        <v>241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691</v>
      </c>
      <c r="C11677" s="205" t="s">
        <v>692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303</v>
      </c>
      <c r="H11677" s="207" t="s">
        <v>389</v>
      </c>
      <c r="I11677" s="207" t="s">
        <v>241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691</v>
      </c>
      <c r="C11678" s="205" t="s">
        <v>692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287</v>
      </c>
      <c r="H11678" s="238" t="s">
        <v>2074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691</v>
      </c>
      <c r="C11679" s="205" t="s">
        <v>692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287</v>
      </c>
      <c r="H11679" s="207" t="s">
        <v>2074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691</v>
      </c>
      <c r="C11680" s="205" t="s">
        <v>692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287</v>
      </c>
      <c r="H11680" s="207" t="s">
        <v>2106</v>
      </c>
      <c r="I11680" s="207" t="s">
        <v>253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691</v>
      </c>
      <c r="C11681" s="205" t="s">
        <v>692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287</v>
      </c>
      <c r="H11681" s="207" t="s">
        <v>2074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691</v>
      </c>
      <c r="C11682" s="205" t="s">
        <v>692</v>
      </c>
      <c r="D11682" s="72" t="str">
        <f t="shared" si="365"/>
        <v>jun/2019</v>
      </c>
      <c r="E11682" s="206">
        <v>43640</v>
      </c>
      <c r="F11682" s="205" t="s">
        <v>520</v>
      </c>
      <c r="G11682" s="205" t="s">
        <v>287</v>
      </c>
      <c r="H11682" s="207" t="s">
        <v>204</v>
      </c>
      <c r="I11682" s="207" t="s">
        <v>292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691</v>
      </c>
      <c r="C11683" s="205" t="s">
        <v>692</v>
      </c>
      <c r="D11683" s="72" t="str">
        <f t="shared" si="365"/>
        <v>jun/2019</v>
      </c>
      <c r="E11683" s="206">
        <v>43640</v>
      </c>
      <c r="F11683" s="205" t="s">
        <v>210</v>
      </c>
      <c r="G11683" s="205" t="s">
        <v>287</v>
      </c>
      <c r="H11683" s="207" t="s">
        <v>298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691</v>
      </c>
      <c r="C11684" s="205" t="s">
        <v>692</v>
      </c>
      <c r="D11684" s="72" t="str">
        <f t="shared" si="365"/>
        <v>jun/2019</v>
      </c>
      <c r="E11684" s="206">
        <v>43640</v>
      </c>
      <c r="F11684" s="205" t="s">
        <v>210</v>
      </c>
      <c r="G11684" s="205" t="s">
        <v>287</v>
      </c>
      <c r="H11684" s="207" t="s">
        <v>298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691</v>
      </c>
      <c r="C11685" s="205" t="s">
        <v>692</v>
      </c>
      <c r="D11685" s="72" t="str">
        <f t="shared" si="365"/>
        <v>jun/2019</v>
      </c>
      <c r="E11685" s="206">
        <v>43640</v>
      </c>
      <c r="F11685" s="205" t="s">
        <v>210</v>
      </c>
      <c r="G11685" s="205" t="s">
        <v>287</v>
      </c>
      <c r="H11685" s="207" t="s">
        <v>298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691</v>
      </c>
      <c r="C11686" s="205" t="s">
        <v>692</v>
      </c>
      <c r="D11686" s="72" t="str">
        <f t="shared" si="365"/>
        <v>jun/2019</v>
      </c>
      <c r="E11686" s="206">
        <v>43640</v>
      </c>
      <c r="F11686" s="205" t="s">
        <v>210</v>
      </c>
      <c r="G11686" s="205" t="s">
        <v>287</v>
      </c>
      <c r="H11686" s="207" t="s">
        <v>298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691</v>
      </c>
      <c r="C11687" s="205" t="s">
        <v>692</v>
      </c>
      <c r="D11687" s="72" t="str">
        <f t="shared" si="365"/>
        <v>jun/2019</v>
      </c>
      <c r="E11687" s="206">
        <v>43640</v>
      </c>
      <c r="F11687" s="205" t="s">
        <v>210</v>
      </c>
      <c r="G11687" s="205" t="s">
        <v>287</v>
      </c>
      <c r="H11687" s="207" t="s">
        <v>298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691</v>
      </c>
      <c r="C11688" s="205" t="s">
        <v>692</v>
      </c>
      <c r="D11688" s="72" t="str">
        <f t="shared" si="365"/>
        <v>jun/2019</v>
      </c>
      <c r="E11688" s="206">
        <v>43640</v>
      </c>
      <c r="F11688" s="205" t="s">
        <v>210</v>
      </c>
      <c r="G11688" s="205" t="s">
        <v>287</v>
      </c>
      <c r="H11688" s="207" t="s">
        <v>298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691</v>
      </c>
      <c r="C11689" s="205" t="s">
        <v>692</v>
      </c>
      <c r="D11689" s="72" t="str">
        <f t="shared" si="365"/>
        <v>jun/2019</v>
      </c>
      <c r="E11689" s="206">
        <v>43640</v>
      </c>
      <c r="F11689" s="205" t="s">
        <v>210</v>
      </c>
      <c r="G11689" s="205" t="s">
        <v>287</v>
      </c>
      <c r="H11689" s="207" t="s">
        <v>298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691</v>
      </c>
      <c r="C11690" s="205" t="s">
        <v>692</v>
      </c>
      <c r="D11690" s="72" t="str">
        <f t="shared" si="365"/>
        <v>jun/2019</v>
      </c>
      <c r="E11690" s="206">
        <v>43640</v>
      </c>
      <c r="F11690" s="205" t="s">
        <v>210</v>
      </c>
      <c r="G11690" s="205" t="s">
        <v>287</v>
      </c>
      <c r="H11690" s="207" t="s">
        <v>298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691</v>
      </c>
      <c r="C11691" s="205" t="s">
        <v>692</v>
      </c>
      <c r="D11691" s="72" t="str">
        <f t="shared" si="365"/>
        <v>jun/2019</v>
      </c>
      <c r="E11691" s="206">
        <v>43640</v>
      </c>
      <c r="F11691" s="205" t="s">
        <v>210</v>
      </c>
      <c r="G11691" s="205" t="s">
        <v>287</v>
      </c>
      <c r="H11691" s="207" t="s">
        <v>298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691</v>
      </c>
      <c r="C11692" s="205" t="s">
        <v>692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293</v>
      </c>
      <c r="H11692" s="207" t="s">
        <v>581</v>
      </c>
      <c r="I11692" s="207" t="s">
        <v>240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691</v>
      </c>
      <c r="C11693" s="205" t="s">
        <v>692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317</v>
      </c>
      <c r="H11693" s="207" t="s">
        <v>581</v>
      </c>
      <c r="I11693" s="207" t="s">
        <v>240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691</v>
      </c>
      <c r="C11694" s="205" t="s">
        <v>692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317</v>
      </c>
      <c r="H11694" s="207" t="s">
        <v>581</v>
      </c>
      <c r="I11694" s="207" t="s">
        <v>240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691</v>
      </c>
      <c r="C11695" s="205" t="s">
        <v>692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287</v>
      </c>
      <c r="H11695" s="207" t="s">
        <v>2040</v>
      </c>
      <c r="I11695" s="207" t="s">
        <v>252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691</v>
      </c>
      <c r="C11696" s="205" t="s">
        <v>692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287</v>
      </c>
      <c r="H11696" s="207" t="s">
        <v>2040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691</v>
      </c>
      <c r="C11697" s="205" t="s">
        <v>692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287</v>
      </c>
      <c r="H11697" s="207" t="s">
        <v>2040</v>
      </c>
      <c r="I11697" s="207" t="s">
        <v>252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691</v>
      </c>
      <c r="C11698" s="205" t="s">
        <v>692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287</v>
      </c>
      <c r="H11698" s="207" t="s">
        <v>2040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691</v>
      </c>
      <c r="C11699" s="205" t="s">
        <v>692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287</v>
      </c>
      <c r="H11699" s="207" t="s">
        <v>1912</v>
      </c>
      <c r="I11699" s="207" t="s">
        <v>247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691</v>
      </c>
      <c r="C11700" s="205" t="s">
        <v>692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287</v>
      </c>
      <c r="H11700" s="207" t="s">
        <v>1912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691</v>
      </c>
      <c r="C11701" s="205" t="s">
        <v>692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287</v>
      </c>
      <c r="H11701" s="207" t="s">
        <v>1947</v>
      </c>
      <c r="I11701" s="207" t="s">
        <v>245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691</v>
      </c>
      <c r="C11702" s="205" t="s">
        <v>692</v>
      </c>
      <c r="D11702" s="72" t="str">
        <f t="shared" si="365"/>
        <v>jun/2019</v>
      </c>
      <c r="E11702" s="206">
        <v>43641</v>
      </c>
      <c r="F11702" s="205" t="s">
        <v>520</v>
      </c>
      <c r="G11702" s="205" t="s">
        <v>287</v>
      </c>
      <c r="H11702" s="207" t="s">
        <v>204</v>
      </c>
      <c r="I11702" s="207" t="s">
        <v>292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691</v>
      </c>
      <c r="C11703" s="205" t="s">
        <v>692</v>
      </c>
      <c r="D11703" s="72" t="str">
        <f t="shared" si="365"/>
        <v>jun/2019</v>
      </c>
      <c r="E11703" s="206">
        <v>43641</v>
      </c>
      <c r="F11703" s="205" t="s">
        <v>210</v>
      </c>
      <c r="G11703" s="205" t="s">
        <v>287</v>
      </c>
      <c r="H11703" s="207" t="s">
        <v>298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691</v>
      </c>
      <c r="C11704" s="205" t="s">
        <v>692</v>
      </c>
      <c r="D11704" s="72" t="str">
        <f t="shared" si="365"/>
        <v>jun/2019</v>
      </c>
      <c r="E11704" s="206">
        <v>43641</v>
      </c>
      <c r="F11704" s="205" t="s">
        <v>210</v>
      </c>
      <c r="G11704" s="205" t="s">
        <v>287</v>
      </c>
      <c r="H11704" s="207" t="s">
        <v>298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691</v>
      </c>
      <c r="C11705" s="205" t="s">
        <v>692</v>
      </c>
      <c r="D11705" s="72" t="str">
        <f t="shared" si="365"/>
        <v>jun/2019</v>
      </c>
      <c r="E11705" s="206">
        <v>43641</v>
      </c>
      <c r="F11705" s="205" t="s">
        <v>210</v>
      </c>
      <c r="G11705" s="205" t="s">
        <v>287</v>
      </c>
      <c r="H11705" s="207" t="s">
        <v>298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691</v>
      </c>
      <c r="C11706" s="205" t="s">
        <v>692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287</v>
      </c>
      <c r="H11706" s="207" t="s">
        <v>2017</v>
      </c>
      <c r="I11706" s="207" t="s">
        <v>241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691</v>
      </c>
      <c r="C11707" s="205" t="s">
        <v>692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287</v>
      </c>
      <c r="H11707" s="207" t="s">
        <v>2017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691</v>
      </c>
      <c r="C11708" s="205" t="s">
        <v>692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287</v>
      </c>
      <c r="H11708" s="207" t="s">
        <v>404</v>
      </c>
      <c r="I11708" s="207" t="s">
        <v>247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691</v>
      </c>
      <c r="C11709" s="205" t="s">
        <v>692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287</v>
      </c>
      <c r="H11709" s="207" t="s">
        <v>404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691</v>
      </c>
      <c r="C11710" s="205" t="s">
        <v>692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287</v>
      </c>
      <c r="H11710" s="207" t="s">
        <v>1832</v>
      </c>
      <c r="I11710" s="207" t="s">
        <v>248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691</v>
      </c>
      <c r="C11711" s="205" t="s">
        <v>692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287</v>
      </c>
      <c r="H11711" s="207" t="s">
        <v>1832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691</v>
      </c>
      <c r="C11712" s="205" t="s">
        <v>692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303</v>
      </c>
      <c r="H11712" s="207" t="s">
        <v>2107</v>
      </c>
      <c r="I11712" s="207" t="s">
        <v>275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691</v>
      </c>
      <c r="C11713" s="205" t="s">
        <v>692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289</v>
      </c>
      <c r="H11713" s="207" t="s">
        <v>2107</v>
      </c>
      <c r="I11713" s="207" t="s">
        <v>275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691</v>
      </c>
      <c r="C11714" s="205" t="s">
        <v>692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287</v>
      </c>
      <c r="H11714" s="207" t="s">
        <v>1942</v>
      </c>
      <c r="I11714" s="207" t="s">
        <v>249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691</v>
      </c>
      <c r="C11715" s="205" t="s">
        <v>692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287</v>
      </c>
      <c r="H11715" s="207" t="s">
        <v>1942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691</v>
      </c>
      <c r="C11716" s="205" t="s">
        <v>692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287</v>
      </c>
      <c r="H11716" s="207" t="s">
        <v>1900</v>
      </c>
      <c r="I11716" s="207" t="s">
        <v>240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691</v>
      </c>
      <c r="C11717" s="205" t="s">
        <v>692</v>
      </c>
      <c r="D11717" s="72" t="str">
        <f t="shared" si="367"/>
        <v>jun/2019</v>
      </c>
      <c r="E11717" s="206">
        <v>43642</v>
      </c>
      <c r="F11717" s="205" t="s">
        <v>520</v>
      </c>
      <c r="G11717" s="205" t="s">
        <v>287</v>
      </c>
      <c r="H11717" s="207" t="s">
        <v>204</v>
      </c>
      <c r="I11717" s="207" t="s">
        <v>292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691</v>
      </c>
      <c r="C11718" s="205" t="s">
        <v>692</v>
      </c>
      <c r="D11718" s="72" t="str">
        <f t="shared" si="367"/>
        <v>jun/2019</v>
      </c>
      <c r="E11718" s="206">
        <v>43642</v>
      </c>
      <c r="F11718" s="205" t="s">
        <v>210</v>
      </c>
      <c r="G11718" s="205" t="s">
        <v>287</v>
      </c>
      <c r="H11718" s="207" t="s">
        <v>298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691</v>
      </c>
      <c r="C11719" s="205" t="s">
        <v>692</v>
      </c>
      <c r="D11719" s="72" t="str">
        <f t="shared" si="367"/>
        <v>jun/2019</v>
      </c>
      <c r="E11719" s="206">
        <v>43642</v>
      </c>
      <c r="F11719" s="205" t="s">
        <v>210</v>
      </c>
      <c r="G11719" s="205" t="s">
        <v>287</v>
      </c>
      <c r="H11719" s="207" t="s">
        <v>298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691</v>
      </c>
      <c r="C11720" s="205" t="s">
        <v>692</v>
      </c>
      <c r="D11720" s="72" t="str">
        <f t="shared" si="367"/>
        <v>jun/2019</v>
      </c>
      <c r="E11720" s="206">
        <v>43642</v>
      </c>
      <c r="F11720" s="205" t="s">
        <v>210</v>
      </c>
      <c r="G11720" s="205" t="s">
        <v>287</v>
      </c>
      <c r="H11720" s="207" t="s">
        <v>298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691</v>
      </c>
      <c r="C11721" s="205" t="s">
        <v>692</v>
      </c>
      <c r="D11721" s="72" t="str">
        <f t="shared" si="367"/>
        <v>jun/2019</v>
      </c>
      <c r="E11721" s="206">
        <v>43642</v>
      </c>
      <c r="F11721" s="205" t="s">
        <v>210</v>
      </c>
      <c r="G11721" s="205" t="s">
        <v>287</v>
      </c>
      <c r="H11721" s="207" t="s">
        <v>298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691</v>
      </c>
      <c r="C11722" s="205" t="s">
        <v>692</v>
      </c>
      <c r="D11722" s="72" t="str">
        <f t="shared" si="367"/>
        <v>jun/2019</v>
      </c>
      <c r="E11722" s="206">
        <v>43642</v>
      </c>
      <c r="F11722" s="205" t="s">
        <v>210</v>
      </c>
      <c r="G11722" s="205" t="s">
        <v>287</v>
      </c>
      <c r="H11722" s="207" t="s">
        <v>298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691</v>
      </c>
      <c r="C11723" s="205" t="s">
        <v>692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317</v>
      </c>
      <c r="H11723" s="207" t="s">
        <v>581</v>
      </c>
      <c r="I11723" s="207" t="s">
        <v>240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691</v>
      </c>
      <c r="C11724" s="205" t="s">
        <v>692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317</v>
      </c>
      <c r="H11724" s="207" t="s">
        <v>581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691</v>
      </c>
      <c r="C11725" s="205" t="s">
        <v>692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287</v>
      </c>
      <c r="H11725" s="207" t="s">
        <v>2108</v>
      </c>
      <c r="I11725" s="207" t="s">
        <v>253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691</v>
      </c>
      <c r="C11726" s="205" t="s">
        <v>692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287</v>
      </c>
      <c r="H11726" s="207" t="s">
        <v>2109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691</v>
      </c>
      <c r="C11727" s="205" t="s">
        <v>692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287</v>
      </c>
      <c r="H11727" s="207" t="s">
        <v>2109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691</v>
      </c>
      <c r="C11728" s="205" t="s">
        <v>692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287</v>
      </c>
      <c r="H11728" s="207" t="s">
        <v>664</v>
      </c>
      <c r="I11728" s="207" t="s">
        <v>242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691</v>
      </c>
      <c r="C11729" s="205" t="s">
        <v>692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287</v>
      </c>
      <c r="H11729" s="207" t="s">
        <v>664</v>
      </c>
      <c r="I11729" s="207" t="s">
        <v>242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691</v>
      </c>
      <c r="C11730" s="205" t="s">
        <v>692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287</v>
      </c>
      <c r="H11730" s="207" t="s">
        <v>1743</v>
      </c>
      <c r="I11730" s="207" t="s">
        <v>240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691</v>
      </c>
      <c r="C11731" s="205" t="s">
        <v>692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287</v>
      </c>
      <c r="H11731" s="207" t="s">
        <v>1832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691</v>
      </c>
      <c r="C11732" s="205" t="s">
        <v>692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287</v>
      </c>
      <c r="H11732" s="207" t="s">
        <v>1832</v>
      </c>
      <c r="I11732" s="207" t="s">
        <v>248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691</v>
      </c>
      <c r="C11733" s="205" t="s">
        <v>692</v>
      </c>
      <c r="D11733" s="72" t="str">
        <f t="shared" si="367"/>
        <v>jun/2019</v>
      </c>
      <c r="E11733" s="206">
        <v>43643</v>
      </c>
      <c r="F11733" s="205" t="s">
        <v>520</v>
      </c>
      <c r="G11733" s="205" t="s">
        <v>287</v>
      </c>
      <c r="H11733" s="207" t="s">
        <v>204</v>
      </c>
      <c r="I11733" s="207" t="s">
        <v>292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691</v>
      </c>
      <c r="C11734" s="205" t="s">
        <v>692</v>
      </c>
      <c r="D11734" s="72" t="str">
        <f t="shared" si="367"/>
        <v>jun/2019</v>
      </c>
      <c r="E11734" s="206">
        <v>43643</v>
      </c>
      <c r="F11734" s="205" t="s">
        <v>210</v>
      </c>
      <c r="G11734" s="205" t="s">
        <v>287</v>
      </c>
      <c r="H11734" s="207" t="s">
        <v>298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691</v>
      </c>
      <c r="C11735" s="205" t="s">
        <v>692</v>
      </c>
      <c r="D11735" s="72" t="str">
        <f t="shared" si="367"/>
        <v>jun/2019</v>
      </c>
      <c r="E11735" s="206">
        <v>43643</v>
      </c>
      <c r="F11735" s="205" t="s">
        <v>210</v>
      </c>
      <c r="G11735" s="205" t="s">
        <v>287</v>
      </c>
      <c r="H11735" s="207" t="s">
        <v>298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691</v>
      </c>
      <c r="C11736" s="205" t="s">
        <v>692</v>
      </c>
      <c r="D11736" s="72" t="str">
        <f t="shared" si="367"/>
        <v>jun/2019</v>
      </c>
      <c r="E11736" s="206">
        <v>43643</v>
      </c>
      <c r="F11736" s="205" t="s">
        <v>210</v>
      </c>
      <c r="G11736" s="205" t="s">
        <v>287</v>
      </c>
      <c r="H11736" s="207" t="s">
        <v>298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691</v>
      </c>
      <c r="C11737" s="205" t="s">
        <v>692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287</v>
      </c>
      <c r="H11737" s="207" t="s">
        <v>1983</v>
      </c>
      <c r="I11737" s="207" t="s">
        <v>248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691</v>
      </c>
      <c r="C11738" s="205" t="s">
        <v>692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287</v>
      </c>
      <c r="H11738" s="207" t="s">
        <v>2009</v>
      </c>
      <c r="I11738" s="207" t="s">
        <v>276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691</v>
      </c>
      <c r="C11739" s="205" t="s">
        <v>692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287</v>
      </c>
      <c r="H11739" s="207" t="s">
        <v>2009</v>
      </c>
      <c r="I11739" s="207" t="s">
        <v>253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691</v>
      </c>
      <c r="C11740" s="205" t="s">
        <v>692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287</v>
      </c>
      <c r="H11740" s="207" t="s">
        <v>2009</v>
      </c>
      <c r="I11740" s="207" t="s">
        <v>253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693</v>
      </c>
      <c r="C11741" s="205" t="s">
        <v>692</v>
      </c>
      <c r="D11741" s="72" t="str">
        <f t="shared" si="367"/>
        <v>jun/2019</v>
      </c>
      <c r="E11741" s="206">
        <v>43644</v>
      </c>
      <c r="F11741" s="205" t="s">
        <v>1618</v>
      </c>
      <c r="G11741" s="205" t="s">
        <v>287</v>
      </c>
      <c r="H11741" s="207" t="s">
        <v>1888</v>
      </c>
      <c r="I11741" s="207" t="s">
        <v>202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693</v>
      </c>
      <c r="C11742" s="205" t="s">
        <v>692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287</v>
      </c>
      <c r="H11742" s="207" t="s">
        <v>140</v>
      </c>
      <c r="I11742" s="207" t="s">
        <v>227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691</v>
      </c>
      <c r="C11743" s="205" t="s">
        <v>692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287</v>
      </c>
      <c r="H11743" s="207" t="s">
        <v>2110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693</v>
      </c>
      <c r="C11744" s="205" t="s">
        <v>692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287</v>
      </c>
      <c r="H11744" s="207" t="s">
        <v>2111</v>
      </c>
      <c r="I11744" s="207" t="s">
        <v>230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691</v>
      </c>
      <c r="C11745" s="205" t="s">
        <v>692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287</v>
      </c>
      <c r="H11745" s="207" t="s">
        <v>2111</v>
      </c>
      <c r="I11745" s="207" t="s">
        <v>230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693</v>
      </c>
      <c r="C11746" s="205" t="s">
        <v>692</v>
      </c>
      <c r="D11746" s="72" t="str">
        <f t="shared" si="367"/>
        <v>jun/2019</v>
      </c>
      <c r="E11746" s="206">
        <v>43644</v>
      </c>
      <c r="F11746" s="205" t="s">
        <v>520</v>
      </c>
      <c r="G11746" s="205" t="s">
        <v>287</v>
      </c>
      <c r="H11746" s="207" t="s">
        <v>204</v>
      </c>
      <c r="I11746" s="207" t="s">
        <v>292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691</v>
      </c>
      <c r="C11747" s="205" t="s">
        <v>692</v>
      </c>
      <c r="D11747" s="72" t="str">
        <f t="shared" si="367"/>
        <v>jun/2019</v>
      </c>
      <c r="E11747" s="206">
        <v>43644</v>
      </c>
      <c r="F11747" s="205" t="s">
        <v>520</v>
      </c>
      <c r="G11747" s="205" t="s">
        <v>287</v>
      </c>
      <c r="H11747" s="207" t="s">
        <v>204</v>
      </c>
      <c r="I11747" s="207" t="s">
        <v>292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693</v>
      </c>
      <c r="C11748" s="205" t="s">
        <v>692</v>
      </c>
      <c r="D11748" s="72" t="str">
        <f t="shared" si="367"/>
        <v>jun/2019</v>
      </c>
      <c r="E11748" s="206">
        <v>43644</v>
      </c>
      <c r="F11748" s="205" t="s">
        <v>210</v>
      </c>
      <c r="G11748" s="205" t="s">
        <v>287</v>
      </c>
      <c r="H11748" s="207" t="s">
        <v>321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691</v>
      </c>
      <c r="C11749" s="205" t="s">
        <v>692</v>
      </c>
      <c r="D11749" s="72" t="str">
        <f t="shared" si="367"/>
        <v>jun/2019</v>
      </c>
      <c r="E11749" s="206">
        <v>43644</v>
      </c>
      <c r="F11749" s="205" t="s">
        <v>210</v>
      </c>
      <c r="G11749" s="205" t="s">
        <v>287</v>
      </c>
      <c r="H11749" s="207" t="s">
        <v>298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691</v>
      </c>
      <c r="C11750" s="205" t="s">
        <v>692</v>
      </c>
      <c r="D11750" s="72" t="str">
        <f t="shared" si="367"/>
        <v>jun/2019</v>
      </c>
      <c r="E11750" s="206">
        <v>43644</v>
      </c>
      <c r="F11750" s="205" t="s">
        <v>210</v>
      </c>
      <c r="G11750" s="205" t="s">
        <v>287</v>
      </c>
      <c r="H11750" s="207" t="s">
        <v>298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691</v>
      </c>
      <c r="C11751" s="205" t="s">
        <v>692</v>
      </c>
      <c r="D11751" s="72" t="str">
        <f t="shared" si="367"/>
        <v>jun/2019</v>
      </c>
      <c r="E11751" s="206">
        <v>43644</v>
      </c>
      <c r="F11751" s="205" t="s">
        <v>210</v>
      </c>
      <c r="G11751" s="205" t="s">
        <v>287</v>
      </c>
      <c r="H11751" s="207" t="s">
        <v>298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691</v>
      </c>
      <c r="C11752" s="205" t="s">
        <v>692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287</v>
      </c>
      <c r="H11752" s="207" t="s">
        <v>2112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691</v>
      </c>
      <c r="C11753" s="205" t="s">
        <v>692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287</v>
      </c>
      <c r="H11753" s="207" t="s">
        <v>345</v>
      </c>
      <c r="I11753" s="207" t="s">
        <v>241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691</v>
      </c>
      <c r="C11754" s="205" t="s">
        <v>692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287</v>
      </c>
      <c r="H11754" s="207" t="s">
        <v>2009</v>
      </c>
      <c r="I11754" s="207" t="s">
        <v>253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691</v>
      </c>
      <c r="C11755" s="205" t="s">
        <v>692</v>
      </c>
      <c r="D11755" s="72" t="str">
        <f t="shared" si="367"/>
        <v>jul/2019</v>
      </c>
      <c r="E11755" s="206">
        <v>43647</v>
      </c>
      <c r="F11755" s="205" t="s">
        <v>1618</v>
      </c>
      <c r="G11755" s="205" t="s">
        <v>287</v>
      </c>
      <c r="H11755" s="207" t="s">
        <v>1888</v>
      </c>
      <c r="I11755" s="207" t="s">
        <v>202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691</v>
      </c>
      <c r="C11756" s="205" t="s">
        <v>692</v>
      </c>
      <c r="D11756" s="72" t="str">
        <f t="shared" si="367"/>
        <v>jul/2019</v>
      </c>
      <c r="E11756" s="254">
        <v>43647</v>
      </c>
      <c r="F11756" s="205" t="s">
        <v>2082</v>
      </c>
      <c r="G11756" s="205" t="s">
        <v>287</v>
      </c>
      <c r="H11756" s="207" t="s">
        <v>2113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691</v>
      </c>
      <c r="C11757" s="205" t="s">
        <v>692</v>
      </c>
      <c r="D11757" s="72" t="str">
        <f t="shared" si="367"/>
        <v>jul/2019</v>
      </c>
      <c r="E11757" s="206">
        <v>43647</v>
      </c>
      <c r="F11757" s="205" t="s">
        <v>2082</v>
      </c>
      <c r="G11757" s="205" t="s">
        <v>287</v>
      </c>
      <c r="H11757" s="207" t="s">
        <v>2007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691</v>
      </c>
      <c r="C11758" s="205" t="s">
        <v>692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287</v>
      </c>
      <c r="H11758" s="207" t="s">
        <v>2113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691</v>
      </c>
      <c r="C11759" s="205" t="s">
        <v>692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287</v>
      </c>
      <c r="H11759" s="207" t="s">
        <v>2007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691</v>
      </c>
      <c r="C11760" s="205" t="s">
        <v>692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287</v>
      </c>
      <c r="H11760" s="207" t="s">
        <v>2007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691</v>
      </c>
      <c r="C11761" s="205" t="s">
        <v>692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287</v>
      </c>
      <c r="H11761" s="207" t="s">
        <v>2007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691</v>
      </c>
      <c r="C11762" s="205" t="s">
        <v>692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287</v>
      </c>
      <c r="H11762" s="207" t="s">
        <v>2007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691</v>
      </c>
      <c r="C11763" s="205" t="s">
        <v>692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287</v>
      </c>
      <c r="H11763" s="207" t="s">
        <v>2007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691</v>
      </c>
      <c r="C11764" s="205" t="s">
        <v>692</v>
      </c>
      <c r="D11764" s="72" t="str">
        <f t="shared" si="367"/>
        <v>jul/2019</v>
      </c>
      <c r="E11764" s="206">
        <v>43647</v>
      </c>
      <c r="F11764" s="205" t="s">
        <v>520</v>
      </c>
      <c r="G11764" s="205" t="s">
        <v>287</v>
      </c>
      <c r="H11764" s="207" t="s">
        <v>204</v>
      </c>
      <c r="I11764" s="207" t="s">
        <v>292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693</v>
      </c>
      <c r="C11765" s="205" t="s">
        <v>692</v>
      </c>
      <c r="D11765" s="72" t="str">
        <f t="shared" si="367"/>
        <v>jul/2019</v>
      </c>
      <c r="E11765" s="206">
        <v>43647</v>
      </c>
      <c r="F11765" s="205" t="s">
        <v>520</v>
      </c>
      <c r="G11765" s="205" t="s">
        <v>287</v>
      </c>
      <c r="H11765" s="207" t="s">
        <v>204</v>
      </c>
      <c r="I11765" s="207" t="s">
        <v>292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691</v>
      </c>
      <c r="C11766" s="205" t="s">
        <v>692</v>
      </c>
      <c r="D11766" s="72" t="str">
        <f t="shared" si="367"/>
        <v>jul/2019</v>
      </c>
      <c r="E11766" s="206">
        <v>43647</v>
      </c>
      <c r="F11766" s="205" t="s">
        <v>210</v>
      </c>
      <c r="G11766" s="205" t="s">
        <v>287</v>
      </c>
      <c r="H11766" s="207" t="s">
        <v>298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691</v>
      </c>
      <c r="C11767" s="205" t="s">
        <v>692</v>
      </c>
      <c r="D11767" s="72" t="str">
        <f t="shared" si="367"/>
        <v>jul/2019</v>
      </c>
      <c r="E11767" s="206">
        <v>43647</v>
      </c>
      <c r="F11767" s="205" t="s">
        <v>210</v>
      </c>
      <c r="G11767" s="205" t="s">
        <v>287</v>
      </c>
      <c r="H11767" s="207" t="s">
        <v>298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693</v>
      </c>
      <c r="C11768" s="205" t="s">
        <v>692</v>
      </c>
      <c r="D11768" s="72" t="str">
        <f t="shared" si="367"/>
        <v>jul/2019</v>
      </c>
      <c r="E11768" s="206">
        <v>43647</v>
      </c>
      <c r="F11768" s="205" t="s">
        <v>201</v>
      </c>
      <c r="G11768" s="205" t="s">
        <v>287</v>
      </c>
      <c r="H11768" s="207" t="s">
        <v>1887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693</v>
      </c>
      <c r="C11769" s="205" t="s">
        <v>692</v>
      </c>
      <c r="D11769" s="72" t="str">
        <f t="shared" si="367"/>
        <v>jul/2019</v>
      </c>
      <c r="E11769" s="206">
        <v>43647</v>
      </c>
      <c r="F11769" s="205" t="s">
        <v>201</v>
      </c>
      <c r="G11769" s="205" t="s">
        <v>287</v>
      </c>
      <c r="H11769" s="207" t="s">
        <v>1887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691</v>
      </c>
      <c r="C11770" s="205" t="s">
        <v>692</v>
      </c>
      <c r="D11770" s="72" t="str">
        <f t="shared" si="367"/>
        <v>jul/2019</v>
      </c>
      <c r="E11770" s="206">
        <v>43647</v>
      </c>
      <c r="F11770" s="205" t="s">
        <v>201</v>
      </c>
      <c r="G11770" s="205" t="s">
        <v>287</v>
      </c>
      <c r="H11770" s="207" t="s">
        <v>1887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691</v>
      </c>
      <c r="C11771" s="205" t="s">
        <v>692</v>
      </c>
      <c r="D11771" s="72" t="str">
        <f t="shared" si="367"/>
        <v>jul/2019</v>
      </c>
      <c r="E11771" s="206">
        <v>43647</v>
      </c>
      <c r="F11771" s="205" t="s">
        <v>201</v>
      </c>
      <c r="G11771" s="205" t="s">
        <v>287</v>
      </c>
      <c r="H11771" s="207" t="s">
        <v>1887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691</v>
      </c>
      <c r="C11772" s="205" t="s">
        <v>692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287</v>
      </c>
      <c r="H11772" s="207" t="s">
        <v>2114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691</v>
      </c>
      <c r="C11773" s="205" t="s">
        <v>692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287</v>
      </c>
      <c r="H11773" s="207" t="s">
        <v>2115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691</v>
      </c>
      <c r="C11774" s="205" t="s">
        <v>692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287</v>
      </c>
      <c r="H11774" s="207" t="s">
        <v>2114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691</v>
      </c>
      <c r="C11775" s="205" t="s">
        <v>692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287</v>
      </c>
      <c r="H11775" s="207" t="s">
        <v>1909</v>
      </c>
      <c r="I11775" s="207" t="s">
        <v>235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691</v>
      </c>
      <c r="C11776" s="205" t="s">
        <v>692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287</v>
      </c>
      <c r="H11776" s="207" t="s">
        <v>1909</v>
      </c>
      <c r="I11776" s="207" t="s">
        <v>235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691</v>
      </c>
      <c r="C11777" s="205" t="s">
        <v>692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287</v>
      </c>
      <c r="H11777" s="207" t="s">
        <v>1909</v>
      </c>
      <c r="I11777" s="207" t="s">
        <v>235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691</v>
      </c>
      <c r="C11778" s="205" t="s">
        <v>692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287</v>
      </c>
      <c r="H11778" s="207" t="s">
        <v>1908</v>
      </c>
      <c r="I11778" s="207" t="s">
        <v>235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691</v>
      </c>
      <c r="C11779" s="205" t="s">
        <v>692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287</v>
      </c>
      <c r="H11779" s="207" t="s">
        <v>1908</v>
      </c>
      <c r="I11779" s="207" t="s">
        <v>235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691</v>
      </c>
      <c r="C11780" s="205" t="s">
        <v>692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287</v>
      </c>
      <c r="H11780" s="207" t="s">
        <v>1015</v>
      </c>
      <c r="I11780" s="207" t="s">
        <v>260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691</v>
      </c>
      <c r="C11781" s="205" t="s">
        <v>692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287</v>
      </c>
      <c r="H11781" s="207" t="s">
        <v>1015</v>
      </c>
      <c r="I11781" s="207" t="s">
        <v>260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691</v>
      </c>
      <c r="C11782" s="205" t="s">
        <v>692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287</v>
      </c>
      <c r="H11782" s="207" t="s">
        <v>1494</v>
      </c>
      <c r="I11782" s="207" t="s">
        <v>235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691</v>
      </c>
      <c r="C11783" s="205" t="s">
        <v>692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287</v>
      </c>
      <c r="H11783" s="207" t="s">
        <v>1982</v>
      </c>
      <c r="I11783" s="207" t="s">
        <v>241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691</v>
      </c>
      <c r="C11784" s="205" t="s">
        <v>692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287</v>
      </c>
      <c r="H11784" s="207" t="s">
        <v>328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691</v>
      </c>
      <c r="C11785" s="205" t="s">
        <v>692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287</v>
      </c>
      <c r="H11785" s="207" t="s">
        <v>328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691</v>
      </c>
      <c r="C11786" s="205" t="s">
        <v>692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287</v>
      </c>
      <c r="H11786" s="207" t="s">
        <v>328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691</v>
      </c>
      <c r="C11787" s="205" t="s">
        <v>692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287</v>
      </c>
      <c r="H11787" s="207" t="s">
        <v>1017</v>
      </c>
      <c r="I11787" s="207" t="s">
        <v>235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691</v>
      </c>
      <c r="C11788" s="205" t="s">
        <v>692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287</v>
      </c>
      <c r="H11788" s="207" t="s">
        <v>328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691</v>
      </c>
      <c r="C11789" s="205" t="s">
        <v>692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287</v>
      </c>
      <c r="H11789" s="207" t="s">
        <v>1017</v>
      </c>
      <c r="I11789" s="207" t="s">
        <v>235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691</v>
      </c>
      <c r="C11790" s="205" t="s">
        <v>692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287</v>
      </c>
      <c r="H11790" s="207" t="s">
        <v>328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691</v>
      </c>
      <c r="C11791" s="205" t="s">
        <v>692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287</v>
      </c>
      <c r="H11791" s="207" t="s">
        <v>328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691</v>
      </c>
      <c r="C11792" s="205" t="s">
        <v>692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287</v>
      </c>
      <c r="H11792" s="207" t="s">
        <v>328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691</v>
      </c>
      <c r="C11793" s="205" t="s">
        <v>692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287</v>
      </c>
      <c r="H11793" s="207" t="s">
        <v>1012</v>
      </c>
      <c r="I11793" s="207" t="s">
        <v>235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691</v>
      </c>
      <c r="C11794" s="205" t="s">
        <v>692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287</v>
      </c>
      <c r="H11794" s="207" t="s">
        <v>2116</v>
      </c>
      <c r="I11794" s="207" t="s">
        <v>235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691</v>
      </c>
      <c r="C11795" s="205" t="s">
        <v>692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287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691</v>
      </c>
      <c r="C11796" s="205" t="s">
        <v>692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287</v>
      </c>
      <c r="H11796" s="207" t="s">
        <v>1011</v>
      </c>
      <c r="I11796" s="207" t="s">
        <v>235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691</v>
      </c>
      <c r="C11797" s="205" t="s">
        <v>692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287</v>
      </c>
      <c r="H11797" s="229" t="s">
        <v>1011</v>
      </c>
      <c r="I11797" s="229" t="s">
        <v>235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691</v>
      </c>
      <c r="C11798" s="205" t="s">
        <v>692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287</v>
      </c>
      <c r="H11798" s="207" t="s">
        <v>342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691</v>
      </c>
      <c r="C11799" s="205" t="s">
        <v>692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287</v>
      </c>
      <c r="H11799" s="229" t="s">
        <v>1834</v>
      </c>
      <c r="I11799" s="229" t="s">
        <v>235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691</v>
      </c>
      <c r="C11800" s="205" t="s">
        <v>692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287</v>
      </c>
      <c r="H11800" s="207" t="s">
        <v>1920</v>
      </c>
      <c r="I11800" s="207" t="s">
        <v>252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691</v>
      </c>
      <c r="C11801" s="205" t="s">
        <v>692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287</v>
      </c>
      <c r="H11801" s="207" t="s">
        <v>1059</v>
      </c>
      <c r="I11801" s="207" t="s">
        <v>261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691</v>
      </c>
      <c r="C11802" s="205" t="s">
        <v>692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287</v>
      </c>
      <c r="H11802" s="207" t="s">
        <v>2009</v>
      </c>
      <c r="I11802" s="207" t="s">
        <v>253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691</v>
      </c>
      <c r="C11803" s="205" t="s">
        <v>692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287</v>
      </c>
      <c r="H11803" s="207" t="s">
        <v>384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691</v>
      </c>
      <c r="C11804" s="205" t="s">
        <v>692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287</v>
      </c>
      <c r="H11804" s="207" t="s">
        <v>2117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691</v>
      </c>
      <c r="C11805" s="205" t="s">
        <v>692</v>
      </c>
      <c r="D11805" s="72" t="str">
        <f t="shared" si="369"/>
        <v>jul/2019</v>
      </c>
      <c r="E11805" s="206">
        <v>43648</v>
      </c>
      <c r="F11805" s="205" t="s">
        <v>2082</v>
      </c>
      <c r="G11805" s="205" t="s">
        <v>287</v>
      </c>
      <c r="H11805" s="207" t="s">
        <v>2118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691</v>
      </c>
      <c r="C11806" s="205" t="s">
        <v>692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287</v>
      </c>
      <c r="H11806" s="207" t="s">
        <v>2119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691</v>
      </c>
      <c r="C11807" s="205" t="s">
        <v>692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287</v>
      </c>
      <c r="H11807" s="207" t="s">
        <v>2120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691</v>
      </c>
      <c r="C11808" s="205" t="s">
        <v>692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287</v>
      </c>
      <c r="H11808" s="207" t="s">
        <v>2120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691</v>
      </c>
      <c r="C11809" s="205" t="s">
        <v>692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287</v>
      </c>
      <c r="H11809" s="207" t="s">
        <v>2102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691</v>
      </c>
      <c r="C11810" s="205" t="s">
        <v>692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287</v>
      </c>
      <c r="H11810" s="207" t="s">
        <v>2102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691</v>
      </c>
      <c r="C11811" s="205" t="s">
        <v>692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287</v>
      </c>
      <c r="H11811" s="207" t="s">
        <v>2121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691</v>
      </c>
      <c r="C11812" s="205" t="s">
        <v>692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287</v>
      </c>
      <c r="H11812" s="207" t="s">
        <v>2121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691</v>
      </c>
      <c r="C11813" s="205" t="s">
        <v>692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287</v>
      </c>
      <c r="H11813" s="207" t="s">
        <v>2121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691</v>
      </c>
      <c r="C11814" s="205" t="s">
        <v>692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287</v>
      </c>
      <c r="H11814" s="207" t="s">
        <v>2121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691</v>
      </c>
      <c r="C11815" s="205" t="s">
        <v>692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287</v>
      </c>
      <c r="H11815" s="207" t="s">
        <v>2122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691</v>
      </c>
      <c r="C11816" s="205" t="s">
        <v>692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287</v>
      </c>
      <c r="H11816" s="207" t="s">
        <v>2122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691</v>
      </c>
      <c r="C11817" s="205" t="s">
        <v>692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287</v>
      </c>
      <c r="H11817" s="207" t="s">
        <v>2123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691</v>
      </c>
      <c r="C11818" s="205" t="s">
        <v>692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287</v>
      </c>
      <c r="H11818" s="207" t="s">
        <v>2123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691</v>
      </c>
      <c r="C11819" s="205" t="s">
        <v>692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287</v>
      </c>
      <c r="H11819" s="207" t="s">
        <v>2124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691</v>
      </c>
      <c r="C11820" s="205" t="s">
        <v>692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287</v>
      </c>
      <c r="H11820" s="207" t="s">
        <v>2124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691</v>
      </c>
      <c r="C11821" s="205" t="s">
        <v>692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287</v>
      </c>
      <c r="H11821" s="207" t="s">
        <v>2124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691</v>
      </c>
      <c r="C11822" s="205" t="s">
        <v>692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287</v>
      </c>
      <c r="H11822" s="207" t="s">
        <v>2124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691</v>
      </c>
      <c r="C11823" s="205" t="s">
        <v>692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287</v>
      </c>
      <c r="H11823" s="207" t="s">
        <v>2125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691</v>
      </c>
      <c r="C11824" s="205" t="s">
        <v>692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287</v>
      </c>
      <c r="H11824" s="207" t="s">
        <v>2125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691</v>
      </c>
      <c r="C11825" s="205" t="s">
        <v>692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287</v>
      </c>
      <c r="H11825" s="207" t="s">
        <v>2126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691</v>
      </c>
      <c r="C11826" s="205" t="s">
        <v>692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287</v>
      </c>
      <c r="H11826" s="207" t="s">
        <v>2126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691</v>
      </c>
      <c r="C11827" s="205" t="s">
        <v>692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287</v>
      </c>
      <c r="H11827" s="207" t="s">
        <v>2127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691</v>
      </c>
      <c r="C11828" s="205" t="s">
        <v>692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287</v>
      </c>
      <c r="H11828" s="207" t="s">
        <v>2127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691</v>
      </c>
      <c r="C11829" s="205" t="s">
        <v>692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287</v>
      </c>
      <c r="H11829" s="207" t="s">
        <v>2128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691</v>
      </c>
      <c r="C11830" s="205" t="s">
        <v>692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287</v>
      </c>
      <c r="H11830" s="207" t="s">
        <v>2128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691</v>
      </c>
      <c r="C11831" s="205" t="s">
        <v>692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287</v>
      </c>
      <c r="H11831" s="207" t="s">
        <v>2115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691</v>
      </c>
      <c r="C11832" s="205" t="s">
        <v>692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287</v>
      </c>
      <c r="H11832" s="207" t="s">
        <v>2129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691</v>
      </c>
      <c r="C11833" s="205" t="s">
        <v>692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287</v>
      </c>
      <c r="H11833" s="207" t="s">
        <v>2129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691</v>
      </c>
      <c r="C11834" s="205" t="s">
        <v>692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287</v>
      </c>
      <c r="H11834" s="228" t="s">
        <v>2130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691</v>
      </c>
      <c r="C11835" s="205" t="s">
        <v>692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287</v>
      </c>
      <c r="H11835" s="207" t="s">
        <v>2130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691</v>
      </c>
      <c r="C11836" s="205" t="s">
        <v>692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287</v>
      </c>
      <c r="H11836" s="207" t="s">
        <v>328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691</v>
      </c>
      <c r="C11837" s="205" t="s">
        <v>692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287</v>
      </c>
      <c r="H11837" s="207" t="s">
        <v>328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691</v>
      </c>
      <c r="C11838" s="205" t="s">
        <v>692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287</v>
      </c>
      <c r="H11838" s="207" t="s">
        <v>328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691</v>
      </c>
      <c r="C11839" s="205" t="s">
        <v>692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287</v>
      </c>
      <c r="H11839" s="207" t="s">
        <v>328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691</v>
      </c>
      <c r="C11840" s="205" t="s">
        <v>692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287</v>
      </c>
      <c r="H11840" s="207" t="s">
        <v>2118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691</v>
      </c>
      <c r="C11841" s="212" t="s">
        <v>692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287</v>
      </c>
      <c r="H11841" s="229" t="s">
        <v>2118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693</v>
      </c>
      <c r="C11842" s="205" t="s">
        <v>692</v>
      </c>
      <c r="D11842" s="72" t="str">
        <f t="shared" si="369"/>
        <v>jul/2019</v>
      </c>
      <c r="E11842" s="206">
        <v>43648</v>
      </c>
      <c r="F11842" s="205" t="s">
        <v>520</v>
      </c>
      <c r="G11842" s="205" t="s">
        <v>287</v>
      </c>
      <c r="H11842" s="207" t="s">
        <v>204</v>
      </c>
      <c r="I11842" s="207" t="s">
        <v>292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691</v>
      </c>
      <c r="C11843" s="205" t="s">
        <v>692</v>
      </c>
      <c r="D11843" s="72" t="str">
        <f t="shared" si="369"/>
        <v>jul/2019</v>
      </c>
      <c r="E11843" s="206">
        <v>43648</v>
      </c>
      <c r="F11843" s="205" t="s">
        <v>520</v>
      </c>
      <c r="G11843" s="205" t="s">
        <v>287</v>
      </c>
      <c r="H11843" s="207" t="s">
        <v>204</v>
      </c>
      <c r="I11843" s="207" t="s">
        <v>292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693</v>
      </c>
      <c r="C11844" s="205" t="s">
        <v>692</v>
      </c>
      <c r="D11844" s="72" t="str">
        <f t="shared" ref="D11844:D11907" si="371">TEXT(E11844,"mmm/aaaa")</f>
        <v>jul/2019</v>
      </c>
      <c r="E11844" s="206">
        <v>43648</v>
      </c>
      <c r="F11844" s="205" t="s">
        <v>210</v>
      </c>
      <c r="G11844" s="205" t="s">
        <v>287</v>
      </c>
      <c r="H11844" s="207" t="s">
        <v>298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691</v>
      </c>
      <c r="C11845" s="205" t="s">
        <v>692</v>
      </c>
      <c r="D11845" s="72" t="str">
        <f t="shared" si="371"/>
        <v>jul/2019</v>
      </c>
      <c r="E11845" s="206">
        <v>43648</v>
      </c>
      <c r="F11845" s="205" t="s">
        <v>210</v>
      </c>
      <c r="G11845" s="205" t="s">
        <v>287</v>
      </c>
      <c r="H11845" s="207" t="s">
        <v>298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691</v>
      </c>
      <c r="C11846" s="205" t="s">
        <v>692</v>
      </c>
      <c r="D11846" s="72" t="str">
        <f t="shared" si="371"/>
        <v>jul/2019</v>
      </c>
      <c r="E11846" s="206">
        <v>43648</v>
      </c>
      <c r="F11846" s="205" t="s">
        <v>210</v>
      </c>
      <c r="G11846" s="205" t="s">
        <v>287</v>
      </c>
      <c r="H11846" s="207" t="s">
        <v>298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691</v>
      </c>
      <c r="C11847" s="205" t="s">
        <v>692</v>
      </c>
      <c r="D11847" s="72" t="str">
        <f t="shared" si="371"/>
        <v>jul/2019</v>
      </c>
      <c r="E11847" s="206">
        <v>43648</v>
      </c>
      <c r="F11847" s="205" t="s">
        <v>210</v>
      </c>
      <c r="G11847" s="205" t="s">
        <v>287</v>
      </c>
      <c r="H11847" s="207" t="s">
        <v>298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691</v>
      </c>
      <c r="C11848" s="205" t="s">
        <v>692</v>
      </c>
      <c r="D11848" s="72" t="str">
        <f t="shared" si="371"/>
        <v>jul/2019</v>
      </c>
      <c r="E11848" s="206">
        <v>43648</v>
      </c>
      <c r="F11848" s="205" t="s">
        <v>210</v>
      </c>
      <c r="G11848" s="205" t="s">
        <v>287</v>
      </c>
      <c r="H11848" s="207" t="s">
        <v>298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691</v>
      </c>
      <c r="C11849" s="205" t="s">
        <v>692</v>
      </c>
      <c r="D11849" s="72" t="str">
        <f t="shared" si="371"/>
        <v>jul/2019</v>
      </c>
      <c r="E11849" s="206">
        <v>43648</v>
      </c>
      <c r="F11849" s="205" t="s">
        <v>210</v>
      </c>
      <c r="G11849" s="205" t="s">
        <v>287</v>
      </c>
      <c r="H11849" s="207" t="s">
        <v>298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691</v>
      </c>
      <c r="C11850" s="205" t="s">
        <v>692</v>
      </c>
      <c r="D11850" s="72" t="str">
        <f t="shared" si="371"/>
        <v>jul/2019</v>
      </c>
      <c r="E11850" s="206">
        <v>43648</v>
      </c>
      <c r="F11850" s="205" t="s">
        <v>210</v>
      </c>
      <c r="G11850" s="205" t="s">
        <v>287</v>
      </c>
      <c r="H11850" s="207" t="s">
        <v>298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691</v>
      </c>
      <c r="C11851" s="205" t="s">
        <v>692</v>
      </c>
      <c r="D11851" s="72" t="str">
        <f t="shared" si="371"/>
        <v>jul/2019</v>
      </c>
      <c r="E11851" s="206">
        <v>43648</v>
      </c>
      <c r="F11851" s="205" t="s">
        <v>210</v>
      </c>
      <c r="G11851" s="205" t="s">
        <v>287</v>
      </c>
      <c r="H11851" s="207" t="s">
        <v>298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691</v>
      </c>
      <c r="C11852" s="205" t="s">
        <v>692</v>
      </c>
      <c r="D11852" s="72" t="str">
        <f t="shared" si="371"/>
        <v>jul/2019</v>
      </c>
      <c r="E11852" s="206">
        <v>43648</v>
      </c>
      <c r="F11852" s="205" t="s">
        <v>210</v>
      </c>
      <c r="G11852" s="205" t="s">
        <v>287</v>
      </c>
      <c r="H11852" s="207" t="s">
        <v>298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691</v>
      </c>
      <c r="C11853" s="205" t="s">
        <v>692</v>
      </c>
      <c r="D11853" s="72" t="str">
        <f t="shared" si="371"/>
        <v>jul/2019</v>
      </c>
      <c r="E11853" s="206">
        <v>43648</v>
      </c>
      <c r="F11853" s="205" t="s">
        <v>210</v>
      </c>
      <c r="G11853" s="205" t="s">
        <v>287</v>
      </c>
      <c r="H11853" s="207" t="s">
        <v>298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691</v>
      </c>
      <c r="C11854" s="205" t="s">
        <v>692</v>
      </c>
      <c r="D11854" s="72" t="str">
        <f t="shared" si="371"/>
        <v>jul/2019</v>
      </c>
      <c r="E11854" s="206">
        <v>43648</v>
      </c>
      <c r="F11854" s="205" t="s">
        <v>210</v>
      </c>
      <c r="G11854" s="205" t="s">
        <v>287</v>
      </c>
      <c r="H11854" s="207" t="s">
        <v>298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691</v>
      </c>
      <c r="C11855" s="205" t="s">
        <v>692</v>
      </c>
      <c r="D11855" s="72" t="str">
        <f t="shared" si="371"/>
        <v>jul/2019</v>
      </c>
      <c r="E11855" s="206">
        <v>43648</v>
      </c>
      <c r="F11855" s="205" t="s">
        <v>210</v>
      </c>
      <c r="G11855" s="205" t="s">
        <v>287</v>
      </c>
      <c r="H11855" s="207" t="s">
        <v>298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691</v>
      </c>
      <c r="C11856" s="205" t="s">
        <v>692</v>
      </c>
      <c r="D11856" s="72" t="str">
        <f t="shared" si="371"/>
        <v>jul/2019</v>
      </c>
      <c r="E11856" s="206">
        <v>43648</v>
      </c>
      <c r="F11856" s="205" t="s">
        <v>210</v>
      </c>
      <c r="G11856" s="205" t="s">
        <v>287</v>
      </c>
      <c r="H11856" s="207" t="s">
        <v>298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691</v>
      </c>
      <c r="C11857" s="205" t="s">
        <v>692</v>
      </c>
      <c r="D11857" s="72" t="str">
        <f t="shared" si="371"/>
        <v>jul/2019</v>
      </c>
      <c r="E11857" s="206">
        <v>43648</v>
      </c>
      <c r="F11857" s="205" t="s">
        <v>210</v>
      </c>
      <c r="G11857" s="205" t="s">
        <v>287</v>
      </c>
      <c r="H11857" s="207" t="s">
        <v>298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691</v>
      </c>
      <c r="C11858" s="205" t="s">
        <v>692</v>
      </c>
      <c r="D11858" s="72" t="str">
        <f t="shared" si="371"/>
        <v>jul/2019</v>
      </c>
      <c r="E11858" s="206">
        <v>43648</v>
      </c>
      <c r="F11858" s="205" t="s">
        <v>210</v>
      </c>
      <c r="G11858" s="205" t="s">
        <v>287</v>
      </c>
      <c r="H11858" s="207" t="s">
        <v>298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691</v>
      </c>
      <c r="C11859" s="205" t="s">
        <v>692</v>
      </c>
      <c r="D11859" s="72" t="str">
        <f t="shared" si="371"/>
        <v>jul/2019</v>
      </c>
      <c r="E11859" s="206">
        <v>43648</v>
      </c>
      <c r="F11859" s="205" t="s">
        <v>210</v>
      </c>
      <c r="G11859" s="205" t="s">
        <v>287</v>
      </c>
      <c r="H11859" s="207" t="s">
        <v>298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691</v>
      </c>
      <c r="C11860" s="205" t="s">
        <v>692</v>
      </c>
      <c r="D11860" s="72" t="str">
        <f t="shared" si="371"/>
        <v>jul/2019</v>
      </c>
      <c r="E11860" s="206">
        <v>43648</v>
      </c>
      <c r="F11860" s="205" t="s">
        <v>210</v>
      </c>
      <c r="G11860" s="205" t="s">
        <v>287</v>
      </c>
      <c r="H11860" s="207" t="s">
        <v>298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691</v>
      </c>
      <c r="C11861" s="205" t="s">
        <v>692</v>
      </c>
      <c r="D11861" s="72" t="str">
        <f t="shared" si="371"/>
        <v>jul/2019</v>
      </c>
      <c r="E11861" s="206">
        <v>43648</v>
      </c>
      <c r="F11861" s="205" t="s">
        <v>210</v>
      </c>
      <c r="G11861" s="205" t="s">
        <v>287</v>
      </c>
      <c r="H11861" s="207" t="s">
        <v>298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691</v>
      </c>
      <c r="C11862" s="205" t="s">
        <v>692</v>
      </c>
      <c r="D11862" s="72" t="str">
        <f t="shared" si="371"/>
        <v>jul/2019</v>
      </c>
      <c r="E11862" s="206">
        <v>43648</v>
      </c>
      <c r="F11862" s="205" t="s">
        <v>210</v>
      </c>
      <c r="G11862" s="205" t="s">
        <v>287</v>
      </c>
      <c r="H11862" s="207" t="s">
        <v>298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691</v>
      </c>
      <c r="C11863" s="205" t="s">
        <v>692</v>
      </c>
      <c r="D11863" s="72" t="str">
        <f t="shared" si="371"/>
        <v>jul/2019</v>
      </c>
      <c r="E11863" s="206">
        <v>43648</v>
      </c>
      <c r="F11863" s="205" t="s">
        <v>210</v>
      </c>
      <c r="G11863" s="205" t="s">
        <v>287</v>
      </c>
      <c r="H11863" s="207" t="s">
        <v>298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691</v>
      </c>
      <c r="C11864" s="205" t="s">
        <v>692</v>
      </c>
      <c r="D11864" s="72" t="str">
        <f t="shared" si="371"/>
        <v>jul/2019</v>
      </c>
      <c r="E11864" s="206">
        <v>43648</v>
      </c>
      <c r="F11864" s="205" t="s">
        <v>210</v>
      </c>
      <c r="G11864" s="205" t="s">
        <v>287</v>
      </c>
      <c r="H11864" s="207" t="s">
        <v>298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691</v>
      </c>
      <c r="C11865" s="205" t="s">
        <v>692</v>
      </c>
      <c r="D11865" s="72" t="str">
        <f t="shared" si="371"/>
        <v>jul/2019</v>
      </c>
      <c r="E11865" s="206">
        <v>43648</v>
      </c>
      <c r="F11865" s="205" t="s">
        <v>210</v>
      </c>
      <c r="G11865" s="205" t="s">
        <v>287</v>
      </c>
      <c r="H11865" s="207" t="s">
        <v>298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691</v>
      </c>
      <c r="C11866" s="205" t="s">
        <v>692</v>
      </c>
      <c r="D11866" s="72" t="str">
        <f t="shared" si="371"/>
        <v>jul/2019</v>
      </c>
      <c r="E11866" s="206">
        <v>43648</v>
      </c>
      <c r="F11866" s="205" t="s">
        <v>210</v>
      </c>
      <c r="G11866" s="205" t="s">
        <v>287</v>
      </c>
      <c r="H11866" s="207" t="s">
        <v>298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691</v>
      </c>
      <c r="C11867" s="205" t="s">
        <v>692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287</v>
      </c>
      <c r="H11867" s="207" t="s">
        <v>288</v>
      </c>
      <c r="I11867" s="207" t="s">
        <v>244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691</v>
      </c>
      <c r="C11868" s="205" t="s">
        <v>692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287</v>
      </c>
      <c r="H11868" s="207" t="s">
        <v>324</v>
      </c>
      <c r="I11868" s="207" t="s">
        <v>269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691</v>
      </c>
      <c r="C11869" s="205" t="s">
        <v>692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287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691</v>
      </c>
      <c r="C11870" s="205" t="s">
        <v>692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287</v>
      </c>
      <c r="H11870" s="207" t="s">
        <v>2116</v>
      </c>
      <c r="I11870" s="207" t="s">
        <v>2131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691</v>
      </c>
      <c r="C11871" s="205" t="s">
        <v>692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287</v>
      </c>
      <c r="H11871" s="207" t="s">
        <v>325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691</v>
      </c>
      <c r="C11872" s="205" t="s">
        <v>692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287</v>
      </c>
      <c r="H11872" s="207" t="s">
        <v>1986</v>
      </c>
      <c r="I11872" s="207" t="s">
        <v>248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691</v>
      </c>
      <c r="C11873" s="205" t="s">
        <v>692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287</v>
      </c>
      <c r="H11873" s="207" t="s">
        <v>1986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691</v>
      </c>
      <c r="C11874" s="205" t="s">
        <v>692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287</v>
      </c>
      <c r="H11874" s="207" t="s">
        <v>1986</v>
      </c>
      <c r="I11874" s="207" t="s">
        <v>248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691</v>
      </c>
      <c r="C11875" s="205" t="s">
        <v>692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287</v>
      </c>
      <c r="H11875" s="207" t="s">
        <v>1986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691</v>
      </c>
      <c r="C11876" s="205" t="s">
        <v>692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287</v>
      </c>
      <c r="H11876" s="207" t="s">
        <v>1287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691</v>
      </c>
      <c r="C11877" s="205" t="s">
        <v>692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287</v>
      </c>
      <c r="H11877" s="207" t="s">
        <v>288</v>
      </c>
      <c r="I11877" s="207" t="s">
        <v>244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691</v>
      </c>
      <c r="C11878" s="205" t="s">
        <v>692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287</v>
      </c>
      <c r="H11878" s="207" t="s">
        <v>288</v>
      </c>
      <c r="I11878" s="207" t="s">
        <v>244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691</v>
      </c>
      <c r="C11879" s="205" t="s">
        <v>692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287</v>
      </c>
      <c r="H11879" s="207" t="s">
        <v>288</v>
      </c>
      <c r="I11879" s="207" t="s">
        <v>244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691</v>
      </c>
      <c r="C11880" s="205" t="s">
        <v>692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287</v>
      </c>
      <c r="H11880" s="207" t="s">
        <v>2132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691</v>
      </c>
      <c r="C11881" s="205" t="s">
        <v>692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287</v>
      </c>
      <c r="H11881" s="207" t="s">
        <v>1679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691</v>
      </c>
      <c r="C11882" s="205" t="s">
        <v>692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287</v>
      </c>
      <c r="H11882" s="207" t="s">
        <v>1023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691</v>
      </c>
      <c r="C11883" s="205" t="s">
        <v>692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287</v>
      </c>
      <c r="H11883" s="207" t="s">
        <v>1023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691</v>
      </c>
      <c r="C11884" s="205" t="s">
        <v>692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287</v>
      </c>
      <c r="H11884" s="207" t="s">
        <v>390</v>
      </c>
      <c r="I11884" s="207" t="s">
        <v>240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691</v>
      </c>
      <c r="C11885" s="205" t="s">
        <v>692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287</v>
      </c>
      <c r="H11885" s="207" t="s">
        <v>390</v>
      </c>
      <c r="I11885" s="207" t="s">
        <v>240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691</v>
      </c>
      <c r="C11886" s="205" t="s">
        <v>692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287</v>
      </c>
      <c r="H11886" s="207" t="s">
        <v>390</v>
      </c>
      <c r="I11886" s="207" t="s">
        <v>240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691</v>
      </c>
      <c r="C11887" s="205" t="s">
        <v>692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287</v>
      </c>
      <c r="H11887" s="207" t="s">
        <v>390</v>
      </c>
      <c r="I11887" s="207" t="s">
        <v>240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691</v>
      </c>
      <c r="C11888" s="205" t="s">
        <v>692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287</v>
      </c>
      <c r="H11888" s="207" t="s">
        <v>1920</v>
      </c>
      <c r="I11888" s="207" t="s">
        <v>240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691</v>
      </c>
      <c r="C11889" s="205" t="s">
        <v>692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287</v>
      </c>
      <c r="H11889" s="207" t="s">
        <v>1920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691</v>
      </c>
      <c r="C11890" s="205" t="s">
        <v>692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287</v>
      </c>
      <c r="H11890" s="207" t="s">
        <v>355</v>
      </c>
      <c r="I11890" s="229" t="s">
        <v>240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691</v>
      </c>
      <c r="C11891" s="205" t="s">
        <v>692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287</v>
      </c>
      <c r="H11891" s="207" t="s">
        <v>355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691</v>
      </c>
      <c r="C11892" s="205" t="s">
        <v>692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287</v>
      </c>
      <c r="H11892" s="207" t="s">
        <v>1039</v>
      </c>
      <c r="I11892" s="207" t="s">
        <v>245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691</v>
      </c>
      <c r="C11893" s="205" t="s">
        <v>692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287</v>
      </c>
      <c r="H11893" s="207" t="s">
        <v>1039</v>
      </c>
      <c r="I11893" s="207" t="s">
        <v>245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691</v>
      </c>
      <c r="C11894" s="205" t="s">
        <v>692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287</v>
      </c>
      <c r="H11894" s="207" t="s">
        <v>1039</v>
      </c>
      <c r="I11894" s="207" t="s">
        <v>245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691</v>
      </c>
      <c r="C11895" s="205" t="s">
        <v>692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287</v>
      </c>
      <c r="H11895" s="207" t="s">
        <v>1039</v>
      </c>
      <c r="I11895" s="207" t="s">
        <v>245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691</v>
      </c>
      <c r="C11896" s="205" t="s">
        <v>692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287</v>
      </c>
      <c r="H11896" s="207" t="s">
        <v>1039</v>
      </c>
      <c r="I11896" s="207" t="s">
        <v>245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691</v>
      </c>
      <c r="C11897" s="205" t="s">
        <v>692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287</v>
      </c>
      <c r="H11897" s="207" t="s">
        <v>1039</v>
      </c>
      <c r="I11897" s="207" t="s">
        <v>245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691</v>
      </c>
      <c r="C11898" s="205" t="s">
        <v>692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287</v>
      </c>
      <c r="H11898" s="207" t="s">
        <v>1039</v>
      </c>
      <c r="I11898" s="207" t="s">
        <v>245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691</v>
      </c>
      <c r="C11899" s="205" t="s">
        <v>692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287</v>
      </c>
      <c r="H11899" s="207" t="s">
        <v>1039</v>
      </c>
      <c r="I11899" s="207" t="s">
        <v>245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691</v>
      </c>
      <c r="C11900" s="205" t="s">
        <v>692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287</v>
      </c>
      <c r="H11900" s="207" t="s">
        <v>1039</v>
      </c>
      <c r="I11900" s="207" t="s">
        <v>245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691</v>
      </c>
      <c r="C11901" s="205" t="s">
        <v>692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287</v>
      </c>
      <c r="H11901" s="207" t="s">
        <v>1039</v>
      </c>
      <c r="I11901" s="207" t="s">
        <v>245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691</v>
      </c>
      <c r="C11902" s="205" t="s">
        <v>692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287</v>
      </c>
      <c r="H11902" s="207" t="s">
        <v>1039</v>
      </c>
      <c r="I11902" s="207" t="s">
        <v>245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691</v>
      </c>
      <c r="C11903" s="205" t="s">
        <v>692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287</v>
      </c>
      <c r="H11903" s="207" t="s">
        <v>1039</v>
      </c>
      <c r="I11903" s="207" t="s">
        <v>245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691</v>
      </c>
      <c r="C11904" s="205" t="s">
        <v>692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287</v>
      </c>
      <c r="H11904" s="207" t="s">
        <v>1039</v>
      </c>
      <c r="I11904" s="207" t="s">
        <v>245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691</v>
      </c>
      <c r="C11905" s="205" t="s">
        <v>692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287</v>
      </c>
      <c r="H11905" s="207" t="s">
        <v>1039</v>
      </c>
      <c r="I11905" s="207" t="s">
        <v>245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691</v>
      </c>
      <c r="C11906" s="205" t="s">
        <v>692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287</v>
      </c>
      <c r="H11906" s="207" t="s">
        <v>1039</v>
      </c>
      <c r="I11906" s="207" t="s">
        <v>245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691</v>
      </c>
      <c r="C11907" s="205" t="s">
        <v>692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287</v>
      </c>
      <c r="H11907" s="207" t="s">
        <v>1039</v>
      </c>
      <c r="I11907" s="207" t="s">
        <v>245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691</v>
      </c>
      <c r="C11908" s="205" t="s">
        <v>692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287</v>
      </c>
      <c r="H11908" s="207" t="s">
        <v>1039</v>
      </c>
      <c r="I11908" s="207" t="s">
        <v>245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691</v>
      </c>
      <c r="C11909" s="205" t="s">
        <v>692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287</v>
      </c>
      <c r="H11909" s="207" t="s">
        <v>1039</v>
      </c>
      <c r="I11909" s="207" t="s">
        <v>245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691</v>
      </c>
      <c r="C11910" s="205" t="s">
        <v>692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287</v>
      </c>
      <c r="H11910" s="207" t="s">
        <v>1039</v>
      </c>
      <c r="I11910" s="207" t="s">
        <v>245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691</v>
      </c>
      <c r="C11911" s="205" t="s">
        <v>692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287</v>
      </c>
      <c r="H11911" s="207" t="s">
        <v>1039</v>
      </c>
      <c r="I11911" s="207" t="s">
        <v>245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691</v>
      </c>
      <c r="C11912" s="205" t="s">
        <v>692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287</v>
      </c>
      <c r="H11912" s="207" t="s">
        <v>1039</v>
      </c>
      <c r="I11912" s="207" t="s">
        <v>245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691</v>
      </c>
      <c r="C11913" s="205" t="s">
        <v>692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287</v>
      </c>
      <c r="H11913" s="207" t="s">
        <v>1039</v>
      </c>
      <c r="I11913" s="207" t="s">
        <v>245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691</v>
      </c>
      <c r="C11914" s="205" t="s">
        <v>692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287</v>
      </c>
      <c r="H11914" s="207" t="s">
        <v>1039</v>
      </c>
      <c r="I11914" s="207" t="s">
        <v>245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691</v>
      </c>
      <c r="C11915" s="205" t="s">
        <v>692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287</v>
      </c>
      <c r="H11915" s="207" t="s">
        <v>1039</v>
      </c>
      <c r="I11915" s="207" t="s">
        <v>245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691</v>
      </c>
      <c r="C11916" s="205" t="s">
        <v>692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287</v>
      </c>
      <c r="H11916" s="207" t="s">
        <v>1039</v>
      </c>
      <c r="I11916" s="207" t="s">
        <v>245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691</v>
      </c>
      <c r="C11917" s="205" t="s">
        <v>692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287</v>
      </c>
      <c r="H11917" s="207" t="s">
        <v>1039</v>
      </c>
      <c r="I11917" s="207" t="s">
        <v>245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691</v>
      </c>
      <c r="C11918" s="205" t="s">
        <v>692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287</v>
      </c>
      <c r="H11918" s="207" t="s">
        <v>1039</v>
      </c>
      <c r="I11918" s="207" t="s">
        <v>245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691</v>
      </c>
      <c r="C11919" s="205" t="s">
        <v>692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287</v>
      </c>
      <c r="H11919" s="207" t="s">
        <v>1039</v>
      </c>
      <c r="I11919" s="207" t="s">
        <v>245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691</v>
      </c>
      <c r="C11920" s="205" t="s">
        <v>692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287</v>
      </c>
      <c r="H11920" s="207" t="s">
        <v>1039</v>
      </c>
      <c r="I11920" s="207" t="s">
        <v>245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691</v>
      </c>
      <c r="C11921" s="205" t="s">
        <v>692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287</v>
      </c>
      <c r="H11921" s="207" t="s">
        <v>1039</v>
      </c>
      <c r="I11921" s="207" t="s">
        <v>245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691</v>
      </c>
      <c r="C11922" s="205" t="s">
        <v>692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287</v>
      </c>
      <c r="H11922" s="207" t="s">
        <v>1039</v>
      </c>
      <c r="I11922" s="207" t="s">
        <v>245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691</v>
      </c>
      <c r="C11923" s="205" t="s">
        <v>692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287</v>
      </c>
      <c r="H11923" s="207" t="s">
        <v>1039</v>
      </c>
      <c r="I11923" s="207" t="s">
        <v>245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691</v>
      </c>
      <c r="C11924" s="205" t="s">
        <v>692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287</v>
      </c>
      <c r="H11924" s="207" t="s">
        <v>1039</v>
      </c>
      <c r="I11924" s="207" t="s">
        <v>245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691</v>
      </c>
      <c r="C11925" s="205" t="s">
        <v>692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287</v>
      </c>
      <c r="H11925" s="207" t="s">
        <v>1039</v>
      </c>
      <c r="I11925" s="207" t="s">
        <v>245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691</v>
      </c>
      <c r="C11926" s="205" t="s">
        <v>692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287</v>
      </c>
      <c r="H11926" s="207" t="s">
        <v>1039</v>
      </c>
      <c r="I11926" s="207" t="s">
        <v>245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691</v>
      </c>
      <c r="C11927" s="205" t="s">
        <v>692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287</v>
      </c>
      <c r="H11927" s="207" t="s">
        <v>1039</v>
      </c>
      <c r="I11927" s="207" t="s">
        <v>245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691</v>
      </c>
      <c r="C11928" s="205" t="s">
        <v>692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287</v>
      </c>
      <c r="H11928" s="207" t="s">
        <v>1039</v>
      </c>
      <c r="I11928" s="207" t="s">
        <v>245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691</v>
      </c>
      <c r="C11929" s="205" t="s">
        <v>692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287</v>
      </c>
      <c r="H11929" s="207" t="s">
        <v>1039</v>
      </c>
      <c r="I11929" s="207" t="s">
        <v>245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691</v>
      </c>
      <c r="C11930" s="205" t="s">
        <v>692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287</v>
      </c>
      <c r="H11930" s="207" t="s">
        <v>1039</v>
      </c>
      <c r="I11930" s="207" t="s">
        <v>245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691</v>
      </c>
      <c r="C11931" s="205" t="s">
        <v>692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287</v>
      </c>
      <c r="H11931" s="207" t="s">
        <v>1039</v>
      </c>
      <c r="I11931" s="207" t="s">
        <v>245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691</v>
      </c>
      <c r="C11932" s="205" t="s">
        <v>692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287</v>
      </c>
      <c r="H11932" s="207" t="s">
        <v>1039</v>
      </c>
      <c r="I11932" s="207" t="s">
        <v>245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691</v>
      </c>
      <c r="C11933" s="205" t="s">
        <v>692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287</v>
      </c>
      <c r="H11933" s="207" t="s">
        <v>1039</v>
      </c>
      <c r="I11933" s="207" t="s">
        <v>245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691</v>
      </c>
      <c r="C11934" s="205" t="s">
        <v>692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287</v>
      </c>
      <c r="H11934" s="207" t="s">
        <v>1039</v>
      </c>
      <c r="I11934" s="207" t="s">
        <v>245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691</v>
      </c>
      <c r="C11935" s="205" t="s">
        <v>692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287</v>
      </c>
      <c r="H11935" s="207" t="s">
        <v>1039</v>
      </c>
      <c r="I11935" s="207" t="s">
        <v>245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691</v>
      </c>
      <c r="C11936" s="205" t="s">
        <v>692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287</v>
      </c>
      <c r="H11936" s="207" t="s">
        <v>1039</v>
      </c>
      <c r="I11936" s="207" t="s">
        <v>245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691</v>
      </c>
      <c r="C11937" s="205" t="s">
        <v>692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287</v>
      </c>
      <c r="H11937" s="207" t="s">
        <v>1039</v>
      </c>
      <c r="I11937" s="207" t="s">
        <v>245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691</v>
      </c>
      <c r="C11938" s="205" t="s">
        <v>692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287</v>
      </c>
      <c r="H11938" s="207" t="s">
        <v>1039</v>
      </c>
      <c r="I11938" s="207" t="s">
        <v>245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691</v>
      </c>
      <c r="C11939" s="205" t="s">
        <v>692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287</v>
      </c>
      <c r="H11939" s="207" t="s">
        <v>1039</v>
      </c>
      <c r="I11939" s="207" t="s">
        <v>245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691</v>
      </c>
      <c r="C11940" s="205" t="s">
        <v>692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287</v>
      </c>
      <c r="H11940" s="207" t="s">
        <v>1039</v>
      </c>
      <c r="I11940" s="207" t="s">
        <v>245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691</v>
      </c>
      <c r="C11941" s="205" t="s">
        <v>692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287</v>
      </c>
      <c r="H11941" s="207" t="s">
        <v>1039</v>
      </c>
      <c r="I11941" s="207" t="s">
        <v>245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691</v>
      </c>
      <c r="C11942" s="205" t="s">
        <v>692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287</v>
      </c>
      <c r="H11942" s="207" t="s">
        <v>1039</v>
      </c>
      <c r="I11942" s="207" t="s">
        <v>245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691</v>
      </c>
      <c r="C11943" s="205" t="s">
        <v>692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287</v>
      </c>
      <c r="H11943" s="207" t="s">
        <v>1039</v>
      </c>
      <c r="I11943" s="207" t="s">
        <v>245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691</v>
      </c>
      <c r="C11944" s="205" t="s">
        <v>692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287</v>
      </c>
      <c r="H11944" s="207" t="s">
        <v>1039</v>
      </c>
      <c r="I11944" s="207" t="s">
        <v>245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691</v>
      </c>
      <c r="C11945" s="205" t="s">
        <v>692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287</v>
      </c>
      <c r="H11945" s="207" t="s">
        <v>1039</v>
      </c>
      <c r="I11945" s="207" t="s">
        <v>245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691</v>
      </c>
      <c r="C11946" s="205" t="s">
        <v>692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287</v>
      </c>
      <c r="H11946" s="207" t="s">
        <v>1039</v>
      </c>
      <c r="I11946" s="207" t="s">
        <v>245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691</v>
      </c>
      <c r="C11947" s="205" t="s">
        <v>692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287</v>
      </c>
      <c r="H11947" s="207" t="s">
        <v>1039</v>
      </c>
      <c r="I11947" s="207" t="s">
        <v>245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691</v>
      </c>
      <c r="C11948" s="205" t="s">
        <v>692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287</v>
      </c>
      <c r="H11948" s="207" t="s">
        <v>1039</v>
      </c>
      <c r="I11948" s="207" t="s">
        <v>245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691</v>
      </c>
      <c r="C11949" s="205" t="s">
        <v>692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287</v>
      </c>
      <c r="H11949" s="207" t="s">
        <v>1039</v>
      </c>
      <c r="I11949" s="207" t="s">
        <v>245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691</v>
      </c>
      <c r="C11950" s="205" t="s">
        <v>692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287</v>
      </c>
      <c r="H11950" s="207" t="s">
        <v>1039</v>
      </c>
      <c r="I11950" s="207" t="s">
        <v>245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691</v>
      </c>
      <c r="C11951" s="205" t="s">
        <v>692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287</v>
      </c>
      <c r="H11951" s="207" t="s">
        <v>1039</v>
      </c>
      <c r="I11951" s="207" t="s">
        <v>245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691</v>
      </c>
      <c r="C11952" s="205" t="s">
        <v>692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287</v>
      </c>
      <c r="H11952" s="207" t="s">
        <v>1039</v>
      </c>
      <c r="I11952" s="207" t="s">
        <v>245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691</v>
      </c>
      <c r="C11953" s="205" t="s">
        <v>692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287</v>
      </c>
      <c r="H11953" s="207" t="s">
        <v>1039</v>
      </c>
      <c r="I11953" s="207" t="s">
        <v>245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691</v>
      </c>
      <c r="C11954" s="205" t="s">
        <v>692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287</v>
      </c>
      <c r="H11954" s="207" t="s">
        <v>1039</v>
      </c>
      <c r="I11954" s="207" t="s">
        <v>245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691</v>
      </c>
      <c r="C11955" s="205" t="s">
        <v>692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287</v>
      </c>
      <c r="H11955" s="207" t="s">
        <v>1039</v>
      </c>
      <c r="I11955" s="207" t="s">
        <v>245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691</v>
      </c>
      <c r="C11956" s="205" t="s">
        <v>692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287</v>
      </c>
      <c r="H11956" s="207" t="s">
        <v>1039</v>
      </c>
      <c r="I11956" s="207" t="s">
        <v>245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691</v>
      </c>
      <c r="C11957" s="205" t="s">
        <v>692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287</v>
      </c>
      <c r="H11957" s="207" t="s">
        <v>1039</v>
      </c>
      <c r="I11957" s="207" t="s">
        <v>245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691</v>
      </c>
      <c r="C11958" s="205" t="s">
        <v>692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287</v>
      </c>
      <c r="H11958" s="207" t="s">
        <v>1039</v>
      </c>
      <c r="I11958" s="207" t="s">
        <v>245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691</v>
      </c>
      <c r="C11959" s="205" t="s">
        <v>692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287</v>
      </c>
      <c r="H11959" s="207" t="s">
        <v>1039</v>
      </c>
      <c r="I11959" s="207" t="s">
        <v>245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691</v>
      </c>
      <c r="C11960" s="205" t="s">
        <v>692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287</v>
      </c>
      <c r="H11960" s="207" t="s">
        <v>1039</v>
      </c>
      <c r="I11960" s="207" t="s">
        <v>245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691</v>
      </c>
      <c r="C11961" s="205" t="s">
        <v>692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287</v>
      </c>
      <c r="H11961" s="207" t="s">
        <v>1039</v>
      </c>
      <c r="I11961" s="207" t="s">
        <v>245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691</v>
      </c>
      <c r="C11962" s="205" t="s">
        <v>692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287</v>
      </c>
      <c r="H11962" s="207" t="s">
        <v>1039</v>
      </c>
      <c r="I11962" s="207" t="s">
        <v>245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691</v>
      </c>
      <c r="C11963" s="205" t="s">
        <v>692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287</v>
      </c>
      <c r="H11963" s="207" t="s">
        <v>1039</v>
      </c>
      <c r="I11963" s="207" t="s">
        <v>245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691</v>
      </c>
      <c r="C11964" s="205" t="s">
        <v>692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287</v>
      </c>
      <c r="H11964" s="207" t="s">
        <v>1039</v>
      </c>
      <c r="I11964" s="207" t="s">
        <v>245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691</v>
      </c>
      <c r="C11965" s="205" t="s">
        <v>692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287</v>
      </c>
      <c r="H11965" s="207" t="s">
        <v>1039</v>
      </c>
      <c r="I11965" s="207" t="s">
        <v>245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691</v>
      </c>
      <c r="C11966" s="205" t="s">
        <v>692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287</v>
      </c>
      <c r="H11966" s="207" t="s">
        <v>1039</v>
      </c>
      <c r="I11966" s="207" t="s">
        <v>245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691</v>
      </c>
      <c r="C11967" s="205" t="s">
        <v>692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287</v>
      </c>
      <c r="H11967" s="207" t="s">
        <v>1039</v>
      </c>
      <c r="I11967" s="207" t="s">
        <v>245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691</v>
      </c>
      <c r="C11968" s="205" t="s">
        <v>692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287</v>
      </c>
      <c r="H11968" s="207" t="s">
        <v>1039</v>
      </c>
      <c r="I11968" s="207" t="s">
        <v>245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691</v>
      </c>
      <c r="C11969" s="205" t="s">
        <v>692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287</v>
      </c>
      <c r="H11969" s="207" t="s">
        <v>1039</v>
      </c>
      <c r="I11969" s="207" t="s">
        <v>245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691</v>
      </c>
      <c r="C11970" s="205" t="s">
        <v>692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287</v>
      </c>
      <c r="H11970" s="207" t="s">
        <v>1039</v>
      </c>
      <c r="I11970" s="207" t="s">
        <v>245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691</v>
      </c>
      <c r="C11971" s="205" t="s">
        <v>692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287</v>
      </c>
      <c r="H11971" s="207" t="s">
        <v>1039</v>
      </c>
      <c r="I11971" s="207" t="s">
        <v>245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693</v>
      </c>
      <c r="C11972" s="205" t="s">
        <v>692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287</v>
      </c>
      <c r="H11972" s="207" t="s">
        <v>140</v>
      </c>
      <c r="I11972" s="207" t="s">
        <v>227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691</v>
      </c>
      <c r="C11973" s="205" t="s">
        <v>692</v>
      </c>
      <c r="D11973" s="72" t="str">
        <f t="shared" si="375"/>
        <v>jul/2019</v>
      </c>
      <c r="E11973" s="206">
        <v>43649</v>
      </c>
      <c r="F11973" s="205" t="s">
        <v>2133</v>
      </c>
      <c r="G11973" s="205" t="s">
        <v>287</v>
      </c>
      <c r="H11973" s="207" t="s">
        <v>2013</v>
      </c>
      <c r="I11973" s="207" t="s">
        <v>268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691</v>
      </c>
      <c r="C11974" s="205" t="s">
        <v>692</v>
      </c>
      <c r="D11974" s="72" t="str">
        <f t="shared" si="375"/>
        <v>jul/2019</v>
      </c>
      <c r="E11974" s="206">
        <v>43649</v>
      </c>
      <c r="F11974" s="205" t="s">
        <v>2133</v>
      </c>
      <c r="G11974" s="205" t="s">
        <v>287</v>
      </c>
      <c r="H11974" s="207" t="s">
        <v>206</v>
      </c>
      <c r="I11974" s="207" t="s">
        <v>268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691</v>
      </c>
      <c r="C11975" s="205" t="s">
        <v>692</v>
      </c>
      <c r="D11975" s="72" t="str">
        <f t="shared" si="375"/>
        <v>jul/2019</v>
      </c>
      <c r="E11975" s="206">
        <v>43649</v>
      </c>
      <c r="F11975" s="205" t="s">
        <v>2133</v>
      </c>
      <c r="G11975" s="205" t="s">
        <v>287</v>
      </c>
      <c r="H11975" s="207" t="s">
        <v>206</v>
      </c>
      <c r="I11975" s="207" t="s">
        <v>268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691</v>
      </c>
      <c r="C11976" s="205" t="s">
        <v>692</v>
      </c>
      <c r="D11976" s="72" t="str">
        <f t="shared" si="375"/>
        <v>jul/2019</v>
      </c>
      <c r="E11976" s="206">
        <v>43649</v>
      </c>
      <c r="F11976" s="205" t="s">
        <v>2133</v>
      </c>
      <c r="G11976" s="205" t="s">
        <v>287</v>
      </c>
      <c r="H11976" s="207" t="s">
        <v>218</v>
      </c>
      <c r="I11976" s="207" t="s">
        <v>268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691</v>
      </c>
      <c r="C11977" s="205" t="s">
        <v>692</v>
      </c>
      <c r="D11977" s="72" t="str">
        <f t="shared" si="375"/>
        <v>jul/2019</v>
      </c>
      <c r="E11977" s="206">
        <v>43649</v>
      </c>
      <c r="F11977" s="205" t="s">
        <v>2133</v>
      </c>
      <c r="G11977" s="205" t="s">
        <v>287</v>
      </c>
      <c r="H11977" s="207" t="s">
        <v>881</v>
      </c>
      <c r="I11977" s="207" t="s">
        <v>268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691</v>
      </c>
      <c r="C11978" s="205" t="s">
        <v>692</v>
      </c>
      <c r="D11978" s="72" t="str">
        <f t="shared" si="375"/>
        <v>jul/2019</v>
      </c>
      <c r="E11978" s="206">
        <v>43649</v>
      </c>
      <c r="F11978" s="205" t="s">
        <v>2133</v>
      </c>
      <c r="G11978" s="205" t="s">
        <v>287</v>
      </c>
      <c r="H11978" s="207" t="s">
        <v>867</v>
      </c>
      <c r="I11978" s="207" t="s">
        <v>268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691</v>
      </c>
      <c r="C11979" s="205" t="s">
        <v>692</v>
      </c>
      <c r="D11979" s="72" t="str">
        <f t="shared" si="375"/>
        <v>jul/2019</v>
      </c>
      <c r="E11979" s="206">
        <v>43649</v>
      </c>
      <c r="F11979" s="205" t="s">
        <v>2133</v>
      </c>
      <c r="G11979" s="205" t="s">
        <v>287</v>
      </c>
      <c r="H11979" s="207" t="s">
        <v>2134</v>
      </c>
      <c r="I11979" s="207" t="s">
        <v>268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691</v>
      </c>
      <c r="C11980" s="205" t="s">
        <v>692</v>
      </c>
      <c r="D11980" s="72" t="str">
        <f t="shared" si="375"/>
        <v>jul/2019</v>
      </c>
      <c r="E11980" s="206">
        <v>43649</v>
      </c>
      <c r="F11980" s="205" t="s">
        <v>2133</v>
      </c>
      <c r="G11980" s="205" t="s">
        <v>287</v>
      </c>
      <c r="H11980" s="207" t="s">
        <v>1244</v>
      </c>
      <c r="I11980" s="207" t="s">
        <v>268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691</v>
      </c>
      <c r="C11981" s="205" t="s">
        <v>692</v>
      </c>
      <c r="D11981" s="72" t="str">
        <f t="shared" si="375"/>
        <v>jul/2019</v>
      </c>
      <c r="E11981" s="206">
        <v>43649</v>
      </c>
      <c r="F11981" s="205" t="s">
        <v>2133</v>
      </c>
      <c r="G11981" s="205" t="s">
        <v>287</v>
      </c>
      <c r="H11981" s="207" t="s">
        <v>325</v>
      </c>
      <c r="I11981" s="207" t="s">
        <v>268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691</v>
      </c>
      <c r="C11982" s="205" t="s">
        <v>692</v>
      </c>
      <c r="D11982" s="72" t="str">
        <f t="shared" si="375"/>
        <v>jul/2019</v>
      </c>
      <c r="E11982" s="206">
        <v>43649</v>
      </c>
      <c r="F11982" s="205" t="s">
        <v>2133</v>
      </c>
      <c r="G11982" s="205" t="s">
        <v>287</v>
      </c>
      <c r="H11982" s="207" t="s">
        <v>1060</v>
      </c>
      <c r="I11982" s="207" t="s">
        <v>268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691</v>
      </c>
      <c r="C11983" s="205" t="s">
        <v>692</v>
      </c>
      <c r="D11983" s="72" t="str">
        <f t="shared" si="375"/>
        <v>jul/2019</v>
      </c>
      <c r="E11983" s="206">
        <v>43649</v>
      </c>
      <c r="F11983" s="205" t="s">
        <v>2133</v>
      </c>
      <c r="G11983" s="205" t="s">
        <v>287</v>
      </c>
      <c r="H11983" s="207" t="s">
        <v>1060</v>
      </c>
      <c r="I11983" s="207" t="s">
        <v>268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691</v>
      </c>
      <c r="C11984" s="205" t="s">
        <v>692</v>
      </c>
      <c r="D11984" s="72" t="str">
        <f t="shared" si="375"/>
        <v>jul/2019</v>
      </c>
      <c r="E11984" s="206">
        <v>43649</v>
      </c>
      <c r="F11984" s="205" t="s">
        <v>2133</v>
      </c>
      <c r="G11984" s="205" t="s">
        <v>287</v>
      </c>
      <c r="H11984" s="207" t="s">
        <v>1327</v>
      </c>
      <c r="I11984" s="207" t="s">
        <v>268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691</v>
      </c>
      <c r="C11985" s="205" t="s">
        <v>692</v>
      </c>
      <c r="D11985" s="72" t="str">
        <f t="shared" si="375"/>
        <v>jul/2019</v>
      </c>
      <c r="E11985" s="206">
        <v>43649</v>
      </c>
      <c r="F11985" s="205" t="s">
        <v>2133</v>
      </c>
      <c r="G11985" s="205" t="s">
        <v>287</v>
      </c>
      <c r="H11985" s="207" t="s">
        <v>880</v>
      </c>
      <c r="I11985" s="207" t="s">
        <v>268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691</v>
      </c>
      <c r="C11986" s="205" t="s">
        <v>692</v>
      </c>
      <c r="D11986" s="72" t="str">
        <f t="shared" si="375"/>
        <v>jul/2019</v>
      </c>
      <c r="E11986" s="206">
        <v>43649</v>
      </c>
      <c r="F11986" s="205" t="s">
        <v>2083</v>
      </c>
      <c r="G11986" s="205" t="s">
        <v>287</v>
      </c>
      <c r="H11986" s="207" t="s">
        <v>318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691</v>
      </c>
      <c r="C11987" s="205" t="s">
        <v>692</v>
      </c>
      <c r="D11987" s="72" t="str">
        <f t="shared" si="375"/>
        <v>jul/2019</v>
      </c>
      <c r="E11987" s="206">
        <v>43649</v>
      </c>
      <c r="F11987" s="205" t="s">
        <v>2083</v>
      </c>
      <c r="G11987" s="205" t="s">
        <v>287</v>
      </c>
      <c r="H11987" s="207" t="s">
        <v>1179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691</v>
      </c>
      <c r="C11988" s="205" t="s">
        <v>692</v>
      </c>
      <c r="D11988" s="72" t="str">
        <f t="shared" si="375"/>
        <v>jul/2019</v>
      </c>
      <c r="E11988" s="206">
        <v>43649</v>
      </c>
      <c r="F11988" s="205" t="s">
        <v>2083</v>
      </c>
      <c r="G11988" s="205" t="s">
        <v>287</v>
      </c>
      <c r="H11988" s="207" t="s">
        <v>1999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691</v>
      </c>
      <c r="C11989" s="205" t="s">
        <v>692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287</v>
      </c>
      <c r="H11989" s="207" t="s">
        <v>1677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691</v>
      </c>
      <c r="C11990" s="205" t="s">
        <v>692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287</v>
      </c>
      <c r="H11990" s="207" t="s">
        <v>2118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691</v>
      </c>
      <c r="C11991" s="205" t="s">
        <v>692</v>
      </c>
      <c r="D11991" s="72" t="str">
        <f t="shared" si="375"/>
        <v>jul/2019</v>
      </c>
      <c r="E11991" s="206">
        <v>43649</v>
      </c>
      <c r="F11991" s="205" t="s">
        <v>520</v>
      </c>
      <c r="G11991" s="205" t="s">
        <v>287</v>
      </c>
      <c r="H11991" s="207" t="s">
        <v>204</v>
      </c>
      <c r="I11991" s="207" t="s">
        <v>292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691</v>
      </c>
      <c r="C11992" s="205" t="s">
        <v>692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287</v>
      </c>
      <c r="H11992" s="207" t="s">
        <v>2135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693</v>
      </c>
      <c r="C11993" s="205" t="s">
        <v>692</v>
      </c>
      <c r="D11993" s="72" t="str">
        <f t="shared" si="375"/>
        <v>jul/2019</v>
      </c>
      <c r="E11993" s="206">
        <v>43649</v>
      </c>
      <c r="F11993" s="205" t="s">
        <v>210</v>
      </c>
      <c r="G11993" s="205" t="s">
        <v>287</v>
      </c>
      <c r="H11993" s="207" t="s">
        <v>2136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693</v>
      </c>
      <c r="C11994" s="205" t="s">
        <v>692</v>
      </c>
      <c r="D11994" s="72" t="str">
        <f t="shared" si="375"/>
        <v>jul/2019</v>
      </c>
      <c r="E11994" s="206">
        <v>43649</v>
      </c>
      <c r="F11994" s="205" t="s">
        <v>210</v>
      </c>
      <c r="G11994" s="205" t="s">
        <v>287</v>
      </c>
      <c r="H11994" s="207" t="s">
        <v>2136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693</v>
      </c>
      <c r="C11995" s="205" t="s">
        <v>692</v>
      </c>
      <c r="D11995" s="72" t="str">
        <f t="shared" si="375"/>
        <v>jul/2019</v>
      </c>
      <c r="E11995" s="206">
        <v>43649</v>
      </c>
      <c r="F11995" s="205" t="s">
        <v>210</v>
      </c>
      <c r="G11995" s="205" t="s">
        <v>287</v>
      </c>
      <c r="H11995" s="207" t="s">
        <v>2136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691</v>
      </c>
      <c r="C11996" s="205" t="s">
        <v>692</v>
      </c>
      <c r="D11996" s="72" t="str">
        <f t="shared" si="375"/>
        <v>jul/2019</v>
      </c>
      <c r="E11996" s="206">
        <v>43649</v>
      </c>
      <c r="F11996" s="205" t="s">
        <v>210</v>
      </c>
      <c r="G11996" s="205" t="s">
        <v>287</v>
      </c>
      <c r="H11996" s="207" t="s">
        <v>298</v>
      </c>
      <c r="I11996" s="207" t="s">
        <v>2137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691</v>
      </c>
      <c r="C11997" s="205" t="s">
        <v>692</v>
      </c>
      <c r="D11997" s="72" t="str">
        <f t="shared" si="375"/>
        <v>jul/2019</v>
      </c>
      <c r="E11997" s="206">
        <v>43649</v>
      </c>
      <c r="F11997" s="205" t="s">
        <v>210</v>
      </c>
      <c r="G11997" s="205" t="s">
        <v>287</v>
      </c>
      <c r="H11997" s="207" t="s">
        <v>298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691</v>
      </c>
      <c r="C11998" s="205" t="s">
        <v>692</v>
      </c>
      <c r="D11998" s="72" t="str">
        <f t="shared" si="375"/>
        <v>jul/2019</v>
      </c>
      <c r="E11998" s="206">
        <v>43649</v>
      </c>
      <c r="F11998" s="205" t="s">
        <v>210</v>
      </c>
      <c r="G11998" s="205" t="s">
        <v>287</v>
      </c>
      <c r="H11998" s="207" t="s">
        <v>298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691</v>
      </c>
      <c r="C11999" s="205" t="s">
        <v>692</v>
      </c>
      <c r="D11999" s="72" t="str">
        <f t="shared" si="375"/>
        <v>jul/2019</v>
      </c>
      <c r="E11999" s="206">
        <v>43649</v>
      </c>
      <c r="F11999" s="205" t="s">
        <v>210</v>
      </c>
      <c r="G11999" s="205" t="s">
        <v>287</v>
      </c>
      <c r="H11999" s="207" t="s">
        <v>298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691</v>
      </c>
      <c r="C12000" s="205" t="s">
        <v>692</v>
      </c>
      <c r="D12000" s="72" t="str">
        <f t="shared" si="375"/>
        <v>jul/2019</v>
      </c>
      <c r="E12000" s="206">
        <v>43649</v>
      </c>
      <c r="F12000" s="205" t="s">
        <v>210</v>
      </c>
      <c r="G12000" s="205" t="s">
        <v>287</v>
      </c>
      <c r="H12000" s="207" t="s">
        <v>298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691</v>
      </c>
      <c r="C12001" s="205" t="s">
        <v>692</v>
      </c>
      <c r="D12001" s="72" t="str">
        <f t="shared" si="375"/>
        <v>jul/2019</v>
      </c>
      <c r="E12001" s="206">
        <v>43649</v>
      </c>
      <c r="F12001" s="205" t="s">
        <v>210</v>
      </c>
      <c r="G12001" s="205" t="s">
        <v>287</v>
      </c>
      <c r="H12001" s="207" t="s">
        <v>298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691</v>
      </c>
      <c r="C12002" s="205" t="s">
        <v>692</v>
      </c>
      <c r="D12002" s="72" t="str">
        <f t="shared" si="375"/>
        <v>jul/2019</v>
      </c>
      <c r="E12002" s="206">
        <v>43649</v>
      </c>
      <c r="F12002" s="205" t="s">
        <v>210</v>
      </c>
      <c r="G12002" s="205" t="s">
        <v>287</v>
      </c>
      <c r="H12002" s="207" t="s">
        <v>298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691</v>
      </c>
      <c r="C12003" s="205" t="s">
        <v>692</v>
      </c>
      <c r="D12003" s="72" t="str">
        <f t="shared" si="375"/>
        <v>jul/2019</v>
      </c>
      <c r="E12003" s="206">
        <v>43649</v>
      </c>
      <c r="F12003" s="205" t="s">
        <v>210</v>
      </c>
      <c r="G12003" s="205" t="s">
        <v>287</v>
      </c>
      <c r="H12003" s="207" t="s">
        <v>298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691</v>
      </c>
      <c r="C12004" s="205" t="s">
        <v>692</v>
      </c>
      <c r="D12004" s="72" t="str">
        <f t="shared" si="375"/>
        <v>jul/2019</v>
      </c>
      <c r="E12004" s="206">
        <v>43649</v>
      </c>
      <c r="F12004" s="205" t="s">
        <v>210</v>
      </c>
      <c r="G12004" s="205" t="s">
        <v>287</v>
      </c>
      <c r="H12004" s="207" t="s">
        <v>298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691</v>
      </c>
      <c r="C12005" s="205" t="s">
        <v>692</v>
      </c>
      <c r="D12005" s="72" t="str">
        <f t="shared" si="375"/>
        <v>jul/2019</v>
      </c>
      <c r="E12005" s="206">
        <v>43649</v>
      </c>
      <c r="F12005" s="205" t="s">
        <v>210</v>
      </c>
      <c r="G12005" s="205" t="s">
        <v>287</v>
      </c>
      <c r="H12005" s="207" t="s">
        <v>298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691</v>
      </c>
      <c r="C12006" s="205" t="s">
        <v>692</v>
      </c>
      <c r="D12006" s="72" t="str">
        <f t="shared" si="375"/>
        <v>jul/2019</v>
      </c>
      <c r="E12006" s="206">
        <v>43649</v>
      </c>
      <c r="F12006" s="205" t="s">
        <v>210</v>
      </c>
      <c r="G12006" s="205" t="s">
        <v>287</v>
      </c>
      <c r="H12006" s="207" t="s">
        <v>298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691</v>
      </c>
      <c r="C12007" s="205" t="s">
        <v>692</v>
      </c>
      <c r="D12007" s="72" t="str">
        <f t="shared" si="375"/>
        <v>jul/2019</v>
      </c>
      <c r="E12007" s="206">
        <v>43649</v>
      </c>
      <c r="F12007" s="205" t="s">
        <v>210</v>
      </c>
      <c r="G12007" s="205" t="s">
        <v>287</v>
      </c>
      <c r="H12007" s="207" t="s">
        <v>298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691</v>
      </c>
      <c r="C12008" s="205" t="s">
        <v>692</v>
      </c>
      <c r="D12008" s="72" t="str">
        <f t="shared" si="375"/>
        <v>jul/2019</v>
      </c>
      <c r="E12008" s="206">
        <v>43649</v>
      </c>
      <c r="F12008" s="205" t="s">
        <v>210</v>
      </c>
      <c r="G12008" s="205" t="s">
        <v>287</v>
      </c>
      <c r="H12008" s="207" t="s">
        <v>298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691</v>
      </c>
      <c r="C12009" s="205" t="s">
        <v>692</v>
      </c>
      <c r="D12009" s="72" t="str">
        <f t="shared" si="375"/>
        <v>jul/2019</v>
      </c>
      <c r="E12009" s="206">
        <v>43649</v>
      </c>
      <c r="F12009" s="205" t="s">
        <v>210</v>
      </c>
      <c r="G12009" s="205" t="s">
        <v>287</v>
      </c>
      <c r="H12009" s="207" t="s">
        <v>298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691</v>
      </c>
      <c r="C12010" s="205" t="s">
        <v>692</v>
      </c>
      <c r="D12010" s="72" t="str">
        <f t="shared" si="375"/>
        <v>jul/2019</v>
      </c>
      <c r="E12010" s="206">
        <v>43649</v>
      </c>
      <c r="F12010" s="205" t="s">
        <v>210</v>
      </c>
      <c r="G12010" s="205" t="s">
        <v>287</v>
      </c>
      <c r="H12010" s="207" t="s">
        <v>298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691</v>
      </c>
      <c r="C12011" s="205" t="s">
        <v>692</v>
      </c>
      <c r="D12011" s="72" t="str">
        <f t="shared" si="375"/>
        <v>jul/2019</v>
      </c>
      <c r="E12011" s="206">
        <v>43649</v>
      </c>
      <c r="F12011" s="205" t="s">
        <v>210</v>
      </c>
      <c r="G12011" s="205" t="s">
        <v>287</v>
      </c>
      <c r="H12011" s="207" t="s">
        <v>298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691</v>
      </c>
      <c r="C12012" s="205" t="s">
        <v>692</v>
      </c>
      <c r="D12012" s="72" t="str">
        <f t="shared" si="375"/>
        <v>jul/2019</v>
      </c>
      <c r="E12012" s="206">
        <v>43649</v>
      </c>
      <c r="F12012" s="205" t="s">
        <v>210</v>
      </c>
      <c r="G12012" s="205" t="s">
        <v>287</v>
      </c>
      <c r="H12012" s="207" t="s">
        <v>298</v>
      </c>
      <c r="I12012" s="207" t="s">
        <v>2137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691</v>
      </c>
      <c r="C12013" s="205" t="s">
        <v>692</v>
      </c>
      <c r="D12013" s="72" t="str">
        <f t="shared" si="375"/>
        <v>jul/2019</v>
      </c>
      <c r="E12013" s="206">
        <v>43649</v>
      </c>
      <c r="F12013" s="205" t="s">
        <v>210</v>
      </c>
      <c r="G12013" s="205" t="s">
        <v>287</v>
      </c>
      <c r="H12013" s="207" t="s">
        <v>298</v>
      </c>
      <c r="I12013" s="207" t="s">
        <v>2137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691</v>
      </c>
      <c r="C12014" s="205" t="s">
        <v>692</v>
      </c>
      <c r="D12014" s="72" t="str">
        <f t="shared" si="375"/>
        <v>jul/2019</v>
      </c>
      <c r="E12014" s="206">
        <v>43649</v>
      </c>
      <c r="F12014" s="205" t="s">
        <v>210</v>
      </c>
      <c r="G12014" s="205" t="s">
        <v>287</v>
      </c>
      <c r="H12014" s="207" t="s">
        <v>298</v>
      </c>
      <c r="I12014" s="207" t="s">
        <v>2137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691</v>
      </c>
      <c r="C12015" s="205" t="s">
        <v>692</v>
      </c>
      <c r="D12015" s="72" t="str">
        <f t="shared" si="375"/>
        <v>jul/2019</v>
      </c>
      <c r="E12015" s="206">
        <v>43649</v>
      </c>
      <c r="F12015" s="205" t="s">
        <v>210</v>
      </c>
      <c r="G12015" s="205" t="s">
        <v>287</v>
      </c>
      <c r="H12015" s="207" t="s">
        <v>298</v>
      </c>
      <c r="I12015" s="207" t="s">
        <v>2137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691</v>
      </c>
      <c r="C12016" s="205" t="s">
        <v>692</v>
      </c>
      <c r="D12016" s="72" t="str">
        <f t="shared" si="375"/>
        <v>jul/2019</v>
      </c>
      <c r="E12016" s="206">
        <v>43649</v>
      </c>
      <c r="F12016" s="205" t="s">
        <v>210</v>
      </c>
      <c r="G12016" s="205" t="s">
        <v>287</v>
      </c>
      <c r="H12016" s="207" t="s">
        <v>298</v>
      </c>
      <c r="I12016" s="207" t="s">
        <v>2137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691</v>
      </c>
      <c r="C12017" s="205" t="s">
        <v>692</v>
      </c>
      <c r="D12017" s="72" t="str">
        <f t="shared" si="375"/>
        <v>jul/2019</v>
      </c>
      <c r="E12017" s="206">
        <v>43649</v>
      </c>
      <c r="F12017" s="205" t="s">
        <v>210</v>
      </c>
      <c r="G12017" s="205" t="s">
        <v>287</v>
      </c>
      <c r="H12017" s="207" t="s">
        <v>298</v>
      </c>
      <c r="I12017" s="207" t="s">
        <v>2137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693</v>
      </c>
      <c r="C12018" s="205" t="s">
        <v>692</v>
      </c>
      <c r="D12018" s="72" t="str">
        <f t="shared" si="375"/>
        <v>jul/2019</v>
      </c>
      <c r="E12018" s="206">
        <v>43649</v>
      </c>
      <c r="F12018" s="205" t="s">
        <v>210</v>
      </c>
      <c r="G12018" s="205" t="s">
        <v>287</v>
      </c>
      <c r="H12018" s="207" t="s">
        <v>2138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693</v>
      </c>
      <c r="C12019" s="205" t="s">
        <v>692</v>
      </c>
      <c r="D12019" s="72" t="str">
        <f t="shared" si="375"/>
        <v>jul/2019</v>
      </c>
      <c r="E12019" s="206">
        <v>43649</v>
      </c>
      <c r="F12019" s="205" t="s">
        <v>210</v>
      </c>
      <c r="G12019" s="205" t="s">
        <v>287</v>
      </c>
      <c r="H12019" s="207" t="s">
        <v>2139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693</v>
      </c>
      <c r="C12020" s="205" t="s">
        <v>692</v>
      </c>
      <c r="D12020" s="72" t="str">
        <f t="shared" si="375"/>
        <v>jul/2019</v>
      </c>
      <c r="E12020" s="206">
        <v>43649</v>
      </c>
      <c r="F12020" s="205" t="s">
        <v>210</v>
      </c>
      <c r="G12020" s="205" t="s">
        <v>287</v>
      </c>
      <c r="H12020" s="207" t="s">
        <v>2139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691</v>
      </c>
      <c r="C12021" s="205" t="s">
        <v>692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287</v>
      </c>
      <c r="H12021" s="207" t="s">
        <v>1287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691</v>
      </c>
      <c r="C12022" s="205" t="s">
        <v>692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287</v>
      </c>
      <c r="H12022" s="207" t="s">
        <v>2140</v>
      </c>
      <c r="I12022" s="207" t="s">
        <v>241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693</v>
      </c>
      <c r="C12023" s="205" t="s">
        <v>692</v>
      </c>
      <c r="D12023" s="72" t="str">
        <f t="shared" si="375"/>
        <v>jul/2019</v>
      </c>
      <c r="E12023" s="206">
        <v>43650</v>
      </c>
      <c r="F12023" s="205" t="s">
        <v>520</v>
      </c>
      <c r="G12023" s="205" t="s">
        <v>287</v>
      </c>
      <c r="H12023" s="207" t="s">
        <v>204</v>
      </c>
      <c r="I12023" s="207" t="s">
        <v>292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691</v>
      </c>
      <c r="C12024" s="205" t="s">
        <v>692</v>
      </c>
      <c r="D12024" s="72" t="str">
        <f t="shared" si="375"/>
        <v>jul/2019</v>
      </c>
      <c r="E12024" s="206">
        <v>43650</v>
      </c>
      <c r="F12024" s="205" t="s">
        <v>520</v>
      </c>
      <c r="G12024" s="205" t="s">
        <v>287</v>
      </c>
      <c r="H12024" s="207" t="s">
        <v>204</v>
      </c>
      <c r="I12024" s="207" t="s">
        <v>292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691</v>
      </c>
      <c r="C12025" s="205" t="s">
        <v>692</v>
      </c>
      <c r="D12025" s="72" t="str">
        <f t="shared" si="375"/>
        <v>jul/2019</v>
      </c>
      <c r="E12025" s="206">
        <v>43650</v>
      </c>
      <c r="F12025" s="205" t="s">
        <v>210</v>
      </c>
      <c r="G12025" s="205" t="s">
        <v>287</v>
      </c>
      <c r="H12025" s="207" t="s">
        <v>298</v>
      </c>
      <c r="I12025" s="207" t="s">
        <v>2137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691</v>
      </c>
      <c r="C12026" s="205" t="s">
        <v>692</v>
      </c>
      <c r="D12026" s="72" t="str">
        <f t="shared" si="375"/>
        <v>jul/2019</v>
      </c>
      <c r="E12026" s="206">
        <v>43650</v>
      </c>
      <c r="F12026" s="205" t="s">
        <v>210</v>
      </c>
      <c r="G12026" s="205" t="s">
        <v>287</v>
      </c>
      <c r="H12026" s="207" t="s">
        <v>298</v>
      </c>
      <c r="I12026" s="207" t="s">
        <v>2137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693</v>
      </c>
      <c r="C12027" s="205" t="s">
        <v>692</v>
      </c>
      <c r="D12027" s="72" t="str">
        <f t="shared" si="375"/>
        <v>jul/2019</v>
      </c>
      <c r="E12027" s="206">
        <v>43650</v>
      </c>
      <c r="F12027" s="205" t="s">
        <v>201</v>
      </c>
      <c r="G12027" s="205" t="s">
        <v>287</v>
      </c>
      <c r="H12027" s="207" t="s">
        <v>1887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691</v>
      </c>
      <c r="C12028" s="205" t="s">
        <v>692</v>
      </c>
      <c r="D12028" s="72" t="str">
        <f t="shared" si="375"/>
        <v>jul/2019</v>
      </c>
      <c r="E12028" s="206">
        <v>43650</v>
      </c>
      <c r="F12028" s="205" t="s">
        <v>201</v>
      </c>
      <c r="G12028" s="205" t="s">
        <v>287</v>
      </c>
      <c r="H12028" s="207" t="s">
        <v>1887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691</v>
      </c>
      <c r="C12029" s="205" t="s">
        <v>692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287</v>
      </c>
      <c r="H12029" s="207" t="s">
        <v>2108</v>
      </c>
      <c r="I12029" s="207" t="s">
        <v>253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691</v>
      </c>
      <c r="C12030" s="205" t="s">
        <v>692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287</v>
      </c>
      <c r="H12030" s="207" t="s">
        <v>1899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691</v>
      </c>
      <c r="C12031" s="205" t="s">
        <v>692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287</v>
      </c>
      <c r="H12031" s="207" t="s">
        <v>1968</v>
      </c>
      <c r="I12031" s="207" t="s">
        <v>240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691</v>
      </c>
      <c r="C12032" s="205" t="s">
        <v>692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287</v>
      </c>
      <c r="H12032" s="207" t="s">
        <v>1968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691</v>
      </c>
      <c r="C12033" s="205" t="s">
        <v>692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287</v>
      </c>
      <c r="H12033" s="207" t="s">
        <v>1899</v>
      </c>
      <c r="I12033" s="207" t="s">
        <v>241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691</v>
      </c>
      <c r="C12034" s="205" t="s">
        <v>692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287</v>
      </c>
      <c r="H12034" s="207" t="s">
        <v>1342</v>
      </c>
      <c r="I12034" s="207" t="s">
        <v>242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691</v>
      </c>
      <c r="C12035" s="212" t="s">
        <v>692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287</v>
      </c>
      <c r="H12035" s="229" t="s">
        <v>2141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691</v>
      </c>
      <c r="C12036" s="205" t="s">
        <v>692</v>
      </c>
      <c r="D12036" s="72" t="str">
        <f t="shared" ref="D12036:D12099" si="377">TEXT(E12036,"mmm/aaaa")</f>
        <v>jul/2019</v>
      </c>
      <c r="E12036" s="206">
        <v>43651</v>
      </c>
      <c r="F12036" s="205" t="s">
        <v>1886</v>
      </c>
      <c r="G12036" s="205" t="s">
        <v>287</v>
      </c>
      <c r="H12036" s="207" t="s">
        <v>2142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691</v>
      </c>
      <c r="C12037" s="205" t="s">
        <v>692</v>
      </c>
      <c r="D12037" s="72" t="str">
        <f t="shared" si="377"/>
        <v>jul/2019</v>
      </c>
      <c r="E12037" s="206">
        <v>43651</v>
      </c>
      <c r="F12037" s="205" t="s">
        <v>1886</v>
      </c>
      <c r="G12037" s="205" t="s">
        <v>287</v>
      </c>
      <c r="H12037" s="207" t="s">
        <v>2143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691</v>
      </c>
      <c r="C12038" s="205" t="s">
        <v>692</v>
      </c>
      <c r="D12038" s="72" t="str">
        <f t="shared" si="377"/>
        <v>jul/2019</v>
      </c>
      <c r="E12038" s="206">
        <v>43651</v>
      </c>
      <c r="F12038" s="205" t="s">
        <v>520</v>
      </c>
      <c r="G12038" s="205" t="s">
        <v>287</v>
      </c>
      <c r="H12038" s="207" t="s">
        <v>204</v>
      </c>
      <c r="I12038" s="207" t="s">
        <v>292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691</v>
      </c>
      <c r="C12039" s="205" t="s">
        <v>692</v>
      </c>
      <c r="D12039" s="72" t="str">
        <f t="shared" si="377"/>
        <v>jul/2019</v>
      </c>
      <c r="E12039" s="206">
        <v>43651</v>
      </c>
      <c r="F12039" s="205" t="s">
        <v>210</v>
      </c>
      <c r="G12039" s="205" t="s">
        <v>287</v>
      </c>
      <c r="H12039" s="207" t="s">
        <v>298</v>
      </c>
      <c r="I12039" s="207" t="s">
        <v>2137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691</v>
      </c>
      <c r="C12040" s="205" t="s">
        <v>692</v>
      </c>
      <c r="D12040" s="72" t="str">
        <f t="shared" si="377"/>
        <v>jul/2019</v>
      </c>
      <c r="E12040" s="206">
        <v>43651</v>
      </c>
      <c r="F12040" s="205" t="s">
        <v>210</v>
      </c>
      <c r="G12040" s="205" t="s">
        <v>287</v>
      </c>
      <c r="H12040" s="207" t="s">
        <v>298</v>
      </c>
      <c r="I12040" s="207" t="s">
        <v>2137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691</v>
      </c>
      <c r="C12041" s="205" t="s">
        <v>692</v>
      </c>
      <c r="D12041" s="72" t="str">
        <f t="shared" si="377"/>
        <v>jul/2019</v>
      </c>
      <c r="E12041" s="206">
        <v>43651</v>
      </c>
      <c r="F12041" s="205" t="s">
        <v>210</v>
      </c>
      <c r="G12041" s="205" t="s">
        <v>287</v>
      </c>
      <c r="H12041" s="207" t="s">
        <v>298</v>
      </c>
      <c r="I12041" s="207" t="s">
        <v>2137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691</v>
      </c>
      <c r="C12042" s="205" t="s">
        <v>692</v>
      </c>
      <c r="D12042" s="72" t="str">
        <f t="shared" si="377"/>
        <v>jul/2019</v>
      </c>
      <c r="E12042" s="206">
        <v>43651</v>
      </c>
      <c r="F12042" s="205" t="s">
        <v>210</v>
      </c>
      <c r="G12042" s="205" t="s">
        <v>287</v>
      </c>
      <c r="H12042" s="207" t="s">
        <v>298</v>
      </c>
      <c r="I12042" s="207" t="s">
        <v>2137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691</v>
      </c>
      <c r="C12043" s="205" t="s">
        <v>692</v>
      </c>
      <c r="D12043" s="72" t="str">
        <f t="shared" si="377"/>
        <v>jul/2019</v>
      </c>
      <c r="E12043" s="206">
        <v>43651</v>
      </c>
      <c r="F12043" s="205" t="s">
        <v>210</v>
      </c>
      <c r="G12043" s="205" t="s">
        <v>287</v>
      </c>
      <c r="H12043" s="207" t="s">
        <v>298</v>
      </c>
      <c r="I12043" s="207" t="s">
        <v>2137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691</v>
      </c>
      <c r="C12044" s="205" t="s">
        <v>692</v>
      </c>
      <c r="D12044" s="72" t="str">
        <f t="shared" si="377"/>
        <v>jul/2019</v>
      </c>
      <c r="E12044" s="206">
        <v>43651</v>
      </c>
      <c r="F12044" s="205" t="s">
        <v>201</v>
      </c>
      <c r="G12044" s="205" t="s">
        <v>287</v>
      </c>
      <c r="H12044" s="207" t="s">
        <v>294</v>
      </c>
      <c r="I12044" s="207" t="s">
        <v>229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691</v>
      </c>
      <c r="C12045" s="205" t="s">
        <v>692</v>
      </c>
      <c r="D12045" s="72" t="str">
        <f t="shared" si="377"/>
        <v>jul/2019</v>
      </c>
      <c r="E12045" s="206">
        <v>43654</v>
      </c>
      <c r="F12045" s="205" t="s">
        <v>2082</v>
      </c>
      <c r="G12045" s="205" t="s">
        <v>287</v>
      </c>
      <c r="H12045" s="207" t="s">
        <v>2144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691</v>
      </c>
      <c r="C12046" s="205" t="s">
        <v>692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287</v>
      </c>
      <c r="H12046" s="207" t="s">
        <v>709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691</v>
      </c>
      <c r="C12047" s="205" t="s">
        <v>692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287</v>
      </c>
      <c r="H12047" s="207" t="s">
        <v>2144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691</v>
      </c>
      <c r="C12048" s="205" t="s">
        <v>692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287</v>
      </c>
      <c r="H12048" s="207" t="s">
        <v>1260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691</v>
      </c>
      <c r="C12049" s="205" t="s">
        <v>692</v>
      </c>
      <c r="D12049" s="72" t="str">
        <f t="shared" si="377"/>
        <v>jul/2019</v>
      </c>
      <c r="E12049" s="206">
        <v>43654</v>
      </c>
      <c r="F12049" s="205" t="s">
        <v>520</v>
      </c>
      <c r="G12049" s="205" t="s">
        <v>287</v>
      </c>
      <c r="H12049" s="207" t="s">
        <v>204</v>
      </c>
      <c r="I12049" s="207" t="s">
        <v>292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691</v>
      </c>
      <c r="C12050" s="205" t="s">
        <v>692</v>
      </c>
      <c r="D12050" s="72" t="str">
        <f t="shared" si="377"/>
        <v>jul/2019</v>
      </c>
      <c r="E12050" s="206">
        <v>43654</v>
      </c>
      <c r="F12050" s="205" t="s">
        <v>210</v>
      </c>
      <c r="G12050" s="205" t="s">
        <v>287</v>
      </c>
      <c r="H12050" s="207" t="s">
        <v>298</v>
      </c>
      <c r="I12050" s="207" t="s">
        <v>2137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691</v>
      </c>
      <c r="C12051" s="205" t="s">
        <v>692</v>
      </c>
      <c r="D12051" s="72" t="str">
        <f t="shared" si="377"/>
        <v>jul/2019</v>
      </c>
      <c r="E12051" s="206">
        <v>43654</v>
      </c>
      <c r="F12051" s="205" t="s">
        <v>210</v>
      </c>
      <c r="G12051" s="205" t="s">
        <v>287</v>
      </c>
      <c r="H12051" s="207" t="s">
        <v>298</v>
      </c>
      <c r="I12051" s="207" t="s">
        <v>2137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691</v>
      </c>
      <c r="C12052" s="205" t="s">
        <v>692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287</v>
      </c>
      <c r="H12052" s="207" t="s">
        <v>2068</v>
      </c>
      <c r="I12052" s="207" t="s">
        <v>2131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691</v>
      </c>
      <c r="C12053" s="205" t="s">
        <v>692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287</v>
      </c>
      <c r="H12053" s="207" t="s">
        <v>2068</v>
      </c>
      <c r="I12053" s="207" t="s">
        <v>2131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691</v>
      </c>
      <c r="C12054" s="205" t="s">
        <v>692</v>
      </c>
      <c r="D12054" s="72" t="str">
        <f t="shared" si="377"/>
        <v>jul/2019</v>
      </c>
      <c r="E12054" s="206">
        <v>43655</v>
      </c>
      <c r="F12054" s="205" t="s">
        <v>520</v>
      </c>
      <c r="G12054" s="205" t="s">
        <v>287</v>
      </c>
      <c r="H12054" s="207" t="s">
        <v>204</v>
      </c>
      <c r="I12054" s="207" t="s">
        <v>292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691</v>
      </c>
      <c r="C12055" s="205" t="s">
        <v>692</v>
      </c>
      <c r="D12055" s="72" t="str">
        <f t="shared" si="377"/>
        <v>jul/2019</v>
      </c>
      <c r="E12055" s="206">
        <v>43655</v>
      </c>
      <c r="F12055" s="205" t="s">
        <v>210</v>
      </c>
      <c r="G12055" s="205" t="s">
        <v>287</v>
      </c>
      <c r="H12055" s="207" t="s">
        <v>298</v>
      </c>
      <c r="I12055" s="207" t="s">
        <v>2137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691</v>
      </c>
      <c r="C12056" s="205" t="s">
        <v>692</v>
      </c>
      <c r="D12056" s="72" t="str">
        <f t="shared" si="377"/>
        <v>jul/2019</v>
      </c>
      <c r="E12056" s="206">
        <v>43655</v>
      </c>
      <c r="F12056" s="205" t="s">
        <v>210</v>
      </c>
      <c r="G12056" s="205" t="s">
        <v>287</v>
      </c>
      <c r="H12056" s="207" t="s">
        <v>298</v>
      </c>
      <c r="I12056" s="207" t="s">
        <v>2137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691</v>
      </c>
      <c r="C12057" s="205" t="s">
        <v>692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317</v>
      </c>
      <c r="H12057" s="207" t="s">
        <v>2145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691</v>
      </c>
      <c r="C12058" s="205" t="s">
        <v>692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317</v>
      </c>
      <c r="H12058" s="207" t="s">
        <v>2145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691</v>
      </c>
      <c r="C12059" s="205" t="s">
        <v>692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287</v>
      </c>
      <c r="H12059" s="207" t="s">
        <v>1912</v>
      </c>
      <c r="I12059" s="207" t="s">
        <v>247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691</v>
      </c>
      <c r="C12060" s="205" t="s">
        <v>692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287</v>
      </c>
      <c r="H12060" s="207" t="s">
        <v>1912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691</v>
      </c>
      <c r="C12061" s="205" t="s">
        <v>692</v>
      </c>
      <c r="D12061" s="72" t="str">
        <f t="shared" si="377"/>
        <v>jul/2019</v>
      </c>
      <c r="E12061" s="206">
        <v>43656</v>
      </c>
      <c r="F12061" s="205" t="s">
        <v>2082</v>
      </c>
      <c r="G12061" s="205" t="s">
        <v>287</v>
      </c>
      <c r="H12061" s="207" t="s">
        <v>2146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691</v>
      </c>
      <c r="C12062" s="205" t="s">
        <v>692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287</v>
      </c>
      <c r="H12062" s="207" t="s">
        <v>2146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691</v>
      </c>
      <c r="C12063" s="205" t="s">
        <v>692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287</v>
      </c>
      <c r="H12063" s="207" t="s">
        <v>2147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691</v>
      </c>
      <c r="C12064" s="205" t="s">
        <v>692</v>
      </c>
      <c r="D12064" s="72" t="str">
        <f t="shared" si="377"/>
        <v>jul/2019</v>
      </c>
      <c r="E12064" s="206">
        <v>43656</v>
      </c>
      <c r="F12064" s="205" t="s">
        <v>520</v>
      </c>
      <c r="G12064" s="205" t="s">
        <v>287</v>
      </c>
      <c r="H12064" s="207" t="s">
        <v>204</v>
      </c>
      <c r="I12064" s="207" t="s">
        <v>292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691</v>
      </c>
      <c r="C12065" s="205" t="s">
        <v>692</v>
      </c>
      <c r="D12065" s="72" t="str">
        <f t="shared" si="377"/>
        <v>jul/2019</v>
      </c>
      <c r="E12065" s="206">
        <v>43656</v>
      </c>
      <c r="F12065" s="205" t="s">
        <v>210</v>
      </c>
      <c r="G12065" s="205" t="s">
        <v>287</v>
      </c>
      <c r="H12065" s="207" t="s">
        <v>298</v>
      </c>
      <c r="I12065" s="207" t="s">
        <v>2137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691</v>
      </c>
      <c r="C12066" s="205" t="s">
        <v>692</v>
      </c>
      <c r="D12066" s="72" t="str">
        <f t="shared" si="377"/>
        <v>jul/2019</v>
      </c>
      <c r="E12066" s="206">
        <v>43656</v>
      </c>
      <c r="F12066" s="205" t="s">
        <v>210</v>
      </c>
      <c r="G12066" s="205" t="s">
        <v>287</v>
      </c>
      <c r="H12066" s="207" t="s">
        <v>298</v>
      </c>
      <c r="I12066" s="207" t="s">
        <v>2137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691</v>
      </c>
      <c r="C12067" s="205" t="s">
        <v>692</v>
      </c>
      <c r="D12067" s="72" t="str">
        <f t="shared" si="377"/>
        <v>jul/2019</v>
      </c>
      <c r="E12067" s="206">
        <v>43656</v>
      </c>
      <c r="F12067" s="205" t="s">
        <v>210</v>
      </c>
      <c r="G12067" s="205" t="s">
        <v>287</v>
      </c>
      <c r="H12067" s="207" t="s">
        <v>298</v>
      </c>
      <c r="I12067" s="207" t="s">
        <v>2137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691</v>
      </c>
      <c r="C12068" s="205" t="s">
        <v>692</v>
      </c>
      <c r="D12068" s="72" t="str">
        <f t="shared" si="377"/>
        <v>jul/2019</v>
      </c>
      <c r="E12068" s="206">
        <v>43656</v>
      </c>
      <c r="F12068" s="205" t="s">
        <v>210</v>
      </c>
      <c r="G12068" s="205" t="s">
        <v>287</v>
      </c>
      <c r="H12068" s="207" t="s">
        <v>298</v>
      </c>
      <c r="I12068" s="207" t="s">
        <v>2137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691</v>
      </c>
      <c r="C12069" s="205" t="s">
        <v>692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287</v>
      </c>
      <c r="H12069" s="207" t="s">
        <v>1023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691</v>
      </c>
      <c r="C12070" s="205" t="s">
        <v>692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287</v>
      </c>
      <c r="H12070" s="207" t="s">
        <v>1023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691</v>
      </c>
      <c r="C12071" s="205" t="s">
        <v>692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287</v>
      </c>
      <c r="H12071" s="207" t="s">
        <v>2148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691</v>
      </c>
      <c r="C12072" s="205" t="s">
        <v>692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287</v>
      </c>
      <c r="H12072" s="207" t="s">
        <v>2149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691</v>
      </c>
      <c r="C12073" s="205" t="s">
        <v>692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287</v>
      </c>
      <c r="H12073" s="207" t="s">
        <v>2149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691</v>
      </c>
      <c r="C12074" s="205" t="s">
        <v>692</v>
      </c>
      <c r="D12074" s="72" t="str">
        <f t="shared" si="377"/>
        <v>jul/2019</v>
      </c>
      <c r="E12074" s="206">
        <v>43657</v>
      </c>
      <c r="F12074" s="205" t="s">
        <v>520</v>
      </c>
      <c r="G12074" s="205" t="s">
        <v>287</v>
      </c>
      <c r="H12074" s="207" t="s">
        <v>204</v>
      </c>
      <c r="I12074" s="207" t="s">
        <v>292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691</v>
      </c>
      <c r="C12075" s="205" t="s">
        <v>692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303</v>
      </c>
      <c r="H12075" s="207" t="s">
        <v>1017</v>
      </c>
      <c r="I12075" s="207" t="s">
        <v>235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691</v>
      </c>
      <c r="C12076" s="205" t="s">
        <v>692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287</v>
      </c>
      <c r="H12076" s="207" t="s">
        <v>1592</v>
      </c>
      <c r="I12076" s="207" t="s">
        <v>263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691</v>
      </c>
      <c r="C12077" s="205" t="s">
        <v>692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287</v>
      </c>
      <c r="H12077" s="207" t="s">
        <v>2028</v>
      </c>
      <c r="I12077" s="207" t="s">
        <v>249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691</v>
      </c>
      <c r="C12078" s="205" t="s">
        <v>692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287</v>
      </c>
      <c r="H12078" s="207" t="s">
        <v>2028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691</v>
      </c>
      <c r="C12079" s="205" t="s">
        <v>692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313</v>
      </c>
      <c r="H12079" s="207" t="s">
        <v>2028</v>
      </c>
      <c r="I12079" s="207" t="s">
        <v>249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691</v>
      </c>
      <c r="C12080" s="205" t="s">
        <v>692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317</v>
      </c>
      <c r="H12080" s="207" t="s">
        <v>2028</v>
      </c>
      <c r="I12080" s="207" t="s">
        <v>249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691</v>
      </c>
      <c r="C12081" s="205" t="s">
        <v>692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317</v>
      </c>
      <c r="H12081" s="207" t="s">
        <v>2028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691</v>
      </c>
      <c r="C12082" s="205" t="s">
        <v>692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313</v>
      </c>
      <c r="H12082" s="207" t="s">
        <v>2028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691</v>
      </c>
      <c r="C12083" s="205" t="s">
        <v>692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287</v>
      </c>
      <c r="H12083" s="207" t="s">
        <v>2028</v>
      </c>
      <c r="I12083" s="207" t="s">
        <v>249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691</v>
      </c>
      <c r="C12084" s="205" t="s">
        <v>692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287</v>
      </c>
      <c r="H12084" s="207" t="s">
        <v>2028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691</v>
      </c>
      <c r="C12085" s="205" t="s">
        <v>692</v>
      </c>
      <c r="D12085" s="72" t="str">
        <f t="shared" si="377"/>
        <v>jul/2019</v>
      </c>
      <c r="E12085" s="206">
        <v>43658</v>
      </c>
      <c r="F12085" s="205" t="s">
        <v>520</v>
      </c>
      <c r="G12085" s="205" t="s">
        <v>287</v>
      </c>
      <c r="H12085" s="207" t="s">
        <v>204</v>
      </c>
      <c r="I12085" s="207" t="s">
        <v>292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691</v>
      </c>
      <c r="C12086" s="205" t="s">
        <v>692</v>
      </c>
      <c r="D12086" s="72" t="str">
        <f t="shared" si="377"/>
        <v>jul/2019</v>
      </c>
      <c r="E12086" s="206">
        <v>43658</v>
      </c>
      <c r="F12086" s="205" t="s">
        <v>210</v>
      </c>
      <c r="G12086" s="205" t="s">
        <v>287</v>
      </c>
      <c r="H12086" s="207" t="s">
        <v>298</v>
      </c>
      <c r="I12086" s="207" t="s">
        <v>2137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691</v>
      </c>
      <c r="C12087" s="205" t="s">
        <v>692</v>
      </c>
      <c r="D12087" s="72" t="str">
        <f t="shared" si="377"/>
        <v>jul/2019</v>
      </c>
      <c r="E12087" s="206">
        <v>43658</v>
      </c>
      <c r="F12087" s="205" t="s">
        <v>210</v>
      </c>
      <c r="G12087" s="205" t="s">
        <v>287</v>
      </c>
      <c r="H12087" s="207" t="s">
        <v>298</v>
      </c>
      <c r="I12087" s="207" t="s">
        <v>2137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691</v>
      </c>
      <c r="C12088" s="205" t="s">
        <v>692</v>
      </c>
      <c r="D12088" s="72" t="str">
        <f t="shared" si="377"/>
        <v>jul/2019</v>
      </c>
      <c r="E12088" s="206">
        <v>43658</v>
      </c>
      <c r="F12088" s="205" t="s">
        <v>210</v>
      </c>
      <c r="G12088" s="205" t="s">
        <v>287</v>
      </c>
      <c r="H12088" s="207" t="s">
        <v>298</v>
      </c>
      <c r="I12088" s="207" t="s">
        <v>2137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691</v>
      </c>
      <c r="C12089" s="205" t="s">
        <v>692</v>
      </c>
      <c r="D12089" s="72" t="str">
        <f t="shared" si="377"/>
        <v>jul/2019</v>
      </c>
      <c r="E12089" s="206">
        <v>43661</v>
      </c>
      <c r="F12089" s="205" t="s">
        <v>520</v>
      </c>
      <c r="G12089" s="205" t="s">
        <v>287</v>
      </c>
      <c r="H12089" s="207" t="s">
        <v>204</v>
      </c>
      <c r="I12089" s="207" t="s">
        <v>292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691</v>
      </c>
      <c r="C12090" s="205" t="s">
        <v>692</v>
      </c>
      <c r="D12090" s="72" t="str">
        <f t="shared" si="377"/>
        <v>jul/2019</v>
      </c>
      <c r="E12090" s="206">
        <v>43661</v>
      </c>
      <c r="F12090" s="205" t="s">
        <v>210</v>
      </c>
      <c r="G12090" s="205" t="s">
        <v>287</v>
      </c>
      <c r="H12090" s="207" t="s">
        <v>321</v>
      </c>
      <c r="I12090" s="207" t="s">
        <v>2137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691</v>
      </c>
      <c r="C12091" s="205" t="s">
        <v>692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303</v>
      </c>
      <c r="H12091" s="207" t="s">
        <v>1017</v>
      </c>
      <c r="I12091" s="207" t="s">
        <v>235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691</v>
      </c>
      <c r="C12092" s="205" t="s">
        <v>692</v>
      </c>
      <c r="D12092" s="72" t="str">
        <f t="shared" si="377"/>
        <v>jul/2019</v>
      </c>
      <c r="E12092" s="206">
        <v>43662</v>
      </c>
      <c r="F12092" s="205" t="s">
        <v>2082</v>
      </c>
      <c r="G12092" s="205" t="s">
        <v>287</v>
      </c>
      <c r="H12092" s="207" t="s">
        <v>1271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691</v>
      </c>
      <c r="C12093" s="205" t="s">
        <v>692</v>
      </c>
      <c r="D12093" s="72" t="str">
        <f t="shared" si="377"/>
        <v>jul/2019</v>
      </c>
      <c r="E12093" s="206">
        <v>43662</v>
      </c>
      <c r="F12093" s="205" t="s">
        <v>2082</v>
      </c>
      <c r="G12093" s="205" t="s">
        <v>287</v>
      </c>
      <c r="H12093" s="207" t="s">
        <v>986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691</v>
      </c>
      <c r="C12094" s="205" t="s">
        <v>692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287</v>
      </c>
      <c r="H12094" s="207" t="s">
        <v>1271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691</v>
      </c>
      <c r="C12095" s="205" t="s">
        <v>692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287</v>
      </c>
      <c r="H12095" s="207" t="s">
        <v>986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691</v>
      </c>
      <c r="C12096" s="205" t="s">
        <v>692</v>
      </c>
      <c r="D12096" s="72" t="str">
        <f t="shared" si="377"/>
        <v>jul/2019</v>
      </c>
      <c r="E12096" s="206">
        <v>43662</v>
      </c>
      <c r="F12096" s="205" t="s">
        <v>520</v>
      </c>
      <c r="G12096" s="205" t="s">
        <v>287</v>
      </c>
      <c r="H12096" s="207" t="s">
        <v>204</v>
      </c>
      <c r="I12096" s="207" t="s">
        <v>292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691</v>
      </c>
      <c r="C12097" s="205" t="s">
        <v>692</v>
      </c>
      <c r="D12097" s="72" t="str">
        <f t="shared" si="377"/>
        <v>jul/2019</v>
      </c>
      <c r="E12097" s="206">
        <v>43662</v>
      </c>
      <c r="F12097" s="205" t="s">
        <v>210</v>
      </c>
      <c r="G12097" s="205" t="s">
        <v>287</v>
      </c>
      <c r="H12097" s="207" t="s">
        <v>298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691</v>
      </c>
      <c r="C12098" s="205" t="s">
        <v>692</v>
      </c>
      <c r="D12098" s="72" t="str">
        <f t="shared" si="377"/>
        <v>jul/2019</v>
      </c>
      <c r="E12098" s="206">
        <v>43662</v>
      </c>
      <c r="F12098" s="205" t="s">
        <v>210</v>
      </c>
      <c r="G12098" s="205" t="s">
        <v>287</v>
      </c>
      <c r="H12098" s="207" t="s">
        <v>298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691</v>
      </c>
      <c r="C12099" s="205" t="s">
        <v>692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287</v>
      </c>
      <c r="H12099" s="207" t="s">
        <v>1899</v>
      </c>
      <c r="I12099" s="207" t="s">
        <v>241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691</v>
      </c>
      <c r="C12100" s="205" t="s">
        <v>692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287</v>
      </c>
      <c r="H12100" s="207" t="s">
        <v>1899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691</v>
      </c>
      <c r="C12101" s="205" t="s">
        <v>692</v>
      </c>
      <c r="D12101" s="72" t="str">
        <f t="shared" si="379"/>
        <v>jul/2019</v>
      </c>
      <c r="E12101" s="206">
        <v>43663</v>
      </c>
      <c r="F12101" s="205" t="s">
        <v>520</v>
      </c>
      <c r="G12101" s="205" t="s">
        <v>287</v>
      </c>
      <c r="H12101" s="207" t="s">
        <v>204</v>
      </c>
      <c r="I12101" s="207" t="s">
        <v>292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691</v>
      </c>
      <c r="C12102" s="205" t="s">
        <v>692</v>
      </c>
      <c r="D12102" s="72" t="str">
        <f t="shared" si="379"/>
        <v>jul/2019</v>
      </c>
      <c r="E12102" s="206">
        <v>43663</v>
      </c>
      <c r="F12102" s="205" t="s">
        <v>210</v>
      </c>
      <c r="G12102" s="205" t="s">
        <v>287</v>
      </c>
      <c r="H12102" s="207" t="s">
        <v>298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693</v>
      </c>
      <c r="C12103" s="205" t="s">
        <v>692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287</v>
      </c>
      <c r="H12103" s="207" t="s">
        <v>140</v>
      </c>
      <c r="I12103" s="207" t="s">
        <v>227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693</v>
      </c>
      <c r="C12104" s="205" t="s">
        <v>692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287</v>
      </c>
      <c r="H12104" s="207" t="s">
        <v>140</v>
      </c>
      <c r="I12104" s="207" t="s">
        <v>227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693</v>
      </c>
      <c r="C12105" s="205" t="s">
        <v>692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287</v>
      </c>
      <c r="H12105" s="207" t="s">
        <v>140</v>
      </c>
      <c r="I12105" s="207" t="s">
        <v>227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693</v>
      </c>
      <c r="C12106" s="205" t="s">
        <v>692</v>
      </c>
      <c r="D12106" s="72" t="str">
        <f t="shared" si="379"/>
        <v>jul/2019</v>
      </c>
      <c r="E12106" s="206">
        <v>43671</v>
      </c>
      <c r="F12106" s="205" t="s">
        <v>201</v>
      </c>
      <c r="G12106" s="205" t="s">
        <v>287</v>
      </c>
      <c r="H12106" s="207" t="s">
        <v>1887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691</v>
      </c>
      <c r="C12107" s="205" t="s">
        <v>692</v>
      </c>
      <c r="D12107" s="72" t="str">
        <f t="shared" si="379"/>
        <v>jul/2019</v>
      </c>
      <c r="E12107" s="206">
        <v>43671</v>
      </c>
      <c r="F12107" s="205" t="s">
        <v>201</v>
      </c>
      <c r="G12107" s="205" t="s">
        <v>287</v>
      </c>
      <c r="H12107" s="207" t="s">
        <v>1887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691</v>
      </c>
      <c r="C12108" s="205" t="s">
        <v>692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287</v>
      </c>
      <c r="H12108" s="207" t="s">
        <v>2094</v>
      </c>
      <c r="I12108" s="207" t="s">
        <v>236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691</v>
      </c>
      <c r="C12109" s="205" t="s">
        <v>692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287</v>
      </c>
      <c r="H12109" s="207" t="s">
        <v>1778</v>
      </c>
      <c r="I12109" s="207" t="s">
        <v>236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691</v>
      </c>
      <c r="C12110" s="205" t="s">
        <v>692</v>
      </c>
      <c r="D12110" s="72" t="str">
        <f t="shared" si="379"/>
        <v>jul/2019</v>
      </c>
      <c r="E12110" s="206">
        <v>43672</v>
      </c>
      <c r="F12110" s="205" t="s">
        <v>2150</v>
      </c>
      <c r="G12110" s="205" t="s">
        <v>287</v>
      </c>
      <c r="H12110" s="207" t="s">
        <v>2134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691</v>
      </c>
      <c r="C12111" s="205" t="s">
        <v>692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287</v>
      </c>
      <c r="H12111" s="207" t="s">
        <v>709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691</v>
      </c>
      <c r="C12112" s="205" t="s">
        <v>692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287</v>
      </c>
      <c r="H12112" s="207" t="s">
        <v>2151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691</v>
      </c>
      <c r="C12113" s="205" t="s">
        <v>692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287</v>
      </c>
      <c r="H12113" s="207" t="s">
        <v>2083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691</v>
      </c>
      <c r="C12114" s="205" t="s">
        <v>692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287</v>
      </c>
      <c r="H12114" s="207" t="s">
        <v>2152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691</v>
      </c>
      <c r="C12115" s="205" t="s">
        <v>692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287</v>
      </c>
      <c r="H12115" s="207" t="s">
        <v>2153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691</v>
      </c>
      <c r="C12116" s="205" t="s">
        <v>692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287</v>
      </c>
      <c r="H12116" s="207" t="s">
        <v>2146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691</v>
      </c>
      <c r="C12117" s="205" t="s">
        <v>692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287</v>
      </c>
      <c r="H12117" s="207" t="s">
        <v>1917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691</v>
      </c>
      <c r="C12118" s="205" t="s">
        <v>692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287</v>
      </c>
      <c r="H12118" s="207" t="s">
        <v>1918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691</v>
      </c>
      <c r="C12119" s="205" t="s">
        <v>692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287</v>
      </c>
      <c r="H12119" s="207" t="s">
        <v>2134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691</v>
      </c>
      <c r="C12120" s="205" t="s">
        <v>692</v>
      </c>
      <c r="D12120" s="72" t="str">
        <f t="shared" si="379"/>
        <v>jul/2019</v>
      </c>
      <c r="E12120" s="206">
        <v>43672</v>
      </c>
      <c r="F12120" s="205" t="s">
        <v>520</v>
      </c>
      <c r="G12120" s="205" t="s">
        <v>287</v>
      </c>
      <c r="H12120" s="207" t="s">
        <v>204</v>
      </c>
      <c r="I12120" s="207" t="s">
        <v>292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691</v>
      </c>
      <c r="C12121" s="205" t="s">
        <v>692</v>
      </c>
      <c r="D12121" s="72" t="str">
        <f t="shared" si="379"/>
        <v>jul/2019</v>
      </c>
      <c r="E12121" s="206">
        <v>43672</v>
      </c>
      <c r="F12121" s="205" t="s">
        <v>210</v>
      </c>
      <c r="G12121" s="205" t="s">
        <v>287</v>
      </c>
      <c r="H12121" s="207" t="s">
        <v>298</v>
      </c>
      <c r="I12121" s="207" t="s">
        <v>2137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691</v>
      </c>
      <c r="C12122" s="205" t="s">
        <v>692</v>
      </c>
      <c r="D12122" s="72" t="str">
        <f t="shared" si="379"/>
        <v>jul/2019</v>
      </c>
      <c r="E12122" s="206">
        <v>43672</v>
      </c>
      <c r="F12122" s="205" t="s">
        <v>210</v>
      </c>
      <c r="G12122" s="205" t="s">
        <v>287</v>
      </c>
      <c r="H12122" s="207" t="s">
        <v>298</v>
      </c>
      <c r="I12122" s="207" t="s">
        <v>2137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691</v>
      </c>
      <c r="C12123" s="205" t="s">
        <v>692</v>
      </c>
      <c r="D12123" s="72" t="str">
        <f t="shared" si="379"/>
        <v>jul/2019</v>
      </c>
      <c r="E12123" s="206">
        <v>43672</v>
      </c>
      <c r="F12123" s="205" t="s">
        <v>210</v>
      </c>
      <c r="G12123" s="205" t="s">
        <v>287</v>
      </c>
      <c r="H12123" s="207" t="s">
        <v>298</v>
      </c>
      <c r="I12123" s="207" t="s">
        <v>2137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691</v>
      </c>
      <c r="C12124" s="205" t="s">
        <v>692</v>
      </c>
      <c r="D12124" s="72" t="str">
        <f t="shared" si="379"/>
        <v>jul/2019</v>
      </c>
      <c r="E12124" s="206">
        <v>43672</v>
      </c>
      <c r="F12124" s="205" t="s">
        <v>210</v>
      </c>
      <c r="G12124" s="205" t="s">
        <v>287</v>
      </c>
      <c r="H12124" s="207" t="s">
        <v>298</v>
      </c>
      <c r="I12124" s="207" t="s">
        <v>2137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691</v>
      </c>
      <c r="C12125" s="205" t="s">
        <v>692</v>
      </c>
      <c r="D12125" s="72" t="str">
        <f t="shared" si="379"/>
        <v>jul/2019</v>
      </c>
      <c r="E12125" s="206">
        <v>43672</v>
      </c>
      <c r="F12125" s="205" t="s">
        <v>210</v>
      </c>
      <c r="G12125" s="205" t="s">
        <v>287</v>
      </c>
      <c r="H12125" s="207" t="s">
        <v>298</v>
      </c>
      <c r="I12125" s="207" t="s">
        <v>2137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691</v>
      </c>
      <c r="C12126" s="205" t="s">
        <v>692</v>
      </c>
      <c r="D12126" s="72" t="str">
        <f t="shared" si="379"/>
        <v>jul/2019</v>
      </c>
      <c r="E12126" s="206">
        <v>43672</v>
      </c>
      <c r="F12126" s="205" t="s">
        <v>210</v>
      </c>
      <c r="G12126" s="205" t="s">
        <v>287</v>
      </c>
      <c r="H12126" s="207" t="s">
        <v>298</v>
      </c>
      <c r="I12126" s="207" t="s">
        <v>2137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693</v>
      </c>
      <c r="C12127" s="205" t="s">
        <v>692</v>
      </c>
      <c r="D12127" s="72" t="str">
        <f t="shared" si="379"/>
        <v>jul/2019</v>
      </c>
      <c r="E12127" s="206">
        <v>43676</v>
      </c>
      <c r="F12127" s="205" t="s">
        <v>1618</v>
      </c>
      <c r="G12127" s="205" t="s">
        <v>287</v>
      </c>
      <c r="H12127" s="207" t="s">
        <v>1888</v>
      </c>
      <c r="I12127" s="207" t="s">
        <v>202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691</v>
      </c>
      <c r="C12128" s="205" t="s">
        <v>692</v>
      </c>
      <c r="D12128" s="72" t="str">
        <f t="shared" si="379"/>
        <v>jul/2019</v>
      </c>
      <c r="E12128" s="206">
        <v>43676</v>
      </c>
      <c r="F12128" s="205" t="s">
        <v>1618</v>
      </c>
      <c r="G12128" s="205" t="s">
        <v>287</v>
      </c>
      <c r="H12128" s="207" t="s">
        <v>1888</v>
      </c>
      <c r="I12128" s="207" t="s">
        <v>202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693</v>
      </c>
      <c r="C12129" s="205" t="s">
        <v>692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287</v>
      </c>
      <c r="H12129" s="207" t="s">
        <v>140</v>
      </c>
      <c r="I12129" s="207" t="s">
        <v>227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693</v>
      </c>
      <c r="C12130" s="205" t="s">
        <v>692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287</v>
      </c>
      <c r="H12130" s="207" t="s">
        <v>140</v>
      </c>
      <c r="I12130" s="207" t="s">
        <v>227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691</v>
      </c>
      <c r="C12131" s="205" t="s">
        <v>692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287</v>
      </c>
      <c r="H12131" s="207" t="s">
        <v>2151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691</v>
      </c>
      <c r="C12132" s="205" t="s">
        <v>692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287</v>
      </c>
      <c r="H12132" s="207" t="s">
        <v>2154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691</v>
      </c>
      <c r="C12133" s="205" t="s">
        <v>692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287</v>
      </c>
      <c r="H12133" s="207" t="s">
        <v>2152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691</v>
      </c>
      <c r="C12134" s="205" t="s">
        <v>692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287</v>
      </c>
      <c r="H12134" s="207" t="s">
        <v>2153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691</v>
      </c>
      <c r="C12135" s="205" t="s">
        <v>692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287</v>
      </c>
      <c r="H12135" s="207" t="s">
        <v>1917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691</v>
      </c>
      <c r="C12136" s="205" t="s">
        <v>692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287</v>
      </c>
      <c r="H12136" s="207" t="s">
        <v>1918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691</v>
      </c>
      <c r="C12137" s="205" t="s">
        <v>692</v>
      </c>
      <c r="D12137" s="72" t="str">
        <f t="shared" si="379"/>
        <v>jul/2019</v>
      </c>
      <c r="E12137" s="206">
        <v>43676</v>
      </c>
      <c r="F12137" s="205" t="s">
        <v>210</v>
      </c>
      <c r="G12137" s="205" t="s">
        <v>287</v>
      </c>
      <c r="H12137" s="207" t="s">
        <v>133</v>
      </c>
      <c r="I12137" s="207" t="s">
        <v>2137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691</v>
      </c>
      <c r="C12138" s="205" t="s">
        <v>692</v>
      </c>
      <c r="D12138" s="72" t="str">
        <f t="shared" si="379"/>
        <v>jul/2019</v>
      </c>
      <c r="E12138" s="206">
        <v>43676</v>
      </c>
      <c r="F12138" s="205" t="s">
        <v>210</v>
      </c>
      <c r="G12138" s="205" t="s">
        <v>287</v>
      </c>
      <c r="H12138" s="207" t="s">
        <v>1437</v>
      </c>
      <c r="I12138" s="207" t="s">
        <v>2137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693</v>
      </c>
      <c r="C12139" s="205" t="s">
        <v>692</v>
      </c>
      <c r="D12139" s="72" t="str">
        <f t="shared" si="379"/>
        <v>jul/2019</v>
      </c>
      <c r="E12139" s="206">
        <v>43676</v>
      </c>
      <c r="F12139" s="205" t="s">
        <v>201</v>
      </c>
      <c r="G12139" s="205" t="s">
        <v>287</v>
      </c>
      <c r="H12139" s="207" t="s">
        <v>1887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691</v>
      </c>
      <c r="C12140" s="205" t="s">
        <v>692</v>
      </c>
      <c r="D12140" s="72" t="str">
        <f t="shared" si="379"/>
        <v>jul/2019</v>
      </c>
      <c r="E12140" s="206">
        <v>43676</v>
      </c>
      <c r="F12140" s="205" t="s">
        <v>201</v>
      </c>
      <c r="G12140" s="205" t="s">
        <v>287</v>
      </c>
      <c r="H12140" s="207" t="s">
        <v>1887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691</v>
      </c>
      <c r="C12141" s="205" t="s">
        <v>692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287</v>
      </c>
      <c r="H12141" s="207" t="s">
        <v>2094</v>
      </c>
      <c r="I12141" s="207" t="s">
        <v>236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691</v>
      </c>
      <c r="C12142" s="205" t="s">
        <v>692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287</v>
      </c>
      <c r="H12142" s="207" t="s">
        <v>2001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691</v>
      </c>
      <c r="C12143" s="205" t="s">
        <v>692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293</v>
      </c>
      <c r="H12143" s="207" t="s">
        <v>2001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691</v>
      </c>
      <c r="C12144" s="205" t="s">
        <v>692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317</v>
      </c>
      <c r="H12144" s="207" t="s">
        <v>2001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691</v>
      </c>
      <c r="C12145" s="205" t="s">
        <v>692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313</v>
      </c>
      <c r="H12145" s="207" t="s">
        <v>2001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691</v>
      </c>
      <c r="C12146" s="205" t="s">
        <v>692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303</v>
      </c>
      <c r="H12146" s="207" t="s">
        <v>2001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691</v>
      </c>
      <c r="C12147" s="205" t="s">
        <v>692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289</v>
      </c>
      <c r="H12147" s="207" t="s">
        <v>2001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691</v>
      </c>
      <c r="C12148" s="205" t="s">
        <v>692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287</v>
      </c>
      <c r="H12148" s="207" t="s">
        <v>1908</v>
      </c>
      <c r="I12148" s="207" t="s">
        <v>235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691</v>
      </c>
      <c r="C12149" s="205" t="s">
        <v>692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287</v>
      </c>
      <c r="H12149" s="207" t="s">
        <v>1015</v>
      </c>
      <c r="I12149" s="207" t="s">
        <v>260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691</v>
      </c>
      <c r="C12150" s="205" t="s">
        <v>692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287</v>
      </c>
      <c r="H12150" s="207" t="s">
        <v>1778</v>
      </c>
      <c r="I12150" s="207" t="s">
        <v>236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691</v>
      </c>
      <c r="C12151" s="205" t="s">
        <v>692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287</v>
      </c>
      <c r="H12151" s="207" t="s">
        <v>1017</v>
      </c>
      <c r="I12151" s="207" t="s">
        <v>235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691</v>
      </c>
      <c r="C12152" s="205" t="s">
        <v>692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287</v>
      </c>
      <c r="H12152" s="207" t="s">
        <v>1017</v>
      </c>
      <c r="I12152" s="207" t="s">
        <v>235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691</v>
      </c>
      <c r="C12153" s="205" t="s">
        <v>692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287</v>
      </c>
      <c r="H12153" s="207" t="s">
        <v>2068</v>
      </c>
      <c r="I12153" s="207" t="s">
        <v>235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691</v>
      </c>
      <c r="C12154" s="205" t="s">
        <v>692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287</v>
      </c>
      <c r="H12154" s="207" t="s">
        <v>2068</v>
      </c>
      <c r="I12154" s="207" t="s">
        <v>235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691</v>
      </c>
      <c r="C12155" s="205" t="s">
        <v>692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287</v>
      </c>
      <c r="H12155" s="207" t="s">
        <v>2116</v>
      </c>
      <c r="I12155" s="207" t="s">
        <v>235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691</v>
      </c>
      <c r="C12156" s="205" t="s">
        <v>692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287</v>
      </c>
      <c r="H12156" s="207" t="s">
        <v>1011</v>
      </c>
      <c r="I12156" s="207" t="s">
        <v>235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691</v>
      </c>
      <c r="C12157" s="205" t="s">
        <v>692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287</v>
      </c>
      <c r="H12157" s="207" t="s">
        <v>1071</v>
      </c>
      <c r="I12157" s="207" t="s">
        <v>235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691</v>
      </c>
      <c r="C12158" s="205" t="s">
        <v>692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287</v>
      </c>
      <c r="H12158" s="207" t="s">
        <v>1023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691</v>
      </c>
      <c r="C12159" s="205" t="s">
        <v>692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287</v>
      </c>
      <c r="H12159" s="207" t="s">
        <v>1023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691</v>
      </c>
      <c r="C12160" s="205" t="s">
        <v>692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287</v>
      </c>
      <c r="H12160" s="207" t="s">
        <v>217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691</v>
      </c>
      <c r="C12161" s="205" t="s">
        <v>692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287</v>
      </c>
      <c r="H12161" s="207" t="s">
        <v>307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691</v>
      </c>
      <c r="C12162" s="205" t="s">
        <v>692</v>
      </c>
      <c r="D12162" s="72" t="str">
        <f t="shared" si="379"/>
        <v>jul/2019</v>
      </c>
      <c r="E12162" s="206">
        <v>43677</v>
      </c>
      <c r="F12162" s="205" t="s">
        <v>1618</v>
      </c>
      <c r="G12162" s="205" t="s">
        <v>287</v>
      </c>
      <c r="H12162" s="207" t="s">
        <v>1888</v>
      </c>
      <c r="I12162" s="207" t="s">
        <v>202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691</v>
      </c>
      <c r="C12163" s="205" t="s">
        <v>692</v>
      </c>
      <c r="D12163" s="72" t="str">
        <f t="shared" si="379"/>
        <v>jul/2019</v>
      </c>
      <c r="E12163" s="206">
        <v>43677</v>
      </c>
      <c r="F12163" s="205" t="s">
        <v>2011</v>
      </c>
      <c r="G12163" s="205" t="s">
        <v>287</v>
      </c>
      <c r="H12163" s="207" t="s">
        <v>2155</v>
      </c>
      <c r="I12163" s="207" t="s">
        <v>268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691</v>
      </c>
      <c r="C12164" s="205" t="s">
        <v>692</v>
      </c>
      <c r="D12164" s="72" t="str">
        <f t="shared" ref="D12164:D12227" si="381">TEXT(E12164,"mmm/aaaa")</f>
        <v>jul/2019</v>
      </c>
      <c r="E12164" s="206">
        <v>43677</v>
      </c>
      <c r="F12164" s="205" t="s">
        <v>2011</v>
      </c>
      <c r="G12164" s="205" t="s">
        <v>287</v>
      </c>
      <c r="H12164" s="207" t="s">
        <v>206</v>
      </c>
      <c r="I12164" s="207" t="s">
        <v>268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691</v>
      </c>
      <c r="C12165" s="205" t="s">
        <v>692</v>
      </c>
      <c r="D12165" s="72" t="str">
        <f t="shared" si="381"/>
        <v>jul/2019</v>
      </c>
      <c r="E12165" s="206">
        <v>43677</v>
      </c>
      <c r="F12165" s="205" t="s">
        <v>2011</v>
      </c>
      <c r="G12165" s="205" t="s">
        <v>287</v>
      </c>
      <c r="H12165" s="207" t="s">
        <v>206</v>
      </c>
      <c r="I12165" s="207" t="s">
        <v>268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691</v>
      </c>
      <c r="C12166" s="205" t="s">
        <v>692</v>
      </c>
      <c r="D12166" s="72" t="str">
        <f t="shared" si="381"/>
        <v>jul/2019</v>
      </c>
      <c r="E12166" s="206">
        <v>43677</v>
      </c>
      <c r="F12166" s="205" t="s">
        <v>2011</v>
      </c>
      <c r="G12166" s="205" t="s">
        <v>287</v>
      </c>
      <c r="H12166" s="207" t="s">
        <v>206</v>
      </c>
      <c r="I12166" s="207" t="s">
        <v>268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691</v>
      </c>
      <c r="C12167" s="205" t="s">
        <v>692</v>
      </c>
      <c r="D12167" s="72" t="str">
        <f t="shared" si="381"/>
        <v>jul/2019</v>
      </c>
      <c r="E12167" s="206">
        <v>43677</v>
      </c>
      <c r="F12167" s="205" t="s">
        <v>2011</v>
      </c>
      <c r="G12167" s="205" t="s">
        <v>287</v>
      </c>
      <c r="H12167" s="207" t="s">
        <v>206</v>
      </c>
      <c r="I12167" s="207" t="s">
        <v>268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691</v>
      </c>
      <c r="C12168" s="205" t="s">
        <v>692</v>
      </c>
      <c r="D12168" s="72" t="str">
        <f t="shared" si="381"/>
        <v>jul/2019</v>
      </c>
      <c r="E12168" s="206">
        <v>43677</v>
      </c>
      <c r="F12168" s="205" t="s">
        <v>2011</v>
      </c>
      <c r="G12168" s="205" t="s">
        <v>287</v>
      </c>
      <c r="H12168" s="207" t="s">
        <v>1090</v>
      </c>
      <c r="I12168" s="207" t="s">
        <v>268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691</v>
      </c>
      <c r="C12169" s="205" t="s">
        <v>692</v>
      </c>
      <c r="D12169" s="72" t="str">
        <f t="shared" si="381"/>
        <v>jul/2019</v>
      </c>
      <c r="E12169" s="206">
        <v>43677</v>
      </c>
      <c r="F12169" s="205" t="s">
        <v>2011</v>
      </c>
      <c r="G12169" s="205" t="s">
        <v>287</v>
      </c>
      <c r="H12169" s="207" t="s">
        <v>325</v>
      </c>
      <c r="I12169" s="207" t="s">
        <v>268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691</v>
      </c>
      <c r="C12170" s="205" t="s">
        <v>692</v>
      </c>
      <c r="D12170" s="72" t="str">
        <f t="shared" si="381"/>
        <v>jul/2019</v>
      </c>
      <c r="E12170" s="206">
        <v>43677</v>
      </c>
      <c r="F12170" s="205" t="s">
        <v>2011</v>
      </c>
      <c r="G12170" s="205" t="s">
        <v>287</v>
      </c>
      <c r="H12170" s="207" t="s">
        <v>325</v>
      </c>
      <c r="I12170" s="207" t="s">
        <v>268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691</v>
      </c>
      <c r="C12171" s="205" t="s">
        <v>692</v>
      </c>
      <c r="D12171" s="72" t="str">
        <f t="shared" si="381"/>
        <v>jul/2019</v>
      </c>
      <c r="E12171" s="206">
        <v>43677</v>
      </c>
      <c r="F12171" s="205" t="s">
        <v>2011</v>
      </c>
      <c r="G12171" s="205" t="s">
        <v>287</v>
      </c>
      <c r="H12171" s="207" t="s">
        <v>325</v>
      </c>
      <c r="I12171" s="207" t="s">
        <v>268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691</v>
      </c>
      <c r="C12172" s="205" t="s">
        <v>692</v>
      </c>
      <c r="D12172" s="72" t="str">
        <f t="shared" si="381"/>
        <v>jul/2019</v>
      </c>
      <c r="E12172" s="206">
        <v>43677</v>
      </c>
      <c r="F12172" s="205" t="s">
        <v>2011</v>
      </c>
      <c r="G12172" s="205" t="s">
        <v>287</v>
      </c>
      <c r="H12172" s="207" t="s">
        <v>325</v>
      </c>
      <c r="I12172" s="207" t="s">
        <v>268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691</v>
      </c>
      <c r="C12173" s="205" t="s">
        <v>692</v>
      </c>
      <c r="D12173" s="72" t="str">
        <f t="shared" si="381"/>
        <v>jul/2019</v>
      </c>
      <c r="E12173" s="206">
        <v>43677</v>
      </c>
      <c r="F12173" s="205" t="s">
        <v>2011</v>
      </c>
      <c r="G12173" s="205" t="s">
        <v>287</v>
      </c>
      <c r="H12173" s="207" t="s">
        <v>325</v>
      </c>
      <c r="I12173" s="207" t="s">
        <v>268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691</v>
      </c>
      <c r="C12174" s="205" t="s">
        <v>692</v>
      </c>
      <c r="D12174" s="72" t="str">
        <f t="shared" si="381"/>
        <v>jul/2019</v>
      </c>
      <c r="E12174" s="206">
        <v>43677</v>
      </c>
      <c r="F12174" s="205" t="s">
        <v>2011</v>
      </c>
      <c r="G12174" s="205" t="s">
        <v>287</v>
      </c>
      <c r="H12174" s="207" t="s">
        <v>1566</v>
      </c>
      <c r="I12174" s="207" t="s">
        <v>268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691</v>
      </c>
      <c r="C12175" s="205" t="s">
        <v>692</v>
      </c>
      <c r="D12175" s="72" t="str">
        <f t="shared" si="381"/>
        <v>jul/2019</v>
      </c>
      <c r="E12175" s="206">
        <v>43677</v>
      </c>
      <c r="F12175" s="205" t="s">
        <v>2011</v>
      </c>
      <c r="G12175" s="205" t="s">
        <v>287</v>
      </c>
      <c r="H12175" s="207" t="s">
        <v>1566</v>
      </c>
      <c r="I12175" s="207" t="s">
        <v>268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691</v>
      </c>
      <c r="C12176" s="205" t="s">
        <v>692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287</v>
      </c>
      <c r="H12176" s="207" t="s">
        <v>211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693</v>
      </c>
      <c r="C12177" s="205" t="s">
        <v>692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287</v>
      </c>
      <c r="H12177" s="207" t="s">
        <v>2156</v>
      </c>
      <c r="I12177" s="207" t="s">
        <v>230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691</v>
      </c>
      <c r="C12178" s="205" t="s">
        <v>692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287</v>
      </c>
      <c r="H12178" s="207" t="s">
        <v>2156</v>
      </c>
      <c r="I12178" s="207" t="s">
        <v>230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691</v>
      </c>
      <c r="C12179" s="205" t="s">
        <v>692</v>
      </c>
      <c r="D12179" s="72" t="str">
        <f t="shared" si="381"/>
        <v>jul/2019</v>
      </c>
      <c r="E12179" s="206">
        <v>43677</v>
      </c>
      <c r="F12179" s="205" t="s">
        <v>520</v>
      </c>
      <c r="G12179" s="205" t="s">
        <v>287</v>
      </c>
      <c r="H12179" s="207" t="s">
        <v>204</v>
      </c>
      <c r="I12179" s="207" t="s">
        <v>292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693</v>
      </c>
      <c r="C12180" s="205" t="s">
        <v>692</v>
      </c>
      <c r="D12180" s="72" t="str">
        <f t="shared" si="381"/>
        <v>jul/2019</v>
      </c>
      <c r="E12180" s="206">
        <v>43677</v>
      </c>
      <c r="F12180" s="205" t="s">
        <v>520</v>
      </c>
      <c r="G12180" s="205" t="s">
        <v>287</v>
      </c>
      <c r="H12180" s="207" t="s">
        <v>204</v>
      </c>
      <c r="I12180" s="207" t="s">
        <v>292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691</v>
      </c>
      <c r="C12181" s="205" t="s">
        <v>692</v>
      </c>
      <c r="D12181" s="72" t="str">
        <f t="shared" si="381"/>
        <v>jul/2019</v>
      </c>
      <c r="E12181" s="206">
        <v>43677</v>
      </c>
      <c r="F12181" s="205" t="s">
        <v>210</v>
      </c>
      <c r="G12181" s="205" t="s">
        <v>287</v>
      </c>
      <c r="H12181" s="207" t="s">
        <v>1437</v>
      </c>
      <c r="I12181" s="207" t="s">
        <v>2137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691</v>
      </c>
      <c r="C12182" s="205" t="s">
        <v>692</v>
      </c>
      <c r="D12182" s="72" t="str">
        <f t="shared" si="381"/>
        <v>jul/2019</v>
      </c>
      <c r="E12182" s="206">
        <v>43677</v>
      </c>
      <c r="F12182" s="205" t="s">
        <v>210</v>
      </c>
      <c r="G12182" s="205" t="s">
        <v>287</v>
      </c>
      <c r="H12182" s="207" t="s">
        <v>1437</v>
      </c>
      <c r="I12182" s="207" t="s">
        <v>2137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691</v>
      </c>
      <c r="C12183" s="205" t="s">
        <v>692</v>
      </c>
      <c r="D12183" s="72" t="str">
        <f t="shared" si="381"/>
        <v>jul/2019</v>
      </c>
      <c r="E12183" s="206">
        <v>43677</v>
      </c>
      <c r="F12183" s="205" t="s">
        <v>210</v>
      </c>
      <c r="G12183" s="205" t="s">
        <v>287</v>
      </c>
      <c r="H12183" s="207" t="s">
        <v>1437</v>
      </c>
      <c r="I12183" s="207" t="s">
        <v>2137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691</v>
      </c>
      <c r="C12184" s="205" t="s">
        <v>692</v>
      </c>
      <c r="D12184" s="72" t="str">
        <f t="shared" si="381"/>
        <v>jul/2019</v>
      </c>
      <c r="E12184" s="206">
        <v>43677</v>
      </c>
      <c r="F12184" s="205" t="s">
        <v>210</v>
      </c>
      <c r="G12184" s="205" t="s">
        <v>287</v>
      </c>
      <c r="H12184" s="207" t="s">
        <v>1437</v>
      </c>
      <c r="I12184" s="207" t="s">
        <v>2137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691</v>
      </c>
      <c r="C12185" s="205" t="s">
        <v>692</v>
      </c>
      <c r="D12185" s="72" t="str">
        <f t="shared" si="381"/>
        <v>jul/2019</v>
      </c>
      <c r="E12185" s="206">
        <v>43677</v>
      </c>
      <c r="F12185" s="205" t="s">
        <v>210</v>
      </c>
      <c r="G12185" s="205" t="s">
        <v>287</v>
      </c>
      <c r="H12185" s="207" t="s">
        <v>298</v>
      </c>
      <c r="I12185" s="207" t="s">
        <v>2137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691</v>
      </c>
      <c r="C12186" s="205" t="s">
        <v>692</v>
      </c>
      <c r="D12186" s="72" t="str">
        <f t="shared" si="381"/>
        <v>jul/2019</v>
      </c>
      <c r="E12186" s="206">
        <v>43677</v>
      </c>
      <c r="F12186" s="205" t="s">
        <v>210</v>
      </c>
      <c r="G12186" s="205" t="s">
        <v>287</v>
      </c>
      <c r="H12186" s="207" t="s">
        <v>298</v>
      </c>
      <c r="I12186" s="207" t="s">
        <v>2137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691</v>
      </c>
      <c r="C12187" s="205" t="s">
        <v>692</v>
      </c>
      <c r="D12187" s="72" t="str">
        <f t="shared" si="381"/>
        <v>jul/2019</v>
      </c>
      <c r="E12187" s="206">
        <v>43677</v>
      </c>
      <c r="F12187" s="205" t="s">
        <v>210</v>
      </c>
      <c r="G12187" s="205" t="s">
        <v>287</v>
      </c>
      <c r="H12187" s="207" t="s">
        <v>298</v>
      </c>
      <c r="I12187" s="207" t="s">
        <v>2137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691</v>
      </c>
      <c r="C12188" s="205" t="s">
        <v>692</v>
      </c>
      <c r="D12188" s="72" t="str">
        <f t="shared" si="381"/>
        <v>jul/2019</v>
      </c>
      <c r="E12188" s="206">
        <v>43677</v>
      </c>
      <c r="F12188" s="205" t="s">
        <v>210</v>
      </c>
      <c r="G12188" s="205" t="s">
        <v>287</v>
      </c>
      <c r="H12188" s="207" t="s">
        <v>298</v>
      </c>
      <c r="I12188" s="207" t="s">
        <v>2137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691</v>
      </c>
      <c r="C12189" s="205" t="s">
        <v>692</v>
      </c>
      <c r="D12189" s="72" t="str">
        <f t="shared" si="381"/>
        <v>jul/2019</v>
      </c>
      <c r="E12189" s="206">
        <v>43677</v>
      </c>
      <c r="F12189" s="205" t="s">
        <v>210</v>
      </c>
      <c r="G12189" s="205" t="s">
        <v>287</v>
      </c>
      <c r="H12189" s="207" t="s">
        <v>298</v>
      </c>
      <c r="I12189" s="207" t="s">
        <v>2137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691</v>
      </c>
      <c r="C12190" s="205" t="s">
        <v>692</v>
      </c>
      <c r="D12190" s="72" t="str">
        <f t="shared" si="381"/>
        <v>jul/2019</v>
      </c>
      <c r="E12190" s="206">
        <v>43677</v>
      </c>
      <c r="F12190" s="205" t="s">
        <v>210</v>
      </c>
      <c r="G12190" s="205" t="s">
        <v>287</v>
      </c>
      <c r="H12190" s="207" t="s">
        <v>298</v>
      </c>
      <c r="I12190" s="207" t="s">
        <v>2137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691</v>
      </c>
      <c r="C12191" s="205" t="s">
        <v>692</v>
      </c>
      <c r="D12191" s="72" t="str">
        <f t="shared" si="381"/>
        <v>jul/2019</v>
      </c>
      <c r="E12191" s="206">
        <v>43677</v>
      </c>
      <c r="F12191" s="205" t="s">
        <v>210</v>
      </c>
      <c r="G12191" s="205" t="s">
        <v>287</v>
      </c>
      <c r="H12191" s="207" t="s">
        <v>298</v>
      </c>
      <c r="I12191" s="207" t="s">
        <v>2137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691</v>
      </c>
      <c r="C12192" s="205" t="s">
        <v>692</v>
      </c>
      <c r="D12192" s="72" t="str">
        <f t="shared" si="381"/>
        <v>jul/2019</v>
      </c>
      <c r="E12192" s="206">
        <v>43677</v>
      </c>
      <c r="F12192" s="205" t="s">
        <v>210</v>
      </c>
      <c r="G12192" s="205" t="s">
        <v>287</v>
      </c>
      <c r="H12192" s="207" t="s">
        <v>298</v>
      </c>
      <c r="I12192" s="207" t="s">
        <v>2137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691</v>
      </c>
      <c r="C12193" s="205" t="s">
        <v>692</v>
      </c>
      <c r="D12193" s="72" t="str">
        <f t="shared" si="381"/>
        <v>jul/2019</v>
      </c>
      <c r="E12193" s="206">
        <v>43677</v>
      </c>
      <c r="F12193" s="205" t="s">
        <v>210</v>
      </c>
      <c r="G12193" s="205" t="s">
        <v>287</v>
      </c>
      <c r="H12193" s="207" t="s">
        <v>298</v>
      </c>
      <c r="I12193" s="207" t="s">
        <v>2137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691</v>
      </c>
      <c r="C12194" s="205" t="s">
        <v>692</v>
      </c>
      <c r="D12194" s="72" t="str">
        <f t="shared" si="381"/>
        <v>jul/2019</v>
      </c>
      <c r="E12194" s="206">
        <v>43677</v>
      </c>
      <c r="F12194" s="205" t="s">
        <v>210</v>
      </c>
      <c r="G12194" s="205" t="s">
        <v>287</v>
      </c>
      <c r="H12194" s="207" t="s">
        <v>298</v>
      </c>
      <c r="I12194" s="207" t="s">
        <v>2137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691</v>
      </c>
      <c r="C12195" s="205" t="s">
        <v>692</v>
      </c>
      <c r="D12195" s="72" t="str">
        <f t="shared" si="381"/>
        <v>jul/2019</v>
      </c>
      <c r="E12195" s="206">
        <v>43677</v>
      </c>
      <c r="F12195" s="205" t="s">
        <v>210</v>
      </c>
      <c r="G12195" s="205" t="s">
        <v>287</v>
      </c>
      <c r="H12195" s="207" t="s">
        <v>298</v>
      </c>
      <c r="I12195" s="207" t="s">
        <v>2137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693</v>
      </c>
      <c r="C12196" s="205" t="s">
        <v>692</v>
      </c>
      <c r="D12196" s="72" t="str">
        <f t="shared" si="381"/>
        <v>jul/2019</v>
      </c>
      <c r="E12196" s="206">
        <v>43677</v>
      </c>
      <c r="F12196" s="205" t="s">
        <v>201</v>
      </c>
      <c r="G12196" s="205" t="s">
        <v>287</v>
      </c>
      <c r="H12196" s="207" t="s">
        <v>1887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693</v>
      </c>
      <c r="C12197" s="205" t="s">
        <v>692</v>
      </c>
      <c r="D12197" s="72" t="str">
        <f t="shared" si="381"/>
        <v>jul/2019</v>
      </c>
      <c r="E12197" s="206">
        <v>43677</v>
      </c>
      <c r="F12197" s="205" t="s">
        <v>201</v>
      </c>
      <c r="G12197" s="205" t="s">
        <v>287</v>
      </c>
      <c r="H12197" s="207" t="s">
        <v>1887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691</v>
      </c>
      <c r="C12198" s="205" t="s">
        <v>692</v>
      </c>
      <c r="D12198" s="72" t="str">
        <f t="shared" si="381"/>
        <v>jul/2019</v>
      </c>
      <c r="E12198" s="206">
        <v>43677</v>
      </c>
      <c r="F12198" s="205" t="s">
        <v>201</v>
      </c>
      <c r="G12198" s="205" t="s">
        <v>287</v>
      </c>
      <c r="H12198" s="207" t="s">
        <v>1887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691</v>
      </c>
      <c r="C12199" s="205" t="s">
        <v>692</v>
      </c>
      <c r="D12199" s="72" t="str">
        <f t="shared" si="381"/>
        <v>jul/2019</v>
      </c>
      <c r="E12199" s="206">
        <v>43677</v>
      </c>
      <c r="F12199" s="205" t="s">
        <v>201</v>
      </c>
      <c r="G12199" s="205" t="s">
        <v>287</v>
      </c>
      <c r="H12199" s="207" t="s">
        <v>1887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691</v>
      </c>
      <c r="C12200" s="205" t="s">
        <v>692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2157</v>
      </c>
      <c r="H12200" s="207" t="s">
        <v>327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691</v>
      </c>
      <c r="C12201" s="205" t="s">
        <v>692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287</v>
      </c>
      <c r="H12201" s="207" t="s">
        <v>328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691</v>
      </c>
      <c r="C12202" s="205" t="s">
        <v>692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287</v>
      </c>
      <c r="H12202" s="207" t="s">
        <v>328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691</v>
      </c>
      <c r="C12203" s="205" t="s">
        <v>692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287</v>
      </c>
      <c r="H12203" s="207" t="s">
        <v>328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691</v>
      </c>
      <c r="C12204" s="205" t="s">
        <v>692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287</v>
      </c>
      <c r="H12204" s="207" t="s">
        <v>328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691</v>
      </c>
      <c r="C12205" s="205" t="s">
        <v>692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287</v>
      </c>
      <c r="H12205" s="207" t="s">
        <v>328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691</v>
      </c>
      <c r="C12206" s="205" t="s">
        <v>692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287</v>
      </c>
      <c r="H12206" s="207" t="s">
        <v>328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691</v>
      </c>
      <c r="C12207" s="205" t="s">
        <v>692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287</v>
      </c>
      <c r="H12207" s="207" t="s">
        <v>328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691</v>
      </c>
      <c r="C12208" s="205" t="s">
        <v>692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303</v>
      </c>
      <c r="H12208" s="207" t="s">
        <v>2158</v>
      </c>
      <c r="I12208" s="207" t="s">
        <v>250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691</v>
      </c>
      <c r="C12209" s="205" t="s">
        <v>692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287</v>
      </c>
      <c r="H12209" s="207" t="s">
        <v>324</v>
      </c>
      <c r="I12209" s="207" t="s">
        <v>269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691</v>
      </c>
      <c r="C12210" s="205" t="s">
        <v>692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287</v>
      </c>
      <c r="H12210" s="207" t="s">
        <v>324</v>
      </c>
      <c r="I12210" s="207" t="s">
        <v>269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691</v>
      </c>
      <c r="C12211" s="205" t="s">
        <v>692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2159</v>
      </c>
      <c r="H12211" s="207" t="s">
        <v>336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691</v>
      </c>
      <c r="C12212" s="205" t="s">
        <v>692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287</v>
      </c>
      <c r="H12212" s="207" t="s">
        <v>2087</v>
      </c>
      <c r="I12212" s="207" t="s">
        <v>268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691</v>
      </c>
      <c r="C12213" s="205" t="s">
        <v>692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287</v>
      </c>
      <c r="H12213" s="207" t="s">
        <v>316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691</v>
      </c>
      <c r="C12214" s="205" t="s">
        <v>692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287</v>
      </c>
      <c r="H12214" s="207" t="s">
        <v>1287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691</v>
      </c>
      <c r="C12215" s="205" t="s">
        <v>692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287</v>
      </c>
      <c r="H12215" s="207" t="s">
        <v>2160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691</v>
      </c>
      <c r="C12216" s="205" t="s">
        <v>692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287</v>
      </c>
      <c r="H12216" s="207" t="s">
        <v>1007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691</v>
      </c>
      <c r="C12217" s="205" t="s">
        <v>692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287</v>
      </c>
      <c r="H12217" s="207" t="s">
        <v>1007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691</v>
      </c>
      <c r="C12218" s="205" t="s">
        <v>692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287</v>
      </c>
      <c r="H12218" s="207" t="s">
        <v>1592</v>
      </c>
      <c r="I12218" s="207" t="s">
        <v>263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691</v>
      </c>
      <c r="C12219" s="205" t="s">
        <v>692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287</v>
      </c>
      <c r="H12219" s="207" t="s">
        <v>2024</v>
      </c>
      <c r="I12219" s="207" t="s">
        <v>241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691</v>
      </c>
      <c r="C12220" s="205" t="s">
        <v>692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287</v>
      </c>
      <c r="H12220" s="207" t="s">
        <v>2024</v>
      </c>
      <c r="I12220" s="207" t="s">
        <v>241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691</v>
      </c>
      <c r="C12221" s="205" t="s">
        <v>692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287</v>
      </c>
      <c r="H12221" s="207" t="s">
        <v>2024</v>
      </c>
      <c r="I12221" s="207" t="s">
        <v>241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691</v>
      </c>
      <c r="C12222" s="205" t="s">
        <v>692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287</v>
      </c>
      <c r="H12222" s="207" t="s">
        <v>2024</v>
      </c>
      <c r="I12222" s="207" t="s">
        <v>241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691</v>
      </c>
      <c r="C12223" s="205" t="s">
        <v>692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293</v>
      </c>
      <c r="H12223" s="207" t="s">
        <v>2028</v>
      </c>
      <c r="I12223" s="207" t="s">
        <v>249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691</v>
      </c>
      <c r="C12224" s="205" t="s">
        <v>692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293</v>
      </c>
      <c r="H12224" s="207" t="s">
        <v>2028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691</v>
      </c>
      <c r="C12225" s="205" t="s">
        <v>692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317</v>
      </c>
      <c r="H12225" s="207" t="s">
        <v>2028</v>
      </c>
      <c r="I12225" s="207" t="s">
        <v>249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691</v>
      </c>
      <c r="C12226" s="205" t="s">
        <v>692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317</v>
      </c>
      <c r="H12226" s="207" t="s">
        <v>2028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691</v>
      </c>
      <c r="C12227" s="205" t="s">
        <v>692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317</v>
      </c>
      <c r="H12227" s="207" t="s">
        <v>2028</v>
      </c>
      <c r="I12227" s="207" t="s">
        <v>249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691</v>
      </c>
      <c r="C12228" s="205" t="s">
        <v>692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317</v>
      </c>
      <c r="H12228" s="207" t="s">
        <v>2028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691</v>
      </c>
      <c r="C12229" s="205" t="s">
        <v>692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287</v>
      </c>
      <c r="H12229" s="207" t="s">
        <v>2160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691</v>
      </c>
      <c r="C12230" s="205" t="s">
        <v>692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287</v>
      </c>
      <c r="H12230" s="207" t="s">
        <v>1059</v>
      </c>
      <c r="I12230" s="207" t="s">
        <v>261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691</v>
      </c>
      <c r="C12231" s="205" t="s">
        <v>692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287</v>
      </c>
      <c r="H12231" s="207" t="s">
        <v>640</v>
      </c>
      <c r="I12231" s="207" t="s">
        <v>240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691</v>
      </c>
      <c r="C12232" s="205" t="s">
        <v>692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287</v>
      </c>
      <c r="H12232" s="207" t="s">
        <v>640</v>
      </c>
      <c r="I12232" s="207" t="s">
        <v>240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691</v>
      </c>
      <c r="C12233" s="205" t="s">
        <v>692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287</v>
      </c>
      <c r="H12233" s="207" t="s">
        <v>320</v>
      </c>
      <c r="I12233" s="233" t="s">
        <v>251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691</v>
      </c>
      <c r="C12234" s="205" t="s">
        <v>692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287</v>
      </c>
      <c r="H12234" s="207" t="s">
        <v>320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691</v>
      </c>
      <c r="C12235" s="205" t="s">
        <v>692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2161</v>
      </c>
      <c r="H12235" s="239" t="s">
        <v>611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691</v>
      </c>
      <c r="C12236" s="205" t="s">
        <v>692</v>
      </c>
      <c r="D12236" s="72" t="str">
        <f t="shared" si="383"/>
        <v>ago/2019</v>
      </c>
      <c r="E12236" s="206">
        <v>43678</v>
      </c>
      <c r="F12236" s="205" t="s">
        <v>2011</v>
      </c>
      <c r="G12236" s="205" t="s">
        <v>287</v>
      </c>
      <c r="H12236" s="207" t="s">
        <v>1603</v>
      </c>
      <c r="I12236" s="207" t="s">
        <v>268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691</v>
      </c>
      <c r="C12237" s="205" t="s">
        <v>692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287</v>
      </c>
      <c r="H12237" s="207" t="s">
        <v>2154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691</v>
      </c>
      <c r="C12238" s="205" t="s">
        <v>692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287</v>
      </c>
      <c r="H12238" s="207" t="s">
        <v>2154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691</v>
      </c>
      <c r="C12239" s="205" t="s">
        <v>692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287</v>
      </c>
      <c r="H12239" s="207" t="s">
        <v>2162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691</v>
      </c>
      <c r="C12240" s="205" t="s">
        <v>692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287</v>
      </c>
      <c r="H12240" s="207" t="s">
        <v>2153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691</v>
      </c>
      <c r="C12241" s="205" t="s">
        <v>692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287</v>
      </c>
      <c r="H12241" s="207" t="s">
        <v>1917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691</v>
      </c>
      <c r="C12242" s="205" t="s">
        <v>692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287</v>
      </c>
      <c r="H12242" s="207" t="s">
        <v>1918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691</v>
      </c>
      <c r="C12243" s="212" t="s">
        <v>692</v>
      </c>
      <c r="D12243" s="72" t="str">
        <f t="shared" si="383"/>
        <v>ago/2019</v>
      </c>
      <c r="E12243" s="217">
        <v>43678</v>
      </c>
      <c r="F12243" s="212" t="s">
        <v>1217</v>
      </c>
      <c r="G12243" s="212" t="s">
        <v>287</v>
      </c>
      <c r="H12243" s="229" t="s">
        <v>1908</v>
      </c>
      <c r="I12243" s="229" t="s">
        <v>235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691</v>
      </c>
      <c r="C12244" s="212" t="s">
        <v>692</v>
      </c>
      <c r="D12244" s="72" t="str">
        <f t="shared" si="383"/>
        <v>ago/2019</v>
      </c>
      <c r="E12244" s="217">
        <v>43678</v>
      </c>
      <c r="F12244" s="212" t="s">
        <v>2163</v>
      </c>
      <c r="G12244" s="212" t="s">
        <v>287</v>
      </c>
      <c r="H12244" s="229" t="s">
        <v>1012</v>
      </c>
      <c r="I12244" s="229" t="s">
        <v>235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691</v>
      </c>
      <c r="C12245" s="212" t="s">
        <v>692</v>
      </c>
      <c r="D12245" s="72" t="str">
        <f t="shared" si="383"/>
        <v>ago/2019</v>
      </c>
      <c r="E12245" s="217">
        <v>43678</v>
      </c>
      <c r="F12245" s="212" t="s">
        <v>1432</v>
      </c>
      <c r="G12245" s="212" t="s">
        <v>287</v>
      </c>
      <c r="H12245" s="229" t="s">
        <v>1494</v>
      </c>
      <c r="I12245" s="229" t="s">
        <v>235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691</v>
      </c>
      <c r="C12246" s="212" t="s">
        <v>692</v>
      </c>
      <c r="D12246" s="72" t="str">
        <f t="shared" si="383"/>
        <v>ago/2019</v>
      </c>
      <c r="E12246" s="217">
        <v>43678</v>
      </c>
      <c r="F12246" s="212" t="s">
        <v>2164</v>
      </c>
      <c r="G12246" s="212" t="s">
        <v>287</v>
      </c>
      <c r="H12246" s="207" t="s">
        <v>1287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691</v>
      </c>
      <c r="C12247" s="212" t="s">
        <v>692</v>
      </c>
      <c r="D12247" s="72" t="str">
        <f t="shared" si="383"/>
        <v>ago/2019</v>
      </c>
      <c r="E12247" s="217">
        <v>43678</v>
      </c>
      <c r="F12247" s="212" t="s">
        <v>2165</v>
      </c>
      <c r="G12247" s="212" t="s">
        <v>287</v>
      </c>
      <c r="H12247" s="229" t="s">
        <v>1011</v>
      </c>
      <c r="I12247" s="229" t="s">
        <v>235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691</v>
      </c>
      <c r="C12248" s="212" t="s">
        <v>692</v>
      </c>
      <c r="D12248" s="72" t="str">
        <f t="shared" si="383"/>
        <v>ago/2019</v>
      </c>
      <c r="E12248" s="217">
        <v>43678</v>
      </c>
      <c r="F12248" s="212" t="s">
        <v>672</v>
      </c>
      <c r="G12248" s="212" t="s">
        <v>287</v>
      </c>
      <c r="H12248" s="229" t="s">
        <v>1015</v>
      </c>
      <c r="I12248" s="229" t="s">
        <v>260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691</v>
      </c>
      <c r="C12249" s="212" t="s">
        <v>692</v>
      </c>
      <c r="D12249" s="72" t="str">
        <f t="shared" si="383"/>
        <v>ago/2019</v>
      </c>
      <c r="E12249" s="217">
        <v>43678</v>
      </c>
      <c r="F12249" s="212" t="s">
        <v>2166</v>
      </c>
      <c r="G12249" s="212" t="s">
        <v>287</v>
      </c>
      <c r="H12249" s="229" t="s">
        <v>328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691</v>
      </c>
      <c r="C12250" s="212" t="s">
        <v>692</v>
      </c>
      <c r="D12250" s="72" t="str">
        <f t="shared" si="383"/>
        <v>ago/2019</v>
      </c>
      <c r="E12250" s="217">
        <v>43678</v>
      </c>
      <c r="F12250" s="212" t="s">
        <v>2167</v>
      </c>
      <c r="G12250" s="212" t="s">
        <v>287</v>
      </c>
      <c r="H12250" s="229" t="s">
        <v>1073</v>
      </c>
      <c r="I12250" s="229" t="s">
        <v>1937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691</v>
      </c>
      <c r="C12251" s="212" t="s">
        <v>692</v>
      </c>
      <c r="D12251" s="72" t="str">
        <f t="shared" si="383"/>
        <v>ago/2019</v>
      </c>
      <c r="E12251" s="217">
        <v>43678</v>
      </c>
      <c r="F12251" s="212" t="s">
        <v>1724</v>
      </c>
      <c r="G12251" s="212" t="s">
        <v>287</v>
      </c>
      <c r="H12251" s="229" t="s">
        <v>328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691</v>
      </c>
      <c r="C12252" s="212" t="s">
        <v>692</v>
      </c>
      <c r="D12252" s="72" t="str">
        <f t="shared" si="383"/>
        <v>ago/2019</v>
      </c>
      <c r="E12252" s="217">
        <v>43678</v>
      </c>
      <c r="F12252" s="212" t="s">
        <v>2168</v>
      </c>
      <c r="G12252" s="212" t="s">
        <v>287</v>
      </c>
      <c r="H12252" s="229" t="s">
        <v>540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691</v>
      </c>
      <c r="C12253" s="212" t="s">
        <v>692</v>
      </c>
      <c r="D12253" s="72" t="str">
        <f t="shared" si="383"/>
        <v>ago/2019</v>
      </c>
      <c r="E12253" s="217">
        <v>43678</v>
      </c>
      <c r="F12253" s="212" t="s">
        <v>2169</v>
      </c>
      <c r="G12253" s="212" t="s">
        <v>287</v>
      </c>
      <c r="H12253" s="229" t="s">
        <v>1909</v>
      </c>
      <c r="I12253" s="229" t="s">
        <v>235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691</v>
      </c>
      <c r="C12254" s="212" t="s">
        <v>692</v>
      </c>
      <c r="D12254" s="72" t="str">
        <f t="shared" si="383"/>
        <v>ago/2019</v>
      </c>
      <c r="E12254" s="217">
        <v>43678</v>
      </c>
      <c r="F12254" s="212" t="s">
        <v>1866</v>
      </c>
      <c r="G12254" s="212" t="s">
        <v>287</v>
      </c>
      <c r="H12254" s="229" t="s">
        <v>1909</v>
      </c>
      <c r="I12254" s="229" t="s">
        <v>235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691</v>
      </c>
      <c r="C12255" s="212" t="s">
        <v>692</v>
      </c>
      <c r="D12255" s="72" t="str">
        <f t="shared" si="383"/>
        <v>ago/2019</v>
      </c>
      <c r="E12255" s="217">
        <v>43678</v>
      </c>
      <c r="F12255" s="212" t="s">
        <v>2170</v>
      </c>
      <c r="G12255" s="212" t="s">
        <v>287</v>
      </c>
      <c r="H12255" s="207" t="s">
        <v>1592</v>
      </c>
      <c r="I12255" s="229" t="s">
        <v>263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691</v>
      </c>
      <c r="C12256" s="212" t="s">
        <v>692</v>
      </c>
      <c r="D12256" s="72" t="str">
        <f t="shared" si="383"/>
        <v>ago/2019</v>
      </c>
      <c r="E12256" s="217">
        <v>43678</v>
      </c>
      <c r="F12256" s="212" t="s">
        <v>2171</v>
      </c>
      <c r="G12256" s="212" t="s">
        <v>287</v>
      </c>
      <c r="H12256" s="207" t="s">
        <v>1592</v>
      </c>
      <c r="I12256" s="229" t="s">
        <v>263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691</v>
      </c>
      <c r="C12257" s="212" t="s">
        <v>692</v>
      </c>
      <c r="D12257" s="72" t="str">
        <f t="shared" si="383"/>
        <v>ago/2019</v>
      </c>
      <c r="E12257" s="217">
        <v>43678</v>
      </c>
      <c r="F12257" s="212" t="s">
        <v>2172</v>
      </c>
      <c r="G12257" s="212" t="s">
        <v>287</v>
      </c>
      <c r="H12257" s="229" t="s">
        <v>614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691</v>
      </c>
      <c r="C12258" s="205" t="s">
        <v>692</v>
      </c>
      <c r="D12258" s="72" t="str">
        <f t="shared" si="383"/>
        <v>ago/2019</v>
      </c>
      <c r="E12258" s="206">
        <v>43678</v>
      </c>
      <c r="F12258" s="205" t="s">
        <v>2056</v>
      </c>
      <c r="G12258" s="205" t="s">
        <v>287</v>
      </c>
      <c r="H12258" s="207" t="s">
        <v>328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691</v>
      </c>
      <c r="C12259" s="205" t="s">
        <v>692</v>
      </c>
      <c r="D12259" s="72" t="str">
        <f t="shared" si="383"/>
        <v>ago/2019</v>
      </c>
      <c r="E12259" s="206">
        <v>43678</v>
      </c>
      <c r="F12259" s="205" t="s">
        <v>2056</v>
      </c>
      <c r="G12259" s="205" t="s">
        <v>287</v>
      </c>
      <c r="H12259" s="207" t="s">
        <v>328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691</v>
      </c>
      <c r="C12260" s="205" t="s">
        <v>692</v>
      </c>
      <c r="D12260" s="72" t="str">
        <f t="shared" si="383"/>
        <v>ago/2019</v>
      </c>
      <c r="E12260" s="206">
        <v>43678</v>
      </c>
      <c r="F12260" s="205" t="s">
        <v>2056</v>
      </c>
      <c r="G12260" s="205" t="s">
        <v>287</v>
      </c>
      <c r="H12260" s="207" t="s">
        <v>328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691</v>
      </c>
      <c r="C12261" s="205" t="s">
        <v>692</v>
      </c>
      <c r="D12261" s="72" t="str">
        <f t="shared" si="383"/>
        <v>ago/2019</v>
      </c>
      <c r="E12261" s="206">
        <v>43678</v>
      </c>
      <c r="F12261" s="205" t="s">
        <v>2056</v>
      </c>
      <c r="G12261" s="205" t="s">
        <v>287</v>
      </c>
      <c r="H12261" s="207" t="s">
        <v>328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691</v>
      </c>
      <c r="C12262" s="205" t="s">
        <v>692</v>
      </c>
      <c r="D12262" s="72" t="str">
        <f t="shared" si="383"/>
        <v>ago/2019</v>
      </c>
      <c r="E12262" s="206">
        <v>43678</v>
      </c>
      <c r="F12262" s="205" t="s">
        <v>2056</v>
      </c>
      <c r="G12262" s="205" t="s">
        <v>287</v>
      </c>
      <c r="H12262" s="207" t="s">
        <v>328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691</v>
      </c>
      <c r="C12263" s="205" t="s">
        <v>692</v>
      </c>
      <c r="D12263" s="72" t="str">
        <f t="shared" si="383"/>
        <v>ago/2019</v>
      </c>
      <c r="E12263" s="206">
        <v>43678</v>
      </c>
      <c r="F12263" s="205" t="s">
        <v>2056</v>
      </c>
      <c r="G12263" s="205" t="s">
        <v>287</v>
      </c>
      <c r="H12263" s="207" t="s">
        <v>328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691</v>
      </c>
      <c r="C12264" s="205" t="s">
        <v>692</v>
      </c>
      <c r="D12264" s="72" t="str">
        <f t="shared" si="383"/>
        <v>ago/2019</v>
      </c>
      <c r="E12264" s="206">
        <v>43678</v>
      </c>
      <c r="F12264" s="205" t="s">
        <v>2056</v>
      </c>
      <c r="G12264" s="205" t="s">
        <v>287</v>
      </c>
      <c r="H12264" s="207" t="s">
        <v>328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693</v>
      </c>
      <c r="C12265" s="205" t="s">
        <v>692</v>
      </c>
      <c r="D12265" s="72" t="str">
        <f t="shared" si="383"/>
        <v>ago/2019</v>
      </c>
      <c r="E12265" s="206">
        <v>43678</v>
      </c>
      <c r="F12265" s="205" t="s">
        <v>520</v>
      </c>
      <c r="G12265" s="205" t="s">
        <v>287</v>
      </c>
      <c r="H12265" s="207" t="s">
        <v>204</v>
      </c>
      <c r="I12265" s="207" t="s">
        <v>292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691</v>
      </c>
      <c r="C12266" s="205" t="s">
        <v>692</v>
      </c>
      <c r="D12266" s="72" t="str">
        <f t="shared" si="383"/>
        <v>ago/2019</v>
      </c>
      <c r="E12266" s="206">
        <v>43678</v>
      </c>
      <c r="F12266" s="205" t="s">
        <v>520</v>
      </c>
      <c r="G12266" s="205" t="s">
        <v>287</v>
      </c>
      <c r="H12266" s="207" t="s">
        <v>204</v>
      </c>
      <c r="I12266" s="207" t="s">
        <v>292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693</v>
      </c>
      <c r="C12267" s="205" t="s">
        <v>692</v>
      </c>
      <c r="D12267" s="72" t="str">
        <f t="shared" si="383"/>
        <v>ago/2019</v>
      </c>
      <c r="E12267" s="206">
        <v>43678</v>
      </c>
      <c r="F12267" s="205" t="s">
        <v>210</v>
      </c>
      <c r="G12267" s="205" t="s">
        <v>287</v>
      </c>
      <c r="H12267" s="207" t="s">
        <v>321</v>
      </c>
      <c r="I12267" s="207" t="s">
        <v>2137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691</v>
      </c>
      <c r="C12268" s="205" t="s">
        <v>692</v>
      </c>
      <c r="D12268" s="72" t="str">
        <f t="shared" si="383"/>
        <v>ago/2019</v>
      </c>
      <c r="E12268" s="206">
        <v>43678</v>
      </c>
      <c r="F12268" s="205" t="s">
        <v>210</v>
      </c>
      <c r="G12268" s="205" t="s">
        <v>287</v>
      </c>
      <c r="H12268" s="207" t="s">
        <v>133</v>
      </c>
      <c r="I12268" s="207" t="s">
        <v>2137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691</v>
      </c>
      <c r="C12269" s="205" t="s">
        <v>692</v>
      </c>
      <c r="D12269" s="72" t="str">
        <f t="shared" si="383"/>
        <v>ago/2019</v>
      </c>
      <c r="E12269" s="206">
        <v>43678</v>
      </c>
      <c r="F12269" s="205" t="s">
        <v>210</v>
      </c>
      <c r="G12269" s="205" t="s">
        <v>287</v>
      </c>
      <c r="H12269" s="207" t="s">
        <v>298</v>
      </c>
      <c r="I12269" s="207" t="s">
        <v>2137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691</v>
      </c>
      <c r="C12270" s="205" t="s">
        <v>692</v>
      </c>
      <c r="D12270" s="72" t="str">
        <f t="shared" si="383"/>
        <v>ago/2019</v>
      </c>
      <c r="E12270" s="206">
        <v>43678</v>
      </c>
      <c r="F12270" s="205" t="s">
        <v>210</v>
      </c>
      <c r="G12270" s="205" t="s">
        <v>287</v>
      </c>
      <c r="H12270" s="207" t="s">
        <v>298</v>
      </c>
      <c r="I12270" s="207" t="s">
        <v>2137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691</v>
      </c>
      <c r="C12271" s="205" t="s">
        <v>692</v>
      </c>
      <c r="D12271" s="72" t="str">
        <f t="shared" si="383"/>
        <v>ago/2019</v>
      </c>
      <c r="E12271" s="206">
        <v>43678</v>
      </c>
      <c r="F12271" s="205" t="s">
        <v>210</v>
      </c>
      <c r="G12271" s="205" t="s">
        <v>287</v>
      </c>
      <c r="H12271" s="207" t="s">
        <v>298</v>
      </c>
      <c r="I12271" s="207" t="s">
        <v>2137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691</v>
      </c>
      <c r="C12272" s="205" t="s">
        <v>692</v>
      </c>
      <c r="D12272" s="72" t="str">
        <f t="shared" si="383"/>
        <v>ago/2019</v>
      </c>
      <c r="E12272" s="206">
        <v>43678</v>
      </c>
      <c r="F12272" s="205" t="s">
        <v>210</v>
      </c>
      <c r="G12272" s="205" t="s">
        <v>287</v>
      </c>
      <c r="H12272" s="207" t="s">
        <v>298</v>
      </c>
      <c r="I12272" s="207" t="s">
        <v>2137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691</v>
      </c>
      <c r="C12273" s="205" t="s">
        <v>692</v>
      </c>
      <c r="D12273" s="72" t="str">
        <f t="shared" si="383"/>
        <v>ago/2019</v>
      </c>
      <c r="E12273" s="206">
        <v>43678</v>
      </c>
      <c r="F12273" s="205" t="s">
        <v>210</v>
      </c>
      <c r="G12273" s="205" t="s">
        <v>287</v>
      </c>
      <c r="H12273" s="207" t="s">
        <v>298</v>
      </c>
      <c r="I12273" s="207" t="s">
        <v>2137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691</v>
      </c>
      <c r="C12274" s="205" t="s">
        <v>692</v>
      </c>
      <c r="D12274" s="72" t="str">
        <f t="shared" si="383"/>
        <v>ago/2019</v>
      </c>
      <c r="E12274" s="206">
        <v>43678</v>
      </c>
      <c r="F12274" s="205" t="s">
        <v>210</v>
      </c>
      <c r="G12274" s="205" t="s">
        <v>287</v>
      </c>
      <c r="H12274" s="207" t="s">
        <v>298</v>
      </c>
      <c r="I12274" s="207" t="s">
        <v>2137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691</v>
      </c>
      <c r="C12275" s="205" t="s">
        <v>692</v>
      </c>
      <c r="D12275" s="72" t="str">
        <f t="shared" si="383"/>
        <v>ago/2019</v>
      </c>
      <c r="E12275" s="206">
        <v>43678</v>
      </c>
      <c r="F12275" s="205" t="s">
        <v>210</v>
      </c>
      <c r="G12275" s="205" t="s">
        <v>287</v>
      </c>
      <c r="H12275" s="207" t="s">
        <v>298</v>
      </c>
      <c r="I12275" s="207" t="s">
        <v>2137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691</v>
      </c>
      <c r="C12276" s="205" t="s">
        <v>692</v>
      </c>
      <c r="D12276" s="72" t="str">
        <f t="shared" si="383"/>
        <v>ago/2019</v>
      </c>
      <c r="E12276" s="206">
        <v>43678</v>
      </c>
      <c r="F12276" s="205" t="s">
        <v>210</v>
      </c>
      <c r="G12276" s="205" t="s">
        <v>287</v>
      </c>
      <c r="H12276" s="207" t="s">
        <v>298</v>
      </c>
      <c r="I12276" s="207" t="s">
        <v>2137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691</v>
      </c>
      <c r="C12277" s="205" t="s">
        <v>692</v>
      </c>
      <c r="D12277" s="72" t="str">
        <f t="shared" si="383"/>
        <v>ago/2019</v>
      </c>
      <c r="E12277" s="206">
        <v>43678</v>
      </c>
      <c r="F12277" s="205" t="s">
        <v>210</v>
      </c>
      <c r="G12277" s="205" t="s">
        <v>287</v>
      </c>
      <c r="H12277" s="207" t="s">
        <v>298</v>
      </c>
      <c r="I12277" s="207" t="s">
        <v>2137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691</v>
      </c>
      <c r="C12278" s="205" t="s">
        <v>692</v>
      </c>
      <c r="D12278" s="72" t="str">
        <f t="shared" si="383"/>
        <v>ago/2019</v>
      </c>
      <c r="E12278" s="206">
        <v>43678</v>
      </c>
      <c r="F12278" s="205" t="s">
        <v>210</v>
      </c>
      <c r="G12278" s="205" t="s">
        <v>287</v>
      </c>
      <c r="H12278" s="207" t="s">
        <v>298</v>
      </c>
      <c r="I12278" s="207" t="s">
        <v>2137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691</v>
      </c>
      <c r="C12279" s="205" t="s">
        <v>692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287</v>
      </c>
      <c r="H12279" s="207" t="s">
        <v>2094</v>
      </c>
      <c r="I12279" s="207" t="s">
        <v>236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691</v>
      </c>
      <c r="C12280" s="205" t="s">
        <v>692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287</v>
      </c>
      <c r="H12280" s="207" t="s">
        <v>2037</v>
      </c>
      <c r="I12280" s="207" t="s">
        <v>240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691</v>
      </c>
      <c r="C12281" s="205" t="s">
        <v>692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287</v>
      </c>
      <c r="H12281" s="207" t="s">
        <v>2037</v>
      </c>
      <c r="I12281" s="207" t="s">
        <v>240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691</v>
      </c>
      <c r="C12282" s="205" t="s">
        <v>692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287</v>
      </c>
      <c r="H12282" s="207" t="s">
        <v>2037</v>
      </c>
      <c r="I12282" s="207" t="s">
        <v>241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691</v>
      </c>
      <c r="C12283" s="205" t="s">
        <v>692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287</v>
      </c>
      <c r="H12283" s="207" t="s">
        <v>2037</v>
      </c>
      <c r="I12283" s="207" t="s">
        <v>241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691</v>
      </c>
      <c r="C12284" s="205" t="s">
        <v>692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287</v>
      </c>
      <c r="H12284" s="207" t="s">
        <v>2037</v>
      </c>
      <c r="I12284" s="207" t="s">
        <v>241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691</v>
      </c>
      <c r="C12285" s="205" t="s">
        <v>692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287</v>
      </c>
      <c r="H12285" s="207" t="s">
        <v>2037</v>
      </c>
      <c r="I12285" s="207" t="s">
        <v>241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691</v>
      </c>
      <c r="C12286" s="205" t="s">
        <v>692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287</v>
      </c>
      <c r="H12286" s="207" t="s">
        <v>2037</v>
      </c>
      <c r="I12286" s="207" t="s">
        <v>241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691</v>
      </c>
      <c r="C12287" s="205" t="s">
        <v>692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287</v>
      </c>
      <c r="H12287" s="207" t="s">
        <v>2037</v>
      </c>
      <c r="I12287" s="207" t="s">
        <v>240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691</v>
      </c>
      <c r="C12288" s="205" t="s">
        <v>692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287</v>
      </c>
      <c r="H12288" s="207" t="s">
        <v>2037</v>
      </c>
      <c r="I12288" s="207" t="s">
        <v>241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691</v>
      </c>
      <c r="C12289" s="205" t="s">
        <v>692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287</v>
      </c>
      <c r="H12289" s="207" t="s">
        <v>2037</v>
      </c>
      <c r="I12289" s="207" t="s">
        <v>241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691</v>
      </c>
      <c r="C12290" s="205" t="s">
        <v>692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287</v>
      </c>
      <c r="H12290" s="207" t="s">
        <v>2037</v>
      </c>
      <c r="I12290" s="207" t="s">
        <v>241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691</v>
      </c>
      <c r="C12291" s="205" t="s">
        <v>692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287</v>
      </c>
      <c r="H12291" s="207" t="s">
        <v>2037</v>
      </c>
      <c r="I12291" s="207" t="s">
        <v>241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691</v>
      </c>
      <c r="C12292" s="205" t="s">
        <v>692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287</v>
      </c>
      <c r="H12292" s="207" t="s">
        <v>2037</v>
      </c>
      <c r="I12292" s="207" t="s">
        <v>241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691</v>
      </c>
      <c r="C12293" s="205" t="s">
        <v>692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287</v>
      </c>
      <c r="H12293" s="207" t="s">
        <v>2037</v>
      </c>
      <c r="I12293" s="207" t="s">
        <v>240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691</v>
      </c>
      <c r="C12294" s="205" t="s">
        <v>692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287</v>
      </c>
      <c r="H12294" s="207" t="s">
        <v>1679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691</v>
      </c>
      <c r="C12295" s="205" t="s">
        <v>692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287</v>
      </c>
      <c r="H12295" s="207" t="s">
        <v>390</v>
      </c>
      <c r="I12295" s="207" t="s">
        <v>240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691</v>
      </c>
      <c r="C12296" s="205" t="s">
        <v>692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287</v>
      </c>
      <c r="H12296" s="207" t="s">
        <v>390</v>
      </c>
      <c r="I12296" s="207" t="s">
        <v>240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691</v>
      </c>
      <c r="C12297" s="205" t="s">
        <v>692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287</v>
      </c>
      <c r="H12297" s="207" t="s">
        <v>390</v>
      </c>
      <c r="I12297" s="207" t="s">
        <v>240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691</v>
      </c>
      <c r="C12298" s="205" t="s">
        <v>692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287</v>
      </c>
      <c r="H12298" s="207" t="s">
        <v>390</v>
      </c>
      <c r="I12298" s="207" t="s">
        <v>240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691</v>
      </c>
      <c r="C12299" s="205" t="s">
        <v>692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287</v>
      </c>
      <c r="H12299" s="207" t="s">
        <v>390</v>
      </c>
      <c r="I12299" s="207" t="s">
        <v>240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691</v>
      </c>
      <c r="C12300" s="205" t="s">
        <v>692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287</v>
      </c>
      <c r="H12300" s="207" t="s">
        <v>390</v>
      </c>
      <c r="I12300" s="207" t="s">
        <v>240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691</v>
      </c>
      <c r="C12301" s="205" t="s">
        <v>692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287</v>
      </c>
      <c r="H12301" s="207" t="s">
        <v>438</v>
      </c>
      <c r="I12301" s="207" t="s">
        <v>252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691</v>
      </c>
      <c r="C12302" s="205" t="s">
        <v>692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287</v>
      </c>
      <c r="H12302" s="207" t="s">
        <v>438</v>
      </c>
      <c r="I12302" s="207" t="s">
        <v>252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691</v>
      </c>
      <c r="C12303" s="205" t="s">
        <v>692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287</v>
      </c>
      <c r="H12303" s="207" t="s">
        <v>438</v>
      </c>
      <c r="I12303" s="207" t="s">
        <v>252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691</v>
      </c>
      <c r="C12304" s="205" t="s">
        <v>692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287</v>
      </c>
      <c r="H12304" s="207" t="s">
        <v>1894</v>
      </c>
      <c r="I12304" s="207" t="s">
        <v>241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691</v>
      </c>
      <c r="C12305" s="205" t="s">
        <v>692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287</v>
      </c>
      <c r="H12305" s="207" t="s">
        <v>1894</v>
      </c>
      <c r="I12305" s="207" t="s">
        <v>240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691</v>
      </c>
      <c r="C12306" s="205" t="s">
        <v>692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287</v>
      </c>
      <c r="H12306" s="207" t="s">
        <v>1894</v>
      </c>
      <c r="I12306" s="207" t="s">
        <v>240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691</v>
      </c>
      <c r="C12307" s="205" t="s">
        <v>692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287</v>
      </c>
      <c r="H12307" s="207" t="s">
        <v>1894</v>
      </c>
      <c r="I12307" s="207" t="s">
        <v>241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691</v>
      </c>
      <c r="C12308" s="205" t="s">
        <v>692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287</v>
      </c>
      <c r="H12308" s="229" t="s">
        <v>1894</v>
      </c>
      <c r="I12308" s="229" t="s">
        <v>241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691</v>
      </c>
      <c r="C12309" s="205" t="s">
        <v>692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287</v>
      </c>
      <c r="H12309" s="229" t="s">
        <v>1894</v>
      </c>
      <c r="I12309" s="229" t="s">
        <v>240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691</v>
      </c>
      <c r="C12310" s="205" t="s">
        <v>692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287</v>
      </c>
      <c r="H12310" s="229" t="s">
        <v>1894</v>
      </c>
      <c r="I12310" s="229" t="s">
        <v>240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691</v>
      </c>
      <c r="C12311" s="205" t="s">
        <v>692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287</v>
      </c>
      <c r="H12311" s="229" t="s">
        <v>1894</v>
      </c>
      <c r="I12311" s="229" t="s">
        <v>241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691</v>
      </c>
      <c r="C12312" s="205" t="s">
        <v>692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287</v>
      </c>
      <c r="H12312" s="207" t="s">
        <v>1894</v>
      </c>
      <c r="I12312" s="207" t="s">
        <v>241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691</v>
      </c>
      <c r="C12313" s="205" t="s">
        <v>692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287</v>
      </c>
      <c r="H12313" s="207" t="s">
        <v>1894</v>
      </c>
      <c r="I12313" s="207" t="s">
        <v>241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691</v>
      </c>
      <c r="C12314" s="205" t="s">
        <v>692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287</v>
      </c>
      <c r="H12314" s="207" t="s">
        <v>1894</v>
      </c>
      <c r="I12314" s="207" t="s">
        <v>240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691</v>
      </c>
      <c r="C12315" s="205" t="s">
        <v>692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287</v>
      </c>
      <c r="H12315" s="207" t="s">
        <v>1894</v>
      </c>
      <c r="I12315" s="207" t="s">
        <v>252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691</v>
      </c>
      <c r="C12316" s="205" t="s">
        <v>692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287</v>
      </c>
      <c r="H12316" s="207" t="s">
        <v>1894</v>
      </c>
      <c r="I12316" s="207" t="s">
        <v>241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691</v>
      </c>
      <c r="C12317" s="205" t="s">
        <v>692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287</v>
      </c>
      <c r="H12317" s="207" t="s">
        <v>1894</v>
      </c>
      <c r="I12317" s="207" t="s">
        <v>240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691</v>
      </c>
      <c r="C12318" s="205" t="s">
        <v>692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287</v>
      </c>
      <c r="H12318" s="207" t="s">
        <v>1039</v>
      </c>
      <c r="I12318" s="207" t="s">
        <v>245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691</v>
      </c>
      <c r="C12319" s="205" t="s">
        <v>692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287</v>
      </c>
      <c r="H12319" s="207" t="s">
        <v>1039</v>
      </c>
      <c r="I12319" s="207" t="s">
        <v>245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691</v>
      </c>
      <c r="C12320" s="205" t="s">
        <v>692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287</v>
      </c>
      <c r="H12320" s="207" t="s">
        <v>1039</v>
      </c>
      <c r="I12320" s="207" t="s">
        <v>245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691</v>
      </c>
      <c r="C12321" s="205" t="s">
        <v>692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287</v>
      </c>
      <c r="H12321" s="207" t="s">
        <v>1039</v>
      </c>
      <c r="I12321" s="207" t="s">
        <v>245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691</v>
      </c>
      <c r="C12322" s="205" t="s">
        <v>692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287</v>
      </c>
      <c r="H12322" s="207" t="s">
        <v>1039</v>
      </c>
      <c r="I12322" s="207" t="s">
        <v>245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691</v>
      </c>
      <c r="C12323" s="205" t="s">
        <v>692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287</v>
      </c>
      <c r="H12323" s="207" t="s">
        <v>1039</v>
      </c>
      <c r="I12323" s="207" t="s">
        <v>245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691</v>
      </c>
      <c r="C12324" s="205" t="s">
        <v>692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287</v>
      </c>
      <c r="H12324" s="207" t="s">
        <v>1039</v>
      </c>
      <c r="I12324" s="207" t="s">
        <v>245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691</v>
      </c>
      <c r="C12325" s="205" t="s">
        <v>692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287</v>
      </c>
      <c r="H12325" s="207" t="s">
        <v>1039</v>
      </c>
      <c r="I12325" s="207" t="s">
        <v>245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691</v>
      </c>
      <c r="C12326" s="205" t="s">
        <v>692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287</v>
      </c>
      <c r="H12326" s="207" t="s">
        <v>1039</v>
      </c>
      <c r="I12326" s="207" t="s">
        <v>245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691</v>
      </c>
      <c r="C12327" s="205" t="s">
        <v>692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287</v>
      </c>
      <c r="H12327" s="207" t="s">
        <v>1039</v>
      </c>
      <c r="I12327" s="207" t="s">
        <v>245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691</v>
      </c>
      <c r="C12328" s="205" t="s">
        <v>692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287</v>
      </c>
      <c r="H12328" s="207" t="s">
        <v>1039</v>
      </c>
      <c r="I12328" s="207" t="s">
        <v>245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691</v>
      </c>
      <c r="C12329" s="205" t="s">
        <v>692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287</v>
      </c>
      <c r="H12329" s="207" t="s">
        <v>1039</v>
      </c>
      <c r="I12329" s="207" t="s">
        <v>245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691</v>
      </c>
      <c r="C12330" s="205" t="s">
        <v>692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287</v>
      </c>
      <c r="H12330" s="207" t="s">
        <v>1039</v>
      </c>
      <c r="I12330" s="207" t="s">
        <v>245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691</v>
      </c>
      <c r="C12331" s="205" t="s">
        <v>692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287</v>
      </c>
      <c r="H12331" s="207" t="s">
        <v>1039</v>
      </c>
      <c r="I12331" s="207" t="s">
        <v>245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691</v>
      </c>
      <c r="C12332" s="205" t="s">
        <v>692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287</v>
      </c>
      <c r="H12332" s="207" t="s">
        <v>1039</v>
      </c>
      <c r="I12332" s="207" t="s">
        <v>245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691</v>
      </c>
      <c r="C12333" s="205" t="s">
        <v>692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287</v>
      </c>
      <c r="H12333" s="207" t="s">
        <v>1039</v>
      </c>
      <c r="I12333" s="207" t="s">
        <v>245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691</v>
      </c>
      <c r="C12334" s="205" t="s">
        <v>692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287</v>
      </c>
      <c r="H12334" s="207" t="s">
        <v>1039</v>
      </c>
      <c r="I12334" s="207" t="s">
        <v>245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691</v>
      </c>
      <c r="C12335" s="205" t="s">
        <v>692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287</v>
      </c>
      <c r="H12335" s="207" t="s">
        <v>1039</v>
      </c>
      <c r="I12335" s="207" t="s">
        <v>245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691</v>
      </c>
      <c r="C12336" s="205" t="s">
        <v>692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287</v>
      </c>
      <c r="H12336" s="207" t="s">
        <v>1039</v>
      </c>
      <c r="I12336" s="207" t="s">
        <v>245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691</v>
      </c>
      <c r="C12337" s="205" t="s">
        <v>692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287</v>
      </c>
      <c r="H12337" s="207" t="s">
        <v>1039</v>
      </c>
      <c r="I12337" s="207" t="s">
        <v>245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691</v>
      </c>
      <c r="C12338" s="205" t="s">
        <v>692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287</v>
      </c>
      <c r="H12338" s="207" t="s">
        <v>1039</v>
      </c>
      <c r="I12338" s="207" t="s">
        <v>245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691</v>
      </c>
      <c r="C12339" s="205" t="s">
        <v>692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287</v>
      </c>
      <c r="H12339" s="207" t="s">
        <v>1039</v>
      </c>
      <c r="I12339" s="207" t="s">
        <v>245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691</v>
      </c>
      <c r="C12340" s="205" t="s">
        <v>692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287</v>
      </c>
      <c r="H12340" s="207" t="s">
        <v>1039</v>
      </c>
      <c r="I12340" s="207" t="s">
        <v>245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691</v>
      </c>
      <c r="C12341" s="205" t="s">
        <v>692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287</v>
      </c>
      <c r="H12341" s="207" t="s">
        <v>1039</v>
      </c>
      <c r="I12341" s="207" t="s">
        <v>245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691</v>
      </c>
      <c r="C12342" s="205" t="s">
        <v>692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287</v>
      </c>
      <c r="H12342" s="207" t="s">
        <v>1039</v>
      </c>
      <c r="I12342" s="207" t="s">
        <v>245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691</v>
      </c>
      <c r="C12343" s="205" t="s">
        <v>692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287</v>
      </c>
      <c r="H12343" s="207" t="s">
        <v>1039</v>
      </c>
      <c r="I12343" s="207" t="s">
        <v>245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691</v>
      </c>
      <c r="C12344" s="205" t="s">
        <v>692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287</v>
      </c>
      <c r="H12344" s="207" t="s">
        <v>1039</v>
      </c>
      <c r="I12344" s="207" t="s">
        <v>245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691</v>
      </c>
      <c r="C12345" s="205" t="s">
        <v>692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287</v>
      </c>
      <c r="H12345" s="207" t="s">
        <v>1039</v>
      </c>
      <c r="I12345" s="207" t="s">
        <v>245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691</v>
      </c>
      <c r="C12346" s="205" t="s">
        <v>692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287</v>
      </c>
      <c r="H12346" s="229" t="s">
        <v>1039</v>
      </c>
      <c r="I12346" s="229" t="s">
        <v>245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691</v>
      </c>
      <c r="C12347" s="205" t="s">
        <v>692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287</v>
      </c>
      <c r="H12347" s="229" t="s">
        <v>1039</v>
      </c>
      <c r="I12347" s="229" t="s">
        <v>245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691</v>
      </c>
      <c r="C12348" s="205" t="s">
        <v>692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287</v>
      </c>
      <c r="H12348" s="207" t="s">
        <v>1039</v>
      </c>
      <c r="I12348" s="207" t="s">
        <v>245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691</v>
      </c>
      <c r="C12349" s="205" t="s">
        <v>692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287</v>
      </c>
      <c r="H12349" s="207" t="s">
        <v>1039</v>
      </c>
      <c r="I12349" s="207" t="s">
        <v>245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691</v>
      </c>
      <c r="C12350" s="205" t="s">
        <v>692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287</v>
      </c>
      <c r="H12350" s="207" t="s">
        <v>1039</v>
      </c>
      <c r="I12350" s="207" t="s">
        <v>245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691</v>
      </c>
      <c r="C12351" s="205" t="s">
        <v>692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287</v>
      </c>
      <c r="H12351" s="207" t="s">
        <v>1039</v>
      </c>
      <c r="I12351" s="207" t="s">
        <v>245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691</v>
      </c>
      <c r="C12352" s="205" t="s">
        <v>692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287</v>
      </c>
      <c r="H12352" s="207" t="s">
        <v>1039</v>
      </c>
      <c r="I12352" s="207" t="s">
        <v>245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691</v>
      </c>
      <c r="C12353" s="205" t="s">
        <v>692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287</v>
      </c>
      <c r="H12353" s="207" t="s">
        <v>1039</v>
      </c>
      <c r="I12353" s="207" t="s">
        <v>245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691</v>
      </c>
      <c r="C12354" s="205" t="s">
        <v>692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287</v>
      </c>
      <c r="H12354" s="207" t="s">
        <v>1039</v>
      </c>
      <c r="I12354" s="207" t="s">
        <v>245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691</v>
      </c>
      <c r="C12355" s="205" t="s">
        <v>692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287</v>
      </c>
      <c r="H12355" s="207" t="s">
        <v>1039</v>
      </c>
      <c r="I12355" s="207" t="s">
        <v>245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691</v>
      </c>
      <c r="C12356" s="205" t="s">
        <v>692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287</v>
      </c>
      <c r="H12356" s="207" t="s">
        <v>1039</v>
      </c>
      <c r="I12356" s="207" t="s">
        <v>245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691</v>
      </c>
      <c r="C12357" s="205" t="s">
        <v>692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287</v>
      </c>
      <c r="H12357" s="207" t="s">
        <v>1039</v>
      </c>
      <c r="I12357" s="207" t="s">
        <v>245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691</v>
      </c>
      <c r="C12358" s="205" t="s">
        <v>692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287</v>
      </c>
      <c r="H12358" s="207" t="s">
        <v>1039</v>
      </c>
      <c r="I12358" s="207" t="s">
        <v>245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691</v>
      </c>
      <c r="C12359" s="205" t="s">
        <v>692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287</v>
      </c>
      <c r="H12359" s="207" t="s">
        <v>1039</v>
      </c>
      <c r="I12359" s="207" t="s">
        <v>245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691</v>
      </c>
      <c r="C12360" s="205" t="s">
        <v>692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287</v>
      </c>
      <c r="H12360" s="207" t="s">
        <v>1039</v>
      </c>
      <c r="I12360" s="207" t="s">
        <v>245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691</v>
      </c>
      <c r="C12361" s="205" t="s">
        <v>692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287</v>
      </c>
      <c r="H12361" s="207" t="s">
        <v>1039</v>
      </c>
      <c r="I12361" s="207" t="s">
        <v>245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691</v>
      </c>
      <c r="C12362" s="205" t="s">
        <v>692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287</v>
      </c>
      <c r="H12362" s="207" t="s">
        <v>1039</v>
      </c>
      <c r="I12362" s="207" t="s">
        <v>245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691</v>
      </c>
      <c r="C12363" s="205" t="s">
        <v>692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287</v>
      </c>
      <c r="H12363" s="207" t="s">
        <v>1039</v>
      </c>
      <c r="I12363" s="207" t="s">
        <v>245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691</v>
      </c>
      <c r="C12364" s="205" t="s">
        <v>692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287</v>
      </c>
      <c r="H12364" s="207" t="s">
        <v>1039</v>
      </c>
      <c r="I12364" s="207" t="s">
        <v>245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691</v>
      </c>
      <c r="C12365" s="205" t="s">
        <v>692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287</v>
      </c>
      <c r="H12365" s="207" t="s">
        <v>1039</v>
      </c>
      <c r="I12365" s="207" t="s">
        <v>245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691</v>
      </c>
      <c r="C12366" s="205" t="s">
        <v>692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287</v>
      </c>
      <c r="H12366" s="207" t="s">
        <v>1039</v>
      </c>
      <c r="I12366" s="207" t="s">
        <v>245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691</v>
      </c>
      <c r="C12367" s="205" t="s">
        <v>692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287</v>
      </c>
      <c r="H12367" s="207" t="s">
        <v>1039</v>
      </c>
      <c r="I12367" s="207" t="s">
        <v>245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691</v>
      </c>
      <c r="C12368" s="205" t="s">
        <v>692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287</v>
      </c>
      <c r="H12368" s="207" t="s">
        <v>1039</v>
      </c>
      <c r="I12368" s="207" t="s">
        <v>245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691</v>
      </c>
      <c r="C12369" s="205" t="s">
        <v>692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287</v>
      </c>
      <c r="H12369" s="207" t="s">
        <v>1039</v>
      </c>
      <c r="I12369" s="207" t="s">
        <v>245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691</v>
      </c>
      <c r="C12370" s="205" t="s">
        <v>692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287</v>
      </c>
      <c r="H12370" s="207" t="s">
        <v>1039</v>
      </c>
      <c r="I12370" s="207" t="s">
        <v>245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691</v>
      </c>
      <c r="C12371" s="205" t="s">
        <v>692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287</v>
      </c>
      <c r="H12371" s="207" t="s">
        <v>1039</v>
      </c>
      <c r="I12371" s="207" t="s">
        <v>245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691</v>
      </c>
      <c r="C12372" s="205" t="s">
        <v>692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287</v>
      </c>
      <c r="H12372" s="207" t="s">
        <v>1039</v>
      </c>
      <c r="I12372" s="207" t="s">
        <v>245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691</v>
      </c>
      <c r="C12373" s="205" t="s">
        <v>692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287</v>
      </c>
      <c r="H12373" s="207" t="s">
        <v>1039</v>
      </c>
      <c r="I12373" s="207" t="s">
        <v>245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691</v>
      </c>
      <c r="C12374" s="205" t="s">
        <v>692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287</v>
      </c>
      <c r="H12374" s="207" t="s">
        <v>1039</v>
      </c>
      <c r="I12374" s="207" t="s">
        <v>245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691</v>
      </c>
      <c r="C12375" s="205" t="s">
        <v>692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287</v>
      </c>
      <c r="H12375" s="207" t="s">
        <v>1039</v>
      </c>
      <c r="I12375" s="207" t="s">
        <v>245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691</v>
      </c>
      <c r="C12376" s="205" t="s">
        <v>692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287</v>
      </c>
      <c r="H12376" s="207" t="s">
        <v>1039</v>
      </c>
      <c r="I12376" s="207" t="s">
        <v>245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691</v>
      </c>
      <c r="C12377" s="205" t="s">
        <v>692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287</v>
      </c>
      <c r="H12377" s="207" t="s">
        <v>1039</v>
      </c>
      <c r="I12377" s="207" t="s">
        <v>245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691</v>
      </c>
      <c r="C12378" s="205" t="s">
        <v>692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287</v>
      </c>
      <c r="H12378" s="207" t="s">
        <v>1039</v>
      </c>
      <c r="I12378" s="207" t="s">
        <v>245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691</v>
      </c>
      <c r="C12379" s="205" t="s">
        <v>692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287</v>
      </c>
      <c r="H12379" s="207" t="s">
        <v>1039</v>
      </c>
      <c r="I12379" s="207" t="s">
        <v>245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691</v>
      </c>
      <c r="C12380" s="205" t="s">
        <v>692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287</v>
      </c>
      <c r="H12380" s="207" t="s">
        <v>1039</v>
      </c>
      <c r="I12380" s="207" t="s">
        <v>245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691</v>
      </c>
      <c r="C12381" s="205" t="s">
        <v>692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287</v>
      </c>
      <c r="H12381" s="207" t="s">
        <v>1039</v>
      </c>
      <c r="I12381" s="207" t="s">
        <v>245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691</v>
      </c>
      <c r="C12382" s="205" t="s">
        <v>692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287</v>
      </c>
      <c r="H12382" s="207" t="s">
        <v>1039</v>
      </c>
      <c r="I12382" s="207" t="s">
        <v>245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691</v>
      </c>
      <c r="C12383" s="205" t="s">
        <v>692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287</v>
      </c>
      <c r="H12383" s="207" t="s">
        <v>1039</v>
      </c>
      <c r="I12383" s="207" t="s">
        <v>245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691</v>
      </c>
      <c r="C12384" s="205" t="s">
        <v>692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287</v>
      </c>
      <c r="H12384" s="207" t="s">
        <v>1039</v>
      </c>
      <c r="I12384" s="207" t="s">
        <v>245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691</v>
      </c>
      <c r="C12385" s="205" t="s">
        <v>692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287</v>
      </c>
      <c r="H12385" s="207" t="s">
        <v>1039</v>
      </c>
      <c r="I12385" s="207" t="s">
        <v>245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691</v>
      </c>
      <c r="C12386" s="205" t="s">
        <v>692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287</v>
      </c>
      <c r="H12386" s="207" t="s">
        <v>1039</v>
      </c>
      <c r="I12386" s="207" t="s">
        <v>245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691</v>
      </c>
      <c r="C12387" s="205" t="s">
        <v>692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287</v>
      </c>
      <c r="H12387" s="207" t="s">
        <v>1039</v>
      </c>
      <c r="I12387" s="207" t="s">
        <v>245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691</v>
      </c>
      <c r="C12388" s="205" t="s">
        <v>692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287</v>
      </c>
      <c r="H12388" s="207" t="s">
        <v>1039</v>
      </c>
      <c r="I12388" s="207" t="s">
        <v>245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691</v>
      </c>
      <c r="C12389" s="205" t="s">
        <v>692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287</v>
      </c>
      <c r="H12389" s="207" t="s">
        <v>1039</v>
      </c>
      <c r="I12389" s="207" t="s">
        <v>245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691</v>
      </c>
      <c r="C12390" s="205" t="s">
        <v>692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287</v>
      </c>
      <c r="H12390" s="207" t="s">
        <v>1039</v>
      </c>
      <c r="I12390" s="207" t="s">
        <v>245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691</v>
      </c>
      <c r="C12391" s="205" t="s">
        <v>692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287</v>
      </c>
      <c r="H12391" s="207" t="s">
        <v>1039</v>
      </c>
      <c r="I12391" s="207" t="s">
        <v>245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691</v>
      </c>
      <c r="C12392" s="205" t="s">
        <v>692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287</v>
      </c>
      <c r="H12392" s="207" t="s">
        <v>1039</v>
      </c>
      <c r="I12392" s="207" t="s">
        <v>245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691</v>
      </c>
      <c r="C12393" s="205" t="s">
        <v>692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287</v>
      </c>
      <c r="H12393" s="207" t="s">
        <v>1039</v>
      </c>
      <c r="I12393" s="207" t="s">
        <v>245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691</v>
      </c>
      <c r="C12394" s="205" t="s">
        <v>692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287</v>
      </c>
      <c r="H12394" s="207" t="s">
        <v>1039</v>
      </c>
      <c r="I12394" s="207" t="s">
        <v>245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691</v>
      </c>
      <c r="C12395" s="205" t="s">
        <v>692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287</v>
      </c>
      <c r="H12395" s="207" t="s">
        <v>1039</v>
      </c>
      <c r="I12395" s="207" t="s">
        <v>245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691</v>
      </c>
      <c r="C12396" s="205" t="s">
        <v>692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287</v>
      </c>
      <c r="H12396" s="207" t="s">
        <v>1039</v>
      </c>
      <c r="I12396" s="207" t="s">
        <v>245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691</v>
      </c>
      <c r="C12397" s="205" t="s">
        <v>692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287</v>
      </c>
      <c r="H12397" s="207" t="s">
        <v>1039</v>
      </c>
      <c r="I12397" s="207" t="s">
        <v>245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691</v>
      </c>
      <c r="C12398" s="205" t="s">
        <v>692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287</v>
      </c>
      <c r="H12398" s="207" t="s">
        <v>1039</v>
      </c>
      <c r="I12398" s="207" t="s">
        <v>245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691</v>
      </c>
      <c r="C12399" s="205" t="s">
        <v>692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287</v>
      </c>
      <c r="H12399" s="207" t="s">
        <v>1039</v>
      </c>
      <c r="I12399" s="207" t="s">
        <v>245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691</v>
      </c>
      <c r="C12400" s="205" t="s">
        <v>692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287</v>
      </c>
      <c r="H12400" s="207" t="s">
        <v>1039</v>
      </c>
      <c r="I12400" s="207" t="s">
        <v>245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691</v>
      </c>
      <c r="C12401" s="205" t="s">
        <v>692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287</v>
      </c>
      <c r="H12401" s="207" t="s">
        <v>1039</v>
      </c>
      <c r="I12401" s="207" t="s">
        <v>245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691</v>
      </c>
      <c r="C12402" s="205" t="s">
        <v>692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287</v>
      </c>
      <c r="H12402" s="207" t="s">
        <v>1039</v>
      </c>
      <c r="I12402" s="207" t="s">
        <v>245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691</v>
      </c>
      <c r="C12403" s="205" t="s">
        <v>692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287</v>
      </c>
      <c r="H12403" s="207" t="s">
        <v>1039</v>
      </c>
      <c r="I12403" s="207" t="s">
        <v>245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691</v>
      </c>
      <c r="C12404" s="205" t="s">
        <v>692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287</v>
      </c>
      <c r="H12404" s="207" t="s">
        <v>1039</v>
      </c>
      <c r="I12404" s="207" t="s">
        <v>245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691</v>
      </c>
      <c r="C12405" s="205" t="s">
        <v>692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287</v>
      </c>
      <c r="H12405" s="207" t="s">
        <v>1039</v>
      </c>
      <c r="I12405" s="207" t="s">
        <v>245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691</v>
      </c>
      <c r="C12406" s="205" t="s">
        <v>692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287</v>
      </c>
      <c r="H12406" s="207" t="s">
        <v>1039</v>
      </c>
      <c r="I12406" s="207" t="s">
        <v>245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691</v>
      </c>
      <c r="C12407" s="205" t="s">
        <v>692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287</v>
      </c>
      <c r="H12407" s="207" t="s">
        <v>1039</v>
      </c>
      <c r="I12407" s="207" t="s">
        <v>245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691</v>
      </c>
      <c r="C12408" s="205" t="s">
        <v>692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293</v>
      </c>
      <c r="H12408" s="229" t="s">
        <v>389</v>
      </c>
      <c r="I12408" s="207" t="s">
        <v>241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691</v>
      </c>
      <c r="C12409" s="205" t="s">
        <v>692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287</v>
      </c>
      <c r="H12409" s="207" t="s">
        <v>389</v>
      </c>
      <c r="I12409" s="207" t="s">
        <v>241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691</v>
      </c>
      <c r="C12410" s="205" t="s">
        <v>692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287</v>
      </c>
      <c r="H12410" s="207" t="s">
        <v>389</v>
      </c>
      <c r="I12410" s="207" t="s">
        <v>241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691</v>
      </c>
      <c r="C12411" s="205" t="s">
        <v>692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303</v>
      </c>
      <c r="H12411" s="207" t="s">
        <v>389</v>
      </c>
      <c r="I12411" s="207" t="s">
        <v>241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693</v>
      </c>
      <c r="C12412" s="205" t="s">
        <v>692</v>
      </c>
      <c r="D12412" s="72" t="str">
        <f t="shared" si="387"/>
        <v>ago/2019</v>
      </c>
      <c r="E12412" s="206">
        <v>43679</v>
      </c>
      <c r="F12412" s="205" t="s">
        <v>520</v>
      </c>
      <c r="G12412" s="205" t="s">
        <v>287</v>
      </c>
      <c r="H12412" s="207" t="s">
        <v>204</v>
      </c>
      <c r="I12412" s="207" t="s">
        <v>292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691</v>
      </c>
      <c r="C12413" s="205" t="s">
        <v>692</v>
      </c>
      <c r="D12413" s="72" t="str">
        <f t="shared" si="387"/>
        <v>ago/2019</v>
      </c>
      <c r="E12413" s="206">
        <v>43679</v>
      </c>
      <c r="F12413" s="205" t="s">
        <v>520</v>
      </c>
      <c r="G12413" s="205" t="s">
        <v>287</v>
      </c>
      <c r="H12413" s="207" t="s">
        <v>204</v>
      </c>
      <c r="I12413" s="207" t="s">
        <v>292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693</v>
      </c>
      <c r="C12414" s="205" t="s">
        <v>692</v>
      </c>
      <c r="D12414" s="72" t="str">
        <f t="shared" si="387"/>
        <v>ago/2019</v>
      </c>
      <c r="E12414" s="206">
        <v>43679</v>
      </c>
      <c r="F12414" s="205" t="s">
        <v>210</v>
      </c>
      <c r="G12414" s="205" t="s">
        <v>287</v>
      </c>
      <c r="H12414" s="207" t="s">
        <v>321</v>
      </c>
      <c r="I12414" s="207" t="s">
        <v>2137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691</v>
      </c>
      <c r="C12415" s="205" t="s">
        <v>692</v>
      </c>
      <c r="D12415" s="72" t="str">
        <f t="shared" si="387"/>
        <v>ago/2019</v>
      </c>
      <c r="E12415" s="206">
        <v>43679</v>
      </c>
      <c r="F12415" s="205" t="s">
        <v>210</v>
      </c>
      <c r="G12415" s="205" t="s">
        <v>287</v>
      </c>
      <c r="H12415" s="207" t="s">
        <v>196</v>
      </c>
      <c r="I12415" s="207" t="s">
        <v>2137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691</v>
      </c>
      <c r="C12416" s="205" t="s">
        <v>692</v>
      </c>
      <c r="D12416" s="72" t="str">
        <f t="shared" si="387"/>
        <v>ago/2019</v>
      </c>
      <c r="E12416" s="206">
        <v>43679</v>
      </c>
      <c r="F12416" s="205" t="s">
        <v>210</v>
      </c>
      <c r="G12416" s="205" t="s">
        <v>287</v>
      </c>
      <c r="H12416" s="207" t="s">
        <v>196</v>
      </c>
      <c r="I12416" s="207" t="s">
        <v>2137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691</v>
      </c>
      <c r="C12417" s="205" t="s">
        <v>692</v>
      </c>
      <c r="D12417" s="72" t="str">
        <f t="shared" si="387"/>
        <v>ago/2019</v>
      </c>
      <c r="E12417" s="206">
        <v>43679</v>
      </c>
      <c r="F12417" s="205" t="s">
        <v>210</v>
      </c>
      <c r="G12417" s="205" t="s">
        <v>287</v>
      </c>
      <c r="H12417" s="207" t="s">
        <v>196</v>
      </c>
      <c r="I12417" s="207" t="s">
        <v>2137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691</v>
      </c>
      <c r="C12418" s="205" t="s">
        <v>692</v>
      </c>
      <c r="D12418" s="72" t="str">
        <f t="shared" si="387"/>
        <v>ago/2019</v>
      </c>
      <c r="E12418" s="206">
        <v>43679</v>
      </c>
      <c r="F12418" s="205" t="s">
        <v>210</v>
      </c>
      <c r="G12418" s="205" t="s">
        <v>287</v>
      </c>
      <c r="H12418" s="207" t="s">
        <v>196</v>
      </c>
      <c r="I12418" s="207" t="s">
        <v>2137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691</v>
      </c>
      <c r="C12419" s="205" t="s">
        <v>692</v>
      </c>
      <c r="D12419" s="72" t="str">
        <f t="shared" si="387"/>
        <v>ago/2019</v>
      </c>
      <c r="E12419" s="206">
        <v>43679</v>
      </c>
      <c r="F12419" s="205" t="s">
        <v>210</v>
      </c>
      <c r="G12419" s="205" t="s">
        <v>287</v>
      </c>
      <c r="H12419" s="207" t="s">
        <v>196</v>
      </c>
      <c r="I12419" s="207" t="s">
        <v>2137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691</v>
      </c>
      <c r="C12420" s="205" t="s">
        <v>692</v>
      </c>
      <c r="D12420" s="72" t="str">
        <f t="shared" ref="D12420:D12483" si="389">TEXT(E12420,"mmm/aaaa")</f>
        <v>ago/2019</v>
      </c>
      <c r="E12420" s="206">
        <v>43679</v>
      </c>
      <c r="F12420" s="205" t="s">
        <v>210</v>
      </c>
      <c r="G12420" s="205" t="s">
        <v>287</v>
      </c>
      <c r="H12420" s="207" t="s">
        <v>196</v>
      </c>
      <c r="I12420" s="207" t="s">
        <v>2137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691</v>
      </c>
      <c r="C12421" s="205" t="s">
        <v>692</v>
      </c>
      <c r="D12421" s="72" t="str">
        <f t="shared" si="389"/>
        <v>ago/2019</v>
      </c>
      <c r="E12421" s="206">
        <v>43679</v>
      </c>
      <c r="F12421" s="205" t="s">
        <v>210</v>
      </c>
      <c r="G12421" s="205" t="s">
        <v>287</v>
      </c>
      <c r="H12421" s="207" t="s">
        <v>196</v>
      </c>
      <c r="I12421" s="207" t="s">
        <v>2137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691</v>
      </c>
      <c r="C12422" s="205" t="s">
        <v>692</v>
      </c>
      <c r="D12422" s="72" t="str">
        <f t="shared" si="389"/>
        <v>ago/2019</v>
      </c>
      <c r="E12422" s="206">
        <v>43679</v>
      </c>
      <c r="F12422" s="205" t="s">
        <v>210</v>
      </c>
      <c r="G12422" s="205" t="s">
        <v>287</v>
      </c>
      <c r="H12422" s="207" t="s">
        <v>196</v>
      </c>
      <c r="I12422" s="207" t="s">
        <v>2137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691</v>
      </c>
      <c r="C12423" s="205" t="s">
        <v>692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287</v>
      </c>
      <c r="H12423" s="207" t="s">
        <v>2173</v>
      </c>
      <c r="I12423" s="207" t="s">
        <v>236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691</v>
      </c>
      <c r="C12424" s="205" t="s">
        <v>692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287</v>
      </c>
      <c r="H12424" s="207" t="s">
        <v>1911</v>
      </c>
      <c r="I12424" s="207" t="s">
        <v>252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691</v>
      </c>
      <c r="C12425" s="205" t="s">
        <v>692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287</v>
      </c>
      <c r="H12425" s="207" t="s">
        <v>1911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691</v>
      </c>
      <c r="C12426" s="205" t="s">
        <v>692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287</v>
      </c>
      <c r="H12426" s="207" t="s">
        <v>1911</v>
      </c>
      <c r="I12426" s="207" t="s">
        <v>252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691</v>
      </c>
      <c r="C12427" s="205" t="s">
        <v>692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287</v>
      </c>
      <c r="H12427" s="207" t="s">
        <v>1911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691</v>
      </c>
      <c r="C12428" s="205" t="s">
        <v>692</v>
      </c>
      <c r="D12428" s="72" t="str">
        <f t="shared" si="389"/>
        <v>ago/2019</v>
      </c>
      <c r="E12428" s="206">
        <v>43682</v>
      </c>
      <c r="F12428" s="205" t="s">
        <v>520</v>
      </c>
      <c r="G12428" s="205" t="s">
        <v>287</v>
      </c>
      <c r="H12428" s="207" t="s">
        <v>204</v>
      </c>
      <c r="I12428" s="207" t="s">
        <v>292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691</v>
      </c>
      <c r="C12429" s="205" t="s">
        <v>692</v>
      </c>
      <c r="D12429" s="72" t="str">
        <f t="shared" si="389"/>
        <v>ago/2019</v>
      </c>
      <c r="E12429" s="206">
        <v>43682</v>
      </c>
      <c r="F12429" s="205" t="s">
        <v>210</v>
      </c>
      <c r="G12429" s="205" t="s">
        <v>287</v>
      </c>
      <c r="H12429" s="207" t="s">
        <v>133</v>
      </c>
      <c r="I12429" s="207" t="s">
        <v>2137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691</v>
      </c>
      <c r="C12430" s="205" t="s">
        <v>692</v>
      </c>
      <c r="D12430" s="72" t="str">
        <f t="shared" si="389"/>
        <v>ago/2019</v>
      </c>
      <c r="E12430" s="206">
        <v>43682</v>
      </c>
      <c r="F12430" s="205" t="s">
        <v>210</v>
      </c>
      <c r="G12430" s="205" t="s">
        <v>287</v>
      </c>
      <c r="H12430" s="207" t="s">
        <v>298</v>
      </c>
      <c r="I12430" s="207" t="s">
        <v>2137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691</v>
      </c>
      <c r="C12431" s="205" t="s">
        <v>692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287</v>
      </c>
      <c r="H12431" s="207" t="s">
        <v>2174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691</v>
      </c>
      <c r="C12432" s="205" t="s">
        <v>692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287</v>
      </c>
      <c r="H12432" s="207" t="s">
        <v>1982</v>
      </c>
      <c r="I12432" s="207" t="s">
        <v>241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691</v>
      </c>
      <c r="C12433" s="205" t="s">
        <v>692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287</v>
      </c>
      <c r="H12433" s="207" t="s">
        <v>345</v>
      </c>
      <c r="I12433" s="207" t="s">
        <v>266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691</v>
      </c>
      <c r="C12434" s="205" t="s">
        <v>692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287</v>
      </c>
      <c r="H12434" s="207" t="s">
        <v>2175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691</v>
      </c>
      <c r="C12435" s="205" t="s">
        <v>692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287</v>
      </c>
      <c r="H12435" s="207" t="s">
        <v>1895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691</v>
      </c>
      <c r="C12436" s="205" t="s">
        <v>692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287</v>
      </c>
      <c r="H12436" s="207" t="s">
        <v>342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691</v>
      </c>
      <c r="C12437" s="205" t="s">
        <v>692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287</v>
      </c>
      <c r="H12437" s="207" t="s">
        <v>325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691</v>
      </c>
      <c r="C12438" s="205" t="s">
        <v>692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287</v>
      </c>
      <c r="H12438" s="207" t="s">
        <v>1583</v>
      </c>
      <c r="I12438" s="207" t="s">
        <v>252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691</v>
      </c>
      <c r="C12439" s="205" t="s">
        <v>692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303</v>
      </c>
      <c r="H12439" s="229" t="s">
        <v>1583</v>
      </c>
      <c r="I12439" s="229" t="s">
        <v>252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691</v>
      </c>
      <c r="C12440" s="205" t="s">
        <v>692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303</v>
      </c>
      <c r="H12440" s="207" t="s">
        <v>1583</v>
      </c>
      <c r="I12440" s="207" t="s">
        <v>252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691</v>
      </c>
      <c r="C12441" s="205" t="s">
        <v>692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289</v>
      </c>
      <c r="H12441" s="207" t="s">
        <v>1583</v>
      </c>
      <c r="I12441" s="207" t="s">
        <v>252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691</v>
      </c>
      <c r="C12442" s="205" t="s">
        <v>692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287</v>
      </c>
      <c r="H12442" s="207" t="s">
        <v>1988</v>
      </c>
      <c r="I12442" s="207" t="s">
        <v>241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691</v>
      </c>
      <c r="C12443" s="205" t="s">
        <v>692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287</v>
      </c>
      <c r="H12443" s="207" t="s">
        <v>1988</v>
      </c>
      <c r="I12443" s="207" t="s">
        <v>241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691</v>
      </c>
      <c r="C12444" s="205" t="s">
        <v>692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287</v>
      </c>
      <c r="H12444" s="207" t="s">
        <v>1988</v>
      </c>
      <c r="I12444" s="207" t="s">
        <v>241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691</v>
      </c>
      <c r="C12445" s="205" t="s">
        <v>692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287</v>
      </c>
      <c r="H12445" s="207" t="s">
        <v>1612</v>
      </c>
      <c r="I12445" s="207" t="s">
        <v>241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691</v>
      </c>
      <c r="C12446" s="205" t="s">
        <v>692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287</v>
      </c>
      <c r="H12446" s="207" t="s">
        <v>1612</v>
      </c>
      <c r="I12446" s="207" t="s">
        <v>241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691</v>
      </c>
      <c r="C12447" s="205" t="s">
        <v>692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287</v>
      </c>
      <c r="H12447" s="207" t="s">
        <v>1612</v>
      </c>
      <c r="I12447" s="207" t="s">
        <v>241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691</v>
      </c>
      <c r="C12448" s="205" t="s">
        <v>692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287</v>
      </c>
      <c r="H12448" s="207" t="s">
        <v>1612</v>
      </c>
      <c r="I12448" s="207" t="s">
        <v>241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691</v>
      </c>
      <c r="C12449" s="205" t="s">
        <v>692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287</v>
      </c>
      <c r="H12449" s="207" t="s">
        <v>1912</v>
      </c>
      <c r="I12449" s="207" t="s">
        <v>247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691</v>
      </c>
      <c r="C12450" s="205" t="s">
        <v>692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287</v>
      </c>
      <c r="H12450" s="207" t="s">
        <v>1912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691</v>
      </c>
      <c r="C12451" s="205" t="s">
        <v>692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287</v>
      </c>
      <c r="H12451" s="207" t="s">
        <v>1913</v>
      </c>
      <c r="I12451" s="207" t="s">
        <v>242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691</v>
      </c>
      <c r="C12452" s="205" t="s">
        <v>692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287</v>
      </c>
      <c r="H12452" s="207" t="s">
        <v>1913</v>
      </c>
      <c r="I12452" s="207" t="s">
        <v>242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691</v>
      </c>
      <c r="C12453" s="205" t="s">
        <v>692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287</v>
      </c>
      <c r="H12453" s="207" t="s">
        <v>1913</v>
      </c>
      <c r="I12453" s="207" t="s">
        <v>242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691</v>
      </c>
      <c r="C12454" s="205" t="s">
        <v>692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287</v>
      </c>
      <c r="H12454" s="207" t="s">
        <v>1913</v>
      </c>
      <c r="I12454" s="207" t="s">
        <v>242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691</v>
      </c>
      <c r="C12455" s="205" t="s">
        <v>692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287</v>
      </c>
      <c r="H12455" s="207" t="s">
        <v>1913</v>
      </c>
      <c r="I12455" s="207" t="s">
        <v>242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691</v>
      </c>
      <c r="C12456" s="205" t="s">
        <v>692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287</v>
      </c>
      <c r="H12456" s="207" t="s">
        <v>1913</v>
      </c>
      <c r="I12456" s="207" t="s">
        <v>242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691</v>
      </c>
      <c r="C12457" s="205" t="s">
        <v>692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287</v>
      </c>
      <c r="H12457" s="207" t="s">
        <v>1913</v>
      </c>
      <c r="I12457" s="207" t="s">
        <v>242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691</v>
      </c>
      <c r="C12458" s="205" t="s">
        <v>692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287</v>
      </c>
      <c r="H12458" s="207" t="s">
        <v>2176</v>
      </c>
      <c r="I12458" s="207" t="s">
        <v>241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691</v>
      </c>
      <c r="C12459" s="205" t="s">
        <v>692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293</v>
      </c>
      <c r="H12459" s="207" t="s">
        <v>1920</v>
      </c>
      <c r="I12459" s="207" t="s">
        <v>240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691</v>
      </c>
      <c r="C12460" s="205" t="s">
        <v>692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293</v>
      </c>
      <c r="H12460" s="207" t="s">
        <v>1920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691</v>
      </c>
      <c r="C12461" s="205" t="s">
        <v>692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287</v>
      </c>
      <c r="H12461" s="207" t="s">
        <v>1884</v>
      </c>
      <c r="I12461" s="207" t="s">
        <v>242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691</v>
      </c>
      <c r="C12462" s="205" t="s">
        <v>692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287</v>
      </c>
      <c r="H12462" s="207" t="s">
        <v>1884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691</v>
      </c>
      <c r="C12463" s="205" t="s">
        <v>692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287</v>
      </c>
      <c r="H12463" s="207" t="s">
        <v>1884</v>
      </c>
      <c r="I12463" s="207" t="s">
        <v>242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691</v>
      </c>
      <c r="C12464" s="205" t="s">
        <v>692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287</v>
      </c>
      <c r="H12464" s="207" t="s">
        <v>1884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691</v>
      </c>
      <c r="C12465" s="205" t="s">
        <v>692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287</v>
      </c>
      <c r="H12465" s="207" t="s">
        <v>1884</v>
      </c>
      <c r="I12465" s="207" t="s">
        <v>242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691</v>
      </c>
      <c r="C12466" s="205" t="s">
        <v>692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287</v>
      </c>
      <c r="H12466" s="207" t="s">
        <v>1884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691</v>
      </c>
      <c r="C12467" s="205" t="s">
        <v>692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287</v>
      </c>
      <c r="H12467" s="207" t="s">
        <v>1605</v>
      </c>
      <c r="I12467" s="207" t="s">
        <v>241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691</v>
      </c>
      <c r="C12468" s="205" t="s">
        <v>692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287</v>
      </c>
      <c r="H12468" s="207" t="s">
        <v>1605</v>
      </c>
      <c r="I12468" s="207" t="s">
        <v>241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691</v>
      </c>
      <c r="C12469" s="205" t="s">
        <v>692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287</v>
      </c>
      <c r="H12469" s="207" t="s">
        <v>1605</v>
      </c>
      <c r="I12469" s="207" t="s">
        <v>241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691</v>
      </c>
      <c r="C12470" s="205" t="s">
        <v>692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287</v>
      </c>
      <c r="H12470" s="207" t="s">
        <v>1605</v>
      </c>
      <c r="I12470" s="207" t="s">
        <v>241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691</v>
      </c>
      <c r="C12471" s="205" t="s">
        <v>692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287</v>
      </c>
      <c r="H12471" s="207" t="s">
        <v>1920</v>
      </c>
      <c r="I12471" s="207" t="s">
        <v>240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691</v>
      </c>
      <c r="C12472" s="205" t="s">
        <v>692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287</v>
      </c>
      <c r="H12472" s="207" t="s">
        <v>1920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691</v>
      </c>
      <c r="C12473" s="205" t="s">
        <v>692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287</v>
      </c>
      <c r="H12473" s="207" t="s">
        <v>1605</v>
      </c>
      <c r="I12473" s="207" t="s">
        <v>241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691</v>
      </c>
      <c r="C12474" s="205" t="s">
        <v>692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287</v>
      </c>
      <c r="H12474" s="207" t="s">
        <v>1605</v>
      </c>
      <c r="I12474" s="207" t="s">
        <v>241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691</v>
      </c>
      <c r="C12475" s="205" t="s">
        <v>692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287</v>
      </c>
      <c r="H12475" s="207" t="s">
        <v>1605</v>
      </c>
      <c r="I12475" s="207" t="s">
        <v>241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691</v>
      </c>
      <c r="C12476" s="205" t="s">
        <v>692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287</v>
      </c>
      <c r="H12476" s="207" t="s">
        <v>1605</v>
      </c>
      <c r="I12476" s="207" t="s">
        <v>241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691</v>
      </c>
      <c r="C12477" s="205" t="s">
        <v>692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287</v>
      </c>
      <c r="H12477" s="207" t="s">
        <v>1605</v>
      </c>
      <c r="I12477" s="207" t="s">
        <v>241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691</v>
      </c>
      <c r="C12478" s="205" t="s">
        <v>692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287</v>
      </c>
      <c r="H12478" s="207" t="s">
        <v>2052</v>
      </c>
      <c r="I12478" s="207" t="s">
        <v>252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691</v>
      </c>
      <c r="C12479" s="205" t="s">
        <v>692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287</v>
      </c>
      <c r="H12479" s="207" t="s">
        <v>2052</v>
      </c>
      <c r="I12479" s="207" t="s">
        <v>252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691</v>
      </c>
      <c r="C12480" s="205" t="s">
        <v>692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287</v>
      </c>
      <c r="H12480" s="207" t="s">
        <v>2052</v>
      </c>
      <c r="I12480" s="207" t="s">
        <v>252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691</v>
      </c>
      <c r="C12481" s="205" t="s">
        <v>692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287</v>
      </c>
      <c r="H12481" s="207" t="s">
        <v>1899</v>
      </c>
      <c r="I12481" s="207" t="s">
        <v>241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691</v>
      </c>
      <c r="C12482" s="205" t="s">
        <v>692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287</v>
      </c>
      <c r="H12482" s="207" t="s">
        <v>1899</v>
      </c>
      <c r="I12482" s="207" t="s">
        <v>241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691</v>
      </c>
      <c r="C12483" s="205" t="s">
        <v>692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287</v>
      </c>
      <c r="H12483" s="207" t="s">
        <v>1899</v>
      </c>
      <c r="I12483" s="207" t="s">
        <v>253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691</v>
      </c>
      <c r="C12484" s="205" t="s">
        <v>692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287</v>
      </c>
      <c r="H12484" s="207" t="s">
        <v>568</v>
      </c>
      <c r="I12484" s="207" t="s">
        <v>240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691</v>
      </c>
      <c r="C12485" s="205" t="s">
        <v>692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287</v>
      </c>
      <c r="H12485" s="207" t="s">
        <v>568</v>
      </c>
      <c r="I12485" s="207" t="s">
        <v>241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691</v>
      </c>
      <c r="C12486" s="205" t="s">
        <v>692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287</v>
      </c>
      <c r="H12486" s="207" t="s">
        <v>568</v>
      </c>
      <c r="I12486" s="207" t="s">
        <v>240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691</v>
      </c>
      <c r="C12487" s="205" t="s">
        <v>692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287</v>
      </c>
      <c r="H12487" s="207" t="s">
        <v>1046</v>
      </c>
      <c r="I12487" s="207" t="s">
        <v>242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691</v>
      </c>
      <c r="C12488" s="205" t="s">
        <v>692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287</v>
      </c>
      <c r="H12488" s="207" t="s">
        <v>1046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691</v>
      </c>
      <c r="C12489" s="205" t="s">
        <v>692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287</v>
      </c>
      <c r="H12489" s="207" t="s">
        <v>2034</v>
      </c>
      <c r="I12489" s="207" t="s">
        <v>241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691</v>
      </c>
      <c r="C12490" s="205" t="s">
        <v>692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287</v>
      </c>
      <c r="H12490" s="207" t="s">
        <v>2034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691</v>
      </c>
      <c r="C12491" s="205" t="s">
        <v>692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287</v>
      </c>
      <c r="H12491" s="207" t="s">
        <v>1005</v>
      </c>
      <c r="I12491" s="207" t="s">
        <v>242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691</v>
      </c>
      <c r="C12492" s="205" t="s">
        <v>692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287</v>
      </c>
      <c r="H12492" s="207" t="s">
        <v>1005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691</v>
      </c>
      <c r="C12493" s="205" t="s">
        <v>692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287</v>
      </c>
      <c r="H12493" s="207" t="s">
        <v>1005</v>
      </c>
      <c r="I12493" s="207" t="s">
        <v>242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691</v>
      </c>
      <c r="C12494" s="205" t="s">
        <v>692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287</v>
      </c>
      <c r="H12494" s="207" t="s">
        <v>1005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691</v>
      </c>
      <c r="C12495" s="205" t="s">
        <v>692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287</v>
      </c>
      <c r="H12495" s="207" t="s">
        <v>2034</v>
      </c>
      <c r="I12495" s="207" t="s">
        <v>241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691</v>
      </c>
      <c r="C12496" s="205" t="s">
        <v>692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287</v>
      </c>
      <c r="H12496" s="207" t="s">
        <v>2034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691</v>
      </c>
      <c r="C12497" s="205" t="s">
        <v>692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287</v>
      </c>
      <c r="H12497" s="207" t="s">
        <v>355</v>
      </c>
      <c r="I12497" s="207" t="s">
        <v>240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691</v>
      </c>
      <c r="C12498" s="205" t="s">
        <v>692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287</v>
      </c>
      <c r="H12498" s="207" t="s">
        <v>355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691</v>
      </c>
      <c r="C12499" s="205" t="s">
        <v>692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303</v>
      </c>
      <c r="H12499" s="207" t="s">
        <v>355</v>
      </c>
      <c r="I12499" s="207" t="s">
        <v>240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691</v>
      </c>
      <c r="C12500" s="205" t="s">
        <v>692</v>
      </c>
      <c r="D12500" s="72" t="str">
        <f t="shared" si="391"/>
        <v>ago/2019</v>
      </c>
      <c r="E12500" s="206">
        <v>43683</v>
      </c>
      <c r="F12500" s="205" t="s">
        <v>2177</v>
      </c>
      <c r="G12500" s="205" t="s">
        <v>287</v>
      </c>
      <c r="H12500" s="207" t="s">
        <v>2178</v>
      </c>
      <c r="I12500" s="207" t="s">
        <v>236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691</v>
      </c>
      <c r="C12501" s="205" t="s">
        <v>692</v>
      </c>
      <c r="D12501" s="72" t="str">
        <f t="shared" si="391"/>
        <v>ago/2019</v>
      </c>
      <c r="E12501" s="206">
        <v>43683</v>
      </c>
      <c r="F12501" s="205" t="s">
        <v>2179</v>
      </c>
      <c r="G12501" s="205" t="s">
        <v>287</v>
      </c>
      <c r="H12501" s="207" t="s">
        <v>2180</v>
      </c>
      <c r="I12501" s="207" t="s">
        <v>273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691</v>
      </c>
      <c r="C12502" s="205" t="s">
        <v>692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287</v>
      </c>
      <c r="H12502" s="207" t="s">
        <v>211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691</v>
      </c>
      <c r="C12503" s="205" t="s">
        <v>692</v>
      </c>
      <c r="D12503" s="72" t="str">
        <f t="shared" si="391"/>
        <v>ago/2019</v>
      </c>
      <c r="E12503" s="206">
        <v>43683</v>
      </c>
      <c r="F12503" s="205" t="s">
        <v>520</v>
      </c>
      <c r="G12503" s="205" t="s">
        <v>287</v>
      </c>
      <c r="H12503" s="207" t="s">
        <v>204</v>
      </c>
      <c r="I12503" s="207" t="s">
        <v>292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691</v>
      </c>
      <c r="C12504" s="205" t="s">
        <v>692</v>
      </c>
      <c r="D12504" s="72" t="str">
        <f t="shared" si="391"/>
        <v>ago/2019</v>
      </c>
      <c r="E12504" s="206">
        <v>43683</v>
      </c>
      <c r="F12504" s="205" t="s">
        <v>210</v>
      </c>
      <c r="G12504" s="205" t="s">
        <v>287</v>
      </c>
      <c r="H12504" s="207" t="s">
        <v>298</v>
      </c>
      <c r="I12504" s="207" t="s">
        <v>2137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691</v>
      </c>
      <c r="C12505" s="205" t="s">
        <v>692</v>
      </c>
      <c r="D12505" s="72" t="str">
        <f t="shared" si="391"/>
        <v>ago/2019</v>
      </c>
      <c r="E12505" s="206">
        <v>43683</v>
      </c>
      <c r="F12505" s="205" t="s">
        <v>210</v>
      </c>
      <c r="G12505" s="205" t="s">
        <v>287</v>
      </c>
      <c r="H12505" s="207" t="s">
        <v>298</v>
      </c>
      <c r="I12505" s="207" t="s">
        <v>2137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691</v>
      </c>
      <c r="C12506" s="205" t="s">
        <v>692</v>
      </c>
      <c r="D12506" s="72" t="str">
        <f t="shared" si="391"/>
        <v>ago/2019</v>
      </c>
      <c r="E12506" s="206">
        <v>43683</v>
      </c>
      <c r="F12506" s="205" t="s">
        <v>210</v>
      </c>
      <c r="G12506" s="205" t="s">
        <v>287</v>
      </c>
      <c r="H12506" s="207" t="s">
        <v>298</v>
      </c>
      <c r="I12506" s="207" t="s">
        <v>2137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691</v>
      </c>
      <c r="C12507" s="205" t="s">
        <v>692</v>
      </c>
      <c r="D12507" s="72" t="str">
        <f t="shared" si="391"/>
        <v>ago/2019</v>
      </c>
      <c r="E12507" s="206">
        <v>43683</v>
      </c>
      <c r="F12507" s="205" t="s">
        <v>210</v>
      </c>
      <c r="G12507" s="205" t="s">
        <v>287</v>
      </c>
      <c r="H12507" s="207" t="s">
        <v>298</v>
      </c>
      <c r="I12507" s="207" t="s">
        <v>2137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691</v>
      </c>
      <c r="C12508" s="205" t="s">
        <v>692</v>
      </c>
      <c r="D12508" s="72" t="str">
        <f t="shared" si="391"/>
        <v>ago/2019</v>
      </c>
      <c r="E12508" s="206">
        <v>43683</v>
      </c>
      <c r="F12508" s="205" t="s">
        <v>210</v>
      </c>
      <c r="G12508" s="205" t="s">
        <v>287</v>
      </c>
      <c r="H12508" s="207" t="s">
        <v>298</v>
      </c>
      <c r="I12508" s="207" t="s">
        <v>2137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691</v>
      </c>
      <c r="C12509" s="205" t="s">
        <v>692</v>
      </c>
      <c r="D12509" s="72" t="str">
        <f t="shared" si="391"/>
        <v>ago/2019</v>
      </c>
      <c r="E12509" s="206">
        <v>43683</v>
      </c>
      <c r="F12509" s="205" t="s">
        <v>210</v>
      </c>
      <c r="G12509" s="205" t="s">
        <v>287</v>
      </c>
      <c r="H12509" s="207" t="s">
        <v>298</v>
      </c>
      <c r="I12509" s="207" t="s">
        <v>2137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691</v>
      </c>
      <c r="C12510" s="205" t="s">
        <v>692</v>
      </c>
      <c r="D12510" s="72" t="str">
        <f t="shared" si="391"/>
        <v>ago/2019</v>
      </c>
      <c r="E12510" s="206">
        <v>43683</v>
      </c>
      <c r="F12510" s="205" t="s">
        <v>210</v>
      </c>
      <c r="G12510" s="205" t="s">
        <v>287</v>
      </c>
      <c r="H12510" s="207" t="s">
        <v>298</v>
      </c>
      <c r="I12510" s="207" t="s">
        <v>2137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691</v>
      </c>
      <c r="C12511" s="205" t="s">
        <v>692</v>
      </c>
      <c r="D12511" s="72" t="str">
        <f t="shared" si="391"/>
        <v>ago/2019</v>
      </c>
      <c r="E12511" s="206">
        <v>43683</v>
      </c>
      <c r="F12511" s="205" t="s">
        <v>210</v>
      </c>
      <c r="G12511" s="205" t="s">
        <v>287</v>
      </c>
      <c r="H12511" s="207" t="s">
        <v>298</v>
      </c>
      <c r="I12511" s="207" t="s">
        <v>2137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691</v>
      </c>
      <c r="C12512" s="205" t="s">
        <v>692</v>
      </c>
      <c r="D12512" s="72" t="str">
        <f t="shared" si="391"/>
        <v>ago/2019</v>
      </c>
      <c r="E12512" s="206">
        <v>43683</v>
      </c>
      <c r="F12512" s="205" t="s">
        <v>210</v>
      </c>
      <c r="G12512" s="205" t="s">
        <v>287</v>
      </c>
      <c r="H12512" s="207" t="s">
        <v>298</v>
      </c>
      <c r="I12512" s="207" t="s">
        <v>2137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691</v>
      </c>
      <c r="C12513" s="205" t="s">
        <v>692</v>
      </c>
      <c r="D12513" s="72" t="str">
        <f t="shared" si="391"/>
        <v>ago/2019</v>
      </c>
      <c r="E12513" s="206">
        <v>43683</v>
      </c>
      <c r="F12513" s="205" t="s">
        <v>210</v>
      </c>
      <c r="G12513" s="205" t="s">
        <v>287</v>
      </c>
      <c r="H12513" s="207" t="s">
        <v>298</v>
      </c>
      <c r="I12513" s="207" t="s">
        <v>2137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691</v>
      </c>
      <c r="C12514" s="205" t="s">
        <v>692</v>
      </c>
      <c r="D12514" s="72" t="str">
        <f t="shared" si="391"/>
        <v>ago/2019</v>
      </c>
      <c r="E12514" s="206">
        <v>43683</v>
      </c>
      <c r="F12514" s="205" t="s">
        <v>210</v>
      </c>
      <c r="G12514" s="205" t="s">
        <v>287</v>
      </c>
      <c r="H12514" s="207" t="s">
        <v>298</v>
      </c>
      <c r="I12514" s="207" t="s">
        <v>2137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691</v>
      </c>
      <c r="C12515" s="205" t="s">
        <v>692</v>
      </c>
      <c r="D12515" s="72" t="str">
        <f t="shared" si="391"/>
        <v>ago/2019</v>
      </c>
      <c r="E12515" s="206">
        <v>43683</v>
      </c>
      <c r="F12515" s="205" t="s">
        <v>210</v>
      </c>
      <c r="G12515" s="205" t="s">
        <v>287</v>
      </c>
      <c r="H12515" s="207" t="s">
        <v>298</v>
      </c>
      <c r="I12515" s="207" t="s">
        <v>2137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691</v>
      </c>
      <c r="C12516" s="205" t="s">
        <v>692</v>
      </c>
      <c r="D12516" s="72" t="str">
        <f t="shared" si="391"/>
        <v>ago/2019</v>
      </c>
      <c r="E12516" s="206">
        <v>43683</v>
      </c>
      <c r="F12516" s="205" t="s">
        <v>210</v>
      </c>
      <c r="G12516" s="205" t="s">
        <v>287</v>
      </c>
      <c r="H12516" s="207" t="s">
        <v>298</v>
      </c>
      <c r="I12516" s="207" t="s">
        <v>2137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691</v>
      </c>
      <c r="C12517" s="205" t="s">
        <v>692</v>
      </c>
      <c r="D12517" s="72" t="str">
        <f t="shared" si="391"/>
        <v>ago/2019</v>
      </c>
      <c r="E12517" s="206">
        <v>43683</v>
      </c>
      <c r="F12517" s="205" t="s">
        <v>210</v>
      </c>
      <c r="G12517" s="205" t="s">
        <v>287</v>
      </c>
      <c r="H12517" s="207" t="s">
        <v>298</v>
      </c>
      <c r="I12517" s="207" t="s">
        <v>2137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691</v>
      </c>
      <c r="C12518" s="205" t="s">
        <v>692</v>
      </c>
      <c r="D12518" s="72" t="str">
        <f t="shared" si="391"/>
        <v>ago/2019</v>
      </c>
      <c r="E12518" s="206">
        <v>43683</v>
      </c>
      <c r="F12518" s="205" t="s">
        <v>210</v>
      </c>
      <c r="G12518" s="205" t="s">
        <v>287</v>
      </c>
      <c r="H12518" s="207" t="s">
        <v>298</v>
      </c>
      <c r="I12518" s="207" t="s">
        <v>2137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691</v>
      </c>
      <c r="C12519" s="205" t="s">
        <v>692</v>
      </c>
      <c r="D12519" s="72" t="str">
        <f t="shared" si="391"/>
        <v>ago/2019</v>
      </c>
      <c r="E12519" s="206">
        <v>43683</v>
      </c>
      <c r="F12519" s="205" t="s">
        <v>210</v>
      </c>
      <c r="G12519" s="205" t="s">
        <v>287</v>
      </c>
      <c r="H12519" s="207" t="s">
        <v>298</v>
      </c>
      <c r="I12519" s="207" t="s">
        <v>2137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691</v>
      </c>
      <c r="C12520" s="205" t="s">
        <v>692</v>
      </c>
      <c r="D12520" s="72" t="str">
        <f t="shared" si="391"/>
        <v>ago/2019</v>
      </c>
      <c r="E12520" s="206">
        <v>43683</v>
      </c>
      <c r="F12520" s="205" t="s">
        <v>210</v>
      </c>
      <c r="G12520" s="205" t="s">
        <v>287</v>
      </c>
      <c r="H12520" s="207" t="s">
        <v>298</v>
      </c>
      <c r="I12520" s="207" t="s">
        <v>2137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691</v>
      </c>
      <c r="C12521" s="205" t="s">
        <v>692</v>
      </c>
      <c r="D12521" s="72" t="str">
        <f t="shared" si="391"/>
        <v>ago/2019</v>
      </c>
      <c r="E12521" s="206">
        <v>43683</v>
      </c>
      <c r="F12521" s="205" t="s">
        <v>210</v>
      </c>
      <c r="G12521" s="205" t="s">
        <v>287</v>
      </c>
      <c r="H12521" s="207" t="s">
        <v>298</v>
      </c>
      <c r="I12521" s="207" t="s">
        <v>2137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691</v>
      </c>
      <c r="C12522" s="205" t="s">
        <v>692</v>
      </c>
      <c r="D12522" s="72" t="str">
        <f t="shared" si="391"/>
        <v>ago/2019</v>
      </c>
      <c r="E12522" s="206">
        <v>43683</v>
      </c>
      <c r="F12522" s="205" t="s">
        <v>210</v>
      </c>
      <c r="G12522" s="205" t="s">
        <v>287</v>
      </c>
      <c r="H12522" s="207" t="s">
        <v>298</v>
      </c>
      <c r="I12522" s="207" t="s">
        <v>2137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691</v>
      </c>
      <c r="C12523" s="205" t="s">
        <v>692</v>
      </c>
      <c r="D12523" s="72" t="str">
        <f t="shared" si="391"/>
        <v>ago/2019</v>
      </c>
      <c r="E12523" s="206">
        <v>43683</v>
      </c>
      <c r="F12523" s="205" t="s">
        <v>210</v>
      </c>
      <c r="G12523" s="205" t="s">
        <v>287</v>
      </c>
      <c r="H12523" s="207" t="s">
        <v>298</v>
      </c>
      <c r="I12523" s="207" t="s">
        <v>2137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691</v>
      </c>
      <c r="C12524" s="205" t="s">
        <v>692</v>
      </c>
      <c r="D12524" s="72" t="str">
        <f t="shared" si="391"/>
        <v>ago/2019</v>
      </c>
      <c r="E12524" s="206">
        <v>43683</v>
      </c>
      <c r="F12524" s="205" t="s">
        <v>210</v>
      </c>
      <c r="G12524" s="205" t="s">
        <v>287</v>
      </c>
      <c r="H12524" s="207" t="s">
        <v>298</v>
      </c>
      <c r="I12524" s="207" t="s">
        <v>2137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691</v>
      </c>
      <c r="C12525" s="205" t="s">
        <v>692</v>
      </c>
      <c r="D12525" s="72" t="str">
        <f t="shared" si="391"/>
        <v>ago/2019</v>
      </c>
      <c r="E12525" s="206">
        <v>43683</v>
      </c>
      <c r="F12525" s="205" t="s">
        <v>210</v>
      </c>
      <c r="G12525" s="205" t="s">
        <v>287</v>
      </c>
      <c r="H12525" s="207" t="s">
        <v>298</v>
      </c>
      <c r="I12525" s="207" t="s">
        <v>2137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691</v>
      </c>
      <c r="C12526" s="205" t="s">
        <v>692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287</v>
      </c>
      <c r="H12526" s="207" t="s">
        <v>399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691</v>
      </c>
      <c r="C12527" s="205" t="s">
        <v>692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287</v>
      </c>
      <c r="H12527" s="207" t="s">
        <v>399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691</v>
      </c>
      <c r="C12528" s="205" t="s">
        <v>692</v>
      </c>
      <c r="D12528" s="72" t="str">
        <f t="shared" si="391"/>
        <v>ago/2019</v>
      </c>
      <c r="E12528" s="206">
        <v>43683</v>
      </c>
      <c r="F12528" s="205" t="s">
        <v>201</v>
      </c>
      <c r="G12528" s="205" t="s">
        <v>287</v>
      </c>
      <c r="H12528" s="207" t="s">
        <v>294</v>
      </c>
      <c r="I12528" s="207" t="s">
        <v>229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691</v>
      </c>
      <c r="C12529" s="205" t="s">
        <v>692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287</v>
      </c>
      <c r="H12529" s="207" t="s">
        <v>2181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691</v>
      </c>
      <c r="C12530" s="205" t="s">
        <v>692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287</v>
      </c>
      <c r="H12530" s="207" t="s">
        <v>2181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691</v>
      </c>
      <c r="C12531" s="205" t="s">
        <v>692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287</v>
      </c>
      <c r="H12531" s="207" t="s">
        <v>405</v>
      </c>
      <c r="I12531" s="207" t="s">
        <v>252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691</v>
      </c>
      <c r="C12532" s="205" t="s">
        <v>692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287</v>
      </c>
      <c r="H12532" s="207" t="s">
        <v>405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691</v>
      </c>
      <c r="C12533" s="205" t="s">
        <v>692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313</v>
      </c>
      <c r="H12533" s="207" t="s">
        <v>2182</v>
      </c>
      <c r="I12533" s="207" t="s">
        <v>241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691</v>
      </c>
      <c r="C12534" s="205" t="s">
        <v>692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287</v>
      </c>
      <c r="H12534" s="207" t="s">
        <v>1610</v>
      </c>
      <c r="I12534" s="207" t="s">
        <v>269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691</v>
      </c>
      <c r="C12535" s="205" t="s">
        <v>692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317</v>
      </c>
      <c r="H12535" s="207" t="s">
        <v>1920</v>
      </c>
      <c r="I12535" s="207" t="s">
        <v>240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691</v>
      </c>
      <c r="C12536" s="205" t="s">
        <v>692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287</v>
      </c>
      <c r="H12536" s="207" t="s">
        <v>999</v>
      </c>
      <c r="I12536" s="207" t="s">
        <v>248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691</v>
      </c>
      <c r="C12537" s="205" t="s">
        <v>692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287</v>
      </c>
      <c r="H12537" s="207" t="s">
        <v>999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691</v>
      </c>
      <c r="C12538" s="205" t="s">
        <v>692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287</v>
      </c>
      <c r="H12538" s="207" t="s">
        <v>999</v>
      </c>
      <c r="I12538" s="207" t="s">
        <v>248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691</v>
      </c>
      <c r="C12539" s="205" t="s">
        <v>692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287</v>
      </c>
      <c r="H12539" s="207" t="s">
        <v>999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691</v>
      </c>
      <c r="C12540" s="205" t="s">
        <v>692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287</v>
      </c>
      <c r="H12540" s="207" t="s">
        <v>355</v>
      </c>
      <c r="I12540" s="207" t="s">
        <v>240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691</v>
      </c>
      <c r="C12541" s="205" t="s">
        <v>692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287</v>
      </c>
      <c r="H12541" s="207" t="s">
        <v>582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691</v>
      </c>
      <c r="C12542" s="205" t="s">
        <v>692</v>
      </c>
      <c r="D12542" s="72" t="str">
        <f t="shared" si="391"/>
        <v>ago/2019</v>
      </c>
      <c r="E12542" s="206">
        <v>43684</v>
      </c>
      <c r="F12542" s="205" t="s">
        <v>2011</v>
      </c>
      <c r="G12542" s="205" t="s">
        <v>287</v>
      </c>
      <c r="H12542" s="207" t="s">
        <v>1566</v>
      </c>
      <c r="I12542" s="207" t="s">
        <v>268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691</v>
      </c>
      <c r="C12543" s="205" t="s">
        <v>692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287</v>
      </c>
      <c r="H12543" s="207" t="s">
        <v>1899</v>
      </c>
      <c r="I12543" s="207" t="s">
        <v>241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691</v>
      </c>
      <c r="C12544" s="205" t="s">
        <v>692</v>
      </c>
      <c r="D12544" s="72" t="str">
        <f t="shared" si="391"/>
        <v>ago/2019</v>
      </c>
      <c r="E12544" s="206">
        <v>43684</v>
      </c>
      <c r="F12544" s="205" t="s">
        <v>210</v>
      </c>
      <c r="G12544" s="205" t="s">
        <v>287</v>
      </c>
      <c r="H12544" s="207" t="s">
        <v>298</v>
      </c>
      <c r="I12544" s="207" t="s">
        <v>2137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691</v>
      </c>
      <c r="C12545" s="205" t="s">
        <v>692</v>
      </c>
      <c r="D12545" s="72" t="str">
        <f t="shared" si="391"/>
        <v>ago/2019</v>
      </c>
      <c r="E12545" s="206">
        <v>43684</v>
      </c>
      <c r="F12545" s="205" t="s">
        <v>210</v>
      </c>
      <c r="G12545" s="205" t="s">
        <v>287</v>
      </c>
      <c r="H12545" s="207" t="s">
        <v>298</v>
      </c>
      <c r="I12545" s="207" t="s">
        <v>2137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691</v>
      </c>
      <c r="C12546" s="205" t="s">
        <v>692</v>
      </c>
      <c r="D12546" s="72" t="str">
        <f t="shared" si="391"/>
        <v>ago/2019</v>
      </c>
      <c r="E12546" s="206">
        <v>43684</v>
      </c>
      <c r="F12546" s="205" t="s">
        <v>210</v>
      </c>
      <c r="G12546" s="205" t="s">
        <v>287</v>
      </c>
      <c r="H12546" s="207" t="s">
        <v>298</v>
      </c>
      <c r="I12546" s="207" t="s">
        <v>2137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691</v>
      </c>
      <c r="C12547" s="205" t="s">
        <v>692</v>
      </c>
      <c r="D12547" s="72" t="str">
        <f t="shared" si="391"/>
        <v>ago/2019</v>
      </c>
      <c r="E12547" s="206">
        <v>43684</v>
      </c>
      <c r="F12547" s="205" t="s">
        <v>210</v>
      </c>
      <c r="G12547" s="205" t="s">
        <v>287</v>
      </c>
      <c r="H12547" s="207" t="s">
        <v>298</v>
      </c>
      <c r="I12547" s="207" t="s">
        <v>2137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691</v>
      </c>
      <c r="C12548" s="205" t="s">
        <v>692</v>
      </c>
      <c r="D12548" s="72" t="str">
        <f t="shared" ref="D12548:D12611" si="393">TEXT(E12548,"mmm/aaaa")</f>
        <v>ago/2019</v>
      </c>
      <c r="E12548" s="206">
        <v>43684</v>
      </c>
      <c r="F12548" s="205" t="s">
        <v>210</v>
      </c>
      <c r="G12548" s="205" t="s">
        <v>287</v>
      </c>
      <c r="H12548" s="207" t="s">
        <v>298</v>
      </c>
      <c r="I12548" s="207" t="s">
        <v>2137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691</v>
      </c>
      <c r="C12549" s="205" t="s">
        <v>692</v>
      </c>
      <c r="D12549" s="72" t="str">
        <f t="shared" si="393"/>
        <v>ago/2019</v>
      </c>
      <c r="E12549" s="206">
        <v>43684</v>
      </c>
      <c r="F12549" s="205" t="s">
        <v>210</v>
      </c>
      <c r="G12549" s="205" t="s">
        <v>287</v>
      </c>
      <c r="H12549" s="207" t="s">
        <v>298</v>
      </c>
      <c r="I12549" s="207" t="s">
        <v>2137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691</v>
      </c>
      <c r="C12550" s="205" t="s">
        <v>692</v>
      </c>
      <c r="D12550" s="72" t="str">
        <f t="shared" si="393"/>
        <v>ago/2019</v>
      </c>
      <c r="E12550" s="206">
        <v>43684</v>
      </c>
      <c r="F12550" s="205" t="s">
        <v>210</v>
      </c>
      <c r="G12550" s="205" t="s">
        <v>287</v>
      </c>
      <c r="H12550" s="207" t="s">
        <v>298</v>
      </c>
      <c r="I12550" s="207" t="s">
        <v>2137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691</v>
      </c>
      <c r="C12551" s="205" t="s">
        <v>692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287</v>
      </c>
      <c r="H12551" s="207" t="s">
        <v>1832</v>
      </c>
      <c r="I12551" s="207" t="s">
        <v>248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691</v>
      </c>
      <c r="C12552" s="205" t="s">
        <v>692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287</v>
      </c>
      <c r="H12552" s="207" t="s">
        <v>1883</v>
      </c>
      <c r="I12552" s="207" t="s">
        <v>242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691</v>
      </c>
      <c r="C12553" s="205" t="s">
        <v>692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287</v>
      </c>
      <c r="H12553" s="207" t="s">
        <v>1883</v>
      </c>
      <c r="I12553" s="207" t="s">
        <v>242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691</v>
      </c>
      <c r="C12554" s="205" t="s">
        <v>692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287</v>
      </c>
      <c r="H12554" s="207" t="s">
        <v>1883</v>
      </c>
      <c r="I12554" s="207" t="s">
        <v>242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691</v>
      </c>
      <c r="C12555" s="205" t="s">
        <v>692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287</v>
      </c>
      <c r="H12555" s="207" t="s">
        <v>1883</v>
      </c>
      <c r="I12555" s="207" t="s">
        <v>242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691</v>
      </c>
      <c r="C12556" s="205" t="s">
        <v>692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287</v>
      </c>
      <c r="H12556" s="207" t="s">
        <v>1066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691</v>
      </c>
      <c r="C12557" s="205" t="s">
        <v>692</v>
      </c>
      <c r="D12557" s="72" t="str">
        <f t="shared" si="393"/>
        <v>ago/2019</v>
      </c>
      <c r="E12557" s="206">
        <v>43684</v>
      </c>
      <c r="F12557" s="205" t="s">
        <v>520</v>
      </c>
      <c r="G12557" s="205" t="s">
        <v>287</v>
      </c>
      <c r="H12557" s="207" t="s">
        <v>204</v>
      </c>
      <c r="I12557" s="207" t="s">
        <v>292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691</v>
      </c>
      <c r="C12558" s="205" t="s">
        <v>692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287</v>
      </c>
      <c r="H12558" s="207" t="s">
        <v>2074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691</v>
      </c>
      <c r="C12559" s="205" t="s">
        <v>692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287</v>
      </c>
      <c r="H12559" s="207" t="s">
        <v>2183</v>
      </c>
      <c r="I12559" s="207" t="s">
        <v>241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691</v>
      </c>
      <c r="C12560" s="205" t="s">
        <v>692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287</v>
      </c>
      <c r="H12560" s="207" t="s">
        <v>2183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691</v>
      </c>
      <c r="C12561" s="205" t="s">
        <v>692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287</v>
      </c>
      <c r="H12561" s="207" t="s">
        <v>1898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691</v>
      </c>
      <c r="C12562" s="205" t="s">
        <v>692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287</v>
      </c>
      <c r="H12562" s="207" t="s">
        <v>1898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691</v>
      </c>
      <c r="C12563" s="205" t="s">
        <v>692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287</v>
      </c>
      <c r="H12563" s="207" t="s">
        <v>1898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691</v>
      </c>
      <c r="C12564" s="205" t="s">
        <v>692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287</v>
      </c>
      <c r="H12564" s="207" t="s">
        <v>1898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691</v>
      </c>
      <c r="C12565" s="205" t="s">
        <v>692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287</v>
      </c>
      <c r="H12565" s="207" t="s">
        <v>1898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691</v>
      </c>
      <c r="C12566" s="205" t="s">
        <v>692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287</v>
      </c>
      <c r="H12566" s="207" t="s">
        <v>1898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691</v>
      </c>
      <c r="C12567" s="205" t="s">
        <v>692</v>
      </c>
      <c r="D12567" s="72" t="str">
        <f t="shared" si="393"/>
        <v>ago/2019</v>
      </c>
      <c r="E12567" s="206">
        <v>43685</v>
      </c>
      <c r="F12567" s="205" t="s">
        <v>210</v>
      </c>
      <c r="G12567" s="205" t="s">
        <v>287</v>
      </c>
      <c r="H12567" s="207" t="s">
        <v>298</v>
      </c>
      <c r="I12567" s="207" t="s">
        <v>2137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691</v>
      </c>
      <c r="C12568" s="205" t="s">
        <v>692</v>
      </c>
      <c r="D12568" s="72" t="str">
        <f t="shared" si="393"/>
        <v>ago/2019</v>
      </c>
      <c r="E12568" s="206">
        <v>43685</v>
      </c>
      <c r="F12568" s="205" t="s">
        <v>210</v>
      </c>
      <c r="G12568" s="205" t="s">
        <v>287</v>
      </c>
      <c r="H12568" s="207" t="s">
        <v>298</v>
      </c>
      <c r="I12568" s="207" t="s">
        <v>2137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691</v>
      </c>
      <c r="C12569" s="205" t="s">
        <v>692</v>
      </c>
      <c r="D12569" s="72" t="str">
        <f t="shared" si="393"/>
        <v>ago/2019</v>
      </c>
      <c r="E12569" s="206">
        <v>43685</v>
      </c>
      <c r="F12569" s="205" t="s">
        <v>210</v>
      </c>
      <c r="G12569" s="205" t="s">
        <v>287</v>
      </c>
      <c r="H12569" s="207" t="s">
        <v>298</v>
      </c>
      <c r="I12569" s="207" t="s">
        <v>2137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691</v>
      </c>
      <c r="C12570" s="205" t="s">
        <v>692</v>
      </c>
      <c r="D12570" s="72" t="str">
        <f t="shared" si="393"/>
        <v>ago/2019</v>
      </c>
      <c r="E12570" s="206">
        <v>43685</v>
      </c>
      <c r="F12570" s="205" t="s">
        <v>520</v>
      </c>
      <c r="G12570" s="205" t="s">
        <v>287</v>
      </c>
      <c r="H12570" s="207" t="s">
        <v>204</v>
      </c>
      <c r="I12570" s="207" t="s">
        <v>292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691</v>
      </c>
      <c r="C12571" s="205" t="s">
        <v>692</v>
      </c>
      <c r="D12571" s="72" t="str">
        <f t="shared" si="393"/>
        <v>ago/2019</v>
      </c>
      <c r="E12571" s="206">
        <v>43686</v>
      </c>
      <c r="F12571" s="259" t="s">
        <v>2011</v>
      </c>
      <c r="G12571" s="205" t="s">
        <v>287</v>
      </c>
      <c r="H12571" s="207" t="s">
        <v>318</v>
      </c>
      <c r="I12571" s="207" t="s">
        <v>268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691</v>
      </c>
      <c r="C12572" s="205" t="s">
        <v>692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287</v>
      </c>
      <c r="H12572" s="207" t="s">
        <v>2093</v>
      </c>
      <c r="I12572" s="207" t="s">
        <v>240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691</v>
      </c>
      <c r="C12573" s="205" t="s">
        <v>692</v>
      </c>
      <c r="D12573" s="72" t="str">
        <f t="shared" si="393"/>
        <v>ago/2019</v>
      </c>
      <c r="E12573" s="206">
        <v>43686</v>
      </c>
      <c r="F12573" s="205" t="s">
        <v>520</v>
      </c>
      <c r="G12573" s="205" t="s">
        <v>287</v>
      </c>
      <c r="H12573" s="207" t="s">
        <v>204</v>
      </c>
      <c r="I12573" s="207" t="s">
        <v>292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691</v>
      </c>
      <c r="C12574" s="205" t="s">
        <v>692</v>
      </c>
      <c r="D12574" s="72" t="str">
        <f t="shared" si="393"/>
        <v>ago/2019</v>
      </c>
      <c r="E12574" s="206">
        <v>43690</v>
      </c>
      <c r="F12574" s="205" t="s">
        <v>2184</v>
      </c>
      <c r="G12574" s="205" t="s">
        <v>287</v>
      </c>
      <c r="H12574" s="207" t="s">
        <v>1179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691</v>
      </c>
      <c r="C12575" s="205" t="s">
        <v>692</v>
      </c>
      <c r="D12575" s="72" t="str">
        <f t="shared" si="393"/>
        <v>ago/2019</v>
      </c>
      <c r="E12575" s="206">
        <v>43690</v>
      </c>
      <c r="F12575" s="205" t="s">
        <v>520</v>
      </c>
      <c r="G12575" s="205" t="s">
        <v>287</v>
      </c>
      <c r="H12575" s="207" t="s">
        <v>204</v>
      </c>
      <c r="I12575" s="207" t="s">
        <v>292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691</v>
      </c>
      <c r="C12576" s="205" t="s">
        <v>692</v>
      </c>
      <c r="D12576" s="72" t="str">
        <f t="shared" si="393"/>
        <v>ago/2019</v>
      </c>
      <c r="E12576" s="206">
        <v>43691</v>
      </c>
      <c r="F12576" s="205" t="s">
        <v>1933</v>
      </c>
      <c r="G12576" s="205" t="s">
        <v>287</v>
      </c>
      <c r="H12576" s="207" t="s">
        <v>1934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691</v>
      </c>
      <c r="C12577" s="205" t="s">
        <v>692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287</v>
      </c>
      <c r="H12577" s="207" t="s">
        <v>2185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691</v>
      </c>
      <c r="C12578" s="205" t="s">
        <v>692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287</v>
      </c>
      <c r="H12578" s="207" t="s">
        <v>751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691</v>
      </c>
      <c r="C12579" s="205" t="s">
        <v>692</v>
      </c>
      <c r="D12579" s="72" t="str">
        <f t="shared" si="393"/>
        <v>ago/2019</v>
      </c>
      <c r="E12579" s="206">
        <v>43691</v>
      </c>
      <c r="F12579" s="205" t="s">
        <v>520</v>
      </c>
      <c r="G12579" s="205" t="s">
        <v>287</v>
      </c>
      <c r="H12579" s="207" t="s">
        <v>204</v>
      </c>
      <c r="I12579" s="207" t="s">
        <v>292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693</v>
      </c>
      <c r="C12580" s="205" t="s">
        <v>692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287</v>
      </c>
      <c r="H12580" s="207" t="s">
        <v>140</v>
      </c>
      <c r="I12580" s="207" t="s">
        <v>227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693</v>
      </c>
      <c r="C12581" s="205" t="s">
        <v>692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287</v>
      </c>
      <c r="H12581" s="207" t="s">
        <v>140</v>
      </c>
      <c r="I12581" s="207" t="s">
        <v>227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693</v>
      </c>
      <c r="C12582" s="205" t="s">
        <v>692</v>
      </c>
      <c r="D12582" s="72" t="str">
        <f t="shared" si="393"/>
        <v>ago/2019</v>
      </c>
      <c r="E12582" s="206">
        <v>43692</v>
      </c>
      <c r="F12582" s="205" t="s">
        <v>201</v>
      </c>
      <c r="G12582" s="205" t="s">
        <v>287</v>
      </c>
      <c r="H12582" s="207" t="s">
        <v>1887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693</v>
      </c>
      <c r="C12583" s="205" t="s">
        <v>692</v>
      </c>
      <c r="D12583" s="72" t="str">
        <f t="shared" si="393"/>
        <v>ago/2019</v>
      </c>
      <c r="E12583" s="206">
        <v>43692</v>
      </c>
      <c r="F12583" s="205" t="s">
        <v>210</v>
      </c>
      <c r="G12583" s="205" t="s">
        <v>287</v>
      </c>
      <c r="H12583" s="207" t="s">
        <v>321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693</v>
      </c>
      <c r="C12584" s="205" t="s">
        <v>692</v>
      </c>
      <c r="D12584" s="72" t="str">
        <f t="shared" si="393"/>
        <v>ago/2019</v>
      </c>
      <c r="E12584" s="206">
        <v>43692</v>
      </c>
      <c r="F12584" s="205" t="s">
        <v>210</v>
      </c>
      <c r="G12584" s="205" t="s">
        <v>287</v>
      </c>
      <c r="H12584" s="207" t="s">
        <v>321</v>
      </c>
      <c r="I12584" s="207" t="s">
        <v>2137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693</v>
      </c>
      <c r="C12585" s="205" t="s">
        <v>692</v>
      </c>
      <c r="D12585" s="72" t="str">
        <f t="shared" si="393"/>
        <v>ago/2019</v>
      </c>
      <c r="E12585" s="206">
        <v>43692</v>
      </c>
      <c r="F12585" s="205" t="s">
        <v>210</v>
      </c>
      <c r="G12585" s="205" t="s">
        <v>287</v>
      </c>
      <c r="H12585" s="207" t="s">
        <v>1563</v>
      </c>
      <c r="I12585" s="207" t="s">
        <v>2137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691</v>
      </c>
      <c r="C12586" s="205" t="s">
        <v>692</v>
      </c>
      <c r="D12586" s="72" t="str">
        <f t="shared" si="393"/>
        <v>ago/2019</v>
      </c>
      <c r="E12586" s="206">
        <v>43692</v>
      </c>
      <c r="F12586" s="205" t="s">
        <v>201</v>
      </c>
      <c r="G12586" s="205" t="s">
        <v>287</v>
      </c>
      <c r="H12586" s="207" t="s">
        <v>1887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691</v>
      </c>
      <c r="C12587" s="205" t="s">
        <v>692</v>
      </c>
      <c r="D12587" s="72" t="str">
        <f t="shared" si="393"/>
        <v>ago/2019</v>
      </c>
      <c r="E12587" s="206">
        <v>43692</v>
      </c>
      <c r="F12587" s="205" t="s">
        <v>2186</v>
      </c>
      <c r="G12587" s="205" t="s">
        <v>287</v>
      </c>
      <c r="H12587" s="207" t="s">
        <v>2187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691</v>
      </c>
      <c r="C12588" s="205" t="s">
        <v>692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287</v>
      </c>
      <c r="H12588" s="207" t="s">
        <v>2057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691</v>
      </c>
      <c r="C12589" s="205" t="s">
        <v>692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287</v>
      </c>
      <c r="H12589" s="207" t="s">
        <v>2057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691</v>
      </c>
      <c r="C12590" s="205" t="s">
        <v>692</v>
      </c>
      <c r="D12590" s="72" t="str">
        <f t="shared" si="393"/>
        <v>ago/2019</v>
      </c>
      <c r="E12590" s="206">
        <v>43692</v>
      </c>
      <c r="F12590" s="205" t="s">
        <v>210</v>
      </c>
      <c r="G12590" s="205" t="s">
        <v>287</v>
      </c>
      <c r="H12590" s="207" t="s">
        <v>298</v>
      </c>
      <c r="I12590" s="207" t="s">
        <v>2137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691</v>
      </c>
      <c r="C12591" s="205" t="s">
        <v>692</v>
      </c>
      <c r="D12591" s="72" t="str">
        <f t="shared" si="393"/>
        <v>ago/2019</v>
      </c>
      <c r="E12591" s="206">
        <v>43692</v>
      </c>
      <c r="F12591" s="205" t="s">
        <v>210</v>
      </c>
      <c r="G12591" s="205" t="s">
        <v>287</v>
      </c>
      <c r="H12591" s="207" t="s">
        <v>298</v>
      </c>
      <c r="I12591" s="207" t="s">
        <v>2137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691</v>
      </c>
      <c r="C12592" s="205" t="s">
        <v>692</v>
      </c>
      <c r="D12592" s="72" t="str">
        <f t="shared" si="393"/>
        <v>ago/2019</v>
      </c>
      <c r="E12592" s="206">
        <v>43692</v>
      </c>
      <c r="F12592" s="205" t="s">
        <v>210</v>
      </c>
      <c r="G12592" s="205" t="s">
        <v>287</v>
      </c>
      <c r="H12592" s="207" t="s">
        <v>298</v>
      </c>
      <c r="I12592" s="207" t="s">
        <v>2137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691</v>
      </c>
      <c r="C12593" s="205" t="s">
        <v>692</v>
      </c>
      <c r="D12593" s="72" t="str">
        <f t="shared" si="393"/>
        <v>ago/2019</v>
      </c>
      <c r="E12593" s="206">
        <v>43692</v>
      </c>
      <c r="F12593" s="205" t="s">
        <v>210</v>
      </c>
      <c r="G12593" s="205" t="s">
        <v>287</v>
      </c>
      <c r="H12593" s="207" t="s">
        <v>321</v>
      </c>
      <c r="I12593" s="207" t="s">
        <v>2137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693</v>
      </c>
      <c r="C12594" s="205" t="s">
        <v>692</v>
      </c>
      <c r="D12594" s="72" t="str">
        <f t="shared" si="393"/>
        <v>ago/2019</v>
      </c>
      <c r="E12594" s="206">
        <v>43693</v>
      </c>
      <c r="F12594" s="205" t="s">
        <v>201</v>
      </c>
      <c r="G12594" s="205" t="s">
        <v>287</v>
      </c>
      <c r="H12594" s="207" t="s">
        <v>1887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693</v>
      </c>
      <c r="C12595" s="205" t="s">
        <v>692</v>
      </c>
      <c r="D12595" s="72" t="str">
        <f t="shared" si="393"/>
        <v>ago/2019</v>
      </c>
      <c r="E12595" s="206">
        <v>43693</v>
      </c>
      <c r="F12595" s="205" t="s">
        <v>201</v>
      </c>
      <c r="G12595" s="205" t="s">
        <v>287</v>
      </c>
      <c r="H12595" s="207" t="s">
        <v>1887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693</v>
      </c>
      <c r="C12596" s="205" t="s">
        <v>692</v>
      </c>
      <c r="D12596" s="72" t="str">
        <f t="shared" si="393"/>
        <v>ago/2019</v>
      </c>
      <c r="E12596" s="206">
        <v>43693</v>
      </c>
      <c r="F12596" s="205" t="s">
        <v>520</v>
      </c>
      <c r="G12596" s="205" t="s">
        <v>287</v>
      </c>
      <c r="H12596" s="207" t="s">
        <v>204</v>
      </c>
      <c r="I12596" s="207" t="s">
        <v>292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691</v>
      </c>
      <c r="C12597" s="205" t="s">
        <v>692</v>
      </c>
      <c r="D12597" s="72" t="str">
        <f t="shared" si="393"/>
        <v>ago/2019</v>
      </c>
      <c r="E12597" s="206">
        <v>43693</v>
      </c>
      <c r="F12597" s="205" t="s">
        <v>1618</v>
      </c>
      <c r="G12597" s="205" t="s">
        <v>287</v>
      </c>
      <c r="H12597" s="207" t="s">
        <v>1888</v>
      </c>
      <c r="I12597" s="207" t="s">
        <v>202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691</v>
      </c>
      <c r="C12598" s="205" t="s">
        <v>692</v>
      </c>
      <c r="D12598" s="72" t="str">
        <f t="shared" si="393"/>
        <v>ago/2019</v>
      </c>
      <c r="E12598" s="206">
        <v>43693</v>
      </c>
      <c r="F12598" s="205" t="s">
        <v>1618</v>
      </c>
      <c r="G12598" s="205" t="s">
        <v>287</v>
      </c>
      <c r="H12598" s="207" t="s">
        <v>1888</v>
      </c>
      <c r="I12598" s="207" t="s">
        <v>202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691</v>
      </c>
      <c r="C12599" s="205" t="s">
        <v>692</v>
      </c>
      <c r="D12599" s="72" t="str">
        <f t="shared" si="393"/>
        <v>ago/2019</v>
      </c>
      <c r="E12599" s="206">
        <v>43693</v>
      </c>
      <c r="F12599" s="205" t="s">
        <v>201</v>
      </c>
      <c r="G12599" s="205" t="s">
        <v>287</v>
      </c>
      <c r="H12599" s="207" t="s">
        <v>1887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691</v>
      </c>
      <c r="C12600" s="205" t="s">
        <v>692</v>
      </c>
      <c r="D12600" s="72" t="str">
        <f t="shared" si="393"/>
        <v>ago/2019</v>
      </c>
      <c r="E12600" s="206">
        <v>43693</v>
      </c>
      <c r="F12600" s="205" t="s">
        <v>201</v>
      </c>
      <c r="G12600" s="205" t="s">
        <v>287</v>
      </c>
      <c r="H12600" s="207" t="s">
        <v>1887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691</v>
      </c>
      <c r="C12601" s="205" t="s">
        <v>692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287</v>
      </c>
      <c r="H12601" s="207" t="s">
        <v>582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691</v>
      </c>
      <c r="C12602" s="205" t="s">
        <v>692</v>
      </c>
      <c r="D12602" s="72" t="str">
        <f t="shared" si="393"/>
        <v>ago/2019</v>
      </c>
      <c r="E12602" s="206">
        <v>43693</v>
      </c>
      <c r="F12602" s="258" t="s">
        <v>1886</v>
      </c>
      <c r="G12602" s="205" t="s">
        <v>287</v>
      </c>
      <c r="H12602" s="207" t="s">
        <v>2188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691</v>
      </c>
      <c r="C12603" s="205" t="s">
        <v>692</v>
      </c>
      <c r="D12603" s="72" t="str">
        <f t="shared" si="393"/>
        <v>ago/2019</v>
      </c>
      <c r="E12603" s="206">
        <v>43693</v>
      </c>
      <c r="F12603" s="258" t="s">
        <v>1886</v>
      </c>
      <c r="G12603" s="205" t="s">
        <v>287</v>
      </c>
      <c r="H12603" s="207" t="s">
        <v>2188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691</v>
      </c>
      <c r="C12604" s="205" t="s">
        <v>692</v>
      </c>
      <c r="D12604" s="72" t="str">
        <f t="shared" si="393"/>
        <v>ago/2019</v>
      </c>
      <c r="E12604" s="206">
        <v>43693</v>
      </c>
      <c r="F12604" s="258" t="s">
        <v>1886</v>
      </c>
      <c r="G12604" s="205" t="s">
        <v>287</v>
      </c>
      <c r="H12604" s="207" t="s">
        <v>2189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691</v>
      </c>
      <c r="C12605" s="205" t="s">
        <v>692</v>
      </c>
      <c r="D12605" s="72" t="str">
        <f t="shared" si="393"/>
        <v>ago/2019</v>
      </c>
      <c r="E12605" s="206">
        <v>43693</v>
      </c>
      <c r="F12605" s="258" t="s">
        <v>1886</v>
      </c>
      <c r="G12605" s="205" t="s">
        <v>287</v>
      </c>
      <c r="H12605" s="207" t="s">
        <v>2189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691</v>
      </c>
      <c r="C12606" s="205" t="s">
        <v>692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287</v>
      </c>
      <c r="H12606" s="207" t="s">
        <v>307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691</v>
      </c>
      <c r="C12607" s="205" t="s">
        <v>692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287</v>
      </c>
      <c r="H12607" s="238" t="s">
        <v>2190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691</v>
      </c>
      <c r="C12608" s="205" t="s">
        <v>692</v>
      </c>
      <c r="D12608" s="72" t="str">
        <f t="shared" si="393"/>
        <v>ago/2019</v>
      </c>
      <c r="E12608" s="206">
        <v>43693</v>
      </c>
      <c r="F12608" s="205" t="s">
        <v>210</v>
      </c>
      <c r="G12608" s="205" t="s">
        <v>287</v>
      </c>
      <c r="H12608" s="207" t="s">
        <v>298</v>
      </c>
      <c r="I12608" s="209" t="s">
        <v>2137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691</v>
      </c>
      <c r="C12609" s="205" t="s">
        <v>692</v>
      </c>
      <c r="D12609" s="72" t="str">
        <f t="shared" si="393"/>
        <v>ago/2019</v>
      </c>
      <c r="E12609" s="206">
        <v>43696</v>
      </c>
      <c r="F12609" s="259" t="s">
        <v>2011</v>
      </c>
      <c r="G12609" s="205" t="s">
        <v>287</v>
      </c>
      <c r="H12609" s="207" t="s">
        <v>318</v>
      </c>
      <c r="I12609" s="207" t="s">
        <v>268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691</v>
      </c>
      <c r="C12610" s="205" t="s">
        <v>692</v>
      </c>
      <c r="D12610" s="72" t="str">
        <f t="shared" si="393"/>
        <v>ago/2019</v>
      </c>
      <c r="E12610" s="206">
        <v>43696</v>
      </c>
      <c r="F12610" s="259" t="s">
        <v>2011</v>
      </c>
      <c r="G12610" s="205" t="s">
        <v>287</v>
      </c>
      <c r="H12610" s="207" t="s">
        <v>330</v>
      </c>
      <c r="I12610" s="207" t="s">
        <v>268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691</v>
      </c>
      <c r="C12611" s="205" t="s">
        <v>692</v>
      </c>
      <c r="D12611" s="72" t="str">
        <f t="shared" si="393"/>
        <v>ago/2019</v>
      </c>
      <c r="E12611" s="206">
        <v>43696</v>
      </c>
      <c r="F12611" s="205" t="s">
        <v>2011</v>
      </c>
      <c r="G12611" s="205" t="s">
        <v>287</v>
      </c>
      <c r="H12611" s="207" t="s">
        <v>2155</v>
      </c>
      <c r="I12611" s="207" t="s">
        <v>268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691</v>
      </c>
      <c r="C12612" s="205" t="s">
        <v>692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287</v>
      </c>
      <c r="H12612" s="207" t="s">
        <v>217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691</v>
      </c>
      <c r="C12613" s="205" t="s">
        <v>692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287</v>
      </c>
      <c r="H12613" s="207" t="s">
        <v>1714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691</v>
      </c>
      <c r="C12614" s="205" t="s">
        <v>692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287</v>
      </c>
      <c r="H12614" s="207" t="s">
        <v>1714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691</v>
      </c>
      <c r="C12615" s="205" t="s">
        <v>692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287</v>
      </c>
      <c r="H12615" s="207" t="s">
        <v>1714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691</v>
      </c>
      <c r="C12616" s="205" t="s">
        <v>692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287</v>
      </c>
      <c r="H12616" s="207" t="s">
        <v>1714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691</v>
      </c>
      <c r="C12617" s="205" t="s">
        <v>692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287</v>
      </c>
      <c r="H12617" s="207" t="s">
        <v>1714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691</v>
      </c>
      <c r="C12618" s="205" t="s">
        <v>692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287</v>
      </c>
      <c r="H12618" s="207" t="s">
        <v>1714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691</v>
      </c>
      <c r="C12619" s="205" t="s">
        <v>692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287</v>
      </c>
      <c r="H12619" s="207" t="s">
        <v>405</v>
      </c>
      <c r="I12619" s="207" t="s">
        <v>252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691</v>
      </c>
      <c r="C12620" s="205" t="s">
        <v>692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287</v>
      </c>
      <c r="H12620" s="207" t="s">
        <v>405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691</v>
      </c>
      <c r="C12621" s="205" t="s">
        <v>692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287</v>
      </c>
      <c r="H12621" s="207" t="s">
        <v>1046</v>
      </c>
      <c r="I12621" s="207" t="s">
        <v>242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691</v>
      </c>
      <c r="C12622" s="205" t="s">
        <v>692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287</v>
      </c>
      <c r="H12622" s="207" t="s">
        <v>1046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691</v>
      </c>
      <c r="C12623" s="205" t="s">
        <v>692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287</v>
      </c>
      <c r="H12623" s="207" t="s">
        <v>1462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691</v>
      </c>
      <c r="C12624" s="205" t="s">
        <v>692</v>
      </c>
      <c r="D12624" s="72" t="str">
        <f t="shared" si="395"/>
        <v>ago/2019</v>
      </c>
      <c r="E12624" s="206">
        <v>43696</v>
      </c>
      <c r="F12624" s="259" t="s">
        <v>2011</v>
      </c>
      <c r="G12624" s="205" t="s">
        <v>287</v>
      </c>
      <c r="H12624" s="207" t="s">
        <v>2191</v>
      </c>
      <c r="I12624" s="207" t="s">
        <v>268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691</v>
      </c>
      <c r="C12625" s="205" t="s">
        <v>692</v>
      </c>
      <c r="D12625" s="72" t="str">
        <f t="shared" si="395"/>
        <v>ago/2019</v>
      </c>
      <c r="E12625" s="206">
        <v>43696</v>
      </c>
      <c r="F12625" s="205" t="s">
        <v>210</v>
      </c>
      <c r="G12625" s="205" t="s">
        <v>287</v>
      </c>
      <c r="H12625" s="207" t="s">
        <v>1437</v>
      </c>
      <c r="I12625" s="207" t="s">
        <v>2137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691</v>
      </c>
      <c r="C12626" s="205" t="s">
        <v>692</v>
      </c>
      <c r="D12626" s="72" t="str">
        <f t="shared" si="395"/>
        <v>ago/2019</v>
      </c>
      <c r="E12626" s="206">
        <v>43696</v>
      </c>
      <c r="F12626" s="205" t="s">
        <v>210</v>
      </c>
      <c r="G12626" s="205" t="s">
        <v>287</v>
      </c>
      <c r="H12626" s="207" t="s">
        <v>298</v>
      </c>
      <c r="I12626" s="207" t="s">
        <v>2137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691</v>
      </c>
      <c r="C12627" s="205" t="s">
        <v>692</v>
      </c>
      <c r="D12627" s="72" t="str">
        <f t="shared" si="395"/>
        <v>ago/2019</v>
      </c>
      <c r="E12627" s="206">
        <v>43696</v>
      </c>
      <c r="F12627" s="205" t="s">
        <v>210</v>
      </c>
      <c r="G12627" s="205" t="s">
        <v>287</v>
      </c>
      <c r="H12627" s="207" t="s">
        <v>298</v>
      </c>
      <c r="I12627" s="207" t="s">
        <v>2137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691</v>
      </c>
      <c r="C12628" s="205" t="s">
        <v>692</v>
      </c>
      <c r="D12628" s="72" t="str">
        <f t="shared" si="395"/>
        <v>ago/2019</v>
      </c>
      <c r="E12628" s="206">
        <v>43696</v>
      </c>
      <c r="F12628" s="205" t="s">
        <v>210</v>
      </c>
      <c r="G12628" s="205" t="s">
        <v>287</v>
      </c>
      <c r="H12628" s="207" t="s">
        <v>298</v>
      </c>
      <c r="I12628" s="207" t="s">
        <v>2137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691</v>
      </c>
      <c r="C12629" s="205" t="s">
        <v>692</v>
      </c>
      <c r="D12629" s="72" t="str">
        <f t="shared" si="395"/>
        <v>ago/2019</v>
      </c>
      <c r="E12629" s="206">
        <v>43696</v>
      </c>
      <c r="F12629" s="205" t="s">
        <v>520</v>
      </c>
      <c r="G12629" s="205" t="s">
        <v>287</v>
      </c>
      <c r="H12629" s="207" t="s">
        <v>204</v>
      </c>
      <c r="I12629" s="207" t="s">
        <v>292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691</v>
      </c>
      <c r="C12630" s="205" t="s">
        <v>692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287</v>
      </c>
      <c r="H12630" s="207" t="s">
        <v>2192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691</v>
      </c>
      <c r="C12631" s="205" t="s">
        <v>692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287</v>
      </c>
      <c r="H12631" s="207" t="s">
        <v>2193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691</v>
      </c>
      <c r="C12632" s="205" t="s">
        <v>692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287</v>
      </c>
      <c r="H12632" s="207" t="s">
        <v>2193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691</v>
      </c>
      <c r="C12633" s="205" t="s">
        <v>692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287</v>
      </c>
      <c r="H12633" s="207" t="s">
        <v>2194</v>
      </c>
      <c r="I12633" s="207" t="s">
        <v>268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691</v>
      </c>
      <c r="C12634" s="205" t="s">
        <v>692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287</v>
      </c>
      <c r="H12634" s="207" t="s">
        <v>316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691</v>
      </c>
      <c r="C12635" s="205" t="s">
        <v>692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287</v>
      </c>
      <c r="H12635" s="207" t="s">
        <v>334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691</v>
      </c>
      <c r="C12636" s="205" t="s">
        <v>692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287</v>
      </c>
      <c r="H12636" s="207" t="s">
        <v>1908</v>
      </c>
      <c r="I12636" s="207" t="s">
        <v>235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691</v>
      </c>
      <c r="C12637" s="205" t="s">
        <v>692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287</v>
      </c>
      <c r="H12637" s="207" t="s">
        <v>1017</v>
      </c>
      <c r="I12637" s="207" t="s">
        <v>235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691</v>
      </c>
      <c r="C12638" s="205" t="s">
        <v>692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287</v>
      </c>
      <c r="H12638" s="207" t="s">
        <v>1015</v>
      </c>
      <c r="I12638" s="207" t="s">
        <v>260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691</v>
      </c>
      <c r="C12639" s="205" t="s">
        <v>692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287</v>
      </c>
      <c r="H12639" s="207" t="s">
        <v>2116</v>
      </c>
      <c r="I12639" s="207" t="s">
        <v>235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691</v>
      </c>
      <c r="C12640" s="205" t="s">
        <v>692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287</v>
      </c>
      <c r="H12640" s="207" t="s">
        <v>1011</v>
      </c>
      <c r="I12640" s="207" t="s">
        <v>235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691</v>
      </c>
      <c r="C12641" s="205" t="s">
        <v>692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287</v>
      </c>
      <c r="H12641" s="207" t="s">
        <v>1059</v>
      </c>
      <c r="I12641" s="207" t="s">
        <v>261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691</v>
      </c>
      <c r="C12642" s="205" t="s">
        <v>692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287</v>
      </c>
      <c r="H12642" s="207" t="s">
        <v>320</v>
      </c>
      <c r="I12642" s="207" t="s">
        <v>251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691</v>
      </c>
      <c r="C12643" s="205" t="s">
        <v>692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287</v>
      </c>
      <c r="H12643" s="207" t="s">
        <v>320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691</v>
      </c>
      <c r="C12644" s="205" t="s">
        <v>692</v>
      </c>
      <c r="D12644" s="72" t="str">
        <f t="shared" si="395"/>
        <v>ago/2019</v>
      </c>
      <c r="E12644" s="206">
        <v>43697</v>
      </c>
      <c r="F12644" s="205" t="s">
        <v>210</v>
      </c>
      <c r="G12644" s="205" t="s">
        <v>287</v>
      </c>
      <c r="H12644" s="207" t="s">
        <v>298</v>
      </c>
      <c r="I12644" s="207" t="s">
        <v>2137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691</v>
      </c>
      <c r="C12645" s="205" t="s">
        <v>692</v>
      </c>
      <c r="D12645" s="72" t="str">
        <f t="shared" si="395"/>
        <v>ago/2019</v>
      </c>
      <c r="E12645" s="206">
        <v>43697</v>
      </c>
      <c r="F12645" s="205" t="s">
        <v>210</v>
      </c>
      <c r="G12645" s="205" t="s">
        <v>287</v>
      </c>
      <c r="H12645" s="207" t="s">
        <v>298</v>
      </c>
      <c r="I12645" s="207" t="s">
        <v>2137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691</v>
      </c>
      <c r="C12646" s="205" t="s">
        <v>692</v>
      </c>
      <c r="D12646" s="72" t="str">
        <f t="shared" si="395"/>
        <v>ago/2019</v>
      </c>
      <c r="E12646" s="206">
        <v>43697</v>
      </c>
      <c r="F12646" s="205" t="s">
        <v>210</v>
      </c>
      <c r="G12646" s="205" t="s">
        <v>287</v>
      </c>
      <c r="H12646" s="207" t="s">
        <v>298</v>
      </c>
      <c r="I12646" s="207" t="s">
        <v>2137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691</v>
      </c>
      <c r="C12647" s="205" t="s">
        <v>692</v>
      </c>
      <c r="D12647" s="72" t="str">
        <f t="shared" si="395"/>
        <v>ago/2019</v>
      </c>
      <c r="E12647" s="206">
        <v>43697</v>
      </c>
      <c r="F12647" s="205" t="s">
        <v>210</v>
      </c>
      <c r="G12647" s="205" t="s">
        <v>287</v>
      </c>
      <c r="H12647" s="207" t="s">
        <v>298</v>
      </c>
      <c r="I12647" s="207" t="s">
        <v>2137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691</v>
      </c>
      <c r="C12648" s="205" t="s">
        <v>692</v>
      </c>
      <c r="D12648" s="72" t="str">
        <f t="shared" si="395"/>
        <v>ago/2019</v>
      </c>
      <c r="E12648" s="206">
        <v>43697</v>
      </c>
      <c r="F12648" s="205" t="s">
        <v>210</v>
      </c>
      <c r="G12648" s="205" t="s">
        <v>287</v>
      </c>
      <c r="H12648" s="207" t="s">
        <v>298</v>
      </c>
      <c r="I12648" s="207" t="s">
        <v>2137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691</v>
      </c>
      <c r="C12649" s="205" t="s">
        <v>692</v>
      </c>
      <c r="D12649" s="72" t="str">
        <f t="shared" si="395"/>
        <v>ago/2019</v>
      </c>
      <c r="E12649" s="206">
        <v>43697</v>
      </c>
      <c r="F12649" s="205" t="s">
        <v>210</v>
      </c>
      <c r="G12649" s="205" t="s">
        <v>287</v>
      </c>
      <c r="H12649" s="207" t="s">
        <v>298</v>
      </c>
      <c r="I12649" s="207" t="s">
        <v>2137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691</v>
      </c>
      <c r="C12650" s="205" t="s">
        <v>692</v>
      </c>
      <c r="D12650" s="72" t="str">
        <f t="shared" si="395"/>
        <v>ago/2019</v>
      </c>
      <c r="E12650" s="206">
        <v>43697</v>
      </c>
      <c r="F12650" s="205" t="s">
        <v>210</v>
      </c>
      <c r="G12650" s="205" t="s">
        <v>287</v>
      </c>
      <c r="H12650" s="207" t="s">
        <v>298</v>
      </c>
      <c r="I12650" s="207" t="s">
        <v>2137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691</v>
      </c>
      <c r="C12651" s="205" t="s">
        <v>692</v>
      </c>
      <c r="D12651" s="72" t="str">
        <f t="shared" si="395"/>
        <v>ago/2019</v>
      </c>
      <c r="E12651" s="206">
        <v>43697</v>
      </c>
      <c r="F12651" s="205" t="s">
        <v>210</v>
      </c>
      <c r="G12651" s="205" t="s">
        <v>287</v>
      </c>
      <c r="H12651" s="207" t="s">
        <v>298</v>
      </c>
      <c r="I12651" s="207" t="s">
        <v>2137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691</v>
      </c>
      <c r="C12652" s="205" t="s">
        <v>692</v>
      </c>
      <c r="D12652" s="72" t="str">
        <f t="shared" si="395"/>
        <v>ago/2019</v>
      </c>
      <c r="E12652" s="206">
        <v>43697</v>
      </c>
      <c r="F12652" s="205" t="s">
        <v>520</v>
      </c>
      <c r="G12652" s="205" t="s">
        <v>287</v>
      </c>
      <c r="H12652" s="207" t="s">
        <v>204</v>
      </c>
      <c r="I12652" s="207" t="s">
        <v>292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691</v>
      </c>
      <c r="C12653" s="205" t="s">
        <v>692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313</v>
      </c>
      <c r="H12653" s="207" t="s">
        <v>581</v>
      </c>
      <c r="I12653" s="207" t="s">
        <v>240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691</v>
      </c>
      <c r="C12654" s="205" t="s">
        <v>692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293</v>
      </c>
      <c r="H12654" s="207" t="s">
        <v>581</v>
      </c>
      <c r="I12654" s="233" t="s">
        <v>240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691</v>
      </c>
      <c r="C12655" s="205" t="s">
        <v>692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287</v>
      </c>
      <c r="H12655" s="207" t="s">
        <v>581</v>
      </c>
      <c r="I12655" s="207" t="s">
        <v>240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691</v>
      </c>
      <c r="C12656" s="205" t="s">
        <v>692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287</v>
      </c>
      <c r="H12656" s="207" t="s">
        <v>581</v>
      </c>
      <c r="I12656" s="207" t="s">
        <v>240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691</v>
      </c>
      <c r="C12657" s="205" t="s">
        <v>692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303</v>
      </c>
      <c r="H12657" s="207" t="s">
        <v>581</v>
      </c>
      <c r="I12657" s="207" t="s">
        <v>240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691</v>
      </c>
      <c r="C12658" s="205" t="s">
        <v>692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289</v>
      </c>
      <c r="H12658" s="207" t="s">
        <v>581</v>
      </c>
      <c r="I12658" s="207" t="s">
        <v>240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691</v>
      </c>
      <c r="C12659" s="205" t="s">
        <v>692</v>
      </c>
      <c r="D12659" s="72" t="str">
        <f t="shared" si="395"/>
        <v>ago/2019</v>
      </c>
      <c r="E12659" s="206">
        <v>43698</v>
      </c>
      <c r="F12659" s="205" t="s">
        <v>1933</v>
      </c>
      <c r="G12659" s="205" t="s">
        <v>287</v>
      </c>
      <c r="H12659" s="207" t="s">
        <v>1934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691</v>
      </c>
      <c r="C12660" s="205" t="s">
        <v>692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287</v>
      </c>
      <c r="H12660" s="207" t="s">
        <v>1023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691</v>
      </c>
      <c r="C12661" s="205" t="s">
        <v>692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287</v>
      </c>
      <c r="H12661" s="207" t="s">
        <v>1023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691</v>
      </c>
      <c r="C12662" s="205" t="s">
        <v>692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287</v>
      </c>
      <c r="H12662" s="207" t="s">
        <v>1007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691</v>
      </c>
      <c r="C12663" s="205" t="s">
        <v>692</v>
      </c>
      <c r="D12663" s="72" t="str">
        <f t="shared" si="395"/>
        <v>ago/2019</v>
      </c>
      <c r="E12663" s="206">
        <v>43698</v>
      </c>
      <c r="F12663" s="205" t="s">
        <v>2195</v>
      </c>
      <c r="G12663" s="205" t="s">
        <v>287</v>
      </c>
      <c r="H12663" s="207" t="s">
        <v>581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691</v>
      </c>
      <c r="C12664" s="205" t="s">
        <v>692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287</v>
      </c>
      <c r="H12664" s="207" t="s">
        <v>327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691</v>
      </c>
      <c r="C12665" s="205" t="s">
        <v>692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287</v>
      </c>
      <c r="H12665" s="207" t="s">
        <v>2196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691</v>
      </c>
      <c r="C12666" s="205" t="s">
        <v>692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287</v>
      </c>
      <c r="H12666" s="207" t="s">
        <v>2196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691</v>
      </c>
      <c r="C12667" s="205" t="s">
        <v>692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287</v>
      </c>
      <c r="H12667" s="207" t="s">
        <v>288</v>
      </c>
      <c r="I12667" s="207" t="s">
        <v>244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691</v>
      </c>
      <c r="C12668" s="205" t="s">
        <v>692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287</v>
      </c>
      <c r="H12668" s="207" t="s">
        <v>288</v>
      </c>
      <c r="I12668" s="207" t="s">
        <v>244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691</v>
      </c>
      <c r="C12669" s="205" t="s">
        <v>692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287</v>
      </c>
      <c r="H12669" s="207" t="s">
        <v>288</v>
      </c>
      <c r="I12669" s="207" t="s">
        <v>244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691</v>
      </c>
      <c r="C12670" s="205" t="s">
        <v>692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287</v>
      </c>
      <c r="H12670" s="207" t="s">
        <v>288</v>
      </c>
      <c r="I12670" s="207" t="s">
        <v>244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691</v>
      </c>
      <c r="C12671" s="205" t="s">
        <v>692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287</v>
      </c>
      <c r="H12671" s="207" t="s">
        <v>288</v>
      </c>
      <c r="I12671" s="207" t="s">
        <v>244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691</v>
      </c>
      <c r="C12672" s="205" t="s">
        <v>692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287</v>
      </c>
      <c r="H12672" s="207" t="s">
        <v>288</v>
      </c>
      <c r="I12672" s="207" t="s">
        <v>244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691</v>
      </c>
      <c r="C12673" s="205" t="s">
        <v>692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287</v>
      </c>
      <c r="H12673" s="207" t="s">
        <v>288</v>
      </c>
      <c r="I12673" s="207" t="s">
        <v>244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691</v>
      </c>
      <c r="C12674" s="205" t="s">
        <v>692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287</v>
      </c>
      <c r="H12674" s="207" t="s">
        <v>288</v>
      </c>
      <c r="I12674" s="207" t="s">
        <v>244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691</v>
      </c>
      <c r="C12675" s="205" t="s">
        <v>692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287</v>
      </c>
      <c r="H12675" s="207" t="s">
        <v>288</v>
      </c>
      <c r="I12675" s="207" t="s">
        <v>244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691</v>
      </c>
      <c r="C12676" s="205" t="s">
        <v>692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287</v>
      </c>
      <c r="H12676" s="207" t="s">
        <v>288</v>
      </c>
      <c r="I12676" s="207" t="s">
        <v>244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691</v>
      </c>
      <c r="C12677" s="205" t="s">
        <v>692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287</v>
      </c>
      <c r="H12677" s="207" t="s">
        <v>288</v>
      </c>
      <c r="I12677" s="207" t="s">
        <v>244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691</v>
      </c>
      <c r="C12678" s="205" t="s">
        <v>692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287</v>
      </c>
      <c r="H12678" s="207" t="s">
        <v>288</v>
      </c>
      <c r="I12678" s="207" t="s">
        <v>244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691</v>
      </c>
      <c r="C12679" s="205" t="s">
        <v>692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287</v>
      </c>
      <c r="H12679" s="207" t="s">
        <v>288</v>
      </c>
      <c r="I12679" s="207" t="s">
        <v>244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691</v>
      </c>
      <c r="C12680" s="205" t="s">
        <v>692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287</v>
      </c>
      <c r="H12680" s="207" t="s">
        <v>288</v>
      </c>
      <c r="I12680" s="207" t="s">
        <v>244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691</v>
      </c>
      <c r="C12681" s="205" t="s">
        <v>692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287</v>
      </c>
      <c r="H12681" s="207" t="s">
        <v>288</v>
      </c>
      <c r="I12681" s="207" t="s">
        <v>244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691</v>
      </c>
      <c r="C12682" s="205" t="s">
        <v>692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287</v>
      </c>
      <c r="H12682" s="207" t="s">
        <v>288</v>
      </c>
      <c r="I12682" s="207" t="s">
        <v>244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691</v>
      </c>
      <c r="C12683" s="205" t="s">
        <v>692</v>
      </c>
      <c r="D12683" s="72" t="str">
        <f t="shared" si="397"/>
        <v>ago/2019</v>
      </c>
      <c r="E12683" s="206">
        <v>43698</v>
      </c>
      <c r="F12683" s="205" t="s">
        <v>2197</v>
      </c>
      <c r="G12683" s="205" t="s">
        <v>287</v>
      </c>
      <c r="H12683" s="207" t="s">
        <v>2178</v>
      </c>
      <c r="I12683" s="207" t="s">
        <v>236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691</v>
      </c>
      <c r="C12684" s="205" t="s">
        <v>692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287</v>
      </c>
      <c r="H12684" s="207" t="s">
        <v>2068</v>
      </c>
      <c r="I12684" s="207" t="s">
        <v>235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691</v>
      </c>
      <c r="C12685" s="205" t="s">
        <v>692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287</v>
      </c>
      <c r="H12685" s="207" t="s">
        <v>2068</v>
      </c>
      <c r="I12685" s="207" t="s">
        <v>235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691</v>
      </c>
      <c r="C12686" s="205" t="s">
        <v>692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287</v>
      </c>
      <c r="H12686" s="207" t="s">
        <v>1039</v>
      </c>
      <c r="I12686" s="207" t="s">
        <v>245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691</v>
      </c>
      <c r="C12687" s="205" t="s">
        <v>692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287</v>
      </c>
      <c r="H12687" s="207" t="s">
        <v>1039</v>
      </c>
      <c r="I12687" s="207" t="s">
        <v>245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691</v>
      </c>
      <c r="C12688" s="205" t="s">
        <v>692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287</v>
      </c>
      <c r="H12688" s="207" t="s">
        <v>1039</v>
      </c>
      <c r="I12688" s="207" t="s">
        <v>245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691</v>
      </c>
      <c r="C12689" s="205" t="s">
        <v>692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287</v>
      </c>
      <c r="H12689" s="207" t="s">
        <v>1039</v>
      </c>
      <c r="I12689" s="207" t="s">
        <v>245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691</v>
      </c>
      <c r="C12690" s="205" t="s">
        <v>692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287</v>
      </c>
      <c r="H12690" s="207" t="s">
        <v>1039</v>
      </c>
      <c r="I12690" s="207" t="s">
        <v>245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691</v>
      </c>
      <c r="C12691" s="205" t="s">
        <v>692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287</v>
      </c>
      <c r="H12691" s="207" t="s">
        <v>1039</v>
      </c>
      <c r="I12691" s="207" t="s">
        <v>245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691</v>
      </c>
      <c r="C12692" s="205" t="s">
        <v>692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287</v>
      </c>
      <c r="H12692" s="207" t="s">
        <v>1039</v>
      </c>
      <c r="I12692" s="207" t="s">
        <v>245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691</v>
      </c>
      <c r="C12693" s="205" t="s">
        <v>692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287</v>
      </c>
      <c r="H12693" s="207" t="s">
        <v>1039</v>
      </c>
      <c r="I12693" s="207" t="s">
        <v>245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691</v>
      </c>
      <c r="C12694" s="205" t="s">
        <v>692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287</v>
      </c>
      <c r="H12694" s="207" t="s">
        <v>1039</v>
      </c>
      <c r="I12694" s="207" t="s">
        <v>245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691</v>
      </c>
      <c r="C12695" s="205" t="s">
        <v>692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287</v>
      </c>
      <c r="H12695" s="207" t="s">
        <v>1039</v>
      </c>
      <c r="I12695" s="207" t="s">
        <v>245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691</v>
      </c>
      <c r="C12696" s="205" t="s">
        <v>692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287</v>
      </c>
      <c r="H12696" s="207" t="s">
        <v>1039</v>
      </c>
      <c r="I12696" s="207" t="s">
        <v>245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691</v>
      </c>
      <c r="C12697" s="205" t="s">
        <v>692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287</v>
      </c>
      <c r="H12697" s="207" t="s">
        <v>1039</v>
      </c>
      <c r="I12697" s="207" t="s">
        <v>245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691</v>
      </c>
      <c r="C12698" s="205" t="s">
        <v>692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287</v>
      </c>
      <c r="H12698" s="207" t="s">
        <v>1039</v>
      </c>
      <c r="I12698" s="207" t="s">
        <v>245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691</v>
      </c>
      <c r="C12699" s="205" t="s">
        <v>692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287</v>
      </c>
      <c r="H12699" s="207" t="s">
        <v>1039</v>
      </c>
      <c r="I12699" s="207" t="s">
        <v>245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691</v>
      </c>
      <c r="C12700" s="205" t="s">
        <v>692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287</v>
      </c>
      <c r="H12700" s="207" t="s">
        <v>1039</v>
      </c>
      <c r="I12700" s="207" t="s">
        <v>245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691</v>
      </c>
      <c r="C12701" s="205" t="s">
        <v>692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287</v>
      </c>
      <c r="H12701" s="207" t="s">
        <v>1039</v>
      </c>
      <c r="I12701" s="207" t="s">
        <v>245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691</v>
      </c>
      <c r="C12702" s="205" t="s">
        <v>692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287</v>
      </c>
      <c r="H12702" s="207" t="s">
        <v>1039</v>
      </c>
      <c r="I12702" s="207" t="s">
        <v>245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691</v>
      </c>
      <c r="C12703" s="205" t="s">
        <v>692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287</v>
      </c>
      <c r="H12703" s="207" t="s">
        <v>1039</v>
      </c>
      <c r="I12703" s="207" t="s">
        <v>245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691</v>
      </c>
      <c r="C12704" s="205" t="s">
        <v>692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287</v>
      </c>
      <c r="H12704" s="207" t="s">
        <v>1039</v>
      </c>
      <c r="I12704" s="207" t="s">
        <v>245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691</v>
      </c>
      <c r="C12705" s="205" t="s">
        <v>692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287</v>
      </c>
      <c r="H12705" s="207" t="s">
        <v>1039</v>
      </c>
      <c r="I12705" s="207" t="s">
        <v>245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691</v>
      </c>
      <c r="C12706" s="205" t="s">
        <v>692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287</v>
      </c>
      <c r="H12706" s="207" t="s">
        <v>1039</v>
      </c>
      <c r="I12706" s="207" t="s">
        <v>245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691</v>
      </c>
      <c r="C12707" s="205" t="s">
        <v>692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287</v>
      </c>
      <c r="H12707" s="207" t="s">
        <v>1039</v>
      </c>
      <c r="I12707" s="207" t="s">
        <v>245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691</v>
      </c>
      <c r="C12708" s="205" t="s">
        <v>692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287</v>
      </c>
      <c r="H12708" s="207" t="s">
        <v>1039</v>
      </c>
      <c r="I12708" s="207" t="s">
        <v>245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691</v>
      </c>
      <c r="C12709" s="205" t="s">
        <v>692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287</v>
      </c>
      <c r="H12709" s="207" t="s">
        <v>1039</v>
      </c>
      <c r="I12709" s="207" t="s">
        <v>245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691</v>
      </c>
      <c r="C12710" s="205" t="s">
        <v>692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287</v>
      </c>
      <c r="H12710" s="207" t="s">
        <v>1039</v>
      </c>
      <c r="I12710" s="207" t="s">
        <v>245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691</v>
      </c>
      <c r="C12711" s="205" t="s">
        <v>692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287</v>
      </c>
      <c r="H12711" s="207" t="s">
        <v>1039</v>
      </c>
      <c r="I12711" s="207" t="s">
        <v>245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691</v>
      </c>
      <c r="C12712" s="205" t="s">
        <v>692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287</v>
      </c>
      <c r="H12712" s="207" t="s">
        <v>1039</v>
      </c>
      <c r="I12712" s="207" t="s">
        <v>245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691</v>
      </c>
      <c r="C12713" s="205" t="s">
        <v>692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287</v>
      </c>
      <c r="H12713" s="207" t="s">
        <v>1039</v>
      </c>
      <c r="I12713" s="207" t="s">
        <v>245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691</v>
      </c>
      <c r="C12714" s="205" t="s">
        <v>692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287</v>
      </c>
      <c r="H12714" s="207" t="s">
        <v>1039</v>
      </c>
      <c r="I12714" s="207" t="s">
        <v>245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691</v>
      </c>
      <c r="C12715" s="205" t="s">
        <v>692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287</v>
      </c>
      <c r="H12715" s="207" t="s">
        <v>1039</v>
      </c>
      <c r="I12715" s="207" t="s">
        <v>245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691</v>
      </c>
      <c r="C12716" s="205" t="s">
        <v>692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287</v>
      </c>
      <c r="H12716" s="207" t="s">
        <v>1039</v>
      </c>
      <c r="I12716" s="207" t="s">
        <v>245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691</v>
      </c>
      <c r="C12717" s="205" t="s">
        <v>692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287</v>
      </c>
      <c r="H12717" s="207" t="s">
        <v>1039</v>
      </c>
      <c r="I12717" s="207" t="s">
        <v>245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691</v>
      </c>
      <c r="C12718" s="205" t="s">
        <v>692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287</v>
      </c>
      <c r="H12718" s="207" t="s">
        <v>1039</v>
      </c>
      <c r="I12718" s="207" t="s">
        <v>245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691</v>
      </c>
      <c r="C12719" s="205" t="s">
        <v>692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287</v>
      </c>
      <c r="H12719" s="207" t="s">
        <v>1039</v>
      </c>
      <c r="I12719" s="207" t="s">
        <v>245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691</v>
      </c>
      <c r="C12720" s="205" t="s">
        <v>692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287</v>
      </c>
      <c r="H12720" s="207" t="s">
        <v>1039</v>
      </c>
      <c r="I12720" s="207" t="s">
        <v>245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691</v>
      </c>
      <c r="C12721" s="205" t="s">
        <v>692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287</v>
      </c>
      <c r="H12721" s="207" t="s">
        <v>1039</v>
      </c>
      <c r="I12721" s="207" t="s">
        <v>245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691</v>
      </c>
      <c r="C12722" s="205" t="s">
        <v>692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287</v>
      </c>
      <c r="H12722" s="207" t="s">
        <v>1039</v>
      </c>
      <c r="I12722" s="207" t="s">
        <v>245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691</v>
      </c>
      <c r="C12723" s="205" t="s">
        <v>692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287</v>
      </c>
      <c r="H12723" s="207" t="s">
        <v>1039</v>
      </c>
      <c r="I12723" s="207" t="s">
        <v>245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691</v>
      </c>
      <c r="C12724" s="205" t="s">
        <v>692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287</v>
      </c>
      <c r="H12724" s="207" t="s">
        <v>1039</v>
      </c>
      <c r="I12724" s="207" t="s">
        <v>245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691</v>
      </c>
      <c r="C12725" s="205" t="s">
        <v>692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287</v>
      </c>
      <c r="H12725" s="207" t="s">
        <v>1039</v>
      </c>
      <c r="I12725" s="207" t="s">
        <v>245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691</v>
      </c>
      <c r="C12726" s="205" t="s">
        <v>692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287</v>
      </c>
      <c r="H12726" s="207" t="s">
        <v>1039</v>
      </c>
      <c r="I12726" s="207" t="s">
        <v>245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691</v>
      </c>
      <c r="C12727" s="205" t="s">
        <v>692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287</v>
      </c>
      <c r="H12727" s="207" t="s">
        <v>1039</v>
      </c>
      <c r="I12727" s="207" t="s">
        <v>245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691</v>
      </c>
      <c r="C12728" s="205" t="s">
        <v>692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287</v>
      </c>
      <c r="H12728" s="207" t="s">
        <v>1039</v>
      </c>
      <c r="I12728" s="207" t="s">
        <v>245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691</v>
      </c>
      <c r="C12729" s="205" t="s">
        <v>692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287</v>
      </c>
      <c r="H12729" s="207" t="s">
        <v>1039</v>
      </c>
      <c r="I12729" s="207" t="s">
        <v>245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691</v>
      </c>
      <c r="C12730" s="205" t="s">
        <v>692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287</v>
      </c>
      <c r="H12730" s="207" t="s">
        <v>1039</v>
      </c>
      <c r="I12730" s="207" t="s">
        <v>245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691</v>
      </c>
      <c r="C12731" s="205" t="s">
        <v>692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287</v>
      </c>
      <c r="H12731" s="207" t="s">
        <v>1039</v>
      </c>
      <c r="I12731" s="207" t="s">
        <v>245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691</v>
      </c>
      <c r="C12732" s="205" t="s">
        <v>692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287</v>
      </c>
      <c r="H12732" s="207" t="s">
        <v>1039</v>
      </c>
      <c r="I12732" s="207" t="s">
        <v>245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691</v>
      </c>
      <c r="C12733" s="205" t="s">
        <v>692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287</v>
      </c>
      <c r="H12733" s="207" t="s">
        <v>1039</v>
      </c>
      <c r="I12733" s="207" t="s">
        <v>245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691</v>
      </c>
      <c r="C12734" s="205" t="s">
        <v>692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287</v>
      </c>
      <c r="H12734" s="207" t="s">
        <v>1039</v>
      </c>
      <c r="I12734" s="207" t="s">
        <v>245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691</v>
      </c>
      <c r="C12735" s="205" t="s">
        <v>692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287</v>
      </c>
      <c r="H12735" s="207" t="s">
        <v>1039</v>
      </c>
      <c r="I12735" s="207" t="s">
        <v>245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691</v>
      </c>
      <c r="C12736" s="205" t="s">
        <v>692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287</v>
      </c>
      <c r="H12736" s="207" t="s">
        <v>1039</v>
      </c>
      <c r="I12736" s="207" t="s">
        <v>245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691</v>
      </c>
      <c r="C12737" s="205" t="s">
        <v>692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287</v>
      </c>
      <c r="H12737" s="207" t="s">
        <v>1039</v>
      </c>
      <c r="I12737" s="207" t="s">
        <v>245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691</v>
      </c>
      <c r="C12738" s="205" t="s">
        <v>692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287</v>
      </c>
      <c r="H12738" s="207" t="s">
        <v>1039</v>
      </c>
      <c r="I12738" s="207" t="s">
        <v>245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691</v>
      </c>
      <c r="C12739" s="205" t="s">
        <v>692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287</v>
      </c>
      <c r="H12739" s="207" t="s">
        <v>1039</v>
      </c>
      <c r="I12739" s="207" t="s">
        <v>245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691</v>
      </c>
      <c r="C12740" s="205" t="s">
        <v>692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287</v>
      </c>
      <c r="H12740" s="207" t="s">
        <v>1039</v>
      </c>
      <c r="I12740" s="207" t="s">
        <v>245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691</v>
      </c>
      <c r="C12741" s="205" t="s">
        <v>692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287</v>
      </c>
      <c r="H12741" s="207" t="s">
        <v>1039</v>
      </c>
      <c r="I12741" s="207" t="s">
        <v>245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691</v>
      </c>
      <c r="C12742" s="205" t="s">
        <v>692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287</v>
      </c>
      <c r="H12742" s="207" t="s">
        <v>1039</v>
      </c>
      <c r="I12742" s="207" t="s">
        <v>245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691</v>
      </c>
      <c r="C12743" s="205" t="s">
        <v>692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287</v>
      </c>
      <c r="H12743" s="207" t="s">
        <v>1039</v>
      </c>
      <c r="I12743" s="207" t="s">
        <v>245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691</v>
      </c>
      <c r="C12744" s="205" t="s">
        <v>692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287</v>
      </c>
      <c r="H12744" s="207" t="s">
        <v>1039</v>
      </c>
      <c r="I12744" s="207" t="s">
        <v>245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691</v>
      </c>
      <c r="C12745" s="205" t="s">
        <v>692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287</v>
      </c>
      <c r="H12745" s="207" t="s">
        <v>1039</v>
      </c>
      <c r="I12745" s="207" t="s">
        <v>245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691</v>
      </c>
      <c r="C12746" s="205" t="s">
        <v>692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287</v>
      </c>
      <c r="H12746" s="207" t="s">
        <v>1039</v>
      </c>
      <c r="I12746" s="207" t="s">
        <v>245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691</v>
      </c>
      <c r="C12747" s="205" t="s">
        <v>692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287</v>
      </c>
      <c r="H12747" s="207" t="s">
        <v>1039</v>
      </c>
      <c r="I12747" s="207" t="s">
        <v>245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691</v>
      </c>
      <c r="C12748" s="205" t="s">
        <v>692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287</v>
      </c>
      <c r="H12748" s="207" t="s">
        <v>1039</v>
      </c>
      <c r="I12748" s="207" t="s">
        <v>245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691</v>
      </c>
      <c r="C12749" s="205" t="s">
        <v>692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287</v>
      </c>
      <c r="H12749" s="207" t="s">
        <v>1039</v>
      </c>
      <c r="I12749" s="207" t="s">
        <v>245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691</v>
      </c>
      <c r="C12750" s="205" t="s">
        <v>692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287</v>
      </c>
      <c r="H12750" s="207" t="s">
        <v>1039</v>
      </c>
      <c r="I12750" s="207" t="s">
        <v>245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691</v>
      </c>
      <c r="C12751" s="205" t="s">
        <v>692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287</v>
      </c>
      <c r="H12751" s="207" t="s">
        <v>1039</v>
      </c>
      <c r="I12751" s="207" t="s">
        <v>245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691</v>
      </c>
      <c r="C12752" s="205" t="s">
        <v>692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287</v>
      </c>
      <c r="H12752" s="207" t="s">
        <v>1039</v>
      </c>
      <c r="I12752" s="207" t="s">
        <v>245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691</v>
      </c>
      <c r="C12753" s="205" t="s">
        <v>692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287</v>
      </c>
      <c r="H12753" s="207" t="s">
        <v>1039</v>
      </c>
      <c r="I12753" s="207" t="s">
        <v>245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691</v>
      </c>
      <c r="C12754" s="205" t="s">
        <v>692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287</v>
      </c>
      <c r="H12754" s="207" t="s">
        <v>1039</v>
      </c>
      <c r="I12754" s="207" t="s">
        <v>245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691</v>
      </c>
      <c r="C12755" s="205" t="s">
        <v>692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287</v>
      </c>
      <c r="H12755" s="207" t="s">
        <v>1039</v>
      </c>
      <c r="I12755" s="207" t="s">
        <v>245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691</v>
      </c>
      <c r="C12756" s="205" t="s">
        <v>692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287</v>
      </c>
      <c r="H12756" s="207" t="s">
        <v>1039</v>
      </c>
      <c r="I12756" s="207" t="s">
        <v>245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691</v>
      </c>
      <c r="C12757" s="205" t="s">
        <v>692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287</v>
      </c>
      <c r="H12757" s="207" t="s">
        <v>1039</v>
      </c>
      <c r="I12757" s="207" t="s">
        <v>245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691</v>
      </c>
      <c r="C12758" s="205" t="s">
        <v>692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287</v>
      </c>
      <c r="H12758" s="207" t="s">
        <v>1039</v>
      </c>
      <c r="I12758" s="207" t="s">
        <v>245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691</v>
      </c>
      <c r="C12759" s="205" t="s">
        <v>692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287</v>
      </c>
      <c r="H12759" s="207" t="s">
        <v>1039</v>
      </c>
      <c r="I12759" s="207" t="s">
        <v>245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691</v>
      </c>
      <c r="C12760" s="205" t="s">
        <v>692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287</v>
      </c>
      <c r="H12760" s="207" t="s">
        <v>1039</v>
      </c>
      <c r="I12760" s="207" t="s">
        <v>245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691</v>
      </c>
      <c r="C12761" s="205" t="s">
        <v>692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287</v>
      </c>
      <c r="H12761" s="207" t="s">
        <v>1039</v>
      </c>
      <c r="I12761" s="207" t="s">
        <v>245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691</v>
      </c>
      <c r="C12762" s="205" t="s">
        <v>692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287</v>
      </c>
      <c r="H12762" s="207" t="s">
        <v>1039</v>
      </c>
      <c r="I12762" s="207" t="s">
        <v>245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691</v>
      </c>
      <c r="C12763" s="205" t="s">
        <v>692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287</v>
      </c>
      <c r="H12763" s="207" t="s">
        <v>1039</v>
      </c>
      <c r="I12763" s="207" t="s">
        <v>245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691</v>
      </c>
      <c r="C12764" s="205" t="s">
        <v>692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287</v>
      </c>
      <c r="H12764" s="207" t="s">
        <v>1039</v>
      </c>
      <c r="I12764" s="207" t="s">
        <v>245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691</v>
      </c>
      <c r="C12765" s="205" t="s">
        <v>692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287</v>
      </c>
      <c r="H12765" s="207" t="s">
        <v>1039</v>
      </c>
      <c r="I12765" s="207" t="s">
        <v>245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691</v>
      </c>
      <c r="C12766" s="205" t="s">
        <v>692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287</v>
      </c>
      <c r="H12766" s="207" t="s">
        <v>1039</v>
      </c>
      <c r="I12766" s="207" t="s">
        <v>245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691</v>
      </c>
      <c r="C12767" s="205" t="s">
        <v>692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287</v>
      </c>
      <c r="H12767" s="207" t="s">
        <v>1039</v>
      </c>
      <c r="I12767" s="207" t="s">
        <v>245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691</v>
      </c>
      <c r="C12768" s="205" t="s">
        <v>692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287</v>
      </c>
      <c r="H12768" s="207" t="s">
        <v>1039</v>
      </c>
      <c r="I12768" s="207" t="s">
        <v>245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691</v>
      </c>
      <c r="C12769" s="205" t="s">
        <v>692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287</v>
      </c>
      <c r="H12769" s="207" t="s">
        <v>1039</v>
      </c>
      <c r="I12769" s="207" t="s">
        <v>245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691</v>
      </c>
      <c r="C12770" s="205" t="s">
        <v>692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287</v>
      </c>
      <c r="H12770" s="207" t="s">
        <v>1039</v>
      </c>
      <c r="I12770" s="207" t="s">
        <v>245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691</v>
      </c>
      <c r="C12771" s="205" t="s">
        <v>692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287</v>
      </c>
      <c r="H12771" s="207" t="s">
        <v>1039</v>
      </c>
      <c r="I12771" s="207" t="s">
        <v>245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691</v>
      </c>
      <c r="C12772" s="205" t="s">
        <v>692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287</v>
      </c>
      <c r="H12772" s="207" t="s">
        <v>1039</v>
      </c>
      <c r="I12772" s="207" t="s">
        <v>245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691</v>
      </c>
      <c r="C12773" s="205" t="s">
        <v>692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287</v>
      </c>
      <c r="H12773" s="207" t="s">
        <v>1039</v>
      </c>
      <c r="I12773" s="207" t="s">
        <v>245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691</v>
      </c>
      <c r="C12774" s="205" t="s">
        <v>692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287</v>
      </c>
      <c r="H12774" s="207" t="s">
        <v>2057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691</v>
      </c>
      <c r="C12775" s="205" t="s">
        <v>692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287</v>
      </c>
      <c r="H12775" s="207" t="s">
        <v>1615</v>
      </c>
      <c r="I12775" s="207" t="s">
        <v>240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691</v>
      </c>
      <c r="C12776" s="205" t="s">
        <v>692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287</v>
      </c>
      <c r="H12776" s="207" t="s">
        <v>1615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691</v>
      </c>
      <c r="C12777" s="205" t="s">
        <v>692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287</v>
      </c>
      <c r="H12777" s="207" t="s">
        <v>1615</v>
      </c>
      <c r="I12777" s="207" t="s">
        <v>240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691</v>
      </c>
      <c r="C12778" s="205" t="s">
        <v>692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287</v>
      </c>
      <c r="H12778" s="207" t="s">
        <v>1615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691</v>
      </c>
      <c r="C12779" s="205" t="s">
        <v>692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287</v>
      </c>
      <c r="H12779" s="207" t="s">
        <v>1893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691</v>
      </c>
      <c r="C12780" s="205" t="s">
        <v>692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287</v>
      </c>
      <c r="H12780" s="207" t="s">
        <v>1893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691</v>
      </c>
      <c r="C12781" s="205" t="s">
        <v>692</v>
      </c>
      <c r="D12781" s="72" t="str">
        <f t="shared" si="399"/>
        <v>ago/2019</v>
      </c>
      <c r="E12781" s="206">
        <v>43698</v>
      </c>
      <c r="F12781" s="205" t="s">
        <v>210</v>
      </c>
      <c r="G12781" s="205" t="s">
        <v>287</v>
      </c>
      <c r="H12781" s="207" t="s">
        <v>298</v>
      </c>
      <c r="I12781" s="207" t="s">
        <v>2137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691</v>
      </c>
      <c r="C12782" s="205" t="s">
        <v>692</v>
      </c>
      <c r="D12782" s="72" t="str">
        <f t="shared" si="399"/>
        <v>ago/2019</v>
      </c>
      <c r="E12782" s="206">
        <v>43698</v>
      </c>
      <c r="F12782" s="205" t="s">
        <v>210</v>
      </c>
      <c r="G12782" s="205" t="s">
        <v>287</v>
      </c>
      <c r="H12782" s="207" t="s">
        <v>298</v>
      </c>
      <c r="I12782" s="207" t="s">
        <v>2137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691</v>
      </c>
      <c r="C12783" s="205" t="s">
        <v>692</v>
      </c>
      <c r="D12783" s="72" t="str">
        <f t="shared" si="399"/>
        <v>ago/2019</v>
      </c>
      <c r="E12783" s="206">
        <v>43698</v>
      </c>
      <c r="F12783" s="205" t="s">
        <v>210</v>
      </c>
      <c r="G12783" s="205" t="s">
        <v>287</v>
      </c>
      <c r="H12783" s="207" t="s">
        <v>298</v>
      </c>
      <c r="I12783" s="207" t="s">
        <v>2137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691</v>
      </c>
      <c r="C12784" s="205" t="s">
        <v>692</v>
      </c>
      <c r="D12784" s="72" t="str">
        <f t="shared" si="399"/>
        <v>ago/2019</v>
      </c>
      <c r="E12784" s="206">
        <v>43698</v>
      </c>
      <c r="F12784" s="205" t="s">
        <v>210</v>
      </c>
      <c r="G12784" s="205" t="s">
        <v>287</v>
      </c>
      <c r="H12784" s="207" t="s">
        <v>298</v>
      </c>
      <c r="I12784" s="207" t="s">
        <v>2137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691</v>
      </c>
      <c r="C12785" s="205" t="s">
        <v>692</v>
      </c>
      <c r="D12785" s="72" t="str">
        <f t="shared" si="399"/>
        <v>ago/2019</v>
      </c>
      <c r="E12785" s="206">
        <v>43698</v>
      </c>
      <c r="F12785" s="205" t="s">
        <v>210</v>
      </c>
      <c r="G12785" s="205" t="s">
        <v>287</v>
      </c>
      <c r="H12785" s="207" t="s">
        <v>298</v>
      </c>
      <c r="I12785" s="207" t="s">
        <v>2137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691</v>
      </c>
      <c r="C12786" s="205" t="s">
        <v>692</v>
      </c>
      <c r="D12786" s="72" t="str">
        <f t="shared" si="399"/>
        <v>ago/2019</v>
      </c>
      <c r="E12786" s="206">
        <v>43698</v>
      </c>
      <c r="F12786" s="205" t="s">
        <v>210</v>
      </c>
      <c r="G12786" s="205" t="s">
        <v>287</v>
      </c>
      <c r="H12786" s="207" t="s">
        <v>298</v>
      </c>
      <c r="I12786" s="207" t="s">
        <v>2137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691</v>
      </c>
      <c r="C12787" s="205" t="s">
        <v>692</v>
      </c>
      <c r="D12787" s="72" t="str">
        <f t="shared" si="399"/>
        <v>ago/2019</v>
      </c>
      <c r="E12787" s="206">
        <v>43698</v>
      </c>
      <c r="F12787" s="205" t="s">
        <v>210</v>
      </c>
      <c r="G12787" s="205" t="s">
        <v>287</v>
      </c>
      <c r="H12787" s="207" t="s">
        <v>298</v>
      </c>
      <c r="I12787" s="207" t="s">
        <v>2137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691</v>
      </c>
      <c r="C12788" s="205" t="s">
        <v>692</v>
      </c>
      <c r="D12788" s="72" t="str">
        <f t="shared" si="399"/>
        <v>ago/2019</v>
      </c>
      <c r="E12788" s="206">
        <v>43698</v>
      </c>
      <c r="F12788" s="205" t="s">
        <v>210</v>
      </c>
      <c r="G12788" s="205" t="s">
        <v>287</v>
      </c>
      <c r="H12788" s="207" t="s">
        <v>298</v>
      </c>
      <c r="I12788" s="207" t="s">
        <v>2137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691</v>
      </c>
      <c r="C12789" s="205" t="s">
        <v>692</v>
      </c>
      <c r="D12789" s="72" t="str">
        <f t="shared" si="399"/>
        <v>ago/2019</v>
      </c>
      <c r="E12789" s="206">
        <v>43698</v>
      </c>
      <c r="F12789" s="205" t="s">
        <v>210</v>
      </c>
      <c r="G12789" s="205" t="s">
        <v>287</v>
      </c>
      <c r="H12789" s="207" t="s">
        <v>298</v>
      </c>
      <c r="I12789" s="207" t="s">
        <v>2137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691</v>
      </c>
      <c r="C12790" s="205" t="s">
        <v>692</v>
      </c>
      <c r="D12790" s="72" t="str">
        <f t="shared" si="399"/>
        <v>ago/2019</v>
      </c>
      <c r="E12790" s="206">
        <v>43698</v>
      </c>
      <c r="F12790" s="205" t="s">
        <v>210</v>
      </c>
      <c r="G12790" s="205" t="s">
        <v>287</v>
      </c>
      <c r="H12790" s="207" t="s">
        <v>298</v>
      </c>
      <c r="I12790" s="207" t="s">
        <v>2137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691</v>
      </c>
      <c r="C12791" s="205" t="s">
        <v>692</v>
      </c>
      <c r="D12791" s="72" t="str">
        <f t="shared" si="399"/>
        <v>ago/2019</v>
      </c>
      <c r="E12791" s="206">
        <v>43698</v>
      </c>
      <c r="F12791" s="205" t="s">
        <v>210</v>
      </c>
      <c r="G12791" s="205" t="s">
        <v>287</v>
      </c>
      <c r="H12791" s="207" t="s">
        <v>298</v>
      </c>
      <c r="I12791" s="207" t="s">
        <v>2137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691</v>
      </c>
      <c r="C12792" s="205" t="s">
        <v>692</v>
      </c>
      <c r="D12792" s="72" t="str">
        <f t="shared" si="399"/>
        <v>ago/2019</v>
      </c>
      <c r="E12792" s="206">
        <v>43698</v>
      </c>
      <c r="F12792" s="205" t="s">
        <v>210</v>
      </c>
      <c r="G12792" s="205" t="s">
        <v>287</v>
      </c>
      <c r="H12792" s="207" t="s">
        <v>298</v>
      </c>
      <c r="I12792" s="207" t="s">
        <v>2137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691</v>
      </c>
      <c r="C12793" s="205" t="s">
        <v>692</v>
      </c>
      <c r="D12793" s="72" t="str">
        <f t="shared" si="399"/>
        <v>ago/2019</v>
      </c>
      <c r="E12793" s="206">
        <v>43698</v>
      </c>
      <c r="F12793" s="205" t="s">
        <v>520</v>
      </c>
      <c r="G12793" s="205" t="s">
        <v>287</v>
      </c>
      <c r="H12793" s="207" t="s">
        <v>204</v>
      </c>
      <c r="I12793" s="207" t="s">
        <v>292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691</v>
      </c>
      <c r="C12794" s="205" t="s">
        <v>692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287</v>
      </c>
      <c r="H12794" s="207" t="s">
        <v>1968</v>
      </c>
      <c r="I12794" s="207" t="s">
        <v>240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691</v>
      </c>
      <c r="C12795" s="205" t="s">
        <v>692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287</v>
      </c>
      <c r="H12795" s="207" t="s">
        <v>1610</v>
      </c>
      <c r="I12795" s="207" t="s">
        <v>269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691</v>
      </c>
      <c r="C12796" s="205" t="s">
        <v>692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287</v>
      </c>
      <c r="H12796" s="207" t="s">
        <v>345</v>
      </c>
      <c r="I12796" s="207" t="s">
        <v>276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691</v>
      </c>
      <c r="C12797" s="205" t="s">
        <v>692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287</v>
      </c>
      <c r="H12797" s="207" t="s">
        <v>1592</v>
      </c>
      <c r="I12797" s="207" t="s">
        <v>263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691</v>
      </c>
      <c r="C12798" s="205" t="s">
        <v>692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287</v>
      </c>
      <c r="H12798" s="207" t="s">
        <v>1073</v>
      </c>
      <c r="I12798" s="207" t="s">
        <v>1937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691</v>
      </c>
      <c r="C12799" s="205" t="s">
        <v>692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287</v>
      </c>
      <c r="H12799" s="207" t="s">
        <v>1073</v>
      </c>
      <c r="I12799" s="207" t="s">
        <v>1937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691</v>
      </c>
      <c r="C12800" s="205" t="s">
        <v>692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287</v>
      </c>
      <c r="H12800" s="207" t="s">
        <v>1073</v>
      </c>
      <c r="I12800" s="207" t="s">
        <v>1937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691</v>
      </c>
      <c r="C12801" s="205" t="s">
        <v>692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2198</v>
      </c>
      <c r="H12801" s="207" t="s">
        <v>336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691</v>
      </c>
      <c r="C12802" s="205" t="s">
        <v>692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287</v>
      </c>
      <c r="H12802" s="207" t="s">
        <v>2074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691</v>
      </c>
      <c r="C12803" s="205" t="s">
        <v>692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287</v>
      </c>
      <c r="H12803" s="207" t="s">
        <v>1983</v>
      </c>
      <c r="I12803" s="207" t="s">
        <v>248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691</v>
      </c>
      <c r="C12804" s="205" t="s">
        <v>692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287</v>
      </c>
      <c r="H12804" s="207" t="s">
        <v>1983</v>
      </c>
      <c r="I12804" s="207" t="s">
        <v>248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691</v>
      </c>
      <c r="C12805" s="205" t="s">
        <v>692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287</v>
      </c>
      <c r="H12805" s="207" t="s">
        <v>1968</v>
      </c>
      <c r="I12805" s="207" t="s">
        <v>240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691</v>
      </c>
      <c r="C12806" s="205" t="s">
        <v>692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287</v>
      </c>
      <c r="H12806" s="207" t="s">
        <v>1968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691</v>
      </c>
      <c r="C12807" s="205" t="s">
        <v>692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287</v>
      </c>
      <c r="H12807" s="207" t="s">
        <v>2009</v>
      </c>
      <c r="I12807" s="207" t="s">
        <v>276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691</v>
      </c>
      <c r="C12808" s="205" t="s">
        <v>692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287</v>
      </c>
      <c r="H12808" s="207" t="s">
        <v>1585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691</v>
      </c>
      <c r="C12809" s="205" t="s">
        <v>692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287</v>
      </c>
      <c r="H12809" s="207" t="s">
        <v>1986</v>
      </c>
      <c r="I12809" s="207" t="s">
        <v>248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691</v>
      </c>
      <c r="C12810" s="205" t="s">
        <v>692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287</v>
      </c>
      <c r="H12810" s="207" t="s">
        <v>1986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691</v>
      </c>
      <c r="C12811" s="205" t="s">
        <v>692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287</v>
      </c>
      <c r="H12811" s="207" t="s">
        <v>1950</v>
      </c>
      <c r="I12811" s="207" t="s">
        <v>253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691</v>
      </c>
      <c r="C12812" s="205" t="s">
        <v>692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287</v>
      </c>
      <c r="H12812" s="207" t="s">
        <v>1950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691</v>
      </c>
      <c r="C12813" s="205" t="s">
        <v>692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287</v>
      </c>
      <c r="H12813" s="207" t="s">
        <v>1950</v>
      </c>
      <c r="I12813" s="207" t="s">
        <v>241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691</v>
      </c>
      <c r="C12814" s="205" t="s">
        <v>692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287</v>
      </c>
      <c r="H12814" s="207" t="s">
        <v>1950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691</v>
      </c>
      <c r="C12815" s="205" t="s">
        <v>692</v>
      </c>
      <c r="D12815" s="72" t="str">
        <f t="shared" si="401"/>
        <v>ago/2019</v>
      </c>
      <c r="E12815" s="206">
        <v>43699</v>
      </c>
      <c r="F12815" s="205" t="s">
        <v>210</v>
      </c>
      <c r="G12815" s="205" t="s">
        <v>287</v>
      </c>
      <c r="H12815" s="207" t="s">
        <v>298</v>
      </c>
      <c r="I12815" s="207" t="s">
        <v>2137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691</v>
      </c>
      <c r="C12816" s="205" t="s">
        <v>692</v>
      </c>
      <c r="D12816" s="72" t="str">
        <f t="shared" si="401"/>
        <v>ago/2019</v>
      </c>
      <c r="E12816" s="206">
        <v>43699</v>
      </c>
      <c r="F12816" s="205" t="s">
        <v>210</v>
      </c>
      <c r="G12816" s="205" t="s">
        <v>287</v>
      </c>
      <c r="H12816" s="207" t="s">
        <v>298</v>
      </c>
      <c r="I12816" s="207" t="s">
        <v>2137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691</v>
      </c>
      <c r="C12817" s="205" t="s">
        <v>692</v>
      </c>
      <c r="D12817" s="72" t="str">
        <f t="shared" si="401"/>
        <v>ago/2019</v>
      </c>
      <c r="E12817" s="206">
        <v>43699</v>
      </c>
      <c r="F12817" s="205" t="s">
        <v>210</v>
      </c>
      <c r="G12817" s="205" t="s">
        <v>287</v>
      </c>
      <c r="H12817" s="207" t="s">
        <v>298</v>
      </c>
      <c r="I12817" s="207" t="s">
        <v>2137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691</v>
      </c>
      <c r="C12818" s="205" t="s">
        <v>692</v>
      </c>
      <c r="D12818" s="72" t="str">
        <f t="shared" si="401"/>
        <v>ago/2019</v>
      </c>
      <c r="E12818" s="206">
        <v>43699</v>
      </c>
      <c r="F12818" s="205" t="s">
        <v>210</v>
      </c>
      <c r="G12818" s="205" t="s">
        <v>287</v>
      </c>
      <c r="H12818" s="207" t="s">
        <v>298</v>
      </c>
      <c r="I12818" s="207" t="s">
        <v>2137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691</v>
      </c>
      <c r="C12819" s="205" t="s">
        <v>692</v>
      </c>
      <c r="D12819" s="72" t="str">
        <f t="shared" si="401"/>
        <v>ago/2019</v>
      </c>
      <c r="E12819" s="206">
        <v>43699</v>
      </c>
      <c r="F12819" s="205" t="s">
        <v>210</v>
      </c>
      <c r="G12819" s="205" t="s">
        <v>287</v>
      </c>
      <c r="H12819" s="207" t="s">
        <v>298</v>
      </c>
      <c r="I12819" s="207" t="s">
        <v>2137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691</v>
      </c>
      <c r="C12820" s="205" t="s">
        <v>692</v>
      </c>
      <c r="D12820" s="72" t="str">
        <f t="shared" si="401"/>
        <v>ago/2019</v>
      </c>
      <c r="E12820" s="206">
        <v>43699</v>
      </c>
      <c r="F12820" s="205" t="s">
        <v>210</v>
      </c>
      <c r="G12820" s="205" t="s">
        <v>287</v>
      </c>
      <c r="H12820" s="207" t="s">
        <v>298</v>
      </c>
      <c r="I12820" s="207" t="s">
        <v>2137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691</v>
      </c>
      <c r="C12821" s="205" t="s">
        <v>692</v>
      </c>
      <c r="D12821" s="72" t="str">
        <f t="shared" si="401"/>
        <v>ago/2019</v>
      </c>
      <c r="E12821" s="206">
        <v>43699</v>
      </c>
      <c r="F12821" s="205" t="s">
        <v>210</v>
      </c>
      <c r="G12821" s="205" t="s">
        <v>287</v>
      </c>
      <c r="H12821" s="207" t="s">
        <v>298</v>
      </c>
      <c r="I12821" s="207" t="s">
        <v>2137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691</v>
      </c>
      <c r="C12822" s="205" t="s">
        <v>692</v>
      </c>
      <c r="D12822" s="72" t="str">
        <f t="shared" si="401"/>
        <v>ago/2019</v>
      </c>
      <c r="E12822" s="206">
        <v>43699</v>
      </c>
      <c r="F12822" s="205" t="s">
        <v>210</v>
      </c>
      <c r="G12822" s="205" t="s">
        <v>287</v>
      </c>
      <c r="H12822" s="207" t="s">
        <v>298</v>
      </c>
      <c r="I12822" s="207" t="s">
        <v>2137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691</v>
      </c>
      <c r="C12823" s="205" t="s">
        <v>692</v>
      </c>
      <c r="D12823" s="72" t="str">
        <f t="shared" si="401"/>
        <v>ago/2019</v>
      </c>
      <c r="E12823" s="206">
        <v>43699</v>
      </c>
      <c r="F12823" s="205" t="s">
        <v>210</v>
      </c>
      <c r="G12823" s="205" t="s">
        <v>287</v>
      </c>
      <c r="H12823" s="207" t="s">
        <v>298</v>
      </c>
      <c r="I12823" s="207" t="s">
        <v>2137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691</v>
      </c>
      <c r="C12824" s="205" t="s">
        <v>692</v>
      </c>
      <c r="D12824" s="72" t="str">
        <f t="shared" si="401"/>
        <v>ago/2019</v>
      </c>
      <c r="E12824" s="206">
        <v>43699</v>
      </c>
      <c r="F12824" s="205" t="s">
        <v>210</v>
      </c>
      <c r="G12824" s="205" t="s">
        <v>287</v>
      </c>
      <c r="H12824" s="207" t="s">
        <v>298</v>
      </c>
      <c r="I12824" s="207" t="s">
        <v>2137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691</v>
      </c>
      <c r="C12825" s="205" t="s">
        <v>692</v>
      </c>
      <c r="D12825" s="72" t="str">
        <f t="shared" si="401"/>
        <v>ago/2019</v>
      </c>
      <c r="E12825" s="206">
        <v>43699</v>
      </c>
      <c r="F12825" s="205" t="s">
        <v>210</v>
      </c>
      <c r="G12825" s="205" t="s">
        <v>287</v>
      </c>
      <c r="H12825" s="207" t="s">
        <v>298</v>
      </c>
      <c r="I12825" s="207" t="s">
        <v>2137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691</v>
      </c>
      <c r="C12826" s="205" t="s">
        <v>692</v>
      </c>
      <c r="D12826" s="72" t="str">
        <f t="shared" si="401"/>
        <v>ago/2019</v>
      </c>
      <c r="E12826" s="206">
        <v>43699</v>
      </c>
      <c r="F12826" s="205" t="s">
        <v>520</v>
      </c>
      <c r="G12826" s="205" t="s">
        <v>287</v>
      </c>
      <c r="H12826" s="207" t="s">
        <v>204</v>
      </c>
      <c r="I12826" s="207" t="s">
        <v>292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691</v>
      </c>
      <c r="C12827" s="205" t="s">
        <v>692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287</v>
      </c>
      <c r="H12827" s="207" t="s">
        <v>1968</v>
      </c>
      <c r="I12827" s="207" t="s">
        <v>240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691</v>
      </c>
      <c r="C12828" s="205" t="s">
        <v>692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287</v>
      </c>
      <c r="H12828" s="207" t="s">
        <v>1920</v>
      </c>
      <c r="I12828" s="207" t="s">
        <v>252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691</v>
      </c>
      <c r="C12829" s="205" t="s">
        <v>692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287</v>
      </c>
      <c r="H12829" s="207" t="s">
        <v>1920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691</v>
      </c>
      <c r="C12830" s="205" t="s">
        <v>692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287</v>
      </c>
      <c r="H12830" s="207" t="s">
        <v>438</v>
      </c>
      <c r="I12830" s="207" t="s">
        <v>252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691</v>
      </c>
      <c r="C12831" s="205" t="s">
        <v>692</v>
      </c>
      <c r="D12831" s="72" t="str">
        <f t="shared" si="401"/>
        <v>ago/2019</v>
      </c>
      <c r="E12831" s="206">
        <v>43700</v>
      </c>
      <c r="F12831" s="205" t="s">
        <v>210</v>
      </c>
      <c r="G12831" s="205" t="s">
        <v>287</v>
      </c>
      <c r="H12831" s="207" t="s">
        <v>298</v>
      </c>
      <c r="I12831" s="207" t="s">
        <v>2137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691</v>
      </c>
      <c r="C12832" s="205" t="s">
        <v>692</v>
      </c>
      <c r="D12832" s="72" t="str">
        <f t="shared" si="401"/>
        <v>ago/2019</v>
      </c>
      <c r="E12832" s="206">
        <v>43700</v>
      </c>
      <c r="F12832" s="205" t="s">
        <v>210</v>
      </c>
      <c r="G12832" s="205" t="s">
        <v>287</v>
      </c>
      <c r="H12832" s="207" t="s">
        <v>298</v>
      </c>
      <c r="I12832" s="207" t="s">
        <v>2137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691</v>
      </c>
      <c r="C12833" s="205" t="s">
        <v>692</v>
      </c>
      <c r="D12833" s="72" t="str">
        <f t="shared" si="401"/>
        <v>ago/2019</v>
      </c>
      <c r="E12833" s="206">
        <v>43700</v>
      </c>
      <c r="F12833" s="205" t="s">
        <v>520</v>
      </c>
      <c r="G12833" s="205" t="s">
        <v>287</v>
      </c>
      <c r="H12833" s="207" t="s">
        <v>204</v>
      </c>
      <c r="I12833" s="207" t="s">
        <v>292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691</v>
      </c>
      <c r="C12834" s="205" t="s">
        <v>692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313</v>
      </c>
      <c r="H12834" s="207" t="s">
        <v>2145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691</v>
      </c>
      <c r="C12835" s="205" t="s">
        <v>692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313</v>
      </c>
      <c r="H12835" s="207" t="s">
        <v>2145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691</v>
      </c>
      <c r="C12836" s="205" t="s">
        <v>692</v>
      </c>
      <c r="D12836" s="72" t="str">
        <f t="shared" si="401"/>
        <v>ago/2019</v>
      </c>
      <c r="E12836" s="206">
        <v>43703</v>
      </c>
      <c r="F12836" s="205" t="s">
        <v>210</v>
      </c>
      <c r="G12836" s="205" t="s">
        <v>287</v>
      </c>
      <c r="H12836" s="207" t="s">
        <v>298</v>
      </c>
      <c r="I12836" s="207" t="s">
        <v>2137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691</v>
      </c>
      <c r="C12837" s="205" t="s">
        <v>692</v>
      </c>
      <c r="D12837" s="72" t="str">
        <f t="shared" si="401"/>
        <v>ago/2019</v>
      </c>
      <c r="E12837" s="206">
        <v>43703</v>
      </c>
      <c r="F12837" s="205" t="s">
        <v>520</v>
      </c>
      <c r="G12837" s="205" t="s">
        <v>287</v>
      </c>
      <c r="H12837" s="207" t="s">
        <v>204</v>
      </c>
      <c r="I12837" s="207" t="s">
        <v>292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691</v>
      </c>
      <c r="C12838" s="205" t="s">
        <v>692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317</v>
      </c>
      <c r="H12838" s="207" t="s">
        <v>1920</v>
      </c>
      <c r="I12838" s="207" t="s">
        <v>240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691</v>
      </c>
      <c r="C12839" s="205" t="s">
        <v>692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317</v>
      </c>
      <c r="H12839" s="207" t="s">
        <v>1920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691</v>
      </c>
      <c r="C12840" s="205" t="s">
        <v>692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287</v>
      </c>
      <c r="H12840" s="207" t="s">
        <v>1023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691</v>
      </c>
      <c r="C12841" s="205" t="s">
        <v>692</v>
      </c>
      <c r="D12841" s="72" t="str">
        <f t="shared" si="401"/>
        <v>ago/2019</v>
      </c>
      <c r="E12841" s="206">
        <v>43704</v>
      </c>
      <c r="F12841" s="205" t="s">
        <v>520</v>
      </c>
      <c r="G12841" s="205" t="s">
        <v>287</v>
      </c>
      <c r="H12841" s="207" t="s">
        <v>204</v>
      </c>
      <c r="I12841" s="207" t="s">
        <v>292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691</v>
      </c>
      <c r="C12842" s="205" t="s">
        <v>692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287</v>
      </c>
      <c r="H12842" s="207" t="s">
        <v>1920</v>
      </c>
      <c r="I12842" s="207" t="s">
        <v>240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691</v>
      </c>
      <c r="C12843" s="205" t="s">
        <v>692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287</v>
      </c>
      <c r="H12843" s="207" t="s">
        <v>1920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691</v>
      </c>
      <c r="C12844" s="205" t="s">
        <v>692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287</v>
      </c>
      <c r="H12844" s="207" t="s">
        <v>582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691</v>
      </c>
      <c r="C12845" s="205" t="s">
        <v>692</v>
      </c>
      <c r="D12845" s="72" t="str">
        <f t="shared" si="401"/>
        <v>ago/2019</v>
      </c>
      <c r="E12845" s="206">
        <v>43705</v>
      </c>
      <c r="F12845" s="205" t="s">
        <v>2199</v>
      </c>
      <c r="G12845" s="205" t="s">
        <v>287</v>
      </c>
      <c r="H12845" s="207" t="s">
        <v>2200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691</v>
      </c>
      <c r="C12846" s="205" t="s">
        <v>692</v>
      </c>
      <c r="D12846" s="72" t="str">
        <f t="shared" si="401"/>
        <v>ago/2019</v>
      </c>
      <c r="E12846" s="206">
        <v>43705</v>
      </c>
      <c r="F12846" s="205" t="s">
        <v>210</v>
      </c>
      <c r="G12846" s="205" t="s">
        <v>287</v>
      </c>
      <c r="H12846" s="207" t="s">
        <v>298</v>
      </c>
      <c r="I12846" s="207" t="s">
        <v>2137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691</v>
      </c>
      <c r="C12847" s="205" t="s">
        <v>692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287</v>
      </c>
      <c r="H12847" s="209" t="s">
        <v>2201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691</v>
      </c>
      <c r="C12848" s="205" t="s">
        <v>692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287</v>
      </c>
      <c r="H12848" s="209" t="s">
        <v>2202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691</v>
      </c>
      <c r="C12849" s="205" t="s">
        <v>692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287</v>
      </c>
      <c r="H12849" s="209" t="s">
        <v>2203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691</v>
      </c>
      <c r="C12850" s="205" t="s">
        <v>692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287</v>
      </c>
      <c r="H12850" s="209" t="s">
        <v>2204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691</v>
      </c>
      <c r="C12851" s="205" t="s">
        <v>692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287</v>
      </c>
      <c r="H12851" s="209" t="s">
        <v>897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691</v>
      </c>
      <c r="C12852" s="205" t="s">
        <v>692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287</v>
      </c>
      <c r="H12852" s="207" t="s">
        <v>2205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691</v>
      </c>
      <c r="C12853" s="205" t="s">
        <v>692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287</v>
      </c>
      <c r="H12853" s="207" t="s">
        <v>2206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691</v>
      </c>
      <c r="C12854" s="205" t="s">
        <v>692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287</v>
      </c>
      <c r="H12854" s="207" t="s">
        <v>2207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691</v>
      </c>
      <c r="C12855" s="205" t="s">
        <v>692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287</v>
      </c>
      <c r="H12855" s="207" t="s">
        <v>2208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691</v>
      </c>
      <c r="C12856" s="205" t="s">
        <v>692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287</v>
      </c>
      <c r="H12856" s="207" t="s">
        <v>782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691</v>
      </c>
      <c r="C12857" s="205" t="s">
        <v>692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287</v>
      </c>
      <c r="H12857" s="207" t="s">
        <v>1972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691</v>
      </c>
      <c r="C12858" s="205" t="s">
        <v>692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287</v>
      </c>
      <c r="H12858" s="207" t="s">
        <v>2209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691</v>
      </c>
      <c r="C12859" s="205" t="s">
        <v>692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287</v>
      </c>
      <c r="H12859" s="207" t="s">
        <v>2210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691</v>
      </c>
      <c r="C12860" s="205" t="s">
        <v>692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287</v>
      </c>
      <c r="H12860" s="207" t="s">
        <v>2211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691</v>
      </c>
      <c r="C12861" s="205" t="s">
        <v>692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287</v>
      </c>
      <c r="H12861" s="207" t="s">
        <v>2212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691</v>
      </c>
      <c r="C12862" s="205" t="s">
        <v>692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287</v>
      </c>
      <c r="H12862" s="207" t="s">
        <v>2213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691</v>
      </c>
      <c r="C12863" s="205" t="s">
        <v>692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287</v>
      </c>
      <c r="H12863" s="207" t="s">
        <v>881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691</v>
      </c>
      <c r="C12864" s="205" t="s">
        <v>692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287</v>
      </c>
      <c r="H12864" s="207" t="s">
        <v>2214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691</v>
      </c>
      <c r="C12865" s="205" t="s">
        <v>692</v>
      </c>
      <c r="D12865" s="72" t="str">
        <f t="shared" si="401"/>
        <v>ago/2019</v>
      </c>
      <c r="E12865" s="206">
        <v>43705</v>
      </c>
      <c r="F12865" s="205" t="s">
        <v>520</v>
      </c>
      <c r="G12865" s="205" t="s">
        <v>287</v>
      </c>
      <c r="H12865" s="207" t="s">
        <v>204</v>
      </c>
      <c r="I12865" s="207" t="s">
        <v>292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691</v>
      </c>
      <c r="C12866" s="205" t="s">
        <v>692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287</v>
      </c>
      <c r="H12866" s="207" t="s">
        <v>355</v>
      </c>
      <c r="I12866" s="207" t="s">
        <v>240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691</v>
      </c>
      <c r="C12867" s="205" t="s">
        <v>692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287</v>
      </c>
      <c r="H12867" s="207" t="s">
        <v>355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691</v>
      </c>
      <c r="C12868" s="205" t="s">
        <v>692</v>
      </c>
      <c r="D12868" s="72" t="str">
        <f t="shared" ref="D12868:D12931" si="403">TEXT(E12868,"mmm/aaaa")</f>
        <v>ago/2019</v>
      </c>
      <c r="E12868" s="206">
        <v>43706</v>
      </c>
      <c r="F12868" s="205" t="s">
        <v>2199</v>
      </c>
      <c r="G12868" s="205" t="s">
        <v>287</v>
      </c>
      <c r="H12868" s="207" t="s">
        <v>2215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691</v>
      </c>
      <c r="C12869" s="205" t="s">
        <v>692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287</v>
      </c>
      <c r="H12869" s="207" t="s">
        <v>1968</v>
      </c>
      <c r="I12869" s="207" t="s">
        <v>240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691</v>
      </c>
      <c r="C12870" s="205" t="s">
        <v>692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287</v>
      </c>
      <c r="H12870" s="207" t="s">
        <v>1968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691</v>
      </c>
      <c r="C12871" s="205" t="s">
        <v>692</v>
      </c>
      <c r="D12871" s="72" t="str">
        <f t="shared" si="403"/>
        <v>ago/2019</v>
      </c>
      <c r="E12871" s="206">
        <v>43706</v>
      </c>
      <c r="F12871" s="205" t="s">
        <v>210</v>
      </c>
      <c r="G12871" s="205" t="s">
        <v>287</v>
      </c>
      <c r="H12871" s="207" t="s">
        <v>298</v>
      </c>
      <c r="I12871" s="207" t="s">
        <v>2137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691</v>
      </c>
      <c r="C12872" s="205" t="s">
        <v>692</v>
      </c>
      <c r="D12872" s="72" t="str">
        <f t="shared" si="403"/>
        <v>ago/2019</v>
      </c>
      <c r="E12872" s="206">
        <v>43706</v>
      </c>
      <c r="F12872" s="205" t="s">
        <v>210</v>
      </c>
      <c r="G12872" s="205" t="s">
        <v>287</v>
      </c>
      <c r="H12872" s="207" t="s">
        <v>298</v>
      </c>
      <c r="I12872" s="207" t="s">
        <v>2137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691</v>
      </c>
      <c r="C12873" s="205" t="s">
        <v>692</v>
      </c>
      <c r="D12873" s="72" t="str">
        <f t="shared" si="403"/>
        <v>ago/2019</v>
      </c>
      <c r="E12873" s="206">
        <v>43706</v>
      </c>
      <c r="F12873" s="205" t="s">
        <v>520</v>
      </c>
      <c r="G12873" s="205" t="s">
        <v>287</v>
      </c>
      <c r="H12873" s="207" t="s">
        <v>204</v>
      </c>
      <c r="I12873" s="207" t="s">
        <v>292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693</v>
      </c>
      <c r="C12874" s="205" t="s">
        <v>692</v>
      </c>
      <c r="D12874" s="72" t="str">
        <f t="shared" si="403"/>
        <v>ago/2019</v>
      </c>
      <c r="E12874" s="206">
        <v>43707</v>
      </c>
      <c r="F12874" s="205" t="s">
        <v>1618</v>
      </c>
      <c r="G12874" s="205" t="s">
        <v>287</v>
      </c>
      <c r="H12874" s="207" t="s">
        <v>1888</v>
      </c>
      <c r="I12874" s="207" t="s">
        <v>202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693</v>
      </c>
      <c r="C12875" s="205" t="s">
        <v>692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287</v>
      </c>
      <c r="H12875" s="207" t="s">
        <v>140</v>
      </c>
      <c r="I12875" s="207" t="s">
        <v>227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693</v>
      </c>
      <c r="C12876" s="205" t="s">
        <v>692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287</v>
      </c>
      <c r="H12876" s="207" t="s">
        <v>140</v>
      </c>
      <c r="I12876" s="207" t="s">
        <v>227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693</v>
      </c>
      <c r="C12877" s="205" t="s">
        <v>692</v>
      </c>
      <c r="D12877" s="72" t="str">
        <f t="shared" si="403"/>
        <v>ago/2019</v>
      </c>
      <c r="E12877" s="206">
        <v>43707</v>
      </c>
      <c r="F12877" s="205" t="s">
        <v>201</v>
      </c>
      <c r="G12877" s="205" t="s">
        <v>287</v>
      </c>
      <c r="H12877" s="207" t="s">
        <v>1887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691</v>
      </c>
      <c r="C12878" s="205" t="s">
        <v>692</v>
      </c>
      <c r="D12878" s="72" t="str">
        <f t="shared" si="403"/>
        <v>ago/2019</v>
      </c>
      <c r="E12878" s="206">
        <v>43707</v>
      </c>
      <c r="F12878" s="205" t="s">
        <v>1618</v>
      </c>
      <c r="G12878" s="205" t="s">
        <v>287</v>
      </c>
      <c r="H12878" s="207" t="s">
        <v>1888</v>
      </c>
      <c r="I12878" s="207" t="s">
        <v>202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691</v>
      </c>
      <c r="C12879" s="205" t="s">
        <v>692</v>
      </c>
      <c r="D12879" s="72" t="str">
        <f t="shared" si="403"/>
        <v>ago/2019</v>
      </c>
      <c r="E12879" s="206">
        <v>43707</v>
      </c>
      <c r="F12879" s="205" t="s">
        <v>201</v>
      </c>
      <c r="G12879" s="205" t="s">
        <v>287</v>
      </c>
      <c r="H12879" s="207" t="s">
        <v>1887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691</v>
      </c>
      <c r="C12880" s="205" t="s">
        <v>692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287</v>
      </c>
      <c r="H12880" s="207" t="s">
        <v>211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691</v>
      </c>
      <c r="C12881" s="205" t="s">
        <v>692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287</v>
      </c>
      <c r="H12881" s="207" t="s">
        <v>2216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691</v>
      </c>
      <c r="C12882" s="205" t="s">
        <v>692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287</v>
      </c>
      <c r="H12882" s="207" t="s">
        <v>2216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691</v>
      </c>
      <c r="C12883" s="205" t="s">
        <v>692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287</v>
      </c>
      <c r="H12883" s="207" t="s">
        <v>2216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691</v>
      </c>
      <c r="C12884" s="205" t="s">
        <v>692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287</v>
      </c>
      <c r="H12884" s="207" t="s">
        <v>2216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691</v>
      </c>
      <c r="C12885" s="205" t="s">
        <v>692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287</v>
      </c>
      <c r="H12885" s="207" t="s">
        <v>2217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691</v>
      </c>
      <c r="C12886" s="205" t="s">
        <v>692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287</v>
      </c>
      <c r="H12886" s="207" t="s">
        <v>1668</v>
      </c>
      <c r="I12886" s="207" t="s">
        <v>240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691</v>
      </c>
      <c r="C12887" s="205" t="s">
        <v>692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303</v>
      </c>
      <c r="H12887" s="207" t="s">
        <v>1615</v>
      </c>
      <c r="I12887" s="207" t="s">
        <v>240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691</v>
      </c>
      <c r="C12888" s="205" t="s">
        <v>692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303</v>
      </c>
      <c r="H12888" s="207" t="s">
        <v>1615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691</v>
      </c>
      <c r="C12889" s="205" t="s">
        <v>692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303</v>
      </c>
      <c r="H12889" s="207" t="s">
        <v>1615</v>
      </c>
      <c r="I12889" s="207" t="s">
        <v>241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691</v>
      </c>
      <c r="C12890" s="205" t="s">
        <v>692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303</v>
      </c>
      <c r="H12890" s="207" t="s">
        <v>1615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691</v>
      </c>
      <c r="C12891" s="205" t="s">
        <v>692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287</v>
      </c>
      <c r="H12891" s="207" t="s">
        <v>1615</v>
      </c>
      <c r="I12891" s="207" t="s">
        <v>240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691</v>
      </c>
      <c r="C12892" s="205" t="s">
        <v>692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287</v>
      </c>
      <c r="H12892" s="207" t="s">
        <v>1615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691</v>
      </c>
      <c r="C12893" s="205" t="s">
        <v>692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287</v>
      </c>
      <c r="H12893" s="207" t="s">
        <v>2218</v>
      </c>
      <c r="I12893" s="207" t="s">
        <v>247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691</v>
      </c>
      <c r="C12894" s="205" t="s">
        <v>692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287</v>
      </c>
      <c r="H12894" s="207" t="s">
        <v>2218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691</v>
      </c>
      <c r="C12895" s="205" t="s">
        <v>692</v>
      </c>
      <c r="D12895" s="72" t="str">
        <f t="shared" si="403"/>
        <v>ago/2019</v>
      </c>
      <c r="E12895" s="206">
        <v>43707</v>
      </c>
      <c r="F12895" s="205" t="s">
        <v>210</v>
      </c>
      <c r="G12895" s="205" t="s">
        <v>287</v>
      </c>
      <c r="H12895" s="207" t="s">
        <v>298</v>
      </c>
      <c r="I12895" s="207" t="s">
        <v>2137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691</v>
      </c>
      <c r="C12896" s="205" t="s">
        <v>692</v>
      </c>
      <c r="D12896" s="72" t="str">
        <f t="shared" si="403"/>
        <v>ago/2019</v>
      </c>
      <c r="E12896" s="206">
        <v>43707</v>
      </c>
      <c r="F12896" s="205" t="s">
        <v>210</v>
      </c>
      <c r="G12896" s="205" t="s">
        <v>287</v>
      </c>
      <c r="H12896" s="207" t="s">
        <v>298</v>
      </c>
      <c r="I12896" s="207" t="s">
        <v>2137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691</v>
      </c>
      <c r="C12897" s="205" t="s">
        <v>692</v>
      </c>
      <c r="D12897" s="72" t="str">
        <f t="shared" si="403"/>
        <v>ago/2019</v>
      </c>
      <c r="E12897" s="206">
        <v>43707</v>
      </c>
      <c r="F12897" s="205" t="s">
        <v>210</v>
      </c>
      <c r="G12897" s="205" t="s">
        <v>287</v>
      </c>
      <c r="H12897" s="207" t="s">
        <v>298</v>
      </c>
      <c r="I12897" s="207" t="s">
        <v>2137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691</v>
      </c>
      <c r="C12898" s="205" t="s">
        <v>692</v>
      </c>
      <c r="D12898" s="72" t="str">
        <f t="shared" si="403"/>
        <v>ago/2019</v>
      </c>
      <c r="E12898" s="206">
        <v>43707</v>
      </c>
      <c r="F12898" s="205" t="s">
        <v>210</v>
      </c>
      <c r="G12898" s="205" t="s">
        <v>287</v>
      </c>
      <c r="H12898" s="207" t="s">
        <v>298</v>
      </c>
      <c r="I12898" s="207" t="s">
        <v>2137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691</v>
      </c>
      <c r="C12899" s="205" t="s">
        <v>692</v>
      </c>
      <c r="D12899" s="72" t="str">
        <f t="shared" si="403"/>
        <v>ago/2019</v>
      </c>
      <c r="E12899" s="206">
        <v>43707</v>
      </c>
      <c r="F12899" s="205" t="s">
        <v>210</v>
      </c>
      <c r="G12899" s="205" t="s">
        <v>287</v>
      </c>
      <c r="H12899" s="207" t="s">
        <v>298</v>
      </c>
      <c r="I12899" s="207" t="s">
        <v>2137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691</v>
      </c>
      <c r="C12900" s="205" t="s">
        <v>692</v>
      </c>
      <c r="D12900" s="72" t="str">
        <f t="shared" si="403"/>
        <v>ago/2019</v>
      </c>
      <c r="E12900" s="206">
        <v>43707</v>
      </c>
      <c r="F12900" s="205" t="s">
        <v>210</v>
      </c>
      <c r="G12900" s="205" t="s">
        <v>287</v>
      </c>
      <c r="H12900" s="207" t="s">
        <v>133</v>
      </c>
      <c r="I12900" s="207" t="s">
        <v>2137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691</v>
      </c>
      <c r="C12901" s="205" t="s">
        <v>692</v>
      </c>
      <c r="D12901" s="72" t="str">
        <f t="shared" si="403"/>
        <v>ago/2019</v>
      </c>
      <c r="E12901" s="206">
        <v>43707</v>
      </c>
      <c r="F12901" s="205" t="s">
        <v>520</v>
      </c>
      <c r="G12901" s="205" t="s">
        <v>287</v>
      </c>
      <c r="H12901" s="207" t="s">
        <v>204</v>
      </c>
      <c r="I12901" s="207" t="s">
        <v>292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691</v>
      </c>
      <c r="C12902" s="205" t="s">
        <v>692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287</v>
      </c>
      <c r="H12902" s="207" t="s">
        <v>2219</v>
      </c>
      <c r="I12902" s="207" t="s">
        <v>230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693</v>
      </c>
      <c r="C12903" s="205" t="s">
        <v>692</v>
      </c>
      <c r="D12903" s="72" t="str">
        <f t="shared" si="403"/>
        <v>set/2019</v>
      </c>
      <c r="E12903" s="206">
        <v>43710</v>
      </c>
      <c r="F12903" s="205" t="s">
        <v>201</v>
      </c>
      <c r="G12903" s="205" t="s">
        <v>287</v>
      </c>
      <c r="H12903" s="207" t="s">
        <v>1887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693</v>
      </c>
      <c r="C12904" s="205" t="s">
        <v>692</v>
      </c>
      <c r="D12904" s="72" t="str">
        <f t="shared" si="403"/>
        <v>set/2019</v>
      </c>
      <c r="E12904" s="206">
        <v>43710</v>
      </c>
      <c r="F12904" s="205" t="s">
        <v>210</v>
      </c>
      <c r="G12904" s="205" t="s">
        <v>287</v>
      </c>
      <c r="H12904" s="207" t="s">
        <v>1563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693</v>
      </c>
      <c r="C12905" s="205" t="s">
        <v>692</v>
      </c>
      <c r="D12905" s="72" t="str">
        <f t="shared" si="403"/>
        <v>set/2019</v>
      </c>
      <c r="E12905" s="206">
        <v>43710</v>
      </c>
      <c r="F12905" s="205" t="s">
        <v>520</v>
      </c>
      <c r="G12905" s="205" t="s">
        <v>287</v>
      </c>
      <c r="H12905" s="207" t="s">
        <v>204</v>
      </c>
      <c r="I12905" s="207" t="s">
        <v>292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691</v>
      </c>
      <c r="C12906" s="205" t="s">
        <v>692</v>
      </c>
      <c r="D12906" s="72" t="str">
        <f t="shared" si="403"/>
        <v>set/2019</v>
      </c>
      <c r="E12906" s="206">
        <v>43710</v>
      </c>
      <c r="F12906" s="205" t="s">
        <v>201</v>
      </c>
      <c r="G12906" s="205" t="s">
        <v>287</v>
      </c>
      <c r="H12906" s="207" t="s">
        <v>1887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691</v>
      </c>
      <c r="C12907" s="205" t="s">
        <v>692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287</v>
      </c>
      <c r="H12907" s="207" t="s">
        <v>307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691</v>
      </c>
      <c r="C12908" s="205" t="s">
        <v>692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287</v>
      </c>
      <c r="H12908" s="207" t="s">
        <v>217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691</v>
      </c>
      <c r="C12909" s="205" t="s">
        <v>692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287</v>
      </c>
      <c r="H12909" s="207" t="s">
        <v>1908</v>
      </c>
      <c r="I12909" s="207" t="s">
        <v>235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691</v>
      </c>
      <c r="C12910" s="205" t="s">
        <v>692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287</v>
      </c>
      <c r="H12910" s="207" t="s">
        <v>1017</v>
      </c>
      <c r="I12910" s="207" t="s">
        <v>235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691</v>
      </c>
      <c r="C12911" s="205" t="s">
        <v>692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287</v>
      </c>
      <c r="H12911" s="207" t="s">
        <v>1015</v>
      </c>
      <c r="I12911" s="207" t="s">
        <v>260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691</v>
      </c>
      <c r="C12912" s="205" t="s">
        <v>692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287</v>
      </c>
      <c r="H12912" s="207" t="s">
        <v>2116</v>
      </c>
      <c r="I12912" s="207" t="s">
        <v>235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691</v>
      </c>
      <c r="C12913" s="205" t="s">
        <v>692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287</v>
      </c>
      <c r="H12913" s="207" t="s">
        <v>2068</v>
      </c>
      <c r="I12913" s="225" t="s">
        <v>235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691</v>
      </c>
      <c r="C12914" s="205" t="s">
        <v>692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287</v>
      </c>
      <c r="H12914" s="207" t="s">
        <v>2068</v>
      </c>
      <c r="I12914" s="207" t="s">
        <v>235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691</v>
      </c>
      <c r="C12915" s="205" t="s">
        <v>692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287</v>
      </c>
      <c r="H12915" s="207" t="s">
        <v>1011</v>
      </c>
      <c r="I12915" s="207" t="s">
        <v>235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691</v>
      </c>
      <c r="C12916" s="205" t="s">
        <v>692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287</v>
      </c>
      <c r="H12916" s="207" t="s">
        <v>1592</v>
      </c>
      <c r="I12916" s="207" t="s">
        <v>263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691</v>
      </c>
      <c r="C12917" s="205" t="s">
        <v>692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287</v>
      </c>
      <c r="H12917" s="207" t="s">
        <v>1615</v>
      </c>
      <c r="I12917" s="207" t="s">
        <v>240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691</v>
      </c>
      <c r="C12918" s="205" t="s">
        <v>692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287</v>
      </c>
      <c r="H12918" s="207" t="s">
        <v>1615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691</v>
      </c>
      <c r="C12919" s="205" t="s">
        <v>692</v>
      </c>
      <c r="D12919" s="72" t="str">
        <f t="shared" si="403"/>
        <v>set/2019</v>
      </c>
      <c r="E12919" s="206">
        <v>43710</v>
      </c>
      <c r="F12919" s="205" t="s">
        <v>2011</v>
      </c>
      <c r="G12919" s="205" t="s">
        <v>287</v>
      </c>
      <c r="H12919" s="207" t="s">
        <v>881</v>
      </c>
      <c r="I12919" s="207" t="s">
        <v>268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691</v>
      </c>
      <c r="C12920" s="205" t="s">
        <v>692</v>
      </c>
      <c r="D12920" s="72" t="str">
        <f t="shared" si="403"/>
        <v>set/2019</v>
      </c>
      <c r="E12920" s="206">
        <v>43710</v>
      </c>
      <c r="F12920" s="205" t="s">
        <v>2011</v>
      </c>
      <c r="G12920" s="205" t="s">
        <v>287</v>
      </c>
      <c r="H12920" s="207" t="s">
        <v>2220</v>
      </c>
      <c r="I12920" s="207" t="s">
        <v>268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691</v>
      </c>
      <c r="C12921" s="205" t="s">
        <v>692</v>
      </c>
      <c r="D12921" s="72" t="str">
        <f t="shared" si="403"/>
        <v>set/2019</v>
      </c>
      <c r="E12921" s="206">
        <v>43710</v>
      </c>
      <c r="F12921" s="205" t="s">
        <v>2011</v>
      </c>
      <c r="G12921" s="205" t="s">
        <v>287</v>
      </c>
      <c r="H12921" s="207" t="s">
        <v>2221</v>
      </c>
      <c r="I12921" s="207" t="s">
        <v>268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691</v>
      </c>
      <c r="C12922" s="205" t="s">
        <v>692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287</v>
      </c>
      <c r="H12922" s="207" t="s">
        <v>559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691</v>
      </c>
      <c r="C12923" s="205" t="s">
        <v>692</v>
      </c>
      <c r="D12923" s="72" t="str">
        <f t="shared" si="403"/>
        <v>set/2019</v>
      </c>
      <c r="E12923" s="206">
        <v>43710</v>
      </c>
      <c r="F12923" s="205" t="s">
        <v>2011</v>
      </c>
      <c r="G12923" s="205" t="s">
        <v>287</v>
      </c>
      <c r="H12923" s="207" t="s">
        <v>2209</v>
      </c>
      <c r="I12923" s="207" t="s">
        <v>268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691</v>
      </c>
      <c r="C12924" s="205" t="s">
        <v>692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287</v>
      </c>
      <c r="H12924" s="207" t="s">
        <v>2222</v>
      </c>
      <c r="I12924" s="207" t="s">
        <v>252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691</v>
      </c>
      <c r="C12925" s="205" t="s">
        <v>692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287</v>
      </c>
      <c r="H12925" s="207" t="s">
        <v>2222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691</v>
      </c>
      <c r="C12926" s="205" t="s">
        <v>692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287</v>
      </c>
      <c r="H12926" s="207" t="s">
        <v>1059</v>
      </c>
      <c r="I12926" s="207" t="s">
        <v>261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691</v>
      </c>
      <c r="C12927" s="205" t="s">
        <v>692</v>
      </c>
      <c r="D12927" s="72" t="str">
        <f t="shared" si="403"/>
        <v>set/2019</v>
      </c>
      <c r="E12927" s="206">
        <v>43710</v>
      </c>
      <c r="F12927" s="205" t="s">
        <v>210</v>
      </c>
      <c r="G12927" s="205" t="s">
        <v>287</v>
      </c>
      <c r="H12927" s="207" t="s">
        <v>298</v>
      </c>
      <c r="I12927" s="207" t="s">
        <v>2137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691</v>
      </c>
      <c r="C12928" s="205" t="s">
        <v>692</v>
      </c>
      <c r="D12928" s="72" t="str">
        <f t="shared" si="403"/>
        <v>set/2019</v>
      </c>
      <c r="E12928" s="206">
        <v>43710</v>
      </c>
      <c r="F12928" s="205" t="s">
        <v>210</v>
      </c>
      <c r="G12928" s="205" t="s">
        <v>287</v>
      </c>
      <c r="H12928" s="207" t="s">
        <v>298</v>
      </c>
      <c r="I12928" s="207" t="s">
        <v>2137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691</v>
      </c>
      <c r="C12929" s="205" t="s">
        <v>692</v>
      </c>
      <c r="D12929" s="72" t="str">
        <f t="shared" si="403"/>
        <v>set/2019</v>
      </c>
      <c r="E12929" s="206">
        <v>43710</v>
      </c>
      <c r="F12929" s="205" t="s">
        <v>210</v>
      </c>
      <c r="G12929" s="205" t="s">
        <v>287</v>
      </c>
      <c r="H12929" s="207" t="s">
        <v>298</v>
      </c>
      <c r="I12929" s="207" t="s">
        <v>2137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691</v>
      </c>
      <c r="C12930" s="205" t="s">
        <v>692</v>
      </c>
      <c r="D12930" s="72" t="str">
        <f t="shared" si="403"/>
        <v>set/2019</v>
      </c>
      <c r="E12930" s="206">
        <v>43710</v>
      </c>
      <c r="F12930" s="205" t="s">
        <v>210</v>
      </c>
      <c r="G12930" s="205" t="s">
        <v>287</v>
      </c>
      <c r="H12930" s="207" t="s">
        <v>298</v>
      </c>
      <c r="I12930" s="207" t="s">
        <v>2137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691</v>
      </c>
      <c r="C12931" s="205" t="s">
        <v>692</v>
      </c>
      <c r="D12931" s="72" t="str">
        <f t="shared" si="403"/>
        <v>set/2019</v>
      </c>
      <c r="E12931" s="206">
        <v>43710</v>
      </c>
      <c r="F12931" s="205" t="s">
        <v>210</v>
      </c>
      <c r="G12931" s="205" t="s">
        <v>287</v>
      </c>
      <c r="H12931" s="207" t="s">
        <v>298</v>
      </c>
      <c r="I12931" s="207" t="s">
        <v>2137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691</v>
      </c>
      <c r="C12932" s="205" t="s">
        <v>692</v>
      </c>
      <c r="D12932" s="72" t="str">
        <f t="shared" ref="D12932:D12995" si="405">TEXT(E12932,"mmm/aaaa")</f>
        <v>set/2019</v>
      </c>
      <c r="E12932" s="206">
        <v>43710</v>
      </c>
      <c r="F12932" s="205" t="s">
        <v>210</v>
      </c>
      <c r="G12932" s="205" t="s">
        <v>287</v>
      </c>
      <c r="H12932" s="207" t="s">
        <v>298</v>
      </c>
      <c r="I12932" s="207" t="s">
        <v>2137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691</v>
      </c>
      <c r="C12933" s="205" t="s">
        <v>692</v>
      </c>
      <c r="D12933" s="72" t="str">
        <f t="shared" si="405"/>
        <v>set/2019</v>
      </c>
      <c r="E12933" s="206">
        <v>43710</v>
      </c>
      <c r="F12933" s="205" t="s">
        <v>210</v>
      </c>
      <c r="G12933" s="205" t="s">
        <v>287</v>
      </c>
      <c r="H12933" s="207" t="s">
        <v>298</v>
      </c>
      <c r="I12933" s="207" t="s">
        <v>2137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691</v>
      </c>
      <c r="C12934" s="205" t="s">
        <v>692</v>
      </c>
      <c r="D12934" s="72" t="str">
        <f t="shared" si="405"/>
        <v>set/2019</v>
      </c>
      <c r="E12934" s="206">
        <v>43710</v>
      </c>
      <c r="F12934" s="205" t="s">
        <v>210</v>
      </c>
      <c r="G12934" s="205" t="s">
        <v>287</v>
      </c>
      <c r="H12934" s="207" t="s">
        <v>298</v>
      </c>
      <c r="I12934" s="207" t="s">
        <v>2137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691</v>
      </c>
      <c r="C12935" s="205" t="s">
        <v>692</v>
      </c>
      <c r="D12935" s="72" t="str">
        <f t="shared" si="405"/>
        <v>set/2019</v>
      </c>
      <c r="E12935" s="206">
        <v>43710</v>
      </c>
      <c r="F12935" s="205" t="s">
        <v>210</v>
      </c>
      <c r="G12935" s="205" t="s">
        <v>287</v>
      </c>
      <c r="H12935" s="207" t="s">
        <v>298</v>
      </c>
      <c r="I12935" s="207" t="s">
        <v>2137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691</v>
      </c>
      <c r="C12936" s="205" t="s">
        <v>692</v>
      </c>
      <c r="D12936" s="72" t="str">
        <f t="shared" si="405"/>
        <v>set/2019</v>
      </c>
      <c r="E12936" s="206">
        <v>43710</v>
      </c>
      <c r="F12936" s="205" t="s">
        <v>210</v>
      </c>
      <c r="G12936" s="205" t="s">
        <v>287</v>
      </c>
      <c r="H12936" s="207" t="s">
        <v>298</v>
      </c>
      <c r="I12936" s="207" t="s">
        <v>2137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691</v>
      </c>
      <c r="C12937" s="205" t="s">
        <v>692</v>
      </c>
      <c r="D12937" s="72" t="str">
        <f t="shared" si="405"/>
        <v>set/2019</v>
      </c>
      <c r="E12937" s="206">
        <v>43710</v>
      </c>
      <c r="F12937" s="205" t="s">
        <v>210</v>
      </c>
      <c r="G12937" s="205" t="s">
        <v>287</v>
      </c>
      <c r="H12937" s="207" t="s">
        <v>298</v>
      </c>
      <c r="I12937" s="207" t="s">
        <v>2137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691</v>
      </c>
      <c r="C12938" s="205" t="s">
        <v>692</v>
      </c>
      <c r="D12938" s="72" t="str">
        <f t="shared" si="405"/>
        <v>set/2019</v>
      </c>
      <c r="E12938" s="206">
        <v>43710</v>
      </c>
      <c r="F12938" s="205" t="s">
        <v>210</v>
      </c>
      <c r="G12938" s="205" t="s">
        <v>287</v>
      </c>
      <c r="H12938" s="207" t="s">
        <v>298</v>
      </c>
      <c r="I12938" s="207" t="s">
        <v>2137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691</v>
      </c>
      <c r="C12939" s="205" t="s">
        <v>692</v>
      </c>
      <c r="D12939" s="72" t="str">
        <f t="shared" si="405"/>
        <v>set/2019</v>
      </c>
      <c r="E12939" s="206">
        <v>43710</v>
      </c>
      <c r="F12939" s="205" t="s">
        <v>210</v>
      </c>
      <c r="G12939" s="205" t="s">
        <v>287</v>
      </c>
      <c r="H12939" s="207" t="s">
        <v>298</v>
      </c>
      <c r="I12939" s="207" t="s">
        <v>2137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691</v>
      </c>
      <c r="C12940" s="205" t="s">
        <v>692</v>
      </c>
      <c r="D12940" s="72" t="str">
        <f t="shared" si="405"/>
        <v>set/2019</v>
      </c>
      <c r="E12940" s="206">
        <v>43710</v>
      </c>
      <c r="F12940" s="205" t="s">
        <v>520</v>
      </c>
      <c r="G12940" s="205" t="s">
        <v>287</v>
      </c>
      <c r="H12940" s="207" t="s">
        <v>204</v>
      </c>
      <c r="I12940" s="207" t="s">
        <v>292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693</v>
      </c>
      <c r="C12941" s="205" t="s">
        <v>692</v>
      </c>
      <c r="D12941" s="72" t="str">
        <f t="shared" si="405"/>
        <v>set/2019</v>
      </c>
      <c r="E12941" s="206">
        <v>43711</v>
      </c>
      <c r="F12941" s="205" t="s">
        <v>201</v>
      </c>
      <c r="G12941" s="205" t="s">
        <v>287</v>
      </c>
      <c r="H12941" s="207" t="s">
        <v>1887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693</v>
      </c>
      <c r="C12942" s="205" t="s">
        <v>692</v>
      </c>
      <c r="D12942" s="72" t="str">
        <f t="shared" si="405"/>
        <v>set/2019</v>
      </c>
      <c r="E12942" s="206">
        <v>43711</v>
      </c>
      <c r="F12942" s="205" t="s">
        <v>201</v>
      </c>
      <c r="G12942" s="205" t="s">
        <v>287</v>
      </c>
      <c r="H12942" s="207" t="s">
        <v>1887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693</v>
      </c>
      <c r="C12943" s="205" t="s">
        <v>692</v>
      </c>
      <c r="D12943" s="72" t="str">
        <f t="shared" si="405"/>
        <v>set/2019</v>
      </c>
      <c r="E12943" s="206">
        <v>43711</v>
      </c>
      <c r="F12943" s="205" t="s">
        <v>520</v>
      </c>
      <c r="G12943" s="205" t="s">
        <v>287</v>
      </c>
      <c r="H12943" s="207" t="s">
        <v>204</v>
      </c>
      <c r="I12943" s="207" t="s">
        <v>292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691</v>
      </c>
      <c r="C12944" s="205" t="s">
        <v>692</v>
      </c>
      <c r="D12944" s="72" t="str">
        <f t="shared" si="405"/>
        <v>set/2019</v>
      </c>
      <c r="E12944" s="206">
        <v>43711</v>
      </c>
      <c r="F12944" s="205" t="s">
        <v>1618</v>
      </c>
      <c r="G12944" s="205" t="s">
        <v>287</v>
      </c>
      <c r="H12944" s="207" t="s">
        <v>1888</v>
      </c>
      <c r="I12944" s="207" t="s">
        <v>202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691</v>
      </c>
      <c r="C12945" s="205" t="s">
        <v>692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287</v>
      </c>
      <c r="H12945" s="207" t="s">
        <v>2223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691</v>
      </c>
      <c r="C12946" s="205" t="s">
        <v>692</v>
      </c>
      <c r="D12946" s="72" t="str">
        <f t="shared" si="405"/>
        <v>set/2019</v>
      </c>
      <c r="E12946" s="206">
        <v>43711</v>
      </c>
      <c r="F12946" s="205" t="s">
        <v>201</v>
      </c>
      <c r="G12946" s="205" t="s">
        <v>287</v>
      </c>
      <c r="H12946" s="207" t="s">
        <v>1887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691</v>
      </c>
      <c r="C12947" s="205" t="s">
        <v>692</v>
      </c>
      <c r="D12947" s="72" t="str">
        <f t="shared" si="405"/>
        <v>set/2019</v>
      </c>
      <c r="E12947" s="206">
        <v>43711</v>
      </c>
      <c r="F12947" s="205" t="s">
        <v>201</v>
      </c>
      <c r="G12947" s="205" t="s">
        <v>287</v>
      </c>
      <c r="H12947" s="207" t="s">
        <v>1887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691</v>
      </c>
      <c r="C12948" s="205" t="s">
        <v>692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287</v>
      </c>
      <c r="H12948" s="207" t="s">
        <v>2223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691</v>
      </c>
      <c r="C12949" s="205" t="s">
        <v>692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287</v>
      </c>
      <c r="H12949" s="207" t="s">
        <v>1917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691</v>
      </c>
      <c r="C12950" s="205" t="s">
        <v>692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287</v>
      </c>
      <c r="H12950" s="207" t="s">
        <v>1918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691</v>
      </c>
      <c r="C12951" s="205" t="s">
        <v>692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287</v>
      </c>
      <c r="H12951" s="207" t="s">
        <v>2224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691</v>
      </c>
      <c r="C12952" s="205" t="s">
        <v>692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287</v>
      </c>
      <c r="H12952" s="207" t="s">
        <v>2225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691</v>
      </c>
      <c r="C12953" s="205" t="s">
        <v>692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287</v>
      </c>
      <c r="H12953" s="207" t="s">
        <v>2226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691</v>
      </c>
      <c r="C12954" s="205" t="s">
        <v>692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287</v>
      </c>
      <c r="H12954" s="207" t="s">
        <v>2227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691</v>
      </c>
      <c r="C12955" s="205" t="s">
        <v>692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287</v>
      </c>
      <c r="H12955" s="207" t="s">
        <v>2228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691</v>
      </c>
      <c r="C12956" s="205" t="s">
        <v>692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287</v>
      </c>
      <c r="H12956" s="207" t="s">
        <v>795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691</v>
      </c>
      <c r="C12957" s="205" t="s">
        <v>692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287</v>
      </c>
      <c r="H12957" s="207" t="s">
        <v>2229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691</v>
      </c>
      <c r="C12958" s="205" t="s">
        <v>692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287</v>
      </c>
      <c r="H12958" s="207" t="s">
        <v>2230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691</v>
      </c>
      <c r="C12959" s="205" t="s">
        <v>692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287</v>
      </c>
      <c r="H12959" s="207" t="s">
        <v>2231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691</v>
      </c>
      <c r="C12960" s="205" t="s">
        <v>692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287</v>
      </c>
      <c r="H12960" s="207" t="s">
        <v>2232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691</v>
      </c>
      <c r="C12961" s="205" t="s">
        <v>692</v>
      </c>
      <c r="D12961" s="72" t="str">
        <f t="shared" si="405"/>
        <v>set/2019</v>
      </c>
      <c r="E12961" s="206">
        <v>43711</v>
      </c>
      <c r="F12961" s="205" t="s">
        <v>2011</v>
      </c>
      <c r="G12961" s="205" t="s">
        <v>287</v>
      </c>
      <c r="H12961" s="207" t="s">
        <v>2233</v>
      </c>
      <c r="I12961" s="207" t="s">
        <v>268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691</v>
      </c>
      <c r="C12962" s="205" t="s">
        <v>692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287</v>
      </c>
      <c r="H12962" s="207" t="s">
        <v>2234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691</v>
      </c>
      <c r="C12963" s="205" t="s">
        <v>692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287</v>
      </c>
      <c r="H12963" s="207" t="s">
        <v>2235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691</v>
      </c>
      <c r="C12964" s="205" t="s">
        <v>692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287</v>
      </c>
      <c r="H12964" s="207" t="s">
        <v>2236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691</v>
      </c>
      <c r="C12965" s="205" t="s">
        <v>692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287</v>
      </c>
      <c r="H12965" s="207" t="s">
        <v>2237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691</v>
      </c>
      <c r="C12966" s="205" t="s">
        <v>692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287</v>
      </c>
      <c r="H12966" s="207" t="s">
        <v>2238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691</v>
      </c>
      <c r="C12967" s="205" t="s">
        <v>692</v>
      </c>
      <c r="D12967" s="72" t="str">
        <f t="shared" si="405"/>
        <v>set/2019</v>
      </c>
      <c r="E12967" s="206">
        <v>43711</v>
      </c>
      <c r="F12967" s="205" t="s">
        <v>210</v>
      </c>
      <c r="G12967" s="205" t="s">
        <v>287</v>
      </c>
      <c r="H12967" s="207" t="s">
        <v>298</v>
      </c>
      <c r="I12967" s="207" t="s">
        <v>2137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691</v>
      </c>
      <c r="C12968" s="205" t="s">
        <v>692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287</v>
      </c>
      <c r="H12968" s="207" t="s">
        <v>2239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693</v>
      </c>
      <c r="C12969" s="205" t="s">
        <v>692</v>
      </c>
      <c r="D12969" s="72" t="str">
        <f t="shared" si="405"/>
        <v>set/2019</v>
      </c>
      <c r="E12969" s="206">
        <v>43712</v>
      </c>
      <c r="F12969" s="205" t="s">
        <v>210</v>
      </c>
      <c r="G12969" s="205" t="s">
        <v>287</v>
      </c>
      <c r="H12969" s="207" t="s">
        <v>1563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693</v>
      </c>
      <c r="C12970" s="205" t="s">
        <v>692</v>
      </c>
      <c r="D12970" s="72" t="str">
        <f t="shared" si="405"/>
        <v>set/2019</v>
      </c>
      <c r="E12970" s="206">
        <v>43712</v>
      </c>
      <c r="F12970" s="205" t="s">
        <v>520</v>
      </c>
      <c r="G12970" s="205" t="s">
        <v>287</v>
      </c>
      <c r="H12970" s="207" t="s">
        <v>204</v>
      </c>
      <c r="I12970" s="207" t="s">
        <v>292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691</v>
      </c>
      <c r="C12971" s="205" t="s">
        <v>692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287</v>
      </c>
      <c r="H12971" s="207" t="s">
        <v>1110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691</v>
      </c>
      <c r="C12972" s="205" t="s">
        <v>692</v>
      </c>
      <c r="D12972" s="72" t="str">
        <f t="shared" si="405"/>
        <v>set/2019</v>
      </c>
      <c r="E12972" s="206">
        <v>43712</v>
      </c>
      <c r="F12972" s="205" t="s">
        <v>2054</v>
      </c>
      <c r="G12972" s="205" t="s">
        <v>287</v>
      </c>
      <c r="H12972" s="207" t="s">
        <v>2240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691</v>
      </c>
      <c r="C12973" s="205" t="s">
        <v>692</v>
      </c>
      <c r="D12973" s="72" t="str">
        <f t="shared" si="405"/>
        <v>set/2019</v>
      </c>
      <c r="E12973" s="206">
        <v>43712</v>
      </c>
      <c r="F12973" s="205" t="s">
        <v>2054</v>
      </c>
      <c r="G12973" s="205" t="s">
        <v>287</v>
      </c>
      <c r="H12973" s="207" t="s">
        <v>2240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691</v>
      </c>
      <c r="C12974" s="205" t="s">
        <v>692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287</v>
      </c>
      <c r="H12974" s="207" t="s">
        <v>390</v>
      </c>
      <c r="I12974" s="207" t="s">
        <v>240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691</v>
      </c>
      <c r="C12975" s="205" t="s">
        <v>692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287</v>
      </c>
      <c r="H12975" s="207" t="s">
        <v>390</v>
      </c>
      <c r="I12975" s="207" t="s">
        <v>240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691</v>
      </c>
      <c r="C12976" s="205" t="s">
        <v>692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287</v>
      </c>
      <c r="H12976" s="207" t="s">
        <v>390</v>
      </c>
      <c r="I12976" s="207" t="s">
        <v>240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691</v>
      </c>
      <c r="C12977" s="205" t="s">
        <v>692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287</v>
      </c>
      <c r="H12977" s="207" t="s">
        <v>390</v>
      </c>
      <c r="I12977" s="207" t="s">
        <v>240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691</v>
      </c>
      <c r="C12978" s="205" t="s">
        <v>692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287</v>
      </c>
      <c r="H12978" s="207" t="s">
        <v>390</v>
      </c>
      <c r="I12978" s="207" t="s">
        <v>240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691</v>
      </c>
      <c r="C12979" s="205" t="s">
        <v>692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287</v>
      </c>
      <c r="H12979" s="207" t="s">
        <v>390</v>
      </c>
      <c r="I12979" s="207" t="s">
        <v>240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691</v>
      </c>
      <c r="C12980" s="205" t="s">
        <v>692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287</v>
      </c>
      <c r="H12980" s="207" t="s">
        <v>390</v>
      </c>
      <c r="I12980" s="207" t="s">
        <v>240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691</v>
      </c>
      <c r="C12981" s="205" t="s">
        <v>692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287</v>
      </c>
      <c r="H12981" s="207" t="s">
        <v>1039</v>
      </c>
      <c r="I12981" s="207" t="s">
        <v>245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691</v>
      </c>
      <c r="C12982" s="205" t="s">
        <v>692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287</v>
      </c>
      <c r="H12982" s="207" t="s">
        <v>1039</v>
      </c>
      <c r="I12982" s="207" t="s">
        <v>245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691</v>
      </c>
      <c r="C12983" s="205" t="s">
        <v>692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287</v>
      </c>
      <c r="H12983" s="207" t="s">
        <v>1039</v>
      </c>
      <c r="I12983" s="207" t="s">
        <v>245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691</v>
      </c>
      <c r="C12984" s="205" t="s">
        <v>692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287</v>
      </c>
      <c r="H12984" s="207" t="s">
        <v>1039</v>
      </c>
      <c r="I12984" s="207" t="s">
        <v>245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691</v>
      </c>
      <c r="C12985" s="205" t="s">
        <v>692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287</v>
      </c>
      <c r="H12985" s="207" t="s">
        <v>1039</v>
      </c>
      <c r="I12985" s="207" t="s">
        <v>245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691</v>
      </c>
      <c r="C12986" s="205" t="s">
        <v>692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287</v>
      </c>
      <c r="H12986" s="207" t="s">
        <v>1039</v>
      </c>
      <c r="I12986" s="207" t="s">
        <v>245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691</v>
      </c>
      <c r="C12987" s="205" t="s">
        <v>692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287</v>
      </c>
      <c r="H12987" s="207" t="s">
        <v>1039</v>
      </c>
      <c r="I12987" s="207" t="s">
        <v>245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691</v>
      </c>
      <c r="C12988" s="205" t="s">
        <v>692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287</v>
      </c>
      <c r="H12988" s="207" t="s">
        <v>1039</v>
      </c>
      <c r="I12988" s="207" t="s">
        <v>245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691</v>
      </c>
      <c r="C12989" s="205" t="s">
        <v>692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287</v>
      </c>
      <c r="H12989" s="207" t="s">
        <v>1039</v>
      </c>
      <c r="I12989" s="207" t="s">
        <v>245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691</v>
      </c>
      <c r="C12990" s="205" t="s">
        <v>692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287</v>
      </c>
      <c r="H12990" s="207" t="s">
        <v>1039</v>
      </c>
      <c r="I12990" s="207" t="s">
        <v>245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691</v>
      </c>
      <c r="C12991" s="205" t="s">
        <v>692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287</v>
      </c>
      <c r="H12991" s="207" t="s">
        <v>1039</v>
      </c>
      <c r="I12991" s="207" t="s">
        <v>245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691</v>
      </c>
      <c r="C12992" s="205" t="s">
        <v>692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287</v>
      </c>
      <c r="H12992" s="207" t="s">
        <v>1039</v>
      </c>
      <c r="I12992" s="207" t="s">
        <v>245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691</v>
      </c>
      <c r="C12993" s="205" t="s">
        <v>692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287</v>
      </c>
      <c r="H12993" s="207" t="s">
        <v>1039</v>
      </c>
      <c r="I12993" s="207" t="s">
        <v>245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691</v>
      </c>
      <c r="C12994" s="205" t="s">
        <v>692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287</v>
      </c>
      <c r="H12994" s="207" t="s">
        <v>1039</v>
      </c>
      <c r="I12994" s="207" t="s">
        <v>245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691</v>
      </c>
      <c r="C12995" s="205" t="s">
        <v>692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287</v>
      </c>
      <c r="H12995" s="207" t="s">
        <v>1039</v>
      </c>
      <c r="I12995" s="207" t="s">
        <v>245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691</v>
      </c>
      <c r="C12996" s="205" t="s">
        <v>692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287</v>
      </c>
      <c r="H12996" s="207" t="s">
        <v>1039</v>
      </c>
      <c r="I12996" s="207" t="s">
        <v>245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691</v>
      </c>
      <c r="C12997" s="205" t="s">
        <v>692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287</v>
      </c>
      <c r="H12997" s="207" t="s">
        <v>1039</v>
      </c>
      <c r="I12997" s="207" t="s">
        <v>245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691</v>
      </c>
      <c r="C12998" s="205" t="s">
        <v>692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287</v>
      </c>
      <c r="H12998" s="207" t="s">
        <v>1039</v>
      </c>
      <c r="I12998" s="207" t="s">
        <v>245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691</v>
      </c>
      <c r="C12999" s="205" t="s">
        <v>692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287</v>
      </c>
      <c r="H12999" s="207" t="s">
        <v>1039</v>
      </c>
      <c r="I12999" s="207" t="s">
        <v>245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691</v>
      </c>
      <c r="C13000" s="205" t="s">
        <v>692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287</v>
      </c>
      <c r="H13000" s="207" t="s">
        <v>1039</v>
      </c>
      <c r="I13000" s="207" t="s">
        <v>245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691</v>
      </c>
      <c r="C13001" s="205" t="s">
        <v>692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287</v>
      </c>
      <c r="H13001" s="207" t="s">
        <v>1039</v>
      </c>
      <c r="I13001" s="207" t="s">
        <v>245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691</v>
      </c>
      <c r="C13002" s="205" t="s">
        <v>692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287</v>
      </c>
      <c r="H13002" s="207" t="s">
        <v>1039</v>
      </c>
      <c r="I13002" s="207" t="s">
        <v>245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691</v>
      </c>
      <c r="C13003" s="205" t="s">
        <v>692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287</v>
      </c>
      <c r="H13003" s="207" t="s">
        <v>1039</v>
      </c>
      <c r="I13003" s="207" t="s">
        <v>245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691</v>
      </c>
      <c r="C13004" s="205" t="s">
        <v>692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287</v>
      </c>
      <c r="H13004" s="207" t="s">
        <v>1039</v>
      </c>
      <c r="I13004" s="207" t="s">
        <v>245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691</v>
      </c>
      <c r="C13005" s="205" t="s">
        <v>692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287</v>
      </c>
      <c r="H13005" s="207" t="s">
        <v>1039</v>
      </c>
      <c r="I13005" s="207" t="s">
        <v>245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691</v>
      </c>
      <c r="C13006" s="205" t="s">
        <v>692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287</v>
      </c>
      <c r="H13006" s="207" t="s">
        <v>1039</v>
      </c>
      <c r="I13006" s="207" t="s">
        <v>245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691</v>
      </c>
      <c r="C13007" s="205" t="s">
        <v>692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287</v>
      </c>
      <c r="H13007" s="207" t="s">
        <v>1039</v>
      </c>
      <c r="I13007" s="207" t="s">
        <v>245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691</v>
      </c>
      <c r="C13008" s="205" t="s">
        <v>692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287</v>
      </c>
      <c r="H13008" s="207" t="s">
        <v>1039</v>
      </c>
      <c r="I13008" s="207" t="s">
        <v>245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691</v>
      </c>
      <c r="C13009" s="205" t="s">
        <v>692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287</v>
      </c>
      <c r="H13009" s="207" t="s">
        <v>1039</v>
      </c>
      <c r="I13009" s="207" t="s">
        <v>245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691</v>
      </c>
      <c r="C13010" s="205" t="s">
        <v>692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287</v>
      </c>
      <c r="H13010" s="207" t="s">
        <v>1039</v>
      </c>
      <c r="I13010" s="207" t="s">
        <v>245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691</v>
      </c>
      <c r="C13011" s="205" t="s">
        <v>692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287</v>
      </c>
      <c r="H13011" s="207" t="s">
        <v>1039</v>
      </c>
      <c r="I13011" s="207" t="s">
        <v>245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691</v>
      </c>
      <c r="C13012" s="205" t="s">
        <v>692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287</v>
      </c>
      <c r="H13012" s="207" t="s">
        <v>1039</v>
      </c>
      <c r="I13012" s="207" t="s">
        <v>245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691</v>
      </c>
      <c r="C13013" s="205" t="s">
        <v>692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287</v>
      </c>
      <c r="H13013" s="207" t="s">
        <v>1039</v>
      </c>
      <c r="I13013" s="207" t="s">
        <v>245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691</v>
      </c>
      <c r="C13014" s="205" t="s">
        <v>692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287</v>
      </c>
      <c r="H13014" s="207" t="s">
        <v>1039</v>
      </c>
      <c r="I13014" s="207" t="s">
        <v>245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691</v>
      </c>
      <c r="C13015" s="205" t="s">
        <v>692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287</v>
      </c>
      <c r="H13015" s="207" t="s">
        <v>1039</v>
      </c>
      <c r="I13015" s="207" t="s">
        <v>245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691</v>
      </c>
      <c r="C13016" s="205" t="s">
        <v>692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287</v>
      </c>
      <c r="H13016" s="207" t="s">
        <v>1039</v>
      </c>
      <c r="I13016" s="207" t="s">
        <v>245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691</v>
      </c>
      <c r="C13017" s="205" t="s">
        <v>692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287</v>
      </c>
      <c r="H13017" s="207" t="s">
        <v>1039</v>
      </c>
      <c r="I13017" s="207" t="s">
        <v>245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691</v>
      </c>
      <c r="C13018" s="205" t="s">
        <v>692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287</v>
      </c>
      <c r="H13018" s="207" t="s">
        <v>1039</v>
      </c>
      <c r="I13018" s="207" t="s">
        <v>245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691</v>
      </c>
      <c r="C13019" s="205" t="s">
        <v>692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287</v>
      </c>
      <c r="H13019" s="207" t="s">
        <v>1039</v>
      </c>
      <c r="I13019" s="207" t="s">
        <v>245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691</v>
      </c>
      <c r="C13020" s="205" t="s">
        <v>692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287</v>
      </c>
      <c r="H13020" s="207" t="s">
        <v>1039</v>
      </c>
      <c r="I13020" s="207" t="s">
        <v>245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691</v>
      </c>
      <c r="C13021" s="205" t="s">
        <v>692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287</v>
      </c>
      <c r="H13021" s="207" t="s">
        <v>1039</v>
      </c>
      <c r="I13021" s="207" t="s">
        <v>245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691</v>
      </c>
      <c r="C13022" s="205" t="s">
        <v>692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287</v>
      </c>
      <c r="H13022" s="207" t="s">
        <v>1039</v>
      </c>
      <c r="I13022" s="207" t="s">
        <v>245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691</v>
      </c>
      <c r="C13023" s="205" t="s">
        <v>692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287</v>
      </c>
      <c r="H13023" s="207" t="s">
        <v>1039</v>
      </c>
      <c r="I13023" s="207" t="s">
        <v>245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691</v>
      </c>
      <c r="C13024" s="205" t="s">
        <v>692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287</v>
      </c>
      <c r="H13024" s="207" t="s">
        <v>1039</v>
      </c>
      <c r="I13024" s="207" t="s">
        <v>245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691</v>
      </c>
      <c r="C13025" s="205" t="s">
        <v>692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287</v>
      </c>
      <c r="H13025" s="207" t="s">
        <v>1039</v>
      </c>
      <c r="I13025" s="207" t="s">
        <v>245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691</v>
      </c>
      <c r="C13026" s="205" t="s">
        <v>692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287</v>
      </c>
      <c r="H13026" s="207" t="s">
        <v>1039</v>
      </c>
      <c r="I13026" s="207" t="s">
        <v>245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691</v>
      </c>
      <c r="C13027" s="205" t="s">
        <v>692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287</v>
      </c>
      <c r="H13027" s="207" t="s">
        <v>1039</v>
      </c>
      <c r="I13027" s="207" t="s">
        <v>245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691</v>
      </c>
      <c r="C13028" s="205" t="s">
        <v>692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287</v>
      </c>
      <c r="H13028" s="207" t="s">
        <v>1039</v>
      </c>
      <c r="I13028" s="207" t="s">
        <v>245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691</v>
      </c>
      <c r="C13029" s="205" t="s">
        <v>692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287</v>
      </c>
      <c r="H13029" s="207" t="s">
        <v>1039</v>
      </c>
      <c r="I13029" s="207" t="s">
        <v>245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691</v>
      </c>
      <c r="C13030" s="205" t="s">
        <v>692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287</v>
      </c>
      <c r="H13030" s="207" t="s">
        <v>1039</v>
      </c>
      <c r="I13030" s="207" t="s">
        <v>245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691</v>
      </c>
      <c r="C13031" s="205" t="s">
        <v>692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287</v>
      </c>
      <c r="H13031" s="207" t="s">
        <v>1039</v>
      </c>
      <c r="I13031" s="207" t="s">
        <v>245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691</v>
      </c>
      <c r="C13032" s="205" t="s">
        <v>692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287</v>
      </c>
      <c r="H13032" s="207" t="s">
        <v>1039</v>
      </c>
      <c r="I13032" s="207" t="s">
        <v>245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691</v>
      </c>
      <c r="C13033" s="205" t="s">
        <v>692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287</v>
      </c>
      <c r="H13033" s="207" t="s">
        <v>1039</v>
      </c>
      <c r="I13033" s="207" t="s">
        <v>245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691</v>
      </c>
      <c r="C13034" s="205" t="s">
        <v>692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287</v>
      </c>
      <c r="H13034" s="207" t="s">
        <v>1039</v>
      </c>
      <c r="I13034" s="207" t="s">
        <v>245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691</v>
      </c>
      <c r="C13035" s="205" t="s">
        <v>692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287</v>
      </c>
      <c r="H13035" s="207" t="s">
        <v>1039</v>
      </c>
      <c r="I13035" s="207" t="s">
        <v>245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691</v>
      </c>
      <c r="C13036" s="205" t="s">
        <v>692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287</v>
      </c>
      <c r="H13036" s="207" t="s">
        <v>1039</v>
      </c>
      <c r="I13036" s="207" t="s">
        <v>245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691</v>
      </c>
      <c r="C13037" s="205" t="s">
        <v>692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287</v>
      </c>
      <c r="H13037" s="207" t="s">
        <v>1039</v>
      </c>
      <c r="I13037" s="207" t="s">
        <v>245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691</v>
      </c>
      <c r="C13038" s="205" t="s">
        <v>692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287</v>
      </c>
      <c r="H13038" s="207" t="s">
        <v>1039</v>
      </c>
      <c r="I13038" s="207" t="s">
        <v>245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691</v>
      </c>
      <c r="C13039" s="205" t="s">
        <v>692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287</v>
      </c>
      <c r="H13039" s="207" t="s">
        <v>1039</v>
      </c>
      <c r="I13039" s="207" t="s">
        <v>245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691</v>
      </c>
      <c r="C13040" s="205" t="s">
        <v>692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287</v>
      </c>
      <c r="H13040" s="207" t="s">
        <v>1039</v>
      </c>
      <c r="I13040" s="207" t="s">
        <v>245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691</v>
      </c>
      <c r="C13041" s="205" t="s">
        <v>692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287</v>
      </c>
      <c r="H13041" s="207" t="s">
        <v>1039</v>
      </c>
      <c r="I13041" s="207" t="s">
        <v>245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691</v>
      </c>
      <c r="C13042" s="205" t="s">
        <v>692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287</v>
      </c>
      <c r="H13042" s="207" t="s">
        <v>1039</v>
      </c>
      <c r="I13042" s="207" t="s">
        <v>245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691</v>
      </c>
      <c r="C13043" s="205" t="s">
        <v>692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287</v>
      </c>
      <c r="H13043" s="207" t="s">
        <v>1039</v>
      </c>
      <c r="I13043" s="207" t="s">
        <v>245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691</v>
      </c>
      <c r="C13044" s="205" t="s">
        <v>692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287</v>
      </c>
      <c r="H13044" s="207" t="s">
        <v>1039</v>
      </c>
      <c r="I13044" s="207" t="s">
        <v>245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691</v>
      </c>
      <c r="C13045" s="205" t="s">
        <v>692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287</v>
      </c>
      <c r="H13045" s="207" t="s">
        <v>1039</v>
      </c>
      <c r="I13045" s="207" t="s">
        <v>245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691</v>
      </c>
      <c r="C13046" s="205" t="s">
        <v>692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287</v>
      </c>
      <c r="H13046" s="207" t="s">
        <v>1039</v>
      </c>
      <c r="I13046" s="207" t="s">
        <v>245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691</v>
      </c>
      <c r="C13047" s="205" t="s">
        <v>692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287</v>
      </c>
      <c r="H13047" s="207" t="s">
        <v>1039</v>
      </c>
      <c r="I13047" s="207" t="s">
        <v>245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691</v>
      </c>
      <c r="C13048" s="205" t="s">
        <v>692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287</v>
      </c>
      <c r="H13048" s="207" t="s">
        <v>1039</v>
      </c>
      <c r="I13048" s="207" t="s">
        <v>245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691</v>
      </c>
      <c r="C13049" s="205" t="s">
        <v>692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287</v>
      </c>
      <c r="H13049" s="207" t="s">
        <v>1039</v>
      </c>
      <c r="I13049" s="207" t="s">
        <v>245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691</v>
      </c>
      <c r="C13050" s="205" t="s">
        <v>692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287</v>
      </c>
      <c r="H13050" s="207" t="s">
        <v>1039</v>
      </c>
      <c r="I13050" s="207" t="s">
        <v>245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691</v>
      </c>
      <c r="C13051" s="205" t="s">
        <v>692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287</v>
      </c>
      <c r="H13051" s="207" t="s">
        <v>1039</v>
      </c>
      <c r="I13051" s="207" t="s">
        <v>245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691</v>
      </c>
      <c r="C13052" s="205" t="s">
        <v>692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287</v>
      </c>
      <c r="H13052" s="207" t="s">
        <v>1039</v>
      </c>
      <c r="I13052" s="207" t="s">
        <v>245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691</v>
      </c>
      <c r="C13053" s="205" t="s">
        <v>692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287</v>
      </c>
      <c r="H13053" s="207" t="s">
        <v>1039</v>
      </c>
      <c r="I13053" s="207" t="s">
        <v>245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691</v>
      </c>
      <c r="C13054" s="205" t="s">
        <v>692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287</v>
      </c>
      <c r="H13054" s="207" t="s">
        <v>1039</v>
      </c>
      <c r="I13054" s="207" t="s">
        <v>245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691</v>
      </c>
      <c r="C13055" s="205" t="s">
        <v>692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287</v>
      </c>
      <c r="H13055" s="207" t="s">
        <v>1039</v>
      </c>
      <c r="I13055" s="207" t="s">
        <v>245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691</v>
      </c>
      <c r="C13056" s="205" t="s">
        <v>692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287</v>
      </c>
      <c r="H13056" s="207" t="s">
        <v>1039</v>
      </c>
      <c r="I13056" s="207" t="s">
        <v>245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691</v>
      </c>
      <c r="C13057" s="205" t="s">
        <v>692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287</v>
      </c>
      <c r="H13057" s="207" t="s">
        <v>1039</v>
      </c>
      <c r="I13057" s="207" t="s">
        <v>245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691</v>
      </c>
      <c r="C13058" s="205" t="s">
        <v>692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287</v>
      </c>
      <c r="H13058" s="207" t="s">
        <v>1039</v>
      </c>
      <c r="I13058" s="207" t="s">
        <v>245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691</v>
      </c>
      <c r="C13059" s="205" t="s">
        <v>692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287</v>
      </c>
      <c r="H13059" s="207" t="s">
        <v>1039</v>
      </c>
      <c r="I13059" s="207" t="s">
        <v>245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691</v>
      </c>
      <c r="C13060" s="205" t="s">
        <v>692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287</v>
      </c>
      <c r="H13060" s="207" t="s">
        <v>1039</v>
      </c>
      <c r="I13060" s="207" t="s">
        <v>245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691</v>
      </c>
      <c r="C13061" s="205" t="s">
        <v>692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287</v>
      </c>
      <c r="H13061" s="207" t="s">
        <v>1039</v>
      </c>
      <c r="I13061" s="207" t="s">
        <v>245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691</v>
      </c>
      <c r="C13062" s="205" t="s">
        <v>692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287</v>
      </c>
      <c r="H13062" s="207" t="s">
        <v>1039</v>
      </c>
      <c r="I13062" s="207" t="s">
        <v>245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691</v>
      </c>
      <c r="C13063" s="205" t="s">
        <v>692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287</v>
      </c>
      <c r="H13063" s="207" t="s">
        <v>1039</v>
      </c>
      <c r="I13063" s="207" t="s">
        <v>245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691</v>
      </c>
      <c r="C13064" s="205" t="s">
        <v>692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287</v>
      </c>
      <c r="H13064" s="207" t="s">
        <v>1039</v>
      </c>
      <c r="I13064" s="207" t="s">
        <v>245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691</v>
      </c>
      <c r="C13065" s="205" t="s">
        <v>692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287</v>
      </c>
      <c r="H13065" s="207" t="s">
        <v>1039</v>
      </c>
      <c r="I13065" s="207" t="s">
        <v>245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691</v>
      </c>
      <c r="C13066" s="205" t="s">
        <v>692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287</v>
      </c>
      <c r="H13066" s="207" t="s">
        <v>1039</v>
      </c>
      <c r="I13066" s="207" t="s">
        <v>245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691</v>
      </c>
      <c r="C13067" s="205" t="s">
        <v>692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287</v>
      </c>
      <c r="H13067" s="207" t="s">
        <v>1039</v>
      </c>
      <c r="I13067" s="207" t="s">
        <v>245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691</v>
      </c>
      <c r="C13068" s="205" t="s">
        <v>692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287</v>
      </c>
      <c r="H13068" s="207" t="s">
        <v>1039</v>
      </c>
      <c r="I13068" s="207" t="s">
        <v>245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691</v>
      </c>
      <c r="C13069" s="205" t="s">
        <v>692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287</v>
      </c>
      <c r="H13069" s="207" t="s">
        <v>1039</v>
      </c>
      <c r="I13069" s="207" t="s">
        <v>245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691</v>
      </c>
      <c r="C13070" s="205" t="s">
        <v>692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287</v>
      </c>
      <c r="H13070" s="207" t="s">
        <v>1039</v>
      </c>
      <c r="I13070" s="207" t="s">
        <v>245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691</v>
      </c>
      <c r="C13071" s="205" t="s">
        <v>692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287</v>
      </c>
      <c r="H13071" s="207" t="s">
        <v>1039</v>
      </c>
      <c r="I13071" s="207" t="s">
        <v>245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691</v>
      </c>
      <c r="C13072" s="205" t="s">
        <v>692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287</v>
      </c>
      <c r="H13072" s="207" t="s">
        <v>1039</v>
      </c>
      <c r="I13072" s="207" t="s">
        <v>245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691</v>
      </c>
      <c r="C13073" s="205" t="s">
        <v>692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287</v>
      </c>
      <c r="H13073" s="207" t="s">
        <v>1039</v>
      </c>
      <c r="I13073" s="207" t="s">
        <v>245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691</v>
      </c>
      <c r="C13074" s="205" t="s">
        <v>692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287</v>
      </c>
      <c r="H13074" s="207" t="s">
        <v>1039</v>
      </c>
      <c r="I13074" s="207" t="s">
        <v>245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691</v>
      </c>
      <c r="C13075" s="205" t="s">
        <v>692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287</v>
      </c>
      <c r="H13075" s="207" t="s">
        <v>1039</v>
      </c>
      <c r="I13075" s="207" t="s">
        <v>245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691</v>
      </c>
      <c r="C13076" s="205" t="s">
        <v>692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287</v>
      </c>
      <c r="H13076" s="207" t="s">
        <v>1039</v>
      </c>
      <c r="I13076" s="207" t="s">
        <v>245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691</v>
      </c>
      <c r="C13077" s="205" t="s">
        <v>692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287</v>
      </c>
      <c r="H13077" s="207" t="s">
        <v>1039</v>
      </c>
      <c r="I13077" s="207" t="s">
        <v>245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691</v>
      </c>
      <c r="C13078" s="205" t="s">
        <v>692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287</v>
      </c>
      <c r="H13078" s="207" t="s">
        <v>1039</v>
      </c>
      <c r="I13078" s="207" t="s">
        <v>245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691</v>
      </c>
      <c r="C13079" s="205" t="s">
        <v>692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287</v>
      </c>
      <c r="H13079" s="207" t="s">
        <v>342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691</v>
      </c>
      <c r="C13080" s="205" t="s">
        <v>692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287</v>
      </c>
      <c r="H13080" s="207" t="s">
        <v>328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691</v>
      </c>
      <c r="C13081" s="205" t="s">
        <v>692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287</v>
      </c>
      <c r="H13081" s="207" t="s">
        <v>328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691</v>
      </c>
      <c r="C13082" s="205" t="s">
        <v>692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287</v>
      </c>
      <c r="H13082" s="207" t="s">
        <v>328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691</v>
      </c>
      <c r="C13083" s="205" t="s">
        <v>692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289</v>
      </c>
      <c r="H13083" s="207" t="s">
        <v>2158</v>
      </c>
      <c r="I13083" s="207" t="s">
        <v>250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691</v>
      </c>
      <c r="C13084" s="205" t="s">
        <v>692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287</v>
      </c>
      <c r="H13084" s="207" t="s">
        <v>1778</v>
      </c>
      <c r="I13084" s="207" t="s">
        <v>236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691</v>
      </c>
      <c r="C13085" s="205" t="s">
        <v>692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289</v>
      </c>
      <c r="H13085" s="207" t="s">
        <v>1755</v>
      </c>
      <c r="I13085" s="207" t="s">
        <v>240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691</v>
      </c>
      <c r="C13086" s="205" t="s">
        <v>692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289</v>
      </c>
      <c r="H13086" s="207" t="s">
        <v>1755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691</v>
      </c>
      <c r="C13087" s="205" t="s">
        <v>692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287</v>
      </c>
      <c r="H13087" s="207" t="s">
        <v>1110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691</v>
      </c>
      <c r="C13088" s="205" t="s">
        <v>692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287</v>
      </c>
      <c r="H13088" s="207" t="s">
        <v>2241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691</v>
      </c>
      <c r="C13089" s="205" t="s">
        <v>692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287</v>
      </c>
      <c r="H13089" s="207" t="s">
        <v>2242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691</v>
      </c>
      <c r="C13090" s="205" t="s">
        <v>692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287</v>
      </c>
      <c r="H13090" s="207" t="s">
        <v>2001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691</v>
      </c>
      <c r="C13091" s="205" t="s">
        <v>692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287</v>
      </c>
      <c r="H13091" s="207" t="s">
        <v>2001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691</v>
      </c>
      <c r="C13092" s="205" t="s">
        <v>692</v>
      </c>
      <c r="D13092" s="72" t="str">
        <f t="shared" si="409"/>
        <v>set/2019</v>
      </c>
      <c r="E13092" s="206">
        <v>43712</v>
      </c>
      <c r="F13092" s="205" t="s">
        <v>210</v>
      </c>
      <c r="G13092" s="205" t="s">
        <v>287</v>
      </c>
      <c r="H13092" s="207" t="s">
        <v>298</v>
      </c>
      <c r="I13092" s="207" t="s">
        <v>2137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691</v>
      </c>
      <c r="C13093" s="205" t="s">
        <v>692</v>
      </c>
      <c r="D13093" s="72" t="str">
        <f t="shared" si="409"/>
        <v>set/2019</v>
      </c>
      <c r="E13093" s="206">
        <v>43712</v>
      </c>
      <c r="F13093" s="205" t="s">
        <v>210</v>
      </c>
      <c r="G13093" s="205" t="s">
        <v>287</v>
      </c>
      <c r="H13093" s="207" t="s">
        <v>298</v>
      </c>
      <c r="I13093" s="207" t="s">
        <v>2137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691</v>
      </c>
      <c r="C13094" s="205" t="s">
        <v>692</v>
      </c>
      <c r="D13094" s="72" t="str">
        <f t="shared" si="409"/>
        <v>set/2019</v>
      </c>
      <c r="E13094" s="206">
        <v>43712</v>
      </c>
      <c r="F13094" s="205" t="s">
        <v>210</v>
      </c>
      <c r="G13094" s="205" t="s">
        <v>287</v>
      </c>
      <c r="H13094" s="207" t="s">
        <v>298</v>
      </c>
      <c r="I13094" s="207" t="s">
        <v>2137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691</v>
      </c>
      <c r="C13095" s="205" t="s">
        <v>692</v>
      </c>
      <c r="D13095" s="72" t="str">
        <f t="shared" si="409"/>
        <v>set/2019</v>
      </c>
      <c r="E13095" s="206">
        <v>43712</v>
      </c>
      <c r="F13095" s="205" t="s">
        <v>210</v>
      </c>
      <c r="G13095" s="205" t="s">
        <v>287</v>
      </c>
      <c r="H13095" s="207" t="s">
        <v>298</v>
      </c>
      <c r="I13095" s="207" t="s">
        <v>2137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691</v>
      </c>
      <c r="C13096" s="205" t="s">
        <v>692</v>
      </c>
      <c r="D13096" s="72" t="str">
        <f t="shared" si="409"/>
        <v>set/2019</v>
      </c>
      <c r="E13096" s="206">
        <v>43712</v>
      </c>
      <c r="F13096" s="205" t="s">
        <v>210</v>
      </c>
      <c r="G13096" s="205" t="s">
        <v>287</v>
      </c>
      <c r="H13096" s="207" t="s">
        <v>298</v>
      </c>
      <c r="I13096" s="207" t="s">
        <v>2137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691</v>
      </c>
      <c r="C13097" s="205" t="s">
        <v>692</v>
      </c>
      <c r="D13097" s="72" t="str">
        <f t="shared" si="409"/>
        <v>set/2019</v>
      </c>
      <c r="E13097" s="206">
        <v>43712</v>
      </c>
      <c r="F13097" s="205" t="s">
        <v>210</v>
      </c>
      <c r="G13097" s="205" t="s">
        <v>287</v>
      </c>
      <c r="H13097" s="207" t="s">
        <v>298</v>
      </c>
      <c r="I13097" s="207" t="s">
        <v>2137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691</v>
      </c>
      <c r="C13098" s="205" t="s">
        <v>692</v>
      </c>
      <c r="D13098" s="72" t="str">
        <f t="shared" si="409"/>
        <v>set/2019</v>
      </c>
      <c r="E13098" s="206">
        <v>43712</v>
      </c>
      <c r="F13098" s="205" t="s">
        <v>210</v>
      </c>
      <c r="G13098" s="205" t="s">
        <v>287</v>
      </c>
      <c r="H13098" s="207" t="s">
        <v>298</v>
      </c>
      <c r="I13098" s="207" t="s">
        <v>2137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691</v>
      </c>
      <c r="C13099" s="205" t="s">
        <v>692</v>
      </c>
      <c r="D13099" s="72" t="str">
        <f t="shared" si="409"/>
        <v>set/2019</v>
      </c>
      <c r="E13099" s="206">
        <v>43712</v>
      </c>
      <c r="F13099" s="205" t="s">
        <v>210</v>
      </c>
      <c r="G13099" s="205" t="s">
        <v>287</v>
      </c>
      <c r="H13099" s="207" t="s">
        <v>298</v>
      </c>
      <c r="I13099" s="207" t="s">
        <v>2137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691</v>
      </c>
      <c r="C13100" s="205" t="s">
        <v>692</v>
      </c>
      <c r="D13100" s="72" t="str">
        <f t="shared" si="409"/>
        <v>set/2019</v>
      </c>
      <c r="E13100" s="206">
        <v>43712</v>
      </c>
      <c r="F13100" s="205" t="s">
        <v>210</v>
      </c>
      <c r="G13100" s="205" t="s">
        <v>287</v>
      </c>
      <c r="H13100" s="207" t="s">
        <v>298</v>
      </c>
      <c r="I13100" s="207" t="s">
        <v>2137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691</v>
      </c>
      <c r="C13101" s="205" t="s">
        <v>692</v>
      </c>
      <c r="D13101" s="72" t="str">
        <f t="shared" si="409"/>
        <v>set/2019</v>
      </c>
      <c r="E13101" s="206">
        <v>43712</v>
      </c>
      <c r="F13101" s="205" t="s">
        <v>210</v>
      </c>
      <c r="G13101" s="205" t="s">
        <v>287</v>
      </c>
      <c r="H13101" s="207" t="s">
        <v>298</v>
      </c>
      <c r="I13101" s="207" t="s">
        <v>2137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691</v>
      </c>
      <c r="C13102" s="205" t="s">
        <v>692</v>
      </c>
      <c r="D13102" s="72" t="str">
        <f t="shared" si="409"/>
        <v>set/2019</v>
      </c>
      <c r="E13102" s="206">
        <v>43712</v>
      </c>
      <c r="F13102" s="205" t="s">
        <v>520</v>
      </c>
      <c r="G13102" s="205" t="s">
        <v>287</v>
      </c>
      <c r="H13102" s="207" t="s">
        <v>204</v>
      </c>
      <c r="I13102" s="207" t="s">
        <v>292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691</v>
      </c>
      <c r="C13103" s="205" t="s">
        <v>692</v>
      </c>
      <c r="D13103" s="72" t="str">
        <f t="shared" si="409"/>
        <v>set/2019</v>
      </c>
      <c r="E13103" s="206">
        <v>43713</v>
      </c>
      <c r="F13103" s="205" t="s">
        <v>211</v>
      </c>
      <c r="G13103" s="205" t="s">
        <v>287</v>
      </c>
      <c r="H13103" s="207" t="s">
        <v>2243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691</v>
      </c>
      <c r="C13104" s="205" t="s">
        <v>692</v>
      </c>
      <c r="D13104" s="72" t="str">
        <f t="shared" si="409"/>
        <v>set/2019</v>
      </c>
      <c r="E13104" s="206">
        <v>43713</v>
      </c>
      <c r="F13104" s="205" t="s">
        <v>2054</v>
      </c>
      <c r="G13104" s="205" t="s">
        <v>287</v>
      </c>
      <c r="H13104" s="207" t="s">
        <v>2240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691</v>
      </c>
      <c r="C13105" s="205" t="s">
        <v>692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287</v>
      </c>
      <c r="H13105" s="207" t="s">
        <v>2244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691</v>
      </c>
      <c r="C13106" s="205" t="s">
        <v>692</v>
      </c>
      <c r="D13106" s="72" t="str">
        <f t="shared" si="409"/>
        <v>set/2019</v>
      </c>
      <c r="E13106" s="206">
        <v>43713</v>
      </c>
      <c r="F13106" s="205" t="s">
        <v>2245</v>
      </c>
      <c r="G13106" s="205" t="s">
        <v>287</v>
      </c>
      <c r="H13106" s="207" t="s">
        <v>2246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691</v>
      </c>
      <c r="C13107" s="205" t="s">
        <v>692</v>
      </c>
      <c r="D13107" s="72" t="str">
        <f t="shared" si="409"/>
        <v>set/2019</v>
      </c>
      <c r="E13107" s="206">
        <v>43713</v>
      </c>
      <c r="F13107" s="258" t="s">
        <v>1886</v>
      </c>
      <c r="G13107" s="205" t="s">
        <v>287</v>
      </c>
      <c r="H13107" s="207" t="s">
        <v>2247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691</v>
      </c>
      <c r="C13108" s="205" t="s">
        <v>692</v>
      </c>
      <c r="D13108" s="72" t="str">
        <f t="shared" si="409"/>
        <v>set/2019</v>
      </c>
      <c r="E13108" s="206">
        <v>43713</v>
      </c>
      <c r="F13108" s="258" t="s">
        <v>1886</v>
      </c>
      <c r="G13108" s="205" t="s">
        <v>287</v>
      </c>
      <c r="H13108" s="207" t="s">
        <v>2248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691</v>
      </c>
      <c r="C13109" s="205" t="s">
        <v>692</v>
      </c>
      <c r="D13109" s="72" t="str">
        <f t="shared" si="409"/>
        <v>set/2019</v>
      </c>
      <c r="E13109" s="206">
        <v>43713</v>
      </c>
      <c r="F13109" s="205" t="s">
        <v>2150</v>
      </c>
      <c r="G13109" s="205" t="s">
        <v>287</v>
      </c>
      <c r="H13109" s="207" t="s">
        <v>2249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691</v>
      </c>
      <c r="C13110" s="205" t="s">
        <v>692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287</v>
      </c>
      <c r="H13110" s="207" t="s">
        <v>2250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691</v>
      </c>
      <c r="C13111" s="205" t="s">
        <v>692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289</v>
      </c>
      <c r="H13111" s="207" t="s">
        <v>389</v>
      </c>
      <c r="I13111" s="207" t="s">
        <v>241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691</v>
      </c>
      <c r="C13112" s="205" t="s">
        <v>692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303</v>
      </c>
      <c r="H13112" s="207" t="s">
        <v>389</v>
      </c>
      <c r="I13112" s="207" t="s">
        <v>241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691</v>
      </c>
      <c r="C13113" s="205" t="s">
        <v>692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289</v>
      </c>
      <c r="H13113" s="207" t="s">
        <v>389</v>
      </c>
      <c r="I13113" s="207" t="s">
        <v>241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691</v>
      </c>
      <c r="C13114" s="205" t="s">
        <v>692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303</v>
      </c>
      <c r="H13114" s="207" t="s">
        <v>389</v>
      </c>
      <c r="I13114" s="207" t="s">
        <v>241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691</v>
      </c>
      <c r="C13115" s="205" t="s">
        <v>692</v>
      </c>
      <c r="D13115" s="72" t="str">
        <f t="shared" si="409"/>
        <v>set/2019</v>
      </c>
      <c r="E13115" s="206">
        <v>43713</v>
      </c>
      <c r="F13115" s="205" t="s">
        <v>201</v>
      </c>
      <c r="G13115" s="205" t="s">
        <v>287</v>
      </c>
      <c r="H13115" s="207" t="s">
        <v>294</v>
      </c>
      <c r="I13115" s="207" t="s">
        <v>229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691</v>
      </c>
      <c r="C13116" s="205" t="s">
        <v>692</v>
      </c>
      <c r="D13116" s="72" t="str">
        <f t="shared" si="409"/>
        <v>set/2019</v>
      </c>
      <c r="E13116" s="206">
        <v>43713</v>
      </c>
      <c r="F13116" s="205" t="s">
        <v>210</v>
      </c>
      <c r="G13116" s="205" t="s">
        <v>287</v>
      </c>
      <c r="H13116" s="207" t="s">
        <v>298</v>
      </c>
      <c r="I13116" s="207" t="s">
        <v>2137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691</v>
      </c>
      <c r="C13117" s="205" t="s">
        <v>692</v>
      </c>
      <c r="D13117" s="72" t="str">
        <f t="shared" si="409"/>
        <v>set/2019</v>
      </c>
      <c r="E13117" s="206">
        <v>43713</v>
      </c>
      <c r="F13117" s="205" t="s">
        <v>210</v>
      </c>
      <c r="G13117" s="205" t="s">
        <v>287</v>
      </c>
      <c r="H13117" s="207" t="s">
        <v>133</v>
      </c>
      <c r="I13117" s="207" t="s">
        <v>2137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691</v>
      </c>
      <c r="C13118" s="205" t="s">
        <v>692</v>
      </c>
      <c r="D13118" s="72" t="str">
        <f t="shared" si="409"/>
        <v>set/2019</v>
      </c>
      <c r="E13118" s="206">
        <v>43713</v>
      </c>
      <c r="F13118" s="205" t="s">
        <v>520</v>
      </c>
      <c r="G13118" s="205" t="s">
        <v>287</v>
      </c>
      <c r="H13118" s="207" t="s">
        <v>204</v>
      </c>
      <c r="I13118" s="207" t="s">
        <v>292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691</v>
      </c>
      <c r="C13119" s="205" t="s">
        <v>692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287</v>
      </c>
      <c r="H13119" s="207" t="s">
        <v>2094</v>
      </c>
      <c r="I13119" s="207" t="s">
        <v>236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691</v>
      </c>
      <c r="C13120" s="205" t="s">
        <v>692</v>
      </c>
      <c r="D13120" s="72" t="str">
        <f t="shared" si="409"/>
        <v>set/2019</v>
      </c>
      <c r="E13120" s="206">
        <v>43714</v>
      </c>
      <c r="F13120" s="205" t="s">
        <v>2251</v>
      </c>
      <c r="G13120" s="205" t="s">
        <v>287</v>
      </c>
      <c r="H13120" s="207" t="s">
        <v>2252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691</v>
      </c>
      <c r="C13121" s="205" t="s">
        <v>692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287</v>
      </c>
      <c r="H13121" s="207" t="s">
        <v>1894</v>
      </c>
      <c r="I13121" s="207" t="s">
        <v>241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691</v>
      </c>
      <c r="C13122" s="205" t="s">
        <v>692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287</v>
      </c>
      <c r="H13122" s="207" t="s">
        <v>1894</v>
      </c>
      <c r="I13122" s="207" t="s">
        <v>241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691</v>
      </c>
      <c r="C13123" s="205" t="s">
        <v>692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287</v>
      </c>
      <c r="H13123" s="207" t="s">
        <v>1894</v>
      </c>
      <c r="I13123" s="207" t="s">
        <v>240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691</v>
      </c>
      <c r="C13124" s="205" t="s">
        <v>692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287</v>
      </c>
      <c r="H13124" s="207" t="s">
        <v>1894</v>
      </c>
      <c r="I13124" s="207" t="s">
        <v>252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691</v>
      </c>
      <c r="C13125" s="205" t="s">
        <v>692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287</v>
      </c>
      <c r="H13125" s="207" t="s">
        <v>1894</v>
      </c>
      <c r="I13125" s="207" t="s">
        <v>240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691</v>
      </c>
      <c r="C13126" s="205" t="s">
        <v>692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287</v>
      </c>
      <c r="H13126" s="207" t="s">
        <v>1894</v>
      </c>
      <c r="I13126" s="207" t="s">
        <v>240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691</v>
      </c>
      <c r="C13127" s="205" t="s">
        <v>692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287</v>
      </c>
      <c r="H13127" s="207" t="s">
        <v>1894</v>
      </c>
      <c r="I13127" s="207" t="s">
        <v>240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691</v>
      </c>
      <c r="C13128" s="205" t="s">
        <v>692</v>
      </c>
      <c r="D13128" s="72" t="str">
        <f t="shared" si="411"/>
        <v>set/2019</v>
      </c>
      <c r="E13128" s="206">
        <v>43714</v>
      </c>
      <c r="F13128" s="205" t="s">
        <v>547</v>
      </c>
      <c r="G13128" s="205" t="s">
        <v>287</v>
      </c>
      <c r="H13128" s="207" t="s">
        <v>2249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691</v>
      </c>
      <c r="C13129" s="205" t="s">
        <v>692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287</v>
      </c>
      <c r="H13129" s="207" t="s">
        <v>587</v>
      </c>
      <c r="I13129" s="207" t="s">
        <v>253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691</v>
      </c>
      <c r="C13130" s="205" t="s">
        <v>692</v>
      </c>
      <c r="D13130" s="72" t="str">
        <f t="shared" si="411"/>
        <v>set/2019</v>
      </c>
      <c r="E13130" s="206">
        <v>43714</v>
      </c>
      <c r="F13130" s="205" t="s">
        <v>210</v>
      </c>
      <c r="G13130" s="205" t="s">
        <v>287</v>
      </c>
      <c r="H13130" s="207" t="s">
        <v>298</v>
      </c>
      <c r="I13130" s="207" t="s">
        <v>2137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691</v>
      </c>
      <c r="C13131" s="205" t="s">
        <v>692</v>
      </c>
      <c r="D13131" s="72" t="str">
        <f t="shared" si="411"/>
        <v>set/2019</v>
      </c>
      <c r="E13131" s="206">
        <v>43714</v>
      </c>
      <c r="F13131" s="205" t="s">
        <v>210</v>
      </c>
      <c r="G13131" s="205" t="s">
        <v>287</v>
      </c>
      <c r="H13131" s="207" t="s">
        <v>298</v>
      </c>
      <c r="I13131" s="207" t="s">
        <v>2137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691</v>
      </c>
      <c r="C13132" s="205" t="s">
        <v>692</v>
      </c>
      <c r="D13132" s="72" t="str">
        <f t="shared" si="411"/>
        <v>set/2019</v>
      </c>
      <c r="E13132" s="206">
        <v>43714</v>
      </c>
      <c r="F13132" s="205" t="s">
        <v>210</v>
      </c>
      <c r="G13132" s="205" t="s">
        <v>287</v>
      </c>
      <c r="H13132" s="207" t="s">
        <v>298</v>
      </c>
      <c r="I13132" s="207" t="s">
        <v>2137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691</v>
      </c>
      <c r="C13133" s="205" t="s">
        <v>692</v>
      </c>
      <c r="D13133" s="72" t="str">
        <f t="shared" si="411"/>
        <v>set/2019</v>
      </c>
      <c r="E13133" s="206">
        <v>43714</v>
      </c>
      <c r="F13133" s="205" t="s">
        <v>520</v>
      </c>
      <c r="G13133" s="205" t="s">
        <v>287</v>
      </c>
      <c r="H13133" s="207" t="s">
        <v>204</v>
      </c>
      <c r="I13133" s="207" t="s">
        <v>292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691</v>
      </c>
      <c r="C13134" s="205" t="s">
        <v>692</v>
      </c>
      <c r="D13134" s="72" t="str">
        <f t="shared" si="411"/>
        <v>set/2019</v>
      </c>
      <c r="E13134" s="206">
        <v>43717</v>
      </c>
      <c r="F13134" s="205" t="s">
        <v>2253</v>
      </c>
      <c r="G13134" s="205" t="s">
        <v>287</v>
      </c>
      <c r="H13134" s="207" t="s">
        <v>328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691</v>
      </c>
      <c r="C13135" s="205" t="s">
        <v>692</v>
      </c>
      <c r="D13135" s="72" t="str">
        <f t="shared" si="411"/>
        <v>set/2019</v>
      </c>
      <c r="E13135" s="206">
        <v>43717</v>
      </c>
      <c r="F13135" s="205" t="s">
        <v>2254</v>
      </c>
      <c r="G13135" s="205" t="s">
        <v>287</v>
      </c>
      <c r="H13135" s="207" t="s">
        <v>328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691</v>
      </c>
      <c r="C13136" s="205" t="s">
        <v>692</v>
      </c>
      <c r="D13136" s="72" t="str">
        <f t="shared" si="411"/>
        <v>set/2019</v>
      </c>
      <c r="E13136" s="206">
        <v>43717</v>
      </c>
      <c r="F13136" s="205" t="s">
        <v>2255</v>
      </c>
      <c r="G13136" s="205" t="s">
        <v>287</v>
      </c>
      <c r="H13136" s="207" t="s">
        <v>1592</v>
      </c>
      <c r="I13136" s="207" t="s">
        <v>263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691</v>
      </c>
      <c r="C13137" s="205" t="s">
        <v>692</v>
      </c>
      <c r="D13137" s="72" t="str">
        <f t="shared" si="411"/>
        <v>set/2019</v>
      </c>
      <c r="E13137" s="206">
        <v>43717</v>
      </c>
      <c r="F13137" s="205" t="s">
        <v>2256</v>
      </c>
      <c r="G13137" s="205" t="s">
        <v>287</v>
      </c>
      <c r="H13137" s="207" t="s">
        <v>2091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691</v>
      </c>
      <c r="C13138" s="205" t="s">
        <v>692</v>
      </c>
      <c r="D13138" s="72" t="str">
        <f t="shared" si="411"/>
        <v>set/2019</v>
      </c>
      <c r="E13138" s="206">
        <v>43717</v>
      </c>
      <c r="F13138" s="205" t="s">
        <v>2257</v>
      </c>
      <c r="G13138" s="205" t="s">
        <v>287</v>
      </c>
      <c r="H13138" s="207" t="s">
        <v>1287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691</v>
      </c>
      <c r="C13139" s="205" t="s">
        <v>692</v>
      </c>
      <c r="D13139" s="72" t="str">
        <f t="shared" si="411"/>
        <v>set/2019</v>
      </c>
      <c r="E13139" s="206">
        <v>43717</v>
      </c>
      <c r="F13139" s="205" t="s">
        <v>2258</v>
      </c>
      <c r="G13139" s="205" t="s">
        <v>287</v>
      </c>
      <c r="H13139" s="207" t="s">
        <v>1011</v>
      </c>
      <c r="I13139" s="207" t="s">
        <v>235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691</v>
      </c>
      <c r="C13140" s="205" t="s">
        <v>692</v>
      </c>
      <c r="D13140" s="72" t="str">
        <f t="shared" si="411"/>
        <v>set/2019</v>
      </c>
      <c r="E13140" s="206">
        <v>43717</v>
      </c>
      <c r="F13140" s="205" t="s">
        <v>386</v>
      </c>
      <c r="G13140" s="205" t="s">
        <v>287</v>
      </c>
      <c r="H13140" s="207" t="s">
        <v>1015</v>
      </c>
      <c r="I13140" s="207" t="s">
        <v>260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691</v>
      </c>
      <c r="C13141" s="205" t="s">
        <v>692</v>
      </c>
      <c r="D13141" s="72" t="str">
        <f t="shared" si="411"/>
        <v>set/2019</v>
      </c>
      <c r="E13141" s="206">
        <v>43717</v>
      </c>
      <c r="F13141" s="205" t="s">
        <v>1428</v>
      </c>
      <c r="G13141" s="205" t="s">
        <v>287</v>
      </c>
      <c r="H13141" s="207" t="s">
        <v>1017</v>
      </c>
      <c r="I13141" s="207" t="s">
        <v>235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691</v>
      </c>
      <c r="C13142" s="205" t="s">
        <v>692</v>
      </c>
      <c r="D13142" s="72" t="str">
        <f t="shared" si="411"/>
        <v>set/2019</v>
      </c>
      <c r="E13142" s="206">
        <v>43717</v>
      </c>
      <c r="F13142" s="205" t="s">
        <v>2259</v>
      </c>
      <c r="G13142" s="205" t="s">
        <v>287</v>
      </c>
      <c r="H13142" s="207" t="s">
        <v>2068</v>
      </c>
      <c r="I13142" s="207" t="s">
        <v>235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691</v>
      </c>
      <c r="C13143" s="205" t="s">
        <v>692</v>
      </c>
      <c r="D13143" s="72" t="str">
        <f t="shared" si="411"/>
        <v>set/2019</v>
      </c>
      <c r="E13143" s="206">
        <v>43717</v>
      </c>
      <c r="F13143" s="205" t="s">
        <v>2260</v>
      </c>
      <c r="G13143" s="205" t="s">
        <v>287</v>
      </c>
      <c r="H13143" s="207" t="s">
        <v>2068</v>
      </c>
      <c r="I13143" s="207" t="s">
        <v>235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691</v>
      </c>
      <c r="C13144" s="205" t="s">
        <v>692</v>
      </c>
      <c r="D13144" s="72" t="str">
        <f t="shared" si="411"/>
        <v>set/2019</v>
      </c>
      <c r="E13144" s="206">
        <v>43717</v>
      </c>
      <c r="F13144" s="205" t="s">
        <v>2261</v>
      </c>
      <c r="G13144" s="205" t="s">
        <v>287</v>
      </c>
      <c r="H13144" s="207" t="s">
        <v>2252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691</v>
      </c>
      <c r="C13145" s="205" t="s">
        <v>692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287</v>
      </c>
      <c r="H13145" s="207" t="s">
        <v>1913</v>
      </c>
      <c r="I13145" s="207" t="s">
        <v>242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691</v>
      </c>
      <c r="C13146" s="205" t="s">
        <v>692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287</v>
      </c>
      <c r="H13146" s="207" t="s">
        <v>1913</v>
      </c>
      <c r="I13146" s="207" t="s">
        <v>242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691</v>
      </c>
      <c r="C13147" s="205" t="s">
        <v>692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287</v>
      </c>
      <c r="H13147" s="207" t="s">
        <v>1913</v>
      </c>
      <c r="I13147" s="207" t="s">
        <v>242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691</v>
      </c>
      <c r="C13148" s="205" t="s">
        <v>692</v>
      </c>
      <c r="D13148" s="72" t="str">
        <f t="shared" si="411"/>
        <v>set/2019</v>
      </c>
      <c r="E13148" s="206">
        <v>43717</v>
      </c>
      <c r="F13148" s="205" t="s">
        <v>210</v>
      </c>
      <c r="G13148" s="205" t="s">
        <v>287</v>
      </c>
      <c r="H13148" s="207" t="s">
        <v>298</v>
      </c>
      <c r="I13148" s="207" t="s">
        <v>2137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691</v>
      </c>
      <c r="C13149" s="205" t="s">
        <v>692</v>
      </c>
      <c r="D13149" s="72" t="str">
        <f t="shared" si="411"/>
        <v>set/2019</v>
      </c>
      <c r="E13149" s="206">
        <v>43717</v>
      </c>
      <c r="F13149" s="205" t="s">
        <v>520</v>
      </c>
      <c r="G13149" s="205" t="s">
        <v>287</v>
      </c>
      <c r="H13149" s="207" t="s">
        <v>204</v>
      </c>
      <c r="I13149" s="207" t="s">
        <v>292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691</v>
      </c>
      <c r="C13150" s="205" t="s">
        <v>692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287</v>
      </c>
      <c r="H13150" s="207" t="s">
        <v>1005</v>
      </c>
      <c r="I13150" s="207" t="s">
        <v>242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691</v>
      </c>
      <c r="C13151" s="205" t="s">
        <v>692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287</v>
      </c>
      <c r="H13151" s="207" t="s">
        <v>1894</v>
      </c>
      <c r="I13151" s="207" t="s">
        <v>240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691</v>
      </c>
      <c r="C13152" s="205" t="s">
        <v>692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303</v>
      </c>
      <c r="H13152" s="207" t="s">
        <v>1894</v>
      </c>
      <c r="I13152" s="207" t="s">
        <v>240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691</v>
      </c>
      <c r="C13153" s="205" t="s">
        <v>692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287</v>
      </c>
      <c r="H13153" s="207" t="s">
        <v>1894</v>
      </c>
      <c r="I13153" s="207" t="s">
        <v>241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691</v>
      </c>
      <c r="C13154" s="205" t="s">
        <v>692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287</v>
      </c>
      <c r="H13154" s="207" t="s">
        <v>1894</v>
      </c>
      <c r="I13154" s="207" t="s">
        <v>240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691</v>
      </c>
      <c r="C13155" s="205" t="s">
        <v>692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287</v>
      </c>
      <c r="H13155" s="207" t="s">
        <v>2262</v>
      </c>
      <c r="I13155" s="207" t="s">
        <v>247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691</v>
      </c>
      <c r="C13156" s="205" t="s">
        <v>692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287</v>
      </c>
      <c r="H13156" s="207" t="s">
        <v>2262</v>
      </c>
      <c r="I13156" s="207" t="s">
        <v>247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691</v>
      </c>
      <c r="C13157" s="205" t="s">
        <v>692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287</v>
      </c>
      <c r="H13157" s="207" t="s">
        <v>2262</v>
      </c>
      <c r="I13157" s="207" t="s">
        <v>247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691</v>
      </c>
      <c r="C13158" s="205" t="s">
        <v>692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287</v>
      </c>
      <c r="H13158" s="207" t="s">
        <v>2093</v>
      </c>
      <c r="I13158" s="207" t="s">
        <v>240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691</v>
      </c>
      <c r="C13159" s="205" t="s">
        <v>692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287</v>
      </c>
      <c r="H13159" s="207" t="s">
        <v>2093</v>
      </c>
      <c r="I13159" s="207" t="s">
        <v>240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691</v>
      </c>
      <c r="C13160" s="205" t="s">
        <v>692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287</v>
      </c>
      <c r="H13160" s="207" t="s">
        <v>2093</v>
      </c>
      <c r="I13160" s="207" t="s">
        <v>241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691</v>
      </c>
      <c r="C13161" s="205" t="s">
        <v>692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287</v>
      </c>
      <c r="H13161" s="207" t="s">
        <v>2093</v>
      </c>
      <c r="I13161" s="207" t="s">
        <v>240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691</v>
      </c>
      <c r="C13162" s="205" t="s">
        <v>692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287</v>
      </c>
      <c r="H13162" s="207" t="s">
        <v>2093</v>
      </c>
      <c r="I13162" s="207" t="s">
        <v>240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691</v>
      </c>
      <c r="C13163" s="205" t="s">
        <v>692</v>
      </c>
      <c r="D13163" s="72" t="str">
        <f t="shared" si="411"/>
        <v>set/2019</v>
      </c>
      <c r="E13163" s="206">
        <v>43718</v>
      </c>
      <c r="F13163" s="205" t="s">
        <v>210</v>
      </c>
      <c r="G13163" s="205" t="s">
        <v>287</v>
      </c>
      <c r="H13163" s="207" t="s">
        <v>298</v>
      </c>
      <c r="I13163" s="207" t="s">
        <v>2137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691</v>
      </c>
      <c r="C13164" s="205" t="s">
        <v>692</v>
      </c>
      <c r="D13164" s="72" t="str">
        <f t="shared" si="411"/>
        <v>set/2019</v>
      </c>
      <c r="E13164" s="206">
        <v>43718</v>
      </c>
      <c r="F13164" s="205" t="s">
        <v>520</v>
      </c>
      <c r="G13164" s="205" t="s">
        <v>287</v>
      </c>
      <c r="H13164" s="207" t="s">
        <v>204</v>
      </c>
      <c r="I13164" s="207" t="s">
        <v>292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693</v>
      </c>
      <c r="C13165" s="205" t="s">
        <v>692</v>
      </c>
      <c r="D13165" s="72" t="str">
        <f t="shared" si="411"/>
        <v>set/2019</v>
      </c>
      <c r="E13165" s="206">
        <v>43719</v>
      </c>
      <c r="F13165" s="205" t="s">
        <v>210</v>
      </c>
      <c r="G13165" s="205" t="s">
        <v>287</v>
      </c>
      <c r="H13165" s="207" t="s">
        <v>321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693</v>
      </c>
      <c r="C13166" s="205" t="s">
        <v>692</v>
      </c>
      <c r="D13166" s="72" t="str">
        <f t="shared" si="411"/>
        <v>set/2019</v>
      </c>
      <c r="E13166" s="206">
        <v>43719</v>
      </c>
      <c r="F13166" s="205" t="s">
        <v>520</v>
      </c>
      <c r="G13166" s="205" t="s">
        <v>287</v>
      </c>
      <c r="H13166" s="207" t="s">
        <v>204</v>
      </c>
      <c r="I13166" s="207" t="s">
        <v>292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691</v>
      </c>
      <c r="C13167" s="205" t="s">
        <v>692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287</v>
      </c>
      <c r="H13167" s="207" t="s">
        <v>1900</v>
      </c>
      <c r="I13167" s="207" t="s">
        <v>241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691</v>
      </c>
      <c r="C13168" s="205" t="s">
        <v>692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287</v>
      </c>
      <c r="H13168" s="207" t="s">
        <v>1900</v>
      </c>
      <c r="I13168" s="207" t="s">
        <v>241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691</v>
      </c>
      <c r="C13169" s="205" t="s">
        <v>692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287</v>
      </c>
      <c r="H13169" s="207" t="s">
        <v>1900</v>
      </c>
      <c r="I13169" s="207" t="s">
        <v>240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691</v>
      </c>
      <c r="C13170" s="205" t="s">
        <v>692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287</v>
      </c>
      <c r="H13170" s="207" t="s">
        <v>1900</v>
      </c>
      <c r="I13170" s="207" t="s">
        <v>240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691</v>
      </c>
      <c r="C13171" s="205" t="s">
        <v>692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287</v>
      </c>
      <c r="H13171" s="207" t="s">
        <v>1900</v>
      </c>
      <c r="I13171" s="207" t="s">
        <v>240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691</v>
      </c>
      <c r="C13172" s="205" t="s">
        <v>692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303</v>
      </c>
      <c r="H13172" s="207" t="s">
        <v>1900</v>
      </c>
      <c r="I13172" s="207" t="s">
        <v>240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691</v>
      </c>
      <c r="C13173" s="205" t="s">
        <v>692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287</v>
      </c>
      <c r="H13173" s="207" t="s">
        <v>1900</v>
      </c>
      <c r="I13173" s="207" t="s">
        <v>240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691</v>
      </c>
      <c r="C13174" s="205" t="s">
        <v>692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287</v>
      </c>
      <c r="H13174" s="207" t="s">
        <v>1900</v>
      </c>
      <c r="I13174" s="207" t="s">
        <v>240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691</v>
      </c>
      <c r="C13175" s="205" t="s">
        <v>692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287</v>
      </c>
      <c r="H13175" s="207" t="s">
        <v>1900</v>
      </c>
      <c r="I13175" s="207" t="s">
        <v>240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691</v>
      </c>
      <c r="C13176" s="205" t="s">
        <v>692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287</v>
      </c>
      <c r="H13176" s="207" t="s">
        <v>2263</v>
      </c>
      <c r="I13176" s="207" t="s">
        <v>276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691</v>
      </c>
      <c r="C13177" s="205" t="s">
        <v>692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313</v>
      </c>
      <c r="H13177" s="207" t="s">
        <v>2028</v>
      </c>
      <c r="I13177" s="207" t="s">
        <v>249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691</v>
      </c>
      <c r="C13178" s="205" t="s">
        <v>692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313</v>
      </c>
      <c r="H13178" s="207" t="s">
        <v>2028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691</v>
      </c>
      <c r="C13179" s="205" t="s">
        <v>692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293</v>
      </c>
      <c r="H13179" s="207" t="s">
        <v>2028</v>
      </c>
      <c r="I13179" s="207" t="s">
        <v>249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691</v>
      </c>
      <c r="C13180" s="205" t="s">
        <v>692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293</v>
      </c>
      <c r="H13180" s="207" t="s">
        <v>2028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691</v>
      </c>
      <c r="C13181" s="205" t="s">
        <v>692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313</v>
      </c>
      <c r="H13181" s="207" t="s">
        <v>2028</v>
      </c>
      <c r="I13181" s="207" t="s">
        <v>249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691</v>
      </c>
      <c r="C13182" s="205" t="s">
        <v>692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313</v>
      </c>
      <c r="H13182" s="207" t="s">
        <v>2028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691</v>
      </c>
      <c r="C13183" s="205" t="s">
        <v>692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293</v>
      </c>
      <c r="H13183" s="207" t="s">
        <v>2028</v>
      </c>
      <c r="I13183" s="207" t="s">
        <v>249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691</v>
      </c>
      <c r="C13184" s="205" t="s">
        <v>692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293</v>
      </c>
      <c r="H13184" s="207" t="s">
        <v>2028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691</v>
      </c>
      <c r="C13185" s="205" t="s">
        <v>692</v>
      </c>
      <c r="D13185" s="72" t="str">
        <f t="shared" si="411"/>
        <v>set/2019</v>
      </c>
      <c r="E13185" s="206">
        <v>43719</v>
      </c>
      <c r="F13185" s="205" t="s">
        <v>210</v>
      </c>
      <c r="G13185" s="205" t="s">
        <v>287</v>
      </c>
      <c r="H13185" s="207" t="s">
        <v>298</v>
      </c>
      <c r="I13185" s="207" t="s">
        <v>2137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691</v>
      </c>
      <c r="C13186" s="205" t="s">
        <v>692</v>
      </c>
      <c r="D13186" s="72" t="str">
        <f t="shared" si="411"/>
        <v>set/2019</v>
      </c>
      <c r="E13186" s="206">
        <v>43719</v>
      </c>
      <c r="F13186" s="205" t="s">
        <v>210</v>
      </c>
      <c r="G13186" s="205" t="s">
        <v>287</v>
      </c>
      <c r="H13186" s="207" t="s">
        <v>298</v>
      </c>
      <c r="I13186" s="207" t="s">
        <v>2137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691</v>
      </c>
      <c r="C13187" s="205" t="s">
        <v>692</v>
      </c>
      <c r="D13187" s="72" t="str">
        <f t="shared" si="411"/>
        <v>set/2019</v>
      </c>
      <c r="E13187" s="206">
        <v>43719</v>
      </c>
      <c r="F13187" s="205" t="s">
        <v>210</v>
      </c>
      <c r="G13187" s="205" t="s">
        <v>287</v>
      </c>
      <c r="H13187" s="207" t="s">
        <v>298</v>
      </c>
      <c r="I13187" s="207" t="s">
        <v>2137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691</v>
      </c>
      <c r="C13188" s="205" t="s">
        <v>692</v>
      </c>
      <c r="D13188" s="72" t="str">
        <f t="shared" ref="D13188:D13251" si="413">TEXT(E13188,"mmm/aaaa")</f>
        <v>set/2019</v>
      </c>
      <c r="E13188" s="206">
        <v>43719</v>
      </c>
      <c r="F13188" s="205" t="s">
        <v>520</v>
      </c>
      <c r="G13188" s="205" t="s">
        <v>287</v>
      </c>
      <c r="H13188" s="207" t="s">
        <v>204</v>
      </c>
      <c r="I13188" s="207" t="s">
        <v>292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693</v>
      </c>
      <c r="C13189" s="205" t="s">
        <v>692</v>
      </c>
      <c r="D13189" s="72" t="str">
        <f t="shared" si="413"/>
        <v>set/2019</v>
      </c>
      <c r="E13189" s="206">
        <v>43720</v>
      </c>
      <c r="F13189" s="205" t="s">
        <v>210</v>
      </c>
      <c r="G13189" s="205" t="s">
        <v>287</v>
      </c>
      <c r="H13189" s="207" t="s">
        <v>321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693</v>
      </c>
      <c r="C13190" s="205" t="s">
        <v>692</v>
      </c>
      <c r="D13190" s="72" t="str">
        <f t="shared" si="413"/>
        <v>set/2019</v>
      </c>
      <c r="E13190" s="206">
        <v>43720</v>
      </c>
      <c r="F13190" s="205" t="s">
        <v>520</v>
      </c>
      <c r="G13190" s="205" t="s">
        <v>287</v>
      </c>
      <c r="H13190" s="207" t="s">
        <v>204</v>
      </c>
      <c r="I13190" s="207" t="s">
        <v>292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691</v>
      </c>
      <c r="C13191" s="205" t="s">
        <v>692</v>
      </c>
      <c r="D13191" s="72" t="str">
        <f t="shared" si="413"/>
        <v>set/2019</v>
      </c>
      <c r="E13191" s="206">
        <v>43720</v>
      </c>
      <c r="F13191" s="205" t="s">
        <v>2264</v>
      </c>
      <c r="G13191" s="205" t="s">
        <v>287</v>
      </c>
      <c r="H13191" s="207" t="s">
        <v>2116</v>
      </c>
      <c r="I13191" s="207" t="s">
        <v>235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691</v>
      </c>
      <c r="C13192" s="205" t="s">
        <v>692</v>
      </c>
      <c r="D13192" s="72" t="str">
        <f t="shared" si="413"/>
        <v>set/2019</v>
      </c>
      <c r="E13192" s="206">
        <v>43720</v>
      </c>
      <c r="F13192" s="205" t="s">
        <v>2265</v>
      </c>
      <c r="G13192" s="205" t="s">
        <v>287</v>
      </c>
      <c r="H13192" s="207" t="s">
        <v>1287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691</v>
      </c>
      <c r="C13193" s="205" t="s">
        <v>692</v>
      </c>
      <c r="D13193" s="72" t="str">
        <f t="shared" si="413"/>
        <v>set/2019</v>
      </c>
      <c r="E13193" s="206">
        <v>43720</v>
      </c>
      <c r="F13193" s="205" t="s">
        <v>2266</v>
      </c>
      <c r="G13193" s="205" t="s">
        <v>287</v>
      </c>
      <c r="H13193" s="207" t="s">
        <v>1011</v>
      </c>
      <c r="I13193" s="207" t="s">
        <v>235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691</v>
      </c>
      <c r="C13194" s="205" t="s">
        <v>692</v>
      </c>
      <c r="D13194" s="72" t="str">
        <f t="shared" si="413"/>
        <v>set/2019</v>
      </c>
      <c r="E13194" s="206">
        <v>43720</v>
      </c>
      <c r="F13194" s="205" t="s">
        <v>2267</v>
      </c>
      <c r="G13194" s="205" t="s">
        <v>287</v>
      </c>
      <c r="H13194" s="207" t="s">
        <v>328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691</v>
      </c>
      <c r="C13195" s="205" t="s">
        <v>692</v>
      </c>
      <c r="D13195" s="72" t="str">
        <f t="shared" si="413"/>
        <v>set/2019</v>
      </c>
      <c r="E13195" s="206">
        <v>43720</v>
      </c>
      <c r="F13195" s="205" t="s">
        <v>571</v>
      </c>
      <c r="G13195" s="205" t="s">
        <v>287</v>
      </c>
      <c r="H13195" s="207" t="s">
        <v>328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691</v>
      </c>
      <c r="C13196" s="205" t="s">
        <v>692</v>
      </c>
      <c r="D13196" s="72" t="str">
        <f t="shared" si="413"/>
        <v>set/2019</v>
      </c>
      <c r="E13196" s="206">
        <v>43720</v>
      </c>
      <c r="F13196" s="205" t="s">
        <v>2268</v>
      </c>
      <c r="G13196" s="205" t="s">
        <v>287</v>
      </c>
      <c r="H13196" s="207" t="s">
        <v>328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691</v>
      </c>
      <c r="C13197" s="205" t="s">
        <v>692</v>
      </c>
      <c r="D13197" s="72" t="str">
        <f t="shared" si="413"/>
        <v>set/2019</v>
      </c>
      <c r="E13197" s="206">
        <v>43720</v>
      </c>
      <c r="F13197" s="205" t="s">
        <v>2269</v>
      </c>
      <c r="G13197" s="205" t="s">
        <v>287</v>
      </c>
      <c r="H13197" s="207" t="s">
        <v>328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691</v>
      </c>
      <c r="C13198" s="205" t="s">
        <v>692</v>
      </c>
      <c r="D13198" s="72" t="str">
        <f t="shared" si="413"/>
        <v>set/2019</v>
      </c>
      <c r="E13198" s="206">
        <v>43720</v>
      </c>
      <c r="F13198" s="205" t="s">
        <v>2270</v>
      </c>
      <c r="G13198" s="205" t="s">
        <v>287</v>
      </c>
      <c r="H13198" s="207" t="s">
        <v>2068</v>
      </c>
      <c r="I13198" s="207" t="s">
        <v>235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691</v>
      </c>
      <c r="C13199" s="205" t="s">
        <v>692</v>
      </c>
      <c r="D13199" s="72" t="str">
        <f t="shared" si="413"/>
        <v>set/2019</v>
      </c>
      <c r="E13199" s="206">
        <v>43720</v>
      </c>
      <c r="F13199" s="205" t="s">
        <v>2271</v>
      </c>
      <c r="G13199" s="205" t="s">
        <v>287</v>
      </c>
      <c r="H13199" s="207" t="s">
        <v>2068</v>
      </c>
      <c r="I13199" s="207" t="s">
        <v>235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691</v>
      </c>
      <c r="C13200" s="205" t="s">
        <v>692</v>
      </c>
      <c r="D13200" s="72" t="str">
        <f t="shared" si="413"/>
        <v>set/2019</v>
      </c>
      <c r="E13200" s="206">
        <v>43720</v>
      </c>
      <c r="F13200" s="205" t="s">
        <v>2272</v>
      </c>
      <c r="G13200" s="205" t="s">
        <v>287</v>
      </c>
      <c r="H13200" s="207" t="s">
        <v>2190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691</v>
      </c>
      <c r="C13201" s="205" t="s">
        <v>692</v>
      </c>
      <c r="D13201" s="72" t="str">
        <f t="shared" si="413"/>
        <v>set/2019</v>
      </c>
      <c r="E13201" s="206">
        <v>43720</v>
      </c>
      <c r="F13201" s="205" t="s">
        <v>2273</v>
      </c>
      <c r="G13201" s="205" t="s">
        <v>287</v>
      </c>
      <c r="H13201" s="207" t="s">
        <v>2190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691</v>
      </c>
      <c r="C13202" s="205" t="s">
        <v>692</v>
      </c>
      <c r="D13202" s="72" t="str">
        <f t="shared" si="413"/>
        <v>set/2019</v>
      </c>
      <c r="E13202" s="206">
        <v>43720</v>
      </c>
      <c r="F13202" s="205" t="s">
        <v>2274</v>
      </c>
      <c r="G13202" s="205" t="s">
        <v>287</v>
      </c>
      <c r="H13202" s="207" t="s">
        <v>1059</v>
      </c>
      <c r="I13202" s="207" t="s">
        <v>261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691</v>
      </c>
      <c r="C13203" s="205" t="s">
        <v>692</v>
      </c>
      <c r="D13203" s="72" t="str">
        <f t="shared" si="413"/>
        <v>set/2019</v>
      </c>
      <c r="E13203" s="206">
        <v>43720</v>
      </c>
      <c r="F13203" s="205" t="s">
        <v>2275</v>
      </c>
      <c r="G13203" s="205" t="s">
        <v>287</v>
      </c>
      <c r="H13203" s="207" t="s">
        <v>1462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691</v>
      </c>
      <c r="C13204" s="205" t="s">
        <v>692</v>
      </c>
      <c r="D13204" s="72" t="str">
        <f t="shared" si="413"/>
        <v>set/2019</v>
      </c>
      <c r="E13204" s="206">
        <v>43720</v>
      </c>
      <c r="F13204" s="205" t="s">
        <v>591</v>
      </c>
      <c r="G13204" s="205" t="s">
        <v>287</v>
      </c>
      <c r="H13204" s="207" t="s">
        <v>1015</v>
      </c>
      <c r="I13204" s="207" t="s">
        <v>260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691</v>
      </c>
      <c r="C13205" s="205" t="s">
        <v>692</v>
      </c>
      <c r="D13205" s="72" t="str">
        <f t="shared" si="413"/>
        <v>set/2019</v>
      </c>
      <c r="E13205" s="206">
        <v>43720</v>
      </c>
      <c r="F13205" s="205" t="s">
        <v>1450</v>
      </c>
      <c r="G13205" s="205" t="s">
        <v>287</v>
      </c>
      <c r="H13205" s="207" t="s">
        <v>1017</v>
      </c>
      <c r="I13205" s="207" t="s">
        <v>235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691</v>
      </c>
      <c r="C13206" s="205" t="s">
        <v>692</v>
      </c>
      <c r="D13206" s="72" t="str">
        <f t="shared" si="413"/>
        <v>set/2019</v>
      </c>
      <c r="E13206" s="206">
        <v>43720</v>
      </c>
      <c r="F13206" s="205" t="s">
        <v>2276</v>
      </c>
      <c r="G13206" s="205" t="s">
        <v>287</v>
      </c>
      <c r="H13206" s="207" t="s">
        <v>1610</v>
      </c>
      <c r="I13206" s="207" t="s">
        <v>269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691</v>
      </c>
      <c r="C13207" s="205" t="s">
        <v>692</v>
      </c>
      <c r="D13207" s="72" t="str">
        <f t="shared" si="413"/>
        <v>set/2019</v>
      </c>
      <c r="E13207" s="206">
        <v>43720</v>
      </c>
      <c r="F13207" s="205" t="s">
        <v>2277</v>
      </c>
      <c r="G13207" s="205" t="s">
        <v>287</v>
      </c>
      <c r="H13207" s="207" t="s">
        <v>336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691</v>
      </c>
      <c r="C13208" s="205" t="s">
        <v>692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287</v>
      </c>
      <c r="H13208" s="207" t="s">
        <v>2278</v>
      </c>
      <c r="I13208" s="207" t="s">
        <v>241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691</v>
      </c>
      <c r="C13209" s="205" t="s">
        <v>692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287</v>
      </c>
      <c r="H13209" s="207" t="s">
        <v>2278</v>
      </c>
      <c r="I13209" s="207" t="s">
        <v>241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691</v>
      </c>
      <c r="C13210" s="205" t="s">
        <v>692</v>
      </c>
      <c r="D13210" s="72" t="str">
        <f t="shared" si="413"/>
        <v>set/2019</v>
      </c>
      <c r="E13210" s="206">
        <v>43720</v>
      </c>
      <c r="F13210" s="205" t="s">
        <v>210</v>
      </c>
      <c r="G13210" s="205" t="s">
        <v>287</v>
      </c>
      <c r="H13210" s="207" t="s">
        <v>298</v>
      </c>
      <c r="I13210" s="207" t="s">
        <v>2137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691</v>
      </c>
      <c r="C13211" s="205" t="s">
        <v>692</v>
      </c>
      <c r="D13211" s="72" t="str">
        <f t="shared" si="413"/>
        <v>set/2019</v>
      </c>
      <c r="E13211" s="206">
        <v>43720</v>
      </c>
      <c r="F13211" s="205" t="s">
        <v>520</v>
      </c>
      <c r="G13211" s="205" t="s">
        <v>287</v>
      </c>
      <c r="H13211" s="225" t="s">
        <v>204</v>
      </c>
      <c r="I13211" s="207" t="s">
        <v>292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693</v>
      </c>
      <c r="C13212" s="205" t="s">
        <v>692</v>
      </c>
      <c r="D13212" s="72" t="str">
        <f t="shared" si="413"/>
        <v>set/2019</v>
      </c>
      <c r="E13212" s="206">
        <v>43721</v>
      </c>
      <c r="F13212" s="205" t="s">
        <v>210</v>
      </c>
      <c r="G13212" s="205" t="s">
        <v>287</v>
      </c>
      <c r="H13212" s="207" t="s">
        <v>321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693</v>
      </c>
      <c r="C13213" s="205" t="s">
        <v>692</v>
      </c>
      <c r="D13213" s="72" t="str">
        <f t="shared" si="413"/>
        <v>set/2019</v>
      </c>
      <c r="E13213" s="206">
        <v>43721</v>
      </c>
      <c r="F13213" s="205" t="s">
        <v>520</v>
      </c>
      <c r="G13213" s="205" t="s">
        <v>287</v>
      </c>
      <c r="H13213" s="207" t="s">
        <v>204</v>
      </c>
      <c r="I13213" s="207" t="s">
        <v>292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691</v>
      </c>
      <c r="C13214" s="205" t="s">
        <v>692</v>
      </c>
      <c r="D13214" s="72" t="str">
        <f t="shared" si="413"/>
        <v>set/2019</v>
      </c>
      <c r="E13214" s="206">
        <v>43721</v>
      </c>
      <c r="F13214" s="205" t="s">
        <v>510</v>
      </c>
      <c r="G13214" s="205" t="s">
        <v>287</v>
      </c>
      <c r="H13214" s="207" t="s">
        <v>1015</v>
      </c>
      <c r="I13214" s="207" t="s">
        <v>260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691</v>
      </c>
      <c r="C13215" s="205" t="s">
        <v>692</v>
      </c>
      <c r="D13215" s="72" t="str">
        <f t="shared" si="413"/>
        <v>set/2019</v>
      </c>
      <c r="E13215" s="206">
        <v>43721</v>
      </c>
      <c r="F13215" s="205" t="s">
        <v>510</v>
      </c>
      <c r="G13215" s="205" t="s">
        <v>287</v>
      </c>
      <c r="H13215" s="207" t="s">
        <v>328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691</v>
      </c>
      <c r="C13216" s="205" t="s">
        <v>692</v>
      </c>
      <c r="D13216" s="72" t="str">
        <f t="shared" si="413"/>
        <v>set/2019</v>
      </c>
      <c r="E13216" s="206">
        <v>43721</v>
      </c>
      <c r="F13216" s="205" t="s">
        <v>2279</v>
      </c>
      <c r="G13216" s="205" t="s">
        <v>287</v>
      </c>
      <c r="H13216" s="207" t="s">
        <v>2116</v>
      </c>
      <c r="I13216" s="207" t="s">
        <v>235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691</v>
      </c>
      <c r="C13217" s="205" t="s">
        <v>692</v>
      </c>
      <c r="D13217" s="72" t="str">
        <f t="shared" si="413"/>
        <v>set/2019</v>
      </c>
      <c r="E13217" s="206">
        <v>43721</v>
      </c>
      <c r="F13217" s="205" t="s">
        <v>2280</v>
      </c>
      <c r="G13217" s="205" t="s">
        <v>287</v>
      </c>
      <c r="H13217" s="207" t="s">
        <v>1287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691</v>
      </c>
      <c r="C13218" s="205" t="s">
        <v>692</v>
      </c>
      <c r="D13218" s="72" t="str">
        <f t="shared" si="413"/>
        <v>set/2019</v>
      </c>
      <c r="E13218" s="206">
        <v>43721</v>
      </c>
      <c r="F13218" s="205" t="s">
        <v>2281</v>
      </c>
      <c r="G13218" s="205" t="s">
        <v>287</v>
      </c>
      <c r="H13218" s="207" t="s">
        <v>1011</v>
      </c>
      <c r="I13218" s="207" t="s">
        <v>235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691</v>
      </c>
      <c r="C13219" s="205" t="s">
        <v>692</v>
      </c>
      <c r="D13219" s="72" t="str">
        <f t="shared" si="413"/>
        <v>set/2019</v>
      </c>
      <c r="E13219" s="206">
        <v>43721</v>
      </c>
      <c r="F13219" s="205" t="s">
        <v>535</v>
      </c>
      <c r="G13219" s="205" t="s">
        <v>287</v>
      </c>
      <c r="H13219" s="207" t="s">
        <v>328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691</v>
      </c>
      <c r="C13220" s="205" t="s">
        <v>692</v>
      </c>
      <c r="D13220" s="72" t="str">
        <f t="shared" si="413"/>
        <v>set/2019</v>
      </c>
      <c r="E13220" s="206">
        <v>43721</v>
      </c>
      <c r="F13220" s="205" t="s">
        <v>1633</v>
      </c>
      <c r="G13220" s="205" t="s">
        <v>287</v>
      </c>
      <c r="H13220" s="207" t="s">
        <v>328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691</v>
      </c>
      <c r="C13221" s="205" t="s">
        <v>692</v>
      </c>
      <c r="D13221" s="72" t="str">
        <f t="shared" si="413"/>
        <v>set/2019</v>
      </c>
      <c r="E13221" s="206">
        <v>43721</v>
      </c>
      <c r="F13221" s="205" t="s">
        <v>1654</v>
      </c>
      <c r="G13221" s="205" t="s">
        <v>287</v>
      </c>
      <c r="H13221" s="207" t="s">
        <v>328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691</v>
      </c>
      <c r="C13222" s="205" t="s">
        <v>692</v>
      </c>
      <c r="D13222" s="72" t="str">
        <f t="shared" si="413"/>
        <v>set/2019</v>
      </c>
      <c r="E13222" s="206">
        <v>43721</v>
      </c>
      <c r="F13222" s="205" t="s">
        <v>1237</v>
      </c>
      <c r="G13222" s="205" t="s">
        <v>287</v>
      </c>
      <c r="H13222" s="207" t="s">
        <v>328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691</v>
      </c>
      <c r="C13223" s="205" t="s">
        <v>692</v>
      </c>
      <c r="D13223" s="72" t="str">
        <f t="shared" si="413"/>
        <v>set/2019</v>
      </c>
      <c r="E13223" s="206">
        <v>43721</v>
      </c>
      <c r="F13223" s="205" t="s">
        <v>575</v>
      </c>
      <c r="G13223" s="205" t="s">
        <v>287</v>
      </c>
      <c r="H13223" s="207" t="s">
        <v>328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691</v>
      </c>
      <c r="C13224" s="205" t="s">
        <v>692</v>
      </c>
      <c r="D13224" s="72" t="str">
        <f t="shared" si="413"/>
        <v>set/2019</v>
      </c>
      <c r="E13224" s="206">
        <v>43721</v>
      </c>
      <c r="F13224" s="205" t="s">
        <v>1447</v>
      </c>
      <c r="G13224" s="205" t="s">
        <v>287</v>
      </c>
      <c r="H13224" s="207" t="s">
        <v>328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691</v>
      </c>
      <c r="C13225" s="205" t="s">
        <v>692</v>
      </c>
      <c r="D13225" s="72" t="str">
        <f t="shared" si="413"/>
        <v>set/2019</v>
      </c>
      <c r="E13225" s="206">
        <v>43721</v>
      </c>
      <c r="F13225" s="205" t="s">
        <v>2282</v>
      </c>
      <c r="G13225" s="205" t="s">
        <v>287</v>
      </c>
      <c r="H13225" s="207" t="s">
        <v>2068</v>
      </c>
      <c r="I13225" s="233" t="s">
        <v>235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691</v>
      </c>
      <c r="C13226" s="205" t="s">
        <v>692</v>
      </c>
      <c r="D13226" s="72" t="str">
        <f t="shared" si="413"/>
        <v>set/2019</v>
      </c>
      <c r="E13226" s="206">
        <v>43721</v>
      </c>
      <c r="F13226" s="205" t="s">
        <v>2283</v>
      </c>
      <c r="G13226" s="205" t="s">
        <v>287</v>
      </c>
      <c r="H13226" s="207" t="s">
        <v>2068</v>
      </c>
      <c r="I13226" s="207" t="s">
        <v>235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691</v>
      </c>
      <c r="C13227" s="205" t="s">
        <v>692</v>
      </c>
      <c r="D13227" s="72" t="str">
        <f t="shared" si="413"/>
        <v>set/2019</v>
      </c>
      <c r="E13227" s="206">
        <v>43721</v>
      </c>
      <c r="F13227" s="205" t="s">
        <v>2284</v>
      </c>
      <c r="G13227" s="205" t="s">
        <v>287</v>
      </c>
      <c r="H13227" s="207" t="s">
        <v>2190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691</v>
      </c>
      <c r="C13228" s="205" t="s">
        <v>692</v>
      </c>
      <c r="D13228" s="72" t="str">
        <f t="shared" si="413"/>
        <v>set/2019</v>
      </c>
      <c r="E13228" s="206">
        <v>43721</v>
      </c>
      <c r="F13228" s="205" t="s">
        <v>2285</v>
      </c>
      <c r="G13228" s="205" t="s">
        <v>287</v>
      </c>
      <c r="H13228" s="207" t="s">
        <v>1059</v>
      </c>
      <c r="I13228" s="207" t="s">
        <v>261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691</v>
      </c>
      <c r="C13229" s="205" t="s">
        <v>692</v>
      </c>
      <c r="D13229" s="72" t="str">
        <f t="shared" si="413"/>
        <v>set/2019</v>
      </c>
      <c r="E13229" s="206">
        <v>43721</v>
      </c>
      <c r="F13229" s="205" t="s">
        <v>2286</v>
      </c>
      <c r="G13229" s="205" t="s">
        <v>287</v>
      </c>
      <c r="H13229" s="207" t="s">
        <v>1059</v>
      </c>
      <c r="I13229" s="207" t="s">
        <v>261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691</v>
      </c>
      <c r="C13230" s="205" t="s">
        <v>692</v>
      </c>
      <c r="D13230" s="72" t="str">
        <f t="shared" si="413"/>
        <v>set/2019</v>
      </c>
      <c r="E13230" s="206">
        <v>43721</v>
      </c>
      <c r="F13230" s="205" t="s">
        <v>2287</v>
      </c>
      <c r="G13230" s="205" t="s">
        <v>287</v>
      </c>
      <c r="H13230" s="207" t="s">
        <v>1462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691</v>
      </c>
      <c r="C13231" s="205" t="s">
        <v>692</v>
      </c>
      <c r="D13231" s="72" t="str">
        <f t="shared" si="413"/>
        <v>set/2019</v>
      </c>
      <c r="E13231" s="206">
        <v>43721</v>
      </c>
      <c r="F13231" s="205" t="s">
        <v>2288</v>
      </c>
      <c r="G13231" s="205" t="s">
        <v>287</v>
      </c>
      <c r="H13231" s="207" t="s">
        <v>1714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691</v>
      </c>
      <c r="C13232" s="205" t="s">
        <v>692</v>
      </c>
      <c r="D13232" s="72" t="str">
        <f t="shared" si="413"/>
        <v>set/2019</v>
      </c>
      <c r="E13232" s="206">
        <v>43721</v>
      </c>
      <c r="F13232" s="205" t="s">
        <v>2289</v>
      </c>
      <c r="G13232" s="205" t="s">
        <v>287</v>
      </c>
      <c r="H13232" s="207" t="s">
        <v>1714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691</v>
      </c>
      <c r="C13233" s="205" t="s">
        <v>692</v>
      </c>
      <c r="D13233" s="72" t="str">
        <f t="shared" si="413"/>
        <v>set/2019</v>
      </c>
      <c r="E13233" s="206">
        <v>43721</v>
      </c>
      <c r="F13233" s="205" t="s">
        <v>2290</v>
      </c>
      <c r="G13233" s="205" t="s">
        <v>287</v>
      </c>
      <c r="H13233" s="207" t="s">
        <v>1714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691</v>
      </c>
      <c r="C13234" s="205" t="s">
        <v>692</v>
      </c>
      <c r="D13234" s="72" t="str">
        <f t="shared" si="413"/>
        <v>set/2019</v>
      </c>
      <c r="E13234" s="206">
        <v>43721</v>
      </c>
      <c r="F13234" s="205" t="s">
        <v>2291</v>
      </c>
      <c r="G13234" s="205" t="s">
        <v>287</v>
      </c>
      <c r="H13234" s="207" t="s">
        <v>334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691</v>
      </c>
      <c r="C13235" s="205" t="s">
        <v>692</v>
      </c>
      <c r="D13235" s="72" t="str">
        <f t="shared" si="413"/>
        <v>set/2019</v>
      </c>
      <c r="E13235" s="206">
        <v>43721</v>
      </c>
      <c r="F13235" s="205" t="s">
        <v>493</v>
      </c>
      <c r="G13235" s="205" t="s">
        <v>287</v>
      </c>
      <c r="H13235" s="207" t="s">
        <v>1017</v>
      </c>
      <c r="I13235" s="207" t="s">
        <v>235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691</v>
      </c>
      <c r="C13236" s="205" t="s">
        <v>692</v>
      </c>
      <c r="D13236" s="72" t="str">
        <f t="shared" si="413"/>
        <v>set/2019</v>
      </c>
      <c r="E13236" s="206">
        <v>43721</v>
      </c>
      <c r="F13236" s="205" t="s">
        <v>510</v>
      </c>
      <c r="G13236" s="205" t="s">
        <v>287</v>
      </c>
      <c r="H13236" s="207" t="s">
        <v>1908</v>
      </c>
      <c r="I13236" s="207" t="s">
        <v>235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691</v>
      </c>
      <c r="C13237" s="205" t="s">
        <v>692</v>
      </c>
      <c r="D13237" s="72" t="str">
        <f t="shared" si="413"/>
        <v>set/2019</v>
      </c>
      <c r="E13237" s="206">
        <v>43721</v>
      </c>
      <c r="F13237" s="205" t="s">
        <v>1313</v>
      </c>
      <c r="G13237" s="205" t="s">
        <v>287</v>
      </c>
      <c r="H13237" s="207" t="s">
        <v>2178</v>
      </c>
      <c r="I13237" s="207" t="s">
        <v>236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691</v>
      </c>
      <c r="C13238" s="205" t="s">
        <v>692</v>
      </c>
      <c r="D13238" s="72" t="str">
        <f t="shared" si="413"/>
        <v>set/2019</v>
      </c>
      <c r="E13238" s="206">
        <v>43721</v>
      </c>
      <c r="F13238" s="205" t="s">
        <v>1445</v>
      </c>
      <c r="G13238" s="205" t="s">
        <v>287</v>
      </c>
      <c r="H13238" s="207" t="s">
        <v>2178</v>
      </c>
      <c r="I13238" s="207" t="s">
        <v>236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691</v>
      </c>
      <c r="C13239" s="205" t="s">
        <v>692</v>
      </c>
      <c r="D13239" s="72" t="str">
        <f t="shared" si="413"/>
        <v>set/2019</v>
      </c>
      <c r="E13239" s="206">
        <v>43721</v>
      </c>
      <c r="F13239" s="205" t="s">
        <v>2292</v>
      </c>
      <c r="G13239" s="205" t="s">
        <v>287</v>
      </c>
      <c r="H13239" s="207" t="s">
        <v>1610</v>
      </c>
      <c r="I13239" s="207" t="s">
        <v>269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691</v>
      </c>
      <c r="C13240" s="205" t="s">
        <v>692</v>
      </c>
      <c r="D13240" s="72" t="str">
        <f t="shared" si="413"/>
        <v>set/2019</v>
      </c>
      <c r="E13240" s="206">
        <v>43721</v>
      </c>
      <c r="F13240" s="205" t="s">
        <v>2293</v>
      </c>
      <c r="G13240" s="205" t="s">
        <v>287</v>
      </c>
      <c r="H13240" s="207" t="s">
        <v>1610</v>
      </c>
      <c r="I13240" s="207" t="s">
        <v>269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691</v>
      </c>
      <c r="C13241" s="205" t="s">
        <v>692</v>
      </c>
      <c r="D13241" s="72" t="str">
        <f t="shared" si="413"/>
        <v>set/2019</v>
      </c>
      <c r="E13241" s="206">
        <v>43721</v>
      </c>
      <c r="F13241" s="205" t="s">
        <v>2294</v>
      </c>
      <c r="G13241" s="205" t="s">
        <v>287</v>
      </c>
      <c r="H13241" s="207" t="s">
        <v>336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691</v>
      </c>
      <c r="C13242" s="205" t="s">
        <v>692</v>
      </c>
      <c r="D13242" s="72" t="str">
        <f t="shared" si="413"/>
        <v>set/2019</v>
      </c>
      <c r="E13242" s="206">
        <v>43721</v>
      </c>
      <c r="F13242" s="205" t="s">
        <v>2295</v>
      </c>
      <c r="G13242" s="205" t="s">
        <v>287</v>
      </c>
      <c r="H13242" s="207" t="s">
        <v>336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691</v>
      </c>
      <c r="C13243" s="205" t="s">
        <v>692</v>
      </c>
      <c r="D13243" s="72" t="str">
        <f t="shared" si="413"/>
        <v>set/2019</v>
      </c>
      <c r="E13243" s="206">
        <v>43721</v>
      </c>
      <c r="F13243" s="205" t="s">
        <v>2296</v>
      </c>
      <c r="G13243" s="205" t="s">
        <v>287</v>
      </c>
      <c r="H13243" s="207" t="s">
        <v>2297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691</v>
      </c>
      <c r="C13244" s="205" t="s">
        <v>692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287</v>
      </c>
      <c r="H13244" s="207" t="s">
        <v>999</v>
      </c>
      <c r="I13244" s="207" t="s">
        <v>248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691</v>
      </c>
      <c r="C13245" s="205" t="s">
        <v>692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287</v>
      </c>
      <c r="H13245" s="207" t="s">
        <v>999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691</v>
      </c>
      <c r="C13246" s="205" t="s">
        <v>692</v>
      </c>
      <c r="D13246" s="72" t="str">
        <f t="shared" si="413"/>
        <v>set/2019</v>
      </c>
      <c r="E13246" s="206">
        <v>43721</v>
      </c>
      <c r="F13246" s="205" t="s">
        <v>210</v>
      </c>
      <c r="G13246" s="205" t="s">
        <v>287</v>
      </c>
      <c r="H13246" s="207" t="s">
        <v>298</v>
      </c>
      <c r="I13246" s="207" t="s">
        <v>2137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691</v>
      </c>
      <c r="C13247" s="205" t="s">
        <v>692</v>
      </c>
      <c r="D13247" s="72" t="str">
        <f t="shared" si="413"/>
        <v>set/2019</v>
      </c>
      <c r="E13247" s="206">
        <v>43721</v>
      </c>
      <c r="F13247" s="205" t="s">
        <v>520</v>
      </c>
      <c r="G13247" s="205" t="s">
        <v>287</v>
      </c>
      <c r="H13247" s="207" t="s">
        <v>204</v>
      </c>
      <c r="I13247" s="207" t="s">
        <v>292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691</v>
      </c>
      <c r="C13248" s="205" t="s">
        <v>692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287</v>
      </c>
      <c r="H13248" s="228" t="s">
        <v>1988</v>
      </c>
      <c r="I13248" s="207" t="s">
        <v>241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691</v>
      </c>
      <c r="C13249" s="205" t="s">
        <v>692</v>
      </c>
      <c r="D13249" s="72" t="str">
        <f t="shared" si="413"/>
        <v>set/2019</v>
      </c>
      <c r="E13249" s="206">
        <v>43724</v>
      </c>
      <c r="F13249" s="205" t="s">
        <v>210</v>
      </c>
      <c r="G13249" s="205" t="s">
        <v>287</v>
      </c>
      <c r="H13249" s="207" t="s">
        <v>321</v>
      </c>
      <c r="I13249" s="207" t="s">
        <v>2137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691</v>
      </c>
      <c r="C13250" s="205" t="s">
        <v>692</v>
      </c>
      <c r="D13250" s="72" t="str">
        <f t="shared" si="413"/>
        <v>set/2019</v>
      </c>
      <c r="E13250" s="206">
        <v>43724</v>
      </c>
      <c r="F13250" s="205" t="s">
        <v>520</v>
      </c>
      <c r="G13250" s="205" t="s">
        <v>287</v>
      </c>
      <c r="H13250" s="207" t="s">
        <v>204</v>
      </c>
      <c r="I13250" s="207" t="s">
        <v>292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691</v>
      </c>
      <c r="C13251" s="205" t="s">
        <v>692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287</v>
      </c>
      <c r="H13251" s="207" t="s">
        <v>2298</v>
      </c>
      <c r="I13251" s="207" t="s">
        <v>252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691</v>
      </c>
      <c r="C13252" s="205" t="s">
        <v>692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287</v>
      </c>
      <c r="H13252" s="207" t="s">
        <v>1895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691</v>
      </c>
      <c r="C13253" s="205" t="s">
        <v>692</v>
      </c>
      <c r="D13253" s="72" t="str">
        <f t="shared" si="415"/>
        <v>set/2019</v>
      </c>
      <c r="E13253" s="206">
        <v>43725</v>
      </c>
      <c r="F13253" s="205" t="s">
        <v>210</v>
      </c>
      <c r="G13253" s="205" t="s">
        <v>287</v>
      </c>
      <c r="H13253" s="207" t="s">
        <v>298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691</v>
      </c>
      <c r="C13254" s="205" t="s">
        <v>692</v>
      </c>
      <c r="D13254" s="72" t="str">
        <f t="shared" si="415"/>
        <v>set/2019</v>
      </c>
      <c r="E13254" s="206">
        <v>43725</v>
      </c>
      <c r="F13254" s="205" t="s">
        <v>520</v>
      </c>
      <c r="G13254" s="205" t="s">
        <v>287</v>
      </c>
      <c r="H13254" s="207" t="s">
        <v>204</v>
      </c>
      <c r="I13254" s="207" t="s">
        <v>292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691</v>
      </c>
      <c r="C13255" s="212" t="s">
        <v>692</v>
      </c>
      <c r="D13255" s="72" t="str">
        <f t="shared" si="415"/>
        <v>set/2019</v>
      </c>
      <c r="E13255" s="217">
        <v>43726</v>
      </c>
      <c r="F13255" s="212" t="s">
        <v>1933</v>
      </c>
      <c r="G13255" s="212" t="s">
        <v>287</v>
      </c>
      <c r="H13255" s="229" t="s">
        <v>2299</v>
      </c>
      <c r="I13255" s="229" t="s">
        <v>2300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691</v>
      </c>
      <c r="C13256" s="205" t="s">
        <v>692</v>
      </c>
      <c r="D13256" s="72" t="str">
        <f t="shared" si="415"/>
        <v>set/2019</v>
      </c>
      <c r="E13256" s="206">
        <v>43726</v>
      </c>
      <c r="F13256" s="205" t="s">
        <v>2301</v>
      </c>
      <c r="G13256" s="205" t="s">
        <v>287</v>
      </c>
      <c r="H13256" s="207" t="s">
        <v>1287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691</v>
      </c>
      <c r="C13257" s="205" t="s">
        <v>692</v>
      </c>
      <c r="D13257" s="72" t="str">
        <f t="shared" si="415"/>
        <v>set/2019</v>
      </c>
      <c r="E13257" s="206">
        <v>43726</v>
      </c>
      <c r="F13257" s="205" t="s">
        <v>2302</v>
      </c>
      <c r="G13257" s="205" t="s">
        <v>287</v>
      </c>
      <c r="H13257" s="207" t="s">
        <v>328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691</v>
      </c>
      <c r="C13258" s="205" t="s">
        <v>692</v>
      </c>
      <c r="D13258" s="72" t="str">
        <f t="shared" si="415"/>
        <v>set/2019</v>
      </c>
      <c r="E13258" s="206">
        <v>43726</v>
      </c>
      <c r="F13258" s="205" t="s">
        <v>2303</v>
      </c>
      <c r="G13258" s="205" t="s">
        <v>287</v>
      </c>
      <c r="H13258" s="207" t="s">
        <v>328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691</v>
      </c>
      <c r="C13259" s="205" t="s">
        <v>692</v>
      </c>
      <c r="D13259" s="72" t="str">
        <f t="shared" si="415"/>
        <v>set/2019</v>
      </c>
      <c r="E13259" s="206">
        <v>43726</v>
      </c>
      <c r="F13259" s="205" t="s">
        <v>520</v>
      </c>
      <c r="G13259" s="205" t="s">
        <v>287</v>
      </c>
      <c r="H13259" s="207" t="s">
        <v>204</v>
      </c>
      <c r="I13259" s="207" t="s">
        <v>292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691</v>
      </c>
      <c r="C13260" s="205" t="s">
        <v>692</v>
      </c>
      <c r="D13260" s="72" t="str">
        <f t="shared" si="415"/>
        <v>set/2019</v>
      </c>
      <c r="E13260" s="206">
        <v>43728</v>
      </c>
      <c r="F13260" s="205" t="s">
        <v>2304</v>
      </c>
      <c r="G13260" s="205" t="s">
        <v>287</v>
      </c>
      <c r="H13260" s="207" t="s">
        <v>334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691</v>
      </c>
      <c r="C13261" s="205" t="s">
        <v>692</v>
      </c>
      <c r="D13261" s="72" t="str">
        <f t="shared" si="415"/>
        <v>set/2019</v>
      </c>
      <c r="E13261" s="206">
        <v>43728</v>
      </c>
      <c r="F13261" s="205" t="s">
        <v>2150</v>
      </c>
      <c r="G13261" s="205" t="s">
        <v>287</v>
      </c>
      <c r="H13261" s="207" t="s">
        <v>2152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691</v>
      </c>
      <c r="C13262" s="205" t="s">
        <v>692</v>
      </c>
      <c r="D13262" s="72" t="str">
        <f t="shared" si="415"/>
        <v>set/2019</v>
      </c>
      <c r="E13262" s="206">
        <v>43728</v>
      </c>
      <c r="F13262" s="205" t="s">
        <v>547</v>
      </c>
      <c r="G13262" s="205" t="s">
        <v>287</v>
      </c>
      <c r="H13262" s="207" t="s">
        <v>2152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691</v>
      </c>
      <c r="C13263" s="205" t="s">
        <v>692</v>
      </c>
      <c r="D13263" s="72" t="str">
        <f t="shared" si="415"/>
        <v>set/2019</v>
      </c>
      <c r="E13263" s="206">
        <v>43728</v>
      </c>
      <c r="F13263" s="205" t="s">
        <v>520</v>
      </c>
      <c r="G13263" s="205" t="s">
        <v>287</v>
      </c>
      <c r="H13263" s="207" t="s">
        <v>204</v>
      </c>
      <c r="I13263" s="207" t="s">
        <v>292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691</v>
      </c>
      <c r="C13264" s="205" t="s">
        <v>692</v>
      </c>
      <c r="D13264" s="72" t="str">
        <f t="shared" si="415"/>
        <v>set/2019</v>
      </c>
      <c r="E13264" s="206">
        <v>43731</v>
      </c>
      <c r="F13264" s="205" t="s">
        <v>2305</v>
      </c>
      <c r="G13264" s="205" t="s">
        <v>287</v>
      </c>
      <c r="H13264" s="207" t="s">
        <v>399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691</v>
      </c>
      <c r="C13265" s="205" t="s">
        <v>692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287</v>
      </c>
      <c r="H13265" s="207" t="s">
        <v>2222</v>
      </c>
      <c r="I13265" s="207" t="s">
        <v>252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691</v>
      </c>
      <c r="C13266" s="205" t="s">
        <v>692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287</v>
      </c>
      <c r="H13266" s="207" t="s">
        <v>2222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691</v>
      </c>
      <c r="C13267" s="205" t="s">
        <v>692</v>
      </c>
      <c r="D13267" s="72" t="str">
        <f t="shared" si="415"/>
        <v>set/2019</v>
      </c>
      <c r="E13267" s="206">
        <v>43731</v>
      </c>
      <c r="F13267" s="205" t="s">
        <v>210</v>
      </c>
      <c r="G13267" s="205" t="s">
        <v>287</v>
      </c>
      <c r="H13267" s="207" t="s">
        <v>298</v>
      </c>
      <c r="I13267" s="207" t="s">
        <v>2137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691</v>
      </c>
      <c r="C13268" s="205" t="s">
        <v>692</v>
      </c>
      <c r="D13268" s="72" t="str">
        <f t="shared" si="415"/>
        <v>set/2019</v>
      </c>
      <c r="E13268" s="206">
        <v>43731</v>
      </c>
      <c r="F13268" s="205" t="s">
        <v>520</v>
      </c>
      <c r="G13268" s="205" t="s">
        <v>287</v>
      </c>
      <c r="H13268" s="207" t="s">
        <v>204</v>
      </c>
      <c r="I13268" s="207" t="s">
        <v>292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693</v>
      </c>
      <c r="C13269" s="205" t="s">
        <v>692</v>
      </c>
      <c r="D13269" s="72" t="str">
        <f t="shared" si="415"/>
        <v>set/2019</v>
      </c>
      <c r="E13269" s="206">
        <v>43733</v>
      </c>
      <c r="F13269" s="205" t="s">
        <v>1618</v>
      </c>
      <c r="G13269" s="205" t="s">
        <v>287</v>
      </c>
      <c r="H13269" s="207" t="s">
        <v>1888</v>
      </c>
      <c r="I13269" s="207" t="s">
        <v>202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693</v>
      </c>
      <c r="C13270" s="205" t="s">
        <v>692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287</v>
      </c>
      <c r="H13270" s="207" t="s">
        <v>140</v>
      </c>
      <c r="I13270" s="207" t="s">
        <v>227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693</v>
      </c>
      <c r="C13271" s="205" t="s">
        <v>692</v>
      </c>
      <c r="D13271" s="72" t="str">
        <f t="shared" si="415"/>
        <v>set/2019</v>
      </c>
      <c r="E13271" s="206">
        <v>43733</v>
      </c>
      <c r="F13271" s="205" t="s">
        <v>201</v>
      </c>
      <c r="G13271" s="205" t="s">
        <v>287</v>
      </c>
      <c r="H13271" s="207" t="s">
        <v>1887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693</v>
      </c>
      <c r="C13272" s="205" t="s">
        <v>692</v>
      </c>
      <c r="D13272" s="72" t="str">
        <f t="shared" si="415"/>
        <v>set/2019</v>
      </c>
      <c r="E13272" s="206">
        <v>43733</v>
      </c>
      <c r="F13272" s="205" t="s">
        <v>201</v>
      </c>
      <c r="G13272" s="205" t="s">
        <v>287</v>
      </c>
      <c r="H13272" s="207" t="s">
        <v>1887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693</v>
      </c>
      <c r="C13273" s="205" t="s">
        <v>692</v>
      </c>
      <c r="D13273" s="72" t="str">
        <f t="shared" si="415"/>
        <v>set/2019</v>
      </c>
      <c r="E13273" s="206">
        <v>43733</v>
      </c>
      <c r="F13273" s="205" t="s">
        <v>520</v>
      </c>
      <c r="G13273" s="205" t="s">
        <v>287</v>
      </c>
      <c r="H13273" s="207" t="s">
        <v>204</v>
      </c>
      <c r="I13273" s="207" t="s">
        <v>292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691</v>
      </c>
      <c r="C13274" s="205" t="s">
        <v>692</v>
      </c>
      <c r="D13274" s="72" t="str">
        <f t="shared" si="415"/>
        <v>set/2019</v>
      </c>
      <c r="E13274" s="206">
        <v>43733</v>
      </c>
      <c r="F13274" s="205" t="s">
        <v>1618</v>
      </c>
      <c r="G13274" s="205" t="s">
        <v>287</v>
      </c>
      <c r="H13274" s="207" t="s">
        <v>1888</v>
      </c>
      <c r="I13274" s="207" t="s">
        <v>202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691</v>
      </c>
      <c r="C13275" s="205" t="s">
        <v>692</v>
      </c>
      <c r="D13275" s="72" t="str">
        <f t="shared" si="415"/>
        <v>set/2019</v>
      </c>
      <c r="E13275" s="206">
        <v>43733</v>
      </c>
      <c r="F13275" s="205" t="s">
        <v>201</v>
      </c>
      <c r="G13275" s="205" t="s">
        <v>287</v>
      </c>
      <c r="H13275" s="207" t="s">
        <v>1887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691</v>
      </c>
      <c r="C13276" s="205" t="s">
        <v>692</v>
      </c>
      <c r="D13276" s="72" t="str">
        <f t="shared" si="415"/>
        <v>set/2019</v>
      </c>
      <c r="E13276" s="206">
        <v>43733</v>
      </c>
      <c r="F13276" s="205" t="s">
        <v>201</v>
      </c>
      <c r="G13276" s="205" t="s">
        <v>287</v>
      </c>
      <c r="H13276" s="207" t="s">
        <v>1887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691</v>
      </c>
      <c r="C13277" s="205" t="s">
        <v>692</v>
      </c>
      <c r="D13277" s="72" t="str">
        <f t="shared" si="415"/>
        <v>set/2019</v>
      </c>
      <c r="E13277" s="206">
        <v>43733</v>
      </c>
      <c r="F13277" s="205" t="s">
        <v>520</v>
      </c>
      <c r="G13277" s="205" t="s">
        <v>287</v>
      </c>
      <c r="H13277" s="207" t="s">
        <v>204</v>
      </c>
      <c r="I13277" s="207" t="s">
        <v>292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693</v>
      </c>
      <c r="C13278" s="205" t="s">
        <v>692</v>
      </c>
      <c r="D13278" s="72" t="str">
        <f t="shared" si="415"/>
        <v>set/2019</v>
      </c>
      <c r="E13278" s="206">
        <v>43734</v>
      </c>
      <c r="F13278" s="205" t="s">
        <v>201</v>
      </c>
      <c r="G13278" s="205" t="s">
        <v>287</v>
      </c>
      <c r="H13278" s="207" t="s">
        <v>1887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693</v>
      </c>
      <c r="C13279" s="205" t="s">
        <v>692</v>
      </c>
      <c r="D13279" s="72" t="str">
        <f t="shared" si="415"/>
        <v>set/2019</v>
      </c>
      <c r="E13279" s="206">
        <v>43734</v>
      </c>
      <c r="F13279" s="205" t="s">
        <v>210</v>
      </c>
      <c r="G13279" s="205" t="s">
        <v>287</v>
      </c>
      <c r="H13279" s="207" t="s">
        <v>321</v>
      </c>
      <c r="I13279" s="207" t="s">
        <v>2137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693</v>
      </c>
      <c r="C13280" s="205" t="s">
        <v>692</v>
      </c>
      <c r="D13280" s="72" t="str">
        <f t="shared" si="415"/>
        <v>set/2019</v>
      </c>
      <c r="E13280" s="206">
        <v>43734</v>
      </c>
      <c r="F13280" s="205" t="s">
        <v>210</v>
      </c>
      <c r="G13280" s="205" t="s">
        <v>287</v>
      </c>
      <c r="H13280" s="207" t="s">
        <v>1563</v>
      </c>
      <c r="I13280" s="207" t="s">
        <v>2137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693</v>
      </c>
      <c r="C13281" s="205" t="s">
        <v>692</v>
      </c>
      <c r="D13281" s="72" t="str">
        <f t="shared" si="415"/>
        <v>set/2019</v>
      </c>
      <c r="E13281" s="206">
        <v>43734</v>
      </c>
      <c r="F13281" s="205" t="s">
        <v>520</v>
      </c>
      <c r="G13281" s="205" t="s">
        <v>287</v>
      </c>
      <c r="H13281" s="207" t="s">
        <v>204</v>
      </c>
      <c r="I13281" s="207" t="s">
        <v>292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691</v>
      </c>
      <c r="C13282" s="205" t="s">
        <v>692</v>
      </c>
      <c r="D13282" s="72" t="str">
        <f t="shared" si="415"/>
        <v>set/2019</v>
      </c>
      <c r="E13282" s="206">
        <v>43734</v>
      </c>
      <c r="F13282" s="205" t="s">
        <v>1618</v>
      </c>
      <c r="G13282" s="205" t="s">
        <v>287</v>
      </c>
      <c r="H13282" s="207" t="s">
        <v>1888</v>
      </c>
      <c r="I13282" s="207" t="s">
        <v>202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691</v>
      </c>
      <c r="C13283" s="205" t="s">
        <v>692</v>
      </c>
      <c r="D13283" s="72" t="str">
        <f t="shared" si="415"/>
        <v>set/2019</v>
      </c>
      <c r="E13283" s="206">
        <v>43734</v>
      </c>
      <c r="F13283" s="205" t="s">
        <v>201</v>
      </c>
      <c r="G13283" s="205" t="s">
        <v>287</v>
      </c>
      <c r="H13283" s="207" t="s">
        <v>1887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691</v>
      </c>
      <c r="C13284" s="205" t="s">
        <v>692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289</v>
      </c>
      <c r="H13284" s="207" t="s">
        <v>2306</v>
      </c>
      <c r="I13284" s="207" t="s">
        <v>240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691</v>
      </c>
      <c r="C13285" s="205" t="s">
        <v>692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289</v>
      </c>
      <c r="H13285" s="207" t="s">
        <v>2306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691</v>
      </c>
      <c r="C13286" s="205" t="s">
        <v>692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293</v>
      </c>
      <c r="H13286" s="207" t="s">
        <v>2307</v>
      </c>
      <c r="I13286" s="207" t="s">
        <v>240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691</v>
      </c>
      <c r="C13287" s="205" t="s">
        <v>692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293</v>
      </c>
      <c r="H13287" s="207" t="s">
        <v>2307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691</v>
      </c>
      <c r="C13288" s="205" t="s">
        <v>692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293</v>
      </c>
      <c r="H13288" s="207" t="s">
        <v>2307</v>
      </c>
      <c r="I13288" s="207" t="s">
        <v>240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691</v>
      </c>
      <c r="C13289" s="205" t="s">
        <v>692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293</v>
      </c>
      <c r="H13289" s="207" t="s">
        <v>2307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691</v>
      </c>
      <c r="C13290" s="205" t="s">
        <v>692</v>
      </c>
      <c r="D13290" s="72" t="str">
        <f t="shared" si="415"/>
        <v>set/2019</v>
      </c>
      <c r="E13290" s="206">
        <v>43734</v>
      </c>
      <c r="F13290" s="205" t="s">
        <v>520</v>
      </c>
      <c r="G13290" s="205" t="s">
        <v>287</v>
      </c>
      <c r="H13290" s="207" t="s">
        <v>204</v>
      </c>
      <c r="I13290" s="207" t="s">
        <v>292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693</v>
      </c>
      <c r="C13291" s="205" t="s">
        <v>692</v>
      </c>
      <c r="D13291" s="72" t="str">
        <f t="shared" si="415"/>
        <v>set/2019</v>
      </c>
      <c r="E13291" s="206">
        <v>43735</v>
      </c>
      <c r="F13291" s="205" t="s">
        <v>201</v>
      </c>
      <c r="G13291" s="205" t="s">
        <v>287</v>
      </c>
      <c r="H13291" s="207" t="s">
        <v>1887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693</v>
      </c>
      <c r="C13292" s="205" t="s">
        <v>692</v>
      </c>
      <c r="D13292" s="72" t="str">
        <f t="shared" si="415"/>
        <v>set/2019</v>
      </c>
      <c r="E13292" s="206">
        <v>43735</v>
      </c>
      <c r="F13292" s="205" t="s">
        <v>520</v>
      </c>
      <c r="G13292" s="205" t="s">
        <v>287</v>
      </c>
      <c r="H13292" s="207" t="s">
        <v>204</v>
      </c>
      <c r="I13292" s="207" t="s">
        <v>292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691</v>
      </c>
      <c r="C13293" s="205" t="s">
        <v>692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287</v>
      </c>
      <c r="H13293" s="207" t="s">
        <v>2091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691</v>
      </c>
      <c r="C13294" s="205" t="s">
        <v>692</v>
      </c>
      <c r="D13294" s="72" t="str">
        <f t="shared" si="415"/>
        <v>set/2019</v>
      </c>
      <c r="E13294" s="206">
        <v>43735</v>
      </c>
      <c r="F13294" s="205" t="s">
        <v>201</v>
      </c>
      <c r="G13294" s="205" t="s">
        <v>287</v>
      </c>
      <c r="H13294" s="207" t="s">
        <v>1887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691</v>
      </c>
      <c r="C13295" s="205" t="s">
        <v>692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287</v>
      </c>
      <c r="H13295" s="207" t="s">
        <v>1023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691</v>
      </c>
      <c r="C13296" s="205" t="s">
        <v>692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287</v>
      </c>
      <c r="H13296" s="207" t="s">
        <v>1023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691</v>
      </c>
      <c r="C13297" s="205" t="s">
        <v>692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287</v>
      </c>
      <c r="H13297" s="207" t="s">
        <v>1023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691</v>
      </c>
      <c r="C13298" s="205" t="s">
        <v>692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287</v>
      </c>
      <c r="H13298" s="207" t="s">
        <v>1023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691</v>
      </c>
      <c r="C13299" s="205" t="s">
        <v>692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287</v>
      </c>
      <c r="H13299" s="207" t="s">
        <v>212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691</v>
      </c>
      <c r="C13300" s="205" t="s">
        <v>692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287</v>
      </c>
      <c r="H13300" s="207" t="s">
        <v>1462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691</v>
      </c>
      <c r="C13301" s="205" t="s">
        <v>692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287</v>
      </c>
      <c r="H13301" s="239" t="s">
        <v>2308</v>
      </c>
      <c r="I13301" s="207" t="s">
        <v>251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691</v>
      </c>
      <c r="C13302" s="205" t="s">
        <v>692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287</v>
      </c>
      <c r="H13302" s="239" t="s">
        <v>2308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691</v>
      </c>
      <c r="C13303" s="205" t="s">
        <v>692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287</v>
      </c>
      <c r="H13303" s="207" t="s">
        <v>327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691</v>
      </c>
      <c r="C13304" s="205" t="s">
        <v>692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287</v>
      </c>
      <c r="H13304" s="207" t="s">
        <v>2091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691</v>
      </c>
      <c r="C13305" s="205" t="s">
        <v>692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287</v>
      </c>
      <c r="H13305" s="207" t="s">
        <v>2091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691</v>
      </c>
      <c r="C13306" s="205" t="s">
        <v>692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287</v>
      </c>
      <c r="H13306" s="207" t="s">
        <v>1017</v>
      </c>
      <c r="I13306" s="207" t="s">
        <v>235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691</v>
      </c>
      <c r="C13307" s="205" t="s">
        <v>692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287</v>
      </c>
      <c r="H13307" s="207" t="s">
        <v>2309</v>
      </c>
      <c r="I13307" s="207" t="s">
        <v>260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691</v>
      </c>
      <c r="C13308" s="205" t="s">
        <v>692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287</v>
      </c>
      <c r="H13308" s="238" t="s">
        <v>2116</v>
      </c>
      <c r="I13308" s="207" t="s">
        <v>235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691</v>
      </c>
      <c r="C13309" s="205" t="s">
        <v>692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287</v>
      </c>
      <c r="H13309" s="207" t="s">
        <v>1354</v>
      </c>
      <c r="I13309" s="207" t="s">
        <v>235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691</v>
      </c>
      <c r="C13310" s="205" t="s">
        <v>692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287</v>
      </c>
      <c r="H13310" s="207" t="s">
        <v>1011</v>
      </c>
      <c r="I13310" s="207" t="s">
        <v>235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691</v>
      </c>
      <c r="C13311" s="205" t="s">
        <v>692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287</v>
      </c>
      <c r="H13311" s="207" t="s">
        <v>1354</v>
      </c>
      <c r="I13311" s="207" t="s">
        <v>235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691</v>
      </c>
      <c r="C13312" s="205" t="s">
        <v>692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287</v>
      </c>
      <c r="H13312" s="207" t="s">
        <v>1354</v>
      </c>
      <c r="I13312" s="207" t="s">
        <v>235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691</v>
      </c>
      <c r="C13313" s="205" t="s">
        <v>692</v>
      </c>
      <c r="D13313" s="72" t="str">
        <f t="shared" si="415"/>
        <v>set/2019</v>
      </c>
      <c r="E13313" s="206">
        <v>43735</v>
      </c>
      <c r="F13313" s="205" t="s">
        <v>210</v>
      </c>
      <c r="G13313" s="205" t="s">
        <v>287</v>
      </c>
      <c r="H13313" s="207" t="s">
        <v>298</v>
      </c>
      <c r="I13313" s="207" t="s">
        <v>2137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691</v>
      </c>
      <c r="C13314" s="205" t="s">
        <v>692</v>
      </c>
      <c r="D13314" s="72" t="str">
        <f t="shared" si="415"/>
        <v>set/2019</v>
      </c>
      <c r="E13314" s="206">
        <v>43735</v>
      </c>
      <c r="F13314" s="205" t="s">
        <v>210</v>
      </c>
      <c r="G13314" s="205" t="s">
        <v>287</v>
      </c>
      <c r="H13314" s="207" t="s">
        <v>298</v>
      </c>
      <c r="I13314" s="207" t="s">
        <v>2137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691</v>
      </c>
      <c r="C13315" s="205" t="s">
        <v>692</v>
      </c>
      <c r="D13315" s="72" t="str">
        <f t="shared" si="415"/>
        <v>set/2019</v>
      </c>
      <c r="E13315" s="206">
        <v>43735</v>
      </c>
      <c r="F13315" s="205" t="s">
        <v>210</v>
      </c>
      <c r="G13315" s="205" t="s">
        <v>287</v>
      </c>
      <c r="H13315" s="207" t="s">
        <v>298</v>
      </c>
      <c r="I13315" s="207" t="s">
        <v>2137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691</v>
      </c>
      <c r="C13316" s="205" t="s">
        <v>692</v>
      </c>
      <c r="D13316" s="72" t="str">
        <f t="shared" ref="D13316:D13379" si="417">TEXT(E13316,"mmm/aaaa")</f>
        <v>set/2019</v>
      </c>
      <c r="E13316" s="206">
        <v>43735</v>
      </c>
      <c r="F13316" s="205" t="s">
        <v>210</v>
      </c>
      <c r="G13316" s="205" t="s">
        <v>287</v>
      </c>
      <c r="H13316" s="207" t="s">
        <v>298</v>
      </c>
      <c r="I13316" s="207" t="s">
        <v>2137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691</v>
      </c>
      <c r="C13317" s="205" t="s">
        <v>692</v>
      </c>
      <c r="D13317" s="72" t="str">
        <f t="shared" si="417"/>
        <v>set/2019</v>
      </c>
      <c r="E13317" s="206">
        <v>43735</v>
      </c>
      <c r="F13317" s="205" t="s">
        <v>210</v>
      </c>
      <c r="G13317" s="205" t="s">
        <v>287</v>
      </c>
      <c r="H13317" s="207" t="s">
        <v>298</v>
      </c>
      <c r="I13317" s="207" t="s">
        <v>2137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691</v>
      </c>
      <c r="C13318" s="205" t="s">
        <v>692</v>
      </c>
      <c r="D13318" s="72" t="str">
        <f t="shared" si="417"/>
        <v>set/2019</v>
      </c>
      <c r="E13318" s="206">
        <v>43735</v>
      </c>
      <c r="F13318" s="205" t="s">
        <v>210</v>
      </c>
      <c r="G13318" s="205" t="s">
        <v>287</v>
      </c>
      <c r="H13318" s="207" t="s">
        <v>298</v>
      </c>
      <c r="I13318" s="207" t="s">
        <v>2137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691</v>
      </c>
      <c r="C13319" s="205" t="s">
        <v>692</v>
      </c>
      <c r="D13319" s="72" t="str">
        <f t="shared" si="417"/>
        <v>set/2019</v>
      </c>
      <c r="E13319" s="206">
        <v>43735</v>
      </c>
      <c r="F13319" s="205" t="s">
        <v>210</v>
      </c>
      <c r="G13319" s="205" t="s">
        <v>287</v>
      </c>
      <c r="H13319" s="207" t="s">
        <v>298</v>
      </c>
      <c r="I13319" s="207" t="s">
        <v>2137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691</v>
      </c>
      <c r="C13320" s="205" t="s">
        <v>692</v>
      </c>
      <c r="D13320" s="72" t="str">
        <f t="shared" si="417"/>
        <v>set/2019</v>
      </c>
      <c r="E13320" s="206">
        <v>43735</v>
      </c>
      <c r="F13320" s="205" t="s">
        <v>210</v>
      </c>
      <c r="G13320" s="205" t="s">
        <v>287</v>
      </c>
      <c r="H13320" s="207" t="s">
        <v>298</v>
      </c>
      <c r="I13320" s="207" t="s">
        <v>2137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691</v>
      </c>
      <c r="C13321" s="205" t="s">
        <v>692</v>
      </c>
      <c r="D13321" s="72" t="str">
        <f t="shared" si="417"/>
        <v>set/2019</v>
      </c>
      <c r="E13321" s="206">
        <v>43735</v>
      </c>
      <c r="F13321" s="205" t="s">
        <v>210</v>
      </c>
      <c r="G13321" s="205" t="s">
        <v>287</v>
      </c>
      <c r="H13321" s="207" t="s">
        <v>298</v>
      </c>
      <c r="I13321" s="207" t="s">
        <v>2137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691</v>
      </c>
      <c r="C13322" s="205" t="s">
        <v>692</v>
      </c>
      <c r="D13322" s="72" t="str">
        <f t="shared" si="417"/>
        <v>set/2019</v>
      </c>
      <c r="E13322" s="206">
        <v>43735</v>
      </c>
      <c r="F13322" s="205" t="s">
        <v>210</v>
      </c>
      <c r="G13322" s="205" t="s">
        <v>287</v>
      </c>
      <c r="H13322" s="207" t="s">
        <v>298</v>
      </c>
      <c r="I13322" s="207" t="s">
        <v>2137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691</v>
      </c>
      <c r="C13323" s="205" t="s">
        <v>692</v>
      </c>
      <c r="D13323" s="72" t="str">
        <f t="shared" si="417"/>
        <v>set/2019</v>
      </c>
      <c r="E13323" s="206">
        <v>43735</v>
      </c>
      <c r="F13323" s="205" t="s">
        <v>210</v>
      </c>
      <c r="G13323" s="205" t="s">
        <v>287</v>
      </c>
      <c r="H13323" s="207" t="s">
        <v>298</v>
      </c>
      <c r="I13323" s="207" t="s">
        <v>2137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691</v>
      </c>
      <c r="C13324" s="205" t="s">
        <v>692</v>
      </c>
      <c r="D13324" s="72" t="str">
        <f t="shared" si="417"/>
        <v>set/2019</v>
      </c>
      <c r="E13324" s="206">
        <v>43735</v>
      </c>
      <c r="F13324" s="205" t="s">
        <v>210</v>
      </c>
      <c r="G13324" s="205" t="s">
        <v>287</v>
      </c>
      <c r="H13324" s="207" t="s">
        <v>298</v>
      </c>
      <c r="I13324" s="207" t="s">
        <v>2137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691</v>
      </c>
      <c r="C13325" s="205" t="s">
        <v>692</v>
      </c>
      <c r="D13325" s="72" t="str">
        <f t="shared" si="417"/>
        <v>set/2019</v>
      </c>
      <c r="E13325" s="206">
        <v>43735</v>
      </c>
      <c r="F13325" s="205" t="s">
        <v>2184</v>
      </c>
      <c r="G13325" s="205" t="s">
        <v>287</v>
      </c>
      <c r="H13325" s="207" t="s">
        <v>2310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691</v>
      </c>
      <c r="C13326" s="205" t="s">
        <v>692</v>
      </c>
      <c r="D13326" s="72" t="str">
        <f t="shared" si="417"/>
        <v>set/2019</v>
      </c>
      <c r="E13326" s="206">
        <v>43735</v>
      </c>
      <c r="F13326" s="205" t="s">
        <v>2184</v>
      </c>
      <c r="G13326" s="205" t="s">
        <v>287</v>
      </c>
      <c r="H13326" s="207" t="s">
        <v>2311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691</v>
      </c>
      <c r="C13327" s="205" t="s">
        <v>692</v>
      </c>
      <c r="D13327" s="72" t="str">
        <f t="shared" si="417"/>
        <v>set/2019</v>
      </c>
      <c r="E13327" s="206">
        <v>43735</v>
      </c>
      <c r="F13327" s="205" t="s">
        <v>2184</v>
      </c>
      <c r="G13327" s="205" t="s">
        <v>287</v>
      </c>
      <c r="H13327" s="207" t="s">
        <v>2312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691</v>
      </c>
      <c r="C13328" s="205" t="s">
        <v>692</v>
      </c>
      <c r="D13328" s="72" t="str">
        <f t="shared" si="417"/>
        <v>set/2019</v>
      </c>
      <c r="E13328" s="206">
        <v>43735</v>
      </c>
      <c r="F13328" s="205" t="s">
        <v>2184</v>
      </c>
      <c r="G13328" s="205" t="s">
        <v>287</v>
      </c>
      <c r="H13328" s="207" t="s">
        <v>2313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691</v>
      </c>
      <c r="C13329" s="205" t="s">
        <v>692</v>
      </c>
      <c r="D13329" s="72" t="str">
        <f t="shared" si="417"/>
        <v>set/2019</v>
      </c>
      <c r="E13329" s="206">
        <v>43735</v>
      </c>
      <c r="F13329" s="205" t="s">
        <v>2184</v>
      </c>
      <c r="G13329" s="205" t="s">
        <v>287</v>
      </c>
      <c r="H13329" s="207" t="s">
        <v>2314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691</v>
      </c>
      <c r="C13330" s="205" t="s">
        <v>692</v>
      </c>
      <c r="D13330" s="72" t="str">
        <f t="shared" si="417"/>
        <v>set/2019</v>
      </c>
      <c r="E13330" s="206">
        <v>43735</v>
      </c>
      <c r="F13330" s="205" t="s">
        <v>2184</v>
      </c>
      <c r="G13330" s="205" t="s">
        <v>287</v>
      </c>
      <c r="H13330" s="207" t="s">
        <v>2212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691</v>
      </c>
      <c r="C13331" s="205" t="s">
        <v>692</v>
      </c>
      <c r="D13331" s="72" t="str">
        <f t="shared" si="417"/>
        <v>set/2019</v>
      </c>
      <c r="E13331" s="206">
        <v>43735</v>
      </c>
      <c r="F13331" s="205" t="s">
        <v>2184</v>
      </c>
      <c r="G13331" s="205" t="s">
        <v>287</v>
      </c>
      <c r="H13331" s="207" t="s">
        <v>2315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691</v>
      </c>
      <c r="C13332" s="205" t="s">
        <v>692</v>
      </c>
      <c r="D13332" s="72" t="str">
        <f t="shared" si="417"/>
        <v>set/2019</v>
      </c>
      <c r="E13332" s="206">
        <v>43735</v>
      </c>
      <c r="F13332" s="205" t="s">
        <v>2184</v>
      </c>
      <c r="G13332" s="205" t="s">
        <v>287</v>
      </c>
      <c r="H13332" s="207" t="s">
        <v>2316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691</v>
      </c>
      <c r="C13333" s="205" t="s">
        <v>692</v>
      </c>
      <c r="D13333" s="72" t="str">
        <f t="shared" si="417"/>
        <v>set/2019</v>
      </c>
      <c r="E13333" s="206">
        <v>43735</v>
      </c>
      <c r="F13333" s="205" t="s">
        <v>2184</v>
      </c>
      <c r="G13333" s="205" t="s">
        <v>287</v>
      </c>
      <c r="H13333" s="207" t="s">
        <v>2317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691</v>
      </c>
      <c r="C13334" s="205" t="s">
        <v>692</v>
      </c>
      <c r="D13334" s="72" t="str">
        <f t="shared" si="417"/>
        <v>set/2019</v>
      </c>
      <c r="E13334" s="206">
        <v>43735</v>
      </c>
      <c r="F13334" s="205" t="s">
        <v>2184</v>
      </c>
      <c r="G13334" s="205" t="s">
        <v>287</v>
      </c>
      <c r="H13334" s="207" t="s">
        <v>2318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691</v>
      </c>
      <c r="C13335" s="205" t="s">
        <v>692</v>
      </c>
      <c r="D13335" s="72" t="str">
        <f t="shared" si="417"/>
        <v>set/2019</v>
      </c>
      <c r="E13335" s="206">
        <v>43735</v>
      </c>
      <c r="F13335" s="205" t="s">
        <v>2184</v>
      </c>
      <c r="G13335" s="205" t="s">
        <v>287</v>
      </c>
      <c r="H13335" s="207" t="s">
        <v>2319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691</v>
      </c>
      <c r="C13336" s="205" t="s">
        <v>692</v>
      </c>
      <c r="D13336" s="72" t="str">
        <f t="shared" si="417"/>
        <v>set/2019</v>
      </c>
      <c r="E13336" s="206">
        <v>43735</v>
      </c>
      <c r="F13336" s="205" t="s">
        <v>2184</v>
      </c>
      <c r="G13336" s="205" t="s">
        <v>287</v>
      </c>
      <c r="H13336" s="207" t="s">
        <v>2320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691</v>
      </c>
      <c r="C13337" s="205" t="s">
        <v>692</v>
      </c>
      <c r="D13337" s="72" t="str">
        <f t="shared" si="417"/>
        <v>set/2019</v>
      </c>
      <c r="E13337" s="206">
        <v>43735</v>
      </c>
      <c r="F13337" s="205" t="s">
        <v>2184</v>
      </c>
      <c r="G13337" s="205" t="s">
        <v>287</v>
      </c>
      <c r="H13337" s="207" t="s">
        <v>979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691</v>
      </c>
      <c r="C13338" s="205" t="s">
        <v>692</v>
      </c>
      <c r="D13338" s="72" t="str">
        <f t="shared" si="417"/>
        <v>set/2019</v>
      </c>
      <c r="E13338" s="206">
        <v>43735</v>
      </c>
      <c r="F13338" s="205" t="s">
        <v>2184</v>
      </c>
      <c r="G13338" s="205" t="s">
        <v>287</v>
      </c>
      <c r="H13338" s="207" t="s">
        <v>1061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691</v>
      </c>
      <c r="C13339" s="205" t="s">
        <v>692</v>
      </c>
      <c r="D13339" s="72" t="str">
        <f t="shared" si="417"/>
        <v>set/2019</v>
      </c>
      <c r="E13339" s="206">
        <v>43735</v>
      </c>
      <c r="F13339" s="205" t="s">
        <v>520</v>
      </c>
      <c r="G13339" s="205" t="s">
        <v>287</v>
      </c>
      <c r="H13339" s="207" t="s">
        <v>204</v>
      </c>
      <c r="I13339" s="207" t="s">
        <v>292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693</v>
      </c>
      <c r="C13340" s="205" t="s">
        <v>692</v>
      </c>
      <c r="D13340" s="72" t="str">
        <f t="shared" si="417"/>
        <v>set/2019</v>
      </c>
      <c r="E13340" s="206">
        <v>43738</v>
      </c>
      <c r="F13340" s="205" t="s">
        <v>1618</v>
      </c>
      <c r="G13340" s="205" t="s">
        <v>287</v>
      </c>
      <c r="H13340" s="207" t="s">
        <v>1888</v>
      </c>
      <c r="I13340" s="207" t="s">
        <v>202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693</v>
      </c>
      <c r="C13341" s="205" t="s">
        <v>692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287</v>
      </c>
      <c r="H13341" s="207" t="s">
        <v>140</v>
      </c>
      <c r="I13341" s="207" t="s">
        <v>227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693</v>
      </c>
      <c r="C13342" s="205" t="s">
        <v>692</v>
      </c>
      <c r="D13342" s="72" t="str">
        <f t="shared" si="417"/>
        <v>set/2019</v>
      </c>
      <c r="E13342" s="206">
        <v>43738</v>
      </c>
      <c r="F13342" s="205" t="s">
        <v>201</v>
      </c>
      <c r="G13342" s="205" t="s">
        <v>287</v>
      </c>
      <c r="H13342" s="207" t="s">
        <v>1887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693</v>
      </c>
      <c r="C13343" s="205" t="s">
        <v>692</v>
      </c>
      <c r="D13343" s="72" t="str">
        <f t="shared" si="417"/>
        <v>set/2019</v>
      </c>
      <c r="E13343" s="206">
        <v>43738</v>
      </c>
      <c r="F13343" s="205" t="s">
        <v>520</v>
      </c>
      <c r="G13343" s="205" t="s">
        <v>287</v>
      </c>
      <c r="H13343" s="207" t="s">
        <v>204</v>
      </c>
      <c r="I13343" s="207" t="s">
        <v>292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691</v>
      </c>
      <c r="C13344" s="205" t="s">
        <v>692</v>
      </c>
      <c r="D13344" s="72" t="str">
        <f t="shared" si="417"/>
        <v>set/2019</v>
      </c>
      <c r="E13344" s="206">
        <v>43738</v>
      </c>
      <c r="F13344" s="205" t="s">
        <v>201</v>
      </c>
      <c r="G13344" s="205" t="s">
        <v>287</v>
      </c>
      <c r="H13344" s="207" t="s">
        <v>1887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691</v>
      </c>
      <c r="C13345" s="205" t="s">
        <v>692</v>
      </c>
      <c r="D13345" s="72" t="str">
        <f t="shared" si="417"/>
        <v>set/2019</v>
      </c>
      <c r="E13345" s="206">
        <v>43738</v>
      </c>
      <c r="F13345" s="205" t="s">
        <v>211</v>
      </c>
      <c r="G13345" s="205" t="s">
        <v>287</v>
      </c>
      <c r="H13345" s="207" t="s">
        <v>211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691</v>
      </c>
      <c r="C13346" s="205" t="s">
        <v>692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287</v>
      </c>
      <c r="H13346" s="207" t="s">
        <v>1039</v>
      </c>
      <c r="I13346" s="207" t="s">
        <v>245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691</v>
      </c>
      <c r="C13347" s="205" t="s">
        <v>692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287</v>
      </c>
      <c r="H13347" s="207" t="s">
        <v>1039</v>
      </c>
      <c r="I13347" s="207" t="s">
        <v>245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691</v>
      </c>
      <c r="C13348" s="205" t="s">
        <v>692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287</v>
      </c>
      <c r="H13348" s="207" t="s">
        <v>1039</v>
      </c>
      <c r="I13348" s="207" t="s">
        <v>245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691</v>
      </c>
      <c r="C13349" s="205" t="s">
        <v>692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287</v>
      </c>
      <c r="H13349" s="207" t="s">
        <v>1039</v>
      </c>
      <c r="I13349" s="207" t="s">
        <v>245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691</v>
      </c>
      <c r="C13350" s="205" t="s">
        <v>692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287</v>
      </c>
      <c r="H13350" s="207" t="s">
        <v>1039</v>
      </c>
      <c r="I13350" s="207" t="s">
        <v>245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691</v>
      </c>
      <c r="C13351" s="205" t="s">
        <v>692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287</v>
      </c>
      <c r="H13351" s="207" t="s">
        <v>1039</v>
      </c>
      <c r="I13351" s="207" t="s">
        <v>245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691</v>
      </c>
      <c r="C13352" s="205" t="s">
        <v>692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287</v>
      </c>
      <c r="H13352" s="207" t="s">
        <v>1039</v>
      </c>
      <c r="I13352" s="207" t="s">
        <v>245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691</v>
      </c>
      <c r="C13353" s="205" t="s">
        <v>692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287</v>
      </c>
      <c r="H13353" s="207" t="s">
        <v>1039</v>
      </c>
      <c r="I13353" s="207" t="s">
        <v>245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691</v>
      </c>
      <c r="C13354" s="205" t="s">
        <v>692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287</v>
      </c>
      <c r="H13354" s="207" t="s">
        <v>1039</v>
      </c>
      <c r="I13354" s="207" t="s">
        <v>245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691</v>
      </c>
      <c r="C13355" s="205" t="s">
        <v>692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287</v>
      </c>
      <c r="H13355" s="207" t="s">
        <v>1039</v>
      </c>
      <c r="I13355" s="207" t="s">
        <v>245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691</v>
      </c>
      <c r="C13356" s="205" t="s">
        <v>692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287</v>
      </c>
      <c r="H13356" s="207" t="s">
        <v>1039</v>
      </c>
      <c r="I13356" s="207" t="s">
        <v>245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691</v>
      </c>
      <c r="C13357" s="205" t="s">
        <v>692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287</v>
      </c>
      <c r="H13357" s="207" t="s">
        <v>1039</v>
      </c>
      <c r="I13357" s="207" t="s">
        <v>245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691</v>
      </c>
      <c r="C13358" s="205" t="s">
        <v>692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287</v>
      </c>
      <c r="H13358" s="207" t="s">
        <v>1039</v>
      </c>
      <c r="I13358" s="207" t="s">
        <v>245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691</v>
      </c>
      <c r="C13359" s="205" t="s">
        <v>692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287</v>
      </c>
      <c r="H13359" s="207" t="s">
        <v>1039</v>
      </c>
      <c r="I13359" s="207" t="s">
        <v>245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691</v>
      </c>
      <c r="C13360" s="205" t="s">
        <v>692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287</v>
      </c>
      <c r="H13360" s="207" t="s">
        <v>1039</v>
      </c>
      <c r="I13360" s="207" t="s">
        <v>245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691</v>
      </c>
      <c r="C13361" s="205" t="s">
        <v>692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287</v>
      </c>
      <c r="H13361" s="207" t="s">
        <v>1039</v>
      </c>
      <c r="I13361" s="207" t="s">
        <v>245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691</v>
      </c>
      <c r="C13362" s="205" t="s">
        <v>692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287</v>
      </c>
      <c r="H13362" s="207" t="s">
        <v>1039</v>
      </c>
      <c r="I13362" s="207" t="s">
        <v>245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691</v>
      </c>
      <c r="C13363" s="205" t="s">
        <v>692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287</v>
      </c>
      <c r="H13363" s="207" t="s">
        <v>1039</v>
      </c>
      <c r="I13363" s="207" t="s">
        <v>245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691</v>
      </c>
      <c r="C13364" s="205" t="s">
        <v>692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287</v>
      </c>
      <c r="H13364" s="207" t="s">
        <v>1039</v>
      </c>
      <c r="I13364" s="207" t="s">
        <v>245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691</v>
      </c>
      <c r="C13365" s="205" t="s">
        <v>692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287</v>
      </c>
      <c r="H13365" s="207" t="s">
        <v>1039</v>
      </c>
      <c r="I13365" s="207" t="s">
        <v>245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691</v>
      </c>
      <c r="C13366" s="205" t="s">
        <v>692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287</v>
      </c>
      <c r="H13366" s="207" t="s">
        <v>1039</v>
      </c>
      <c r="I13366" s="207" t="s">
        <v>245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691</v>
      </c>
      <c r="C13367" s="205" t="s">
        <v>692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287</v>
      </c>
      <c r="H13367" s="207" t="s">
        <v>1039</v>
      </c>
      <c r="I13367" s="207" t="s">
        <v>245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691</v>
      </c>
      <c r="C13368" s="205" t="s">
        <v>692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287</v>
      </c>
      <c r="H13368" s="207" t="s">
        <v>1039</v>
      </c>
      <c r="I13368" s="207" t="s">
        <v>245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691</v>
      </c>
      <c r="C13369" s="205" t="s">
        <v>692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287</v>
      </c>
      <c r="H13369" s="207" t="s">
        <v>1039</v>
      </c>
      <c r="I13369" s="207" t="s">
        <v>245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691</v>
      </c>
      <c r="C13370" s="205" t="s">
        <v>692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287</v>
      </c>
      <c r="H13370" s="207" t="s">
        <v>1039</v>
      </c>
      <c r="I13370" s="207" t="s">
        <v>245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691</v>
      </c>
      <c r="C13371" s="205" t="s">
        <v>692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287</v>
      </c>
      <c r="H13371" s="207" t="s">
        <v>1039</v>
      </c>
      <c r="I13371" s="207" t="s">
        <v>245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691</v>
      </c>
      <c r="C13372" s="205" t="s">
        <v>692</v>
      </c>
      <c r="D13372" s="72" t="str">
        <f t="shared" si="417"/>
        <v>set/2019</v>
      </c>
      <c r="E13372" s="206">
        <v>43738</v>
      </c>
      <c r="F13372" s="205" t="s">
        <v>2321</v>
      </c>
      <c r="G13372" s="205" t="s">
        <v>287</v>
      </c>
      <c r="H13372" s="207" t="s">
        <v>2178</v>
      </c>
      <c r="I13372" s="207" t="s">
        <v>236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691</v>
      </c>
      <c r="C13373" s="205" t="s">
        <v>692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287</v>
      </c>
      <c r="H13373" s="207" t="s">
        <v>1714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691</v>
      </c>
      <c r="C13374" s="205" t="s">
        <v>692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287</v>
      </c>
      <c r="H13374" s="207" t="s">
        <v>1714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691</v>
      </c>
      <c r="C13375" s="205" t="s">
        <v>692</v>
      </c>
      <c r="D13375" s="72" t="str">
        <f t="shared" si="417"/>
        <v>set/2019</v>
      </c>
      <c r="E13375" s="206">
        <v>43738</v>
      </c>
      <c r="F13375" s="205" t="s">
        <v>210</v>
      </c>
      <c r="G13375" s="205" t="s">
        <v>287</v>
      </c>
      <c r="H13375" s="207" t="s">
        <v>298</v>
      </c>
      <c r="I13375" s="207" t="s">
        <v>2137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691</v>
      </c>
      <c r="C13376" s="205" t="s">
        <v>692</v>
      </c>
      <c r="D13376" s="72" t="str">
        <f t="shared" si="417"/>
        <v>set/2019</v>
      </c>
      <c r="E13376" s="206">
        <v>43738</v>
      </c>
      <c r="F13376" s="205" t="s">
        <v>210</v>
      </c>
      <c r="G13376" s="205" t="s">
        <v>287</v>
      </c>
      <c r="H13376" s="207" t="s">
        <v>298</v>
      </c>
      <c r="I13376" s="207" t="s">
        <v>2137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691</v>
      </c>
      <c r="C13377" s="205" t="s">
        <v>692</v>
      </c>
      <c r="D13377" s="72" t="str">
        <f t="shared" si="417"/>
        <v>set/2019</v>
      </c>
      <c r="E13377" s="206">
        <v>43738</v>
      </c>
      <c r="F13377" s="205" t="s">
        <v>210</v>
      </c>
      <c r="G13377" s="205" t="s">
        <v>287</v>
      </c>
      <c r="H13377" s="207" t="s">
        <v>298</v>
      </c>
      <c r="I13377" s="207" t="s">
        <v>2137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691</v>
      </c>
      <c r="C13378" s="205" t="s">
        <v>692</v>
      </c>
      <c r="D13378" s="72" t="str">
        <f t="shared" si="417"/>
        <v>set/2019</v>
      </c>
      <c r="E13378" s="206">
        <v>43738</v>
      </c>
      <c r="F13378" s="205" t="s">
        <v>520</v>
      </c>
      <c r="G13378" s="205" t="s">
        <v>287</v>
      </c>
      <c r="H13378" s="207" t="s">
        <v>204</v>
      </c>
      <c r="I13378" s="207" t="s">
        <v>292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693</v>
      </c>
      <c r="C13379" s="205" t="s">
        <v>692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287</v>
      </c>
      <c r="H13379" s="207" t="s">
        <v>2322</v>
      </c>
      <c r="I13379" s="207" t="s">
        <v>230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691</v>
      </c>
      <c r="C13380" s="205" t="s">
        <v>692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287</v>
      </c>
      <c r="H13380" s="207" t="s">
        <v>2322</v>
      </c>
      <c r="I13380" s="207" t="s">
        <v>230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693</v>
      </c>
      <c r="C13381" s="205" t="s">
        <v>692</v>
      </c>
      <c r="D13381" s="72" t="str">
        <f t="shared" si="419"/>
        <v>out/2019</v>
      </c>
      <c r="E13381" s="206">
        <v>43739</v>
      </c>
      <c r="F13381" s="205" t="s">
        <v>201</v>
      </c>
      <c r="G13381" s="205" t="s">
        <v>287</v>
      </c>
      <c r="H13381" s="207" t="s">
        <v>1887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693</v>
      </c>
      <c r="C13382" s="205" t="s">
        <v>692</v>
      </c>
      <c r="D13382" s="72" t="str">
        <f t="shared" si="419"/>
        <v>out/2019</v>
      </c>
      <c r="E13382" s="206">
        <v>43739</v>
      </c>
      <c r="F13382" s="205" t="s">
        <v>520</v>
      </c>
      <c r="G13382" s="205" t="s">
        <v>287</v>
      </c>
      <c r="H13382" s="207" t="s">
        <v>204</v>
      </c>
      <c r="I13382" s="207" t="s">
        <v>292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691</v>
      </c>
      <c r="C13383" s="205" t="s">
        <v>692</v>
      </c>
      <c r="D13383" s="72" t="str">
        <f t="shared" si="419"/>
        <v>out/2019</v>
      </c>
      <c r="E13383" s="206">
        <v>43739</v>
      </c>
      <c r="F13383" s="205" t="s">
        <v>1618</v>
      </c>
      <c r="G13383" s="205" t="s">
        <v>287</v>
      </c>
      <c r="H13383" s="207" t="s">
        <v>1888</v>
      </c>
      <c r="I13383" s="207" t="s">
        <v>202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691</v>
      </c>
      <c r="C13384" s="205" t="s">
        <v>692</v>
      </c>
      <c r="D13384" s="72" t="str">
        <f t="shared" si="419"/>
        <v>out/2019</v>
      </c>
      <c r="E13384" s="206">
        <v>43739</v>
      </c>
      <c r="F13384" s="205" t="s">
        <v>201</v>
      </c>
      <c r="G13384" s="205" t="s">
        <v>287</v>
      </c>
      <c r="H13384" s="207" t="s">
        <v>1887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691</v>
      </c>
      <c r="C13385" s="205" t="s">
        <v>692</v>
      </c>
      <c r="D13385" s="72" t="str">
        <f t="shared" si="419"/>
        <v>out/2019</v>
      </c>
      <c r="E13385" s="206">
        <v>43739</v>
      </c>
      <c r="F13385" s="205" t="s">
        <v>2199</v>
      </c>
      <c r="G13385" s="205" t="s">
        <v>287</v>
      </c>
      <c r="H13385" s="207" t="s">
        <v>2323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691</v>
      </c>
      <c r="C13386" s="205" t="s">
        <v>692</v>
      </c>
      <c r="D13386" s="72" t="str">
        <f t="shared" si="419"/>
        <v>out/2019</v>
      </c>
      <c r="E13386" s="206">
        <v>43739</v>
      </c>
      <c r="F13386" s="205" t="s">
        <v>210</v>
      </c>
      <c r="G13386" s="205" t="s">
        <v>287</v>
      </c>
      <c r="H13386" s="207" t="s">
        <v>133</v>
      </c>
      <c r="I13386" s="207" t="s">
        <v>2137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693</v>
      </c>
      <c r="C13387" s="205" t="s">
        <v>692</v>
      </c>
      <c r="D13387" s="72" t="str">
        <f t="shared" si="419"/>
        <v>out/2019</v>
      </c>
      <c r="E13387" s="206">
        <v>43740</v>
      </c>
      <c r="F13387" s="205" t="s">
        <v>201</v>
      </c>
      <c r="G13387" s="205" t="s">
        <v>287</v>
      </c>
      <c r="H13387" s="207" t="s">
        <v>1887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693</v>
      </c>
      <c r="C13388" s="205" t="s">
        <v>692</v>
      </c>
      <c r="D13388" s="72" t="str">
        <f t="shared" si="419"/>
        <v>out/2019</v>
      </c>
      <c r="E13388" s="206">
        <v>43740</v>
      </c>
      <c r="F13388" s="205" t="s">
        <v>520</v>
      </c>
      <c r="G13388" s="205" t="s">
        <v>287</v>
      </c>
      <c r="H13388" s="207" t="s">
        <v>204</v>
      </c>
      <c r="I13388" s="207" t="s">
        <v>292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691</v>
      </c>
      <c r="C13389" s="205" t="s">
        <v>692</v>
      </c>
      <c r="D13389" s="72" t="str">
        <f t="shared" si="419"/>
        <v>out/2019</v>
      </c>
      <c r="E13389" s="206">
        <v>43740</v>
      </c>
      <c r="F13389" s="205" t="s">
        <v>201</v>
      </c>
      <c r="G13389" s="205" t="s">
        <v>287</v>
      </c>
      <c r="H13389" s="207" t="s">
        <v>1887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691</v>
      </c>
      <c r="C13390" s="205" t="s">
        <v>692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287</v>
      </c>
      <c r="H13390" s="207" t="s">
        <v>582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691</v>
      </c>
      <c r="C13391" s="205" t="s">
        <v>692</v>
      </c>
      <c r="D13391" s="72" t="str">
        <f t="shared" si="419"/>
        <v>out/2019</v>
      </c>
      <c r="E13391" s="206">
        <v>43740</v>
      </c>
      <c r="F13391" s="205" t="s">
        <v>2184</v>
      </c>
      <c r="G13391" s="205" t="s">
        <v>287</v>
      </c>
      <c r="H13391" s="207" t="s">
        <v>2324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691</v>
      </c>
      <c r="C13392" s="205" t="s">
        <v>692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287</v>
      </c>
      <c r="H13392" s="207" t="s">
        <v>2242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691</v>
      </c>
      <c r="C13393" s="205" t="s">
        <v>692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287</v>
      </c>
      <c r="H13393" s="207" t="s">
        <v>1778</v>
      </c>
      <c r="I13393" s="207" t="s">
        <v>236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691</v>
      </c>
      <c r="C13394" s="205" t="s">
        <v>692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287</v>
      </c>
      <c r="H13394" s="207" t="s">
        <v>2094</v>
      </c>
      <c r="I13394" s="207" t="s">
        <v>236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691</v>
      </c>
      <c r="C13395" s="205" t="s">
        <v>692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287</v>
      </c>
      <c r="H13395" s="207" t="s">
        <v>2325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691</v>
      </c>
      <c r="C13396" s="205" t="s">
        <v>692</v>
      </c>
      <c r="D13396" s="72" t="str">
        <f t="shared" si="419"/>
        <v>out/2019</v>
      </c>
      <c r="E13396" s="206">
        <v>43740</v>
      </c>
      <c r="F13396" s="205" t="s">
        <v>2184</v>
      </c>
      <c r="G13396" s="205" t="s">
        <v>287</v>
      </c>
      <c r="H13396" s="207" t="s">
        <v>2326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691</v>
      </c>
      <c r="C13397" s="205" t="s">
        <v>692</v>
      </c>
      <c r="D13397" s="72" t="str">
        <f t="shared" si="419"/>
        <v>out/2019</v>
      </c>
      <c r="E13397" s="206">
        <v>43740</v>
      </c>
      <c r="F13397" s="205" t="s">
        <v>584</v>
      </c>
      <c r="G13397" s="205" t="s">
        <v>287</v>
      </c>
      <c r="H13397" s="207" t="s">
        <v>2327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691</v>
      </c>
      <c r="C13398" s="205" t="s">
        <v>692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287</v>
      </c>
      <c r="H13398" s="207" t="s">
        <v>2327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691</v>
      </c>
      <c r="C13399" s="205" t="s">
        <v>692</v>
      </c>
      <c r="D13399" s="72" t="str">
        <f t="shared" si="419"/>
        <v>out/2019</v>
      </c>
      <c r="E13399" s="206">
        <v>43740</v>
      </c>
      <c r="F13399" s="205" t="s">
        <v>210</v>
      </c>
      <c r="G13399" s="205" t="s">
        <v>287</v>
      </c>
      <c r="H13399" s="207" t="s">
        <v>298</v>
      </c>
      <c r="I13399" s="207" t="s">
        <v>2137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691</v>
      </c>
      <c r="C13400" s="205" t="s">
        <v>692</v>
      </c>
      <c r="D13400" s="72" t="str">
        <f t="shared" si="419"/>
        <v>out/2019</v>
      </c>
      <c r="E13400" s="206">
        <v>43740</v>
      </c>
      <c r="F13400" s="205" t="s">
        <v>210</v>
      </c>
      <c r="G13400" s="205" t="s">
        <v>287</v>
      </c>
      <c r="H13400" s="207" t="s">
        <v>298</v>
      </c>
      <c r="I13400" s="207" t="s">
        <v>2137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691</v>
      </c>
      <c r="C13401" s="205" t="s">
        <v>692</v>
      </c>
      <c r="D13401" s="72" t="str">
        <f t="shared" si="419"/>
        <v>out/2019</v>
      </c>
      <c r="E13401" s="206">
        <v>43740</v>
      </c>
      <c r="F13401" s="205" t="s">
        <v>210</v>
      </c>
      <c r="G13401" s="205" t="s">
        <v>287</v>
      </c>
      <c r="H13401" s="207" t="s">
        <v>298</v>
      </c>
      <c r="I13401" s="207" t="s">
        <v>2137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691</v>
      </c>
      <c r="C13402" s="205" t="s">
        <v>692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287</v>
      </c>
      <c r="H13402" s="207" t="s">
        <v>2328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691</v>
      </c>
      <c r="C13403" s="205" t="s">
        <v>692</v>
      </c>
      <c r="D13403" s="72" t="str">
        <f t="shared" si="419"/>
        <v>out/2019</v>
      </c>
      <c r="E13403" s="206">
        <v>43740</v>
      </c>
      <c r="F13403" s="205" t="s">
        <v>520</v>
      </c>
      <c r="G13403" s="205" t="s">
        <v>287</v>
      </c>
      <c r="H13403" s="207" t="s">
        <v>204</v>
      </c>
      <c r="I13403" s="207" t="s">
        <v>292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693</v>
      </c>
      <c r="C13404" s="205" t="s">
        <v>692</v>
      </c>
      <c r="D13404" s="72" t="str">
        <f t="shared" si="419"/>
        <v>out/2019</v>
      </c>
      <c r="E13404" s="206">
        <v>43741</v>
      </c>
      <c r="F13404" s="205" t="s">
        <v>201</v>
      </c>
      <c r="G13404" s="205" t="s">
        <v>287</v>
      </c>
      <c r="H13404" s="207" t="s">
        <v>1887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693</v>
      </c>
      <c r="C13405" s="205" t="s">
        <v>692</v>
      </c>
      <c r="D13405" s="72" t="str">
        <f t="shared" si="419"/>
        <v>out/2019</v>
      </c>
      <c r="E13405" s="206">
        <v>43741</v>
      </c>
      <c r="F13405" s="205" t="s">
        <v>520</v>
      </c>
      <c r="G13405" s="205" t="s">
        <v>287</v>
      </c>
      <c r="H13405" s="207" t="s">
        <v>204</v>
      </c>
      <c r="I13405" s="207" t="s">
        <v>292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691</v>
      </c>
      <c r="C13406" s="205" t="s">
        <v>692</v>
      </c>
      <c r="D13406" s="72" t="str">
        <f t="shared" si="419"/>
        <v>out/2019</v>
      </c>
      <c r="E13406" s="206">
        <v>43741</v>
      </c>
      <c r="F13406" s="205" t="s">
        <v>201</v>
      </c>
      <c r="G13406" s="205" t="s">
        <v>287</v>
      </c>
      <c r="H13406" s="207" t="s">
        <v>1887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691</v>
      </c>
      <c r="C13407" s="205" t="s">
        <v>692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287</v>
      </c>
      <c r="H13407" s="207" t="s">
        <v>399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691</v>
      </c>
      <c r="C13408" s="205" t="s">
        <v>692</v>
      </c>
      <c r="D13408" s="72" t="str">
        <f t="shared" si="419"/>
        <v>out/2019</v>
      </c>
      <c r="E13408" s="206">
        <v>43741</v>
      </c>
      <c r="F13408" s="205" t="s">
        <v>211</v>
      </c>
      <c r="G13408" s="205" t="s">
        <v>287</v>
      </c>
      <c r="H13408" s="207" t="s">
        <v>2329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693</v>
      </c>
      <c r="C13409" s="205" t="s">
        <v>692</v>
      </c>
      <c r="D13409" s="72" t="str">
        <f t="shared" si="419"/>
        <v>out/2019</v>
      </c>
      <c r="E13409" s="206">
        <v>43742</v>
      </c>
      <c r="F13409" s="205" t="s">
        <v>201</v>
      </c>
      <c r="G13409" s="205" t="s">
        <v>287</v>
      </c>
      <c r="H13409" s="207" t="s">
        <v>1887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693</v>
      </c>
      <c r="C13410" s="205" t="s">
        <v>692</v>
      </c>
      <c r="D13410" s="72" t="str">
        <f t="shared" si="419"/>
        <v>out/2019</v>
      </c>
      <c r="E13410" s="206">
        <v>43742</v>
      </c>
      <c r="F13410" s="205" t="s">
        <v>201</v>
      </c>
      <c r="G13410" s="205" t="s">
        <v>287</v>
      </c>
      <c r="H13410" s="207" t="s">
        <v>1887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693</v>
      </c>
      <c r="C13411" s="205" t="s">
        <v>692</v>
      </c>
      <c r="D13411" s="72" t="str">
        <f t="shared" si="419"/>
        <v>out/2019</v>
      </c>
      <c r="E13411" s="206">
        <v>43742</v>
      </c>
      <c r="F13411" s="205" t="s">
        <v>201</v>
      </c>
      <c r="G13411" s="205" t="s">
        <v>287</v>
      </c>
      <c r="H13411" s="207" t="s">
        <v>1887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693</v>
      </c>
      <c r="C13412" s="205" t="s">
        <v>692</v>
      </c>
      <c r="D13412" s="72" t="str">
        <f t="shared" si="419"/>
        <v>out/2019</v>
      </c>
      <c r="E13412" s="206">
        <v>43742</v>
      </c>
      <c r="F13412" s="205" t="s">
        <v>520</v>
      </c>
      <c r="G13412" s="205" t="s">
        <v>287</v>
      </c>
      <c r="H13412" s="207" t="s">
        <v>204</v>
      </c>
      <c r="I13412" s="207" t="s">
        <v>292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691</v>
      </c>
      <c r="C13413" s="205" t="s">
        <v>692</v>
      </c>
      <c r="D13413" s="72" t="str">
        <f t="shared" si="419"/>
        <v>out/2019</v>
      </c>
      <c r="E13413" s="206">
        <v>43742</v>
      </c>
      <c r="F13413" s="205" t="s">
        <v>1618</v>
      </c>
      <c r="G13413" s="205" t="s">
        <v>287</v>
      </c>
      <c r="H13413" s="207" t="s">
        <v>1888</v>
      </c>
      <c r="I13413" s="207" t="s">
        <v>202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691</v>
      </c>
      <c r="C13414" s="205" t="s">
        <v>692</v>
      </c>
      <c r="D13414" s="72" t="str">
        <f t="shared" si="419"/>
        <v>out/2019</v>
      </c>
      <c r="E13414" s="206">
        <v>43742</v>
      </c>
      <c r="F13414" s="205" t="s">
        <v>201</v>
      </c>
      <c r="G13414" s="205" t="s">
        <v>287</v>
      </c>
      <c r="H13414" s="207" t="s">
        <v>1887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691</v>
      </c>
      <c r="C13415" s="205" t="s">
        <v>692</v>
      </c>
      <c r="D13415" s="72" t="str">
        <f t="shared" si="419"/>
        <v>out/2019</v>
      </c>
      <c r="E13415" s="206">
        <v>43742</v>
      </c>
      <c r="F13415" s="205" t="s">
        <v>201</v>
      </c>
      <c r="G13415" s="205" t="s">
        <v>287</v>
      </c>
      <c r="H13415" s="207" t="s">
        <v>1887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691</v>
      </c>
      <c r="C13416" s="205" t="s">
        <v>692</v>
      </c>
      <c r="D13416" s="72" t="str">
        <f t="shared" si="419"/>
        <v>out/2019</v>
      </c>
      <c r="E13416" s="206">
        <v>43742</v>
      </c>
      <c r="F13416" s="205" t="s">
        <v>201</v>
      </c>
      <c r="G13416" s="205" t="s">
        <v>287</v>
      </c>
      <c r="H13416" s="207" t="s">
        <v>1887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691</v>
      </c>
      <c r="C13417" s="205" t="s">
        <v>692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287</v>
      </c>
      <c r="H13417" s="207" t="s">
        <v>1017</v>
      </c>
      <c r="I13417" s="207" t="s">
        <v>235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691</v>
      </c>
      <c r="C13418" s="205" t="s">
        <v>692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287</v>
      </c>
      <c r="H13418" s="207" t="s">
        <v>2309</v>
      </c>
      <c r="I13418" s="207" t="s">
        <v>260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691</v>
      </c>
      <c r="C13419" s="205" t="s">
        <v>692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287</v>
      </c>
      <c r="H13419" s="238" t="s">
        <v>2116</v>
      </c>
      <c r="I13419" s="207" t="s">
        <v>235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691</v>
      </c>
      <c r="C13420" s="205" t="s">
        <v>692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287</v>
      </c>
      <c r="H13420" s="207" t="s">
        <v>1354</v>
      </c>
      <c r="I13420" s="207" t="s">
        <v>235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691</v>
      </c>
      <c r="C13421" s="205" t="s">
        <v>692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287</v>
      </c>
      <c r="H13421" s="207" t="s">
        <v>1354</v>
      </c>
      <c r="I13421" s="207" t="s">
        <v>235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691</v>
      </c>
      <c r="C13422" s="205" t="s">
        <v>692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287</v>
      </c>
      <c r="H13422" s="207" t="s">
        <v>1011</v>
      </c>
      <c r="I13422" s="207" t="s">
        <v>235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691</v>
      </c>
      <c r="C13423" s="205" t="s">
        <v>692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287</v>
      </c>
      <c r="H13423" s="207" t="s">
        <v>2181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691</v>
      </c>
      <c r="C13424" s="205" t="s">
        <v>692</v>
      </c>
      <c r="D13424" s="72" t="str">
        <f t="shared" si="419"/>
        <v>out/2019</v>
      </c>
      <c r="E13424" s="206">
        <v>43742</v>
      </c>
      <c r="F13424" s="205" t="s">
        <v>201</v>
      </c>
      <c r="G13424" s="205" t="s">
        <v>287</v>
      </c>
      <c r="H13424" s="207" t="s">
        <v>294</v>
      </c>
      <c r="I13424" s="207" t="s">
        <v>229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691</v>
      </c>
      <c r="C13425" s="205" t="s">
        <v>692</v>
      </c>
      <c r="D13425" s="72" t="str">
        <f t="shared" si="419"/>
        <v>out/2019</v>
      </c>
      <c r="E13425" s="206">
        <v>43742</v>
      </c>
      <c r="F13425" s="205" t="s">
        <v>210</v>
      </c>
      <c r="G13425" s="205" t="s">
        <v>287</v>
      </c>
      <c r="H13425" s="207" t="s">
        <v>298</v>
      </c>
      <c r="I13425" s="207" t="s">
        <v>2137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691</v>
      </c>
      <c r="C13426" s="205" t="s">
        <v>692</v>
      </c>
      <c r="D13426" s="72" t="str">
        <f t="shared" si="419"/>
        <v>out/2019</v>
      </c>
      <c r="E13426" s="206">
        <v>43742</v>
      </c>
      <c r="F13426" s="205" t="s">
        <v>210</v>
      </c>
      <c r="G13426" s="205" t="s">
        <v>287</v>
      </c>
      <c r="H13426" s="207" t="s">
        <v>298</v>
      </c>
      <c r="I13426" s="207" t="s">
        <v>2137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691</v>
      </c>
      <c r="C13427" s="205" t="s">
        <v>692</v>
      </c>
      <c r="D13427" s="72" t="str">
        <f t="shared" si="419"/>
        <v>out/2019</v>
      </c>
      <c r="E13427" s="206">
        <v>43742</v>
      </c>
      <c r="F13427" s="205" t="s">
        <v>210</v>
      </c>
      <c r="G13427" s="205" t="s">
        <v>287</v>
      </c>
      <c r="H13427" s="207" t="s">
        <v>298</v>
      </c>
      <c r="I13427" s="207" t="s">
        <v>2137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691</v>
      </c>
      <c r="C13428" s="205" t="s">
        <v>692</v>
      </c>
      <c r="D13428" s="72" t="str">
        <f t="shared" si="419"/>
        <v>out/2019</v>
      </c>
      <c r="E13428" s="206">
        <v>43742</v>
      </c>
      <c r="F13428" s="205" t="s">
        <v>210</v>
      </c>
      <c r="G13428" s="205" t="s">
        <v>287</v>
      </c>
      <c r="H13428" s="207" t="s">
        <v>298</v>
      </c>
      <c r="I13428" s="207" t="s">
        <v>2137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691</v>
      </c>
      <c r="C13429" s="205" t="s">
        <v>692</v>
      </c>
      <c r="D13429" s="72" t="str">
        <f t="shared" si="419"/>
        <v>out/2019</v>
      </c>
      <c r="E13429" s="206">
        <v>43742</v>
      </c>
      <c r="F13429" s="205" t="s">
        <v>210</v>
      </c>
      <c r="G13429" s="205" t="s">
        <v>287</v>
      </c>
      <c r="H13429" s="207" t="s">
        <v>298</v>
      </c>
      <c r="I13429" s="207" t="s">
        <v>2137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691</v>
      </c>
      <c r="C13430" s="205" t="s">
        <v>692</v>
      </c>
      <c r="D13430" s="72" t="str">
        <f t="shared" si="419"/>
        <v>out/2019</v>
      </c>
      <c r="E13430" s="206">
        <v>43742</v>
      </c>
      <c r="F13430" s="205" t="s">
        <v>210</v>
      </c>
      <c r="G13430" s="205" t="s">
        <v>287</v>
      </c>
      <c r="H13430" s="207" t="s">
        <v>298</v>
      </c>
      <c r="I13430" s="207" t="s">
        <v>2137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691</v>
      </c>
      <c r="C13431" s="205" t="s">
        <v>692</v>
      </c>
      <c r="D13431" s="72" t="str">
        <f t="shared" si="419"/>
        <v>out/2019</v>
      </c>
      <c r="E13431" s="206">
        <v>43742</v>
      </c>
      <c r="F13431" s="205" t="s">
        <v>210</v>
      </c>
      <c r="G13431" s="205" t="s">
        <v>287</v>
      </c>
      <c r="H13431" s="207" t="s">
        <v>298</v>
      </c>
      <c r="I13431" s="207" t="s">
        <v>2137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691</v>
      </c>
      <c r="C13432" s="205" t="s">
        <v>692</v>
      </c>
      <c r="D13432" s="72" t="str">
        <f t="shared" si="419"/>
        <v>out/2019</v>
      </c>
      <c r="E13432" s="206">
        <v>43742</v>
      </c>
      <c r="F13432" s="205" t="s">
        <v>210</v>
      </c>
      <c r="G13432" s="205" t="s">
        <v>287</v>
      </c>
      <c r="H13432" s="207" t="s">
        <v>133</v>
      </c>
      <c r="I13432" s="207" t="s">
        <v>2137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691</v>
      </c>
      <c r="C13433" s="205" t="s">
        <v>692</v>
      </c>
      <c r="D13433" s="72" t="str">
        <f t="shared" si="419"/>
        <v>out/2019</v>
      </c>
      <c r="E13433" s="206">
        <v>43742</v>
      </c>
      <c r="F13433" s="205" t="s">
        <v>520</v>
      </c>
      <c r="G13433" s="205" t="s">
        <v>287</v>
      </c>
      <c r="H13433" s="207" t="s">
        <v>204</v>
      </c>
      <c r="I13433" s="207" t="s">
        <v>292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693</v>
      </c>
      <c r="C13434" s="205" t="s">
        <v>692</v>
      </c>
      <c r="D13434" s="72" t="str">
        <f t="shared" si="419"/>
        <v>out/2019</v>
      </c>
      <c r="E13434" s="206">
        <v>43745</v>
      </c>
      <c r="F13434" s="205" t="s">
        <v>210</v>
      </c>
      <c r="G13434" s="205" t="s">
        <v>287</v>
      </c>
      <c r="H13434" s="207" t="s">
        <v>1563</v>
      </c>
      <c r="I13434" s="207" t="s">
        <v>2137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693</v>
      </c>
      <c r="C13435" s="205" t="s">
        <v>692</v>
      </c>
      <c r="D13435" s="72" t="str">
        <f t="shared" si="419"/>
        <v>out/2019</v>
      </c>
      <c r="E13435" s="206">
        <v>43745</v>
      </c>
      <c r="F13435" s="205" t="s">
        <v>210</v>
      </c>
      <c r="G13435" s="205" t="s">
        <v>287</v>
      </c>
      <c r="H13435" s="207" t="s">
        <v>1563</v>
      </c>
      <c r="I13435" s="207" t="s">
        <v>2137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693</v>
      </c>
      <c r="C13436" s="205" t="s">
        <v>692</v>
      </c>
      <c r="D13436" s="72" t="str">
        <f t="shared" si="419"/>
        <v>out/2019</v>
      </c>
      <c r="E13436" s="206">
        <v>43745</v>
      </c>
      <c r="F13436" s="205" t="s">
        <v>520</v>
      </c>
      <c r="G13436" s="205" t="s">
        <v>287</v>
      </c>
      <c r="H13436" s="207" t="s">
        <v>204</v>
      </c>
      <c r="I13436" s="207" t="s">
        <v>292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691</v>
      </c>
      <c r="C13437" s="205" t="s">
        <v>692</v>
      </c>
      <c r="D13437" s="72" t="str">
        <f t="shared" si="419"/>
        <v>out/2019</v>
      </c>
      <c r="E13437" s="206">
        <v>43745</v>
      </c>
      <c r="F13437" s="205" t="s">
        <v>2330</v>
      </c>
      <c r="G13437" s="205" t="s">
        <v>287</v>
      </c>
      <c r="H13437" s="207" t="s">
        <v>2331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691</v>
      </c>
      <c r="C13438" s="205" t="s">
        <v>692</v>
      </c>
      <c r="D13438" s="72" t="str">
        <f t="shared" si="419"/>
        <v>out/2019</v>
      </c>
      <c r="E13438" s="206">
        <v>43745</v>
      </c>
      <c r="F13438" s="205" t="s">
        <v>2332</v>
      </c>
      <c r="G13438" s="205" t="s">
        <v>287</v>
      </c>
      <c r="H13438" s="207" t="s">
        <v>2333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691</v>
      </c>
      <c r="C13439" s="205" t="s">
        <v>692</v>
      </c>
      <c r="D13439" s="72" t="str">
        <f t="shared" si="419"/>
        <v>out/2019</v>
      </c>
      <c r="E13439" s="206">
        <v>43745</v>
      </c>
      <c r="F13439" s="205" t="s">
        <v>2054</v>
      </c>
      <c r="G13439" s="205" t="s">
        <v>287</v>
      </c>
      <c r="H13439" s="207" t="s">
        <v>2334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691</v>
      </c>
      <c r="C13440" s="205" t="s">
        <v>692</v>
      </c>
      <c r="D13440" s="72" t="str">
        <f t="shared" si="419"/>
        <v>out/2019</v>
      </c>
      <c r="E13440" s="206">
        <v>43745</v>
      </c>
      <c r="F13440" s="212" t="s">
        <v>1886</v>
      </c>
      <c r="G13440" s="205" t="s">
        <v>287</v>
      </c>
      <c r="H13440" s="207" t="s">
        <v>2335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691</v>
      </c>
      <c r="C13441" s="205" t="s">
        <v>692</v>
      </c>
      <c r="D13441" s="72" t="str">
        <f t="shared" si="419"/>
        <v>out/2019</v>
      </c>
      <c r="E13441" s="206">
        <v>43745</v>
      </c>
      <c r="F13441" s="212" t="s">
        <v>1886</v>
      </c>
      <c r="G13441" s="205" t="s">
        <v>287</v>
      </c>
      <c r="H13441" s="207" t="s">
        <v>2335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691</v>
      </c>
      <c r="C13442" s="205" t="s">
        <v>692</v>
      </c>
      <c r="D13442" s="72" t="str">
        <f t="shared" si="419"/>
        <v>out/2019</v>
      </c>
      <c r="E13442" s="206">
        <v>43745</v>
      </c>
      <c r="F13442" s="205" t="s">
        <v>2336</v>
      </c>
      <c r="G13442" s="205" t="s">
        <v>287</v>
      </c>
      <c r="H13442" s="207" t="s">
        <v>2337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691</v>
      </c>
      <c r="C13443" s="205" t="s">
        <v>692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287</v>
      </c>
      <c r="H13443" s="207" t="s">
        <v>1592</v>
      </c>
      <c r="I13443" s="207" t="s">
        <v>263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691</v>
      </c>
      <c r="C13444" s="205" t="s">
        <v>692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287</v>
      </c>
      <c r="H13444" s="207" t="s">
        <v>327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691</v>
      </c>
      <c r="C13445" s="205" t="s">
        <v>692</v>
      </c>
      <c r="D13445" s="72" t="str">
        <f t="shared" si="421"/>
        <v>out/2019</v>
      </c>
      <c r="E13445" s="206">
        <v>43745</v>
      </c>
      <c r="F13445" s="205" t="s">
        <v>2338</v>
      </c>
      <c r="G13445" s="205" t="s">
        <v>287</v>
      </c>
      <c r="H13445" s="207" t="s">
        <v>2252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691</v>
      </c>
      <c r="C13446" s="205" t="s">
        <v>692</v>
      </c>
      <c r="D13446" s="72" t="str">
        <f t="shared" si="421"/>
        <v>out/2019</v>
      </c>
      <c r="E13446" s="206">
        <v>43745</v>
      </c>
      <c r="F13446" s="205" t="s">
        <v>210</v>
      </c>
      <c r="G13446" s="205" t="s">
        <v>287</v>
      </c>
      <c r="H13446" s="207" t="s">
        <v>298</v>
      </c>
      <c r="I13446" s="207" t="s">
        <v>2137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691</v>
      </c>
      <c r="C13447" s="205" t="s">
        <v>692</v>
      </c>
      <c r="D13447" s="72" t="str">
        <f t="shared" si="421"/>
        <v>out/2019</v>
      </c>
      <c r="E13447" s="206">
        <v>43745</v>
      </c>
      <c r="F13447" s="205" t="s">
        <v>210</v>
      </c>
      <c r="G13447" s="205" t="s">
        <v>287</v>
      </c>
      <c r="H13447" s="207" t="s">
        <v>298</v>
      </c>
      <c r="I13447" s="207" t="s">
        <v>2137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691</v>
      </c>
      <c r="C13448" s="205" t="s">
        <v>692</v>
      </c>
      <c r="D13448" s="72" t="str">
        <f t="shared" si="421"/>
        <v>out/2019</v>
      </c>
      <c r="E13448" s="206">
        <v>43745</v>
      </c>
      <c r="F13448" s="205" t="s">
        <v>210</v>
      </c>
      <c r="G13448" s="205" t="s">
        <v>287</v>
      </c>
      <c r="H13448" s="207" t="s">
        <v>298</v>
      </c>
      <c r="I13448" s="207" t="s">
        <v>2137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691</v>
      </c>
      <c r="C13449" s="205" t="s">
        <v>692</v>
      </c>
      <c r="D13449" s="72" t="str">
        <f t="shared" si="421"/>
        <v>out/2019</v>
      </c>
      <c r="E13449" s="206">
        <v>43745</v>
      </c>
      <c r="F13449" s="205" t="s">
        <v>520</v>
      </c>
      <c r="G13449" s="205" t="s">
        <v>287</v>
      </c>
      <c r="H13449" s="207" t="s">
        <v>204</v>
      </c>
      <c r="I13449" s="234" t="s">
        <v>292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691</v>
      </c>
      <c r="C13450" s="205" t="s">
        <v>692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287</v>
      </c>
      <c r="H13450" s="207" t="s">
        <v>2223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691</v>
      </c>
      <c r="C13451" s="205" t="s">
        <v>692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287</v>
      </c>
      <c r="H13451" s="207" t="s">
        <v>1023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691</v>
      </c>
      <c r="C13452" s="205" t="s">
        <v>692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287</v>
      </c>
      <c r="H13452" s="207" t="s">
        <v>307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691</v>
      </c>
      <c r="C13453" s="205" t="s">
        <v>692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287</v>
      </c>
      <c r="H13453" s="207" t="s">
        <v>2223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691</v>
      </c>
      <c r="C13454" s="205" t="s">
        <v>692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287</v>
      </c>
      <c r="H13454" s="207" t="s">
        <v>2339</v>
      </c>
      <c r="I13454" s="207" t="s">
        <v>241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691</v>
      </c>
      <c r="C13455" s="205" t="s">
        <v>692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287</v>
      </c>
      <c r="H13455" s="207" t="s">
        <v>2339</v>
      </c>
      <c r="I13455" s="207" t="s">
        <v>241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691</v>
      </c>
      <c r="C13456" s="205" t="s">
        <v>692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287</v>
      </c>
      <c r="H13456" s="207" t="s">
        <v>2194</v>
      </c>
      <c r="I13456" s="207" t="s">
        <v>268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691</v>
      </c>
      <c r="C13457" s="205" t="s">
        <v>692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287</v>
      </c>
      <c r="H13457" s="207" t="s">
        <v>2340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691</v>
      </c>
      <c r="C13458" s="205" t="s">
        <v>692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287</v>
      </c>
      <c r="H13458" s="207" t="s">
        <v>2341</v>
      </c>
      <c r="I13458" s="207" t="s">
        <v>241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691</v>
      </c>
      <c r="C13459" s="205" t="s">
        <v>692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287</v>
      </c>
      <c r="H13459" s="207" t="s">
        <v>2341</v>
      </c>
      <c r="I13459" s="207" t="s">
        <v>241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691</v>
      </c>
      <c r="C13460" s="205" t="s">
        <v>692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287</v>
      </c>
      <c r="H13460" s="207" t="s">
        <v>2341</v>
      </c>
      <c r="I13460" s="207" t="s">
        <v>241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691</v>
      </c>
      <c r="C13461" s="205" t="s">
        <v>692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287</v>
      </c>
      <c r="H13461" s="207" t="s">
        <v>2190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691</v>
      </c>
      <c r="C13462" s="205" t="s">
        <v>692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287</v>
      </c>
      <c r="H13462" s="207" t="s">
        <v>316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691</v>
      </c>
      <c r="C13463" s="205" t="s">
        <v>692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287</v>
      </c>
      <c r="H13463" s="207" t="s">
        <v>2088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691</v>
      </c>
      <c r="C13464" s="205" t="s">
        <v>692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287</v>
      </c>
      <c r="H13464" s="207" t="s">
        <v>1110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691</v>
      </c>
      <c r="C13465" s="205" t="s">
        <v>692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303</v>
      </c>
      <c r="H13465" s="207" t="s">
        <v>2158</v>
      </c>
      <c r="I13465" s="207" t="s">
        <v>250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691</v>
      </c>
      <c r="C13466" s="205" t="s">
        <v>692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287</v>
      </c>
      <c r="H13466" s="207" t="s">
        <v>2190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691</v>
      </c>
      <c r="C13467" s="205" t="s">
        <v>692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287</v>
      </c>
      <c r="H13467" s="207" t="s">
        <v>2342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691</v>
      </c>
      <c r="C13468" s="205" t="s">
        <v>692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287</v>
      </c>
      <c r="H13468" s="207" t="s">
        <v>2342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691</v>
      </c>
      <c r="C13469" s="205" t="s">
        <v>692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287</v>
      </c>
      <c r="H13469" s="207" t="s">
        <v>2342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691</v>
      </c>
      <c r="C13470" s="205" t="s">
        <v>692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287</v>
      </c>
      <c r="H13470" s="207" t="s">
        <v>2342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691</v>
      </c>
      <c r="C13471" s="205" t="s">
        <v>692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287</v>
      </c>
      <c r="H13471" s="207" t="s">
        <v>2342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691</v>
      </c>
      <c r="C13472" s="205" t="s">
        <v>692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287</v>
      </c>
      <c r="H13472" s="207" t="s">
        <v>2342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691</v>
      </c>
      <c r="C13473" s="205" t="s">
        <v>692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287</v>
      </c>
      <c r="H13473" s="207" t="s">
        <v>2342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691</v>
      </c>
      <c r="C13474" s="205" t="s">
        <v>692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287</v>
      </c>
      <c r="H13474" s="207" t="s">
        <v>2342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691</v>
      </c>
      <c r="C13475" s="205" t="s">
        <v>692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287</v>
      </c>
      <c r="H13475" s="207" t="s">
        <v>2342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691</v>
      </c>
      <c r="C13476" s="205" t="s">
        <v>692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287</v>
      </c>
      <c r="H13476" s="207" t="s">
        <v>2342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691</v>
      </c>
      <c r="C13477" s="205" t="s">
        <v>692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287</v>
      </c>
      <c r="H13477" s="207" t="s">
        <v>2342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691</v>
      </c>
      <c r="C13478" s="205" t="s">
        <v>692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287</v>
      </c>
      <c r="H13478" s="207" t="s">
        <v>2342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691</v>
      </c>
      <c r="C13479" s="205" t="s">
        <v>692</v>
      </c>
      <c r="D13479" s="72" t="str">
        <f t="shared" si="421"/>
        <v>out/2019</v>
      </c>
      <c r="E13479" s="206">
        <v>43746</v>
      </c>
      <c r="F13479" s="205" t="s">
        <v>2011</v>
      </c>
      <c r="G13479" s="205" t="s">
        <v>287</v>
      </c>
      <c r="H13479" s="207" t="s">
        <v>2220</v>
      </c>
      <c r="I13479" s="207" t="s">
        <v>268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691</v>
      </c>
      <c r="C13480" s="205" t="s">
        <v>692</v>
      </c>
      <c r="D13480" s="72" t="str">
        <f t="shared" si="421"/>
        <v>out/2019</v>
      </c>
      <c r="E13480" s="206">
        <v>43746</v>
      </c>
      <c r="F13480" s="205" t="s">
        <v>2011</v>
      </c>
      <c r="G13480" s="205" t="s">
        <v>287</v>
      </c>
      <c r="H13480" s="207" t="s">
        <v>2155</v>
      </c>
      <c r="I13480" s="207" t="s">
        <v>268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691</v>
      </c>
      <c r="C13481" s="205" t="s">
        <v>692</v>
      </c>
      <c r="D13481" s="72" t="str">
        <f t="shared" si="421"/>
        <v>out/2019</v>
      </c>
      <c r="E13481" s="206">
        <v>43746</v>
      </c>
      <c r="F13481" s="205" t="s">
        <v>2011</v>
      </c>
      <c r="G13481" s="205" t="s">
        <v>287</v>
      </c>
      <c r="H13481" s="207" t="s">
        <v>2343</v>
      </c>
      <c r="I13481" s="207" t="s">
        <v>268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691</v>
      </c>
      <c r="C13482" s="205" t="s">
        <v>692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287</v>
      </c>
      <c r="H13482" s="207" t="s">
        <v>334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691</v>
      </c>
      <c r="C13483" s="205" t="s">
        <v>692</v>
      </c>
      <c r="D13483" s="72" t="str">
        <f t="shared" si="421"/>
        <v>out/2019</v>
      </c>
      <c r="E13483" s="206">
        <v>43746</v>
      </c>
      <c r="F13483" s="205" t="s">
        <v>2011</v>
      </c>
      <c r="G13483" s="205" t="s">
        <v>287</v>
      </c>
      <c r="H13483" s="207" t="s">
        <v>1566</v>
      </c>
      <c r="I13483" s="207" t="s">
        <v>268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691</v>
      </c>
      <c r="C13484" s="205" t="s">
        <v>692</v>
      </c>
      <c r="D13484" s="72" t="str">
        <f t="shared" si="421"/>
        <v>out/2019</v>
      </c>
      <c r="E13484" s="206">
        <v>43746</v>
      </c>
      <c r="F13484" s="205" t="s">
        <v>2011</v>
      </c>
      <c r="G13484" s="205" t="s">
        <v>287</v>
      </c>
      <c r="H13484" s="207" t="s">
        <v>881</v>
      </c>
      <c r="I13484" s="207" t="s">
        <v>268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691</v>
      </c>
      <c r="C13485" s="205" t="s">
        <v>692</v>
      </c>
      <c r="D13485" s="72" t="str">
        <f t="shared" si="421"/>
        <v>out/2019</v>
      </c>
      <c r="E13485" s="206">
        <v>43746</v>
      </c>
      <c r="F13485" s="205" t="s">
        <v>2011</v>
      </c>
      <c r="G13485" s="205" t="s">
        <v>287</v>
      </c>
      <c r="H13485" s="207" t="s">
        <v>1603</v>
      </c>
      <c r="I13485" s="207" t="s">
        <v>268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691</v>
      </c>
      <c r="C13486" s="205" t="s">
        <v>692</v>
      </c>
      <c r="D13486" s="72" t="str">
        <f t="shared" si="421"/>
        <v>out/2019</v>
      </c>
      <c r="E13486" s="206">
        <v>43746</v>
      </c>
      <c r="F13486" s="205" t="s">
        <v>2011</v>
      </c>
      <c r="G13486" s="205" t="s">
        <v>287</v>
      </c>
      <c r="H13486" s="207" t="s">
        <v>2344</v>
      </c>
      <c r="I13486" s="207" t="s">
        <v>268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691</v>
      </c>
      <c r="C13487" s="205" t="s">
        <v>692</v>
      </c>
      <c r="D13487" s="72" t="str">
        <f t="shared" si="421"/>
        <v>out/2019</v>
      </c>
      <c r="E13487" s="206">
        <v>43746</v>
      </c>
      <c r="F13487" s="205" t="s">
        <v>2011</v>
      </c>
      <c r="G13487" s="205" t="s">
        <v>287</v>
      </c>
      <c r="H13487" s="207" t="s">
        <v>2345</v>
      </c>
      <c r="I13487" s="207" t="s">
        <v>268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691</v>
      </c>
      <c r="C13488" s="205" t="s">
        <v>692</v>
      </c>
      <c r="D13488" s="72" t="str">
        <f t="shared" si="421"/>
        <v>out/2019</v>
      </c>
      <c r="E13488" s="206">
        <v>43746</v>
      </c>
      <c r="F13488" s="205" t="s">
        <v>2011</v>
      </c>
      <c r="G13488" s="205" t="s">
        <v>287</v>
      </c>
      <c r="H13488" s="207" t="s">
        <v>2346</v>
      </c>
      <c r="I13488" s="207" t="s">
        <v>268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691</v>
      </c>
      <c r="C13489" s="205" t="s">
        <v>692</v>
      </c>
      <c r="D13489" s="72" t="str">
        <f t="shared" si="421"/>
        <v>out/2019</v>
      </c>
      <c r="E13489" s="206">
        <v>43746</v>
      </c>
      <c r="F13489" s="205" t="s">
        <v>2011</v>
      </c>
      <c r="G13489" s="205" t="s">
        <v>287</v>
      </c>
      <c r="H13489" s="207" t="s">
        <v>2347</v>
      </c>
      <c r="I13489" s="207" t="s">
        <v>268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691</v>
      </c>
      <c r="C13490" s="205" t="s">
        <v>692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287</v>
      </c>
      <c r="H13490" s="207" t="s">
        <v>2348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691</v>
      </c>
      <c r="C13491" s="205" t="s">
        <v>692</v>
      </c>
      <c r="D13491" s="72" t="str">
        <f t="shared" si="421"/>
        <v>out/2019</v>
      </c>
      <c r="E13491" s="206">
        <v>43746</v>
      </c>
      <c r="F13491" s="205" t="s">
        <v>584</v>
      </c>
      <c r="G13491" s="205" t="s">
        <v>287</v>
      </c>
      <c r="H13491" s="207" t="s">
        <v>2349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691</v>
      </c>
      <c r="C13492" s="205" t="s">
        <v>692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287</v>
      </c>
      <c r="H13492" s="207" t="s">
        <v>2350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691</v>
      </c>
      <c r="C13493" s="205" t="s">
        <v>692</v>
      </c>
      <c r="D13493" s="72" t="str">
        <f t="shared" si="421"/>
        <v>out/2019</v>
      </c>
      <c r="E13493" s="206">
        <v>43746</v>
      </c>
      <c r="F13493" s="205" t="s">
        <v>210</v>
      </c>
      <c r="G13493" s="205" t="s">
        <v>287</v>
      </c>
      <c r="H13493" s="207" t="s">
        <v>298</v>
      </c>
      <c r="I13493" s="207" t="s">
        <v>2137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691</v>
      </c>
      <c r="C13494" s="205" t="s">
        <v>692</v>
      </c>
      <c r="D13494" s="72" t="str">
        <f t="shared" si="421"/>
        <v>out/2019</v>
      </c>
      <c r="E13494" s="206">
        <v>43746</v>
      </c>
      <c r="F13494" s="205" t="s">
        <v>210</v>
      </c>
      <c r="G13494" s="205" t="s">
        <v>287</v>
      </c>
      <c r="H13494" s="207" t="s">
        <v>298</v>
      </c>
      <c r="I13494" s="207" t="s">
        <v>2137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691</v>
      </c>
      <c r="C13495" s="205" t="s">
        <v>692</v>
      </c>
      <c r="D13495" s="72" t="str">
        <f t="shared" si="421"/>
        <v>out/2019</v>
      </c>
      <c r="E13495" s="206">
        <v>43746</v>
      </c>
      <c r="F13495" s="205" t="s">
        <v>210</v>
      </c>
      <c r="G13495" s="205" t="s">
        <v>287</v>
      </c>
      <c r="H13495" s="207" t="s">
        <v>298</v>
      </c>
      <c r="I13495" s="207" t="s">
        <v>2137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691</v>
      </c>
      <c r="C13496" s="205" t="s">
        <v>692</v>
      </c>
      <c r="D13496" s="72" t="str">
        <f t="shared" si="421"/>
        <v>out/2019</v>
      </c>
      <c r="E13496" s="206">
        <v>43746</v>
      </c>
      <c r="F13496" s="205" t="s">
        <v>210</v>
      </c>
      <c r="G13496" s="205" t="s">
        <v>287</v>
      </c>
      <c r="H13496" s="207" t="s">
        <v>298</v>
      </c>
      <c r="I13496" s="207" t="s">
        <v>2137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691</v>
      </c>
      <c r="C13497" s="205" t="s">
        <v>692</v>
      </c>
      <c r="D13497" s="72" t="str">
        <f t="shared" si="421"/>
        <v>out/2019</v>
      </c>
      <c r="E13497" s="206">
        <v>43746</v>
      </c>
      <c r="F13497" s="205" t="s">
        <v>210</v>
      </c>
      <c r="G13497" s="205" t="s">
        <v>287</v>
      </c>
      <c r="H13497" s="207" t="s">
        <v>298</v>
      </c>
      <c r="I13497" s="207" t="s">
        <v>2137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691</v>
      </c>
      <c r="C13498" s="205" t="s">
        <v>692</v>
      </c>
      <c r="D13498" s="72" t="str">
        <f t="shared" si="421"/>
        <v>out/2019</v>
      </c>
      <c r="E13498" s="206">
        <v>43746</v>
      </c>
      <c r="F13498" s="205" t="s">
        <v>210</v>
      </c>
      <c r="G13498" s="205" t="s">
        <v>287</v>
      </c>
      <c r="H13498" s="207" t="s">
        <v>298</v>
      </c>
      <c r="I13498" s="207" t="s">
        <v>2137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691</v>
      </c>
      <c r="C13499" s="205" t="s">
        <v>692</v>
      </c>
      <c r="D13499" s="72" t="str">
        <f t="shared" si="421"/>
        <v>out/2019</v>
      </c>
      <c r="E13499" s="206">
        <v>43746</v>
      </c>
      <c r="F13499" s="205" t="s">
        <v>210</v>
      </c>
      <c r="G13499" s="205" t="s">
        <v>287</v>
      </c>
      <c r="H13499" s="207" t="s">
        <v>298</v>
      </c>
      <c r="I13499" s="207" t="s">
        <v>2137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691</v>
      </c>
      <c r="C13500" s="205" t="s">
        <v>692</v>
      </c>
      <c r="D13500" s="72" t="str">
        <f t="shared" si="421"/>
        <v>out/2019</v>
      </c>
      <c r="E13500" s="206">
        <v>43746</v>
      </c>
      <c r="F13500" s="205" t="s">
        <v>210</v>
      </c>
      <c r="G13500" s="205" t="s">
        <v>287</v>
      </c>
      <c r="H13500" s="207" t="s">
        <v>298</v>
      </c>
      <c r="I13500" s="207" t="s">
        <v>2137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691</v>
      </c>
      <c r="C13501" s="205" t="s">
        <v>692</v>
      </c>
      <c r="D13501" s="72" t="str">
        <f t="shared" si="421"/>
        <v>out/2019</v>
      </c>
      <c r="E13501" s="206">
        <v>43746</v>
      </c>
      <c r="F13501" s="205" t="s">
        <v>210</v>
      </c>
      <c r="G13501" s="205" t="s">
        <v>287</v>
      </c>
      <c r="H13501" s="207" t="s">
        <v>298</v>
      </c>
      <c r="I13501" s="207" t="s">
        <v>2137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691</v>
      </c>
      <c r="C13502" s="205" t="s">
        <v>692</v>
      </c>
      <c r="D13502" s="72" t="str">
        <f t="shared" si="421"/>
        <v>out/2019</v>
      </c>
      <c r="E13502" s="206">
        <v>43746</v>
      </c>
      <c r="F13502" s="205" t="s">
        <v>210</v>
      </c>
      <c r="G13502" s="205" t="s">
        <v>287</v>
      </c>
      <c r="H13502" s="207" t="s">
        <v>298</v>
      </c>
      <c r="I13502" s="207" t="s">
        <v>2137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691</v>
      </c>
      <c r="C13503" s="205" t="s">
        <v>692</v>
      </c>
      <c r="D13503" s="72" t="str">
        <f t="shared" si="421"/>
        <v>out/2019</v>
      </c>
      <c r="E13503" s="206">
        <v>43746</v>
      </c>
      <c r="F13503" s="205" t="s">
        <v>210</v>
      </c>
      <c r="G13503" s="205" t="s">
        <v>287</v>
      </c>
      <c r="H13503" s="207" t="s">
        <v>298</v>
      </c>
      <c r="I13503" s="207" t="s">
        <v>2137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691</v>
      </c>
      <c r="C13504" s="205" t="s">
        <v>692</v>
      </c>
      <c r="D13504" s="72" t="str">
        <f t="shared" si="421"/>
        <v>out/2019</v>
      </c>
      <c r="E13504" s="206">
        <v>43746</v>
      </c>
      <c r="F13504" s="205" t="s">
        <v>210</v>
      </c>
      <c r="G13504" s="205" t="s">
        <v>287</v>
      </c>
      <c r="H13504" s="207" t="s">
        <v>298</v>
      </c>
      <c r="I13504" s="207" t="s">
        <v>2137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691</v>
      </c>
      <c r="C13505" s="205" t="s">
        <v>692</v>
      </c>
      <c r="D13505" s="72" t="str">
        <f t="shared" si="421"/>
        <v>out/2019</v>
      </c>
      <c r="E13505" s="206">
        <v>43746</v>
      </c>
      <c r="F13505" s="205" t="s">
        <v>210</v>
      </c>
      <c r="G13505" s="205" t="s">
        <v>287</v>
      </c>
      <c r="H13505" s="207" t="s">
        <v>298</v>
      </c>
      <c r="I13505" s="207" t="s">
        <v>2137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691</v>
      </c>
      <c r="C13506" s="205" t="s">
        <v>692</v>
      </c>
      <c r="D13506" s="72" t="str">
        <f t="shared" si="421"/>
        <v>out/2019</v>
      </c>
      <c r="E13506" s="206">
        <v>43746</v>
      </c>
      <c r="F13506" s="205" t="s">
        <v>210</v>
      </c>
      <c r="G13506" s="205" t="s">
        <v>287</v>
      </c>
      <c r="H13506" s="207" t="s">
        <v>298</v>
      </c>
      <c r="I13506" s="207" t="s">
        <v>2137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691</v>
      </c>
      <c r="C13507" s="205" t="s">
        <v>692</v>
      </c>
      <c r="D13507" s="72" t="str">
        <f t="shared" si="421"/>
        <v>out/2019</v>
      </c>
      <c r="E13507" s="206">
        <v>43746</v>
      </c>
      <c r="F13507" s="205" t="s">
        <v>210</v>
      </c>
      <c r="G13507" s="205" t="s">
        <v>287</v>
      </c>
      <c r="H13507" s="207" t="s">
        <v>298</v>
      </c>
      <c r="I13507" s="207" t="s">
        <v>2137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691</v>
      </c>
      <c r="C13508" s="205" t="s">
        <v>692</v>
      </c>
      <c r="D13508" s="72" t="str">
        <f t="shared" ref="D13508:D13571" si="423">TEXT(E13508,"mmm/aaaa")</f>
        <v>out/2019</v>
      </c>
      <c r="E13508" s="206">
        <v>43746</v>
      </c>
      <c r="F13508" s="205" t="s">
        <v>210</v>
      </c>
      <c r="G13508" s="205" t="s">
        <v>287</v>
      </c>
      <c r="H13508" s="207" t="s">
        <v>298</v>
      </c>
      <c r="I13508" s="207" t="s">
        <v>2137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691</v>
      </c>
      <c r="C13509" s="205" t="s">
        <v>692</v>
      </c>
      <c r="D13509" s="72" t="str">
        <f t="shared" si="423"/>
        <v>out/2019</v>
      </c>
      <c r="E13509" s="206">
        <v>43746</v>
      </c>
      <c r="F13509" s="205" t="s">
        <v>210</v>
      </c>
      <c r="G13509" s="205" t="s">
        <v>287</v>
      </c>
      <c r="H13509" s="207" t="s">
        <v>298</v>
      </c>
      <c r="I13509" s="207" t="s">
        <v>2137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691</v>
      </c>
      <c r="C13510" s="205" t="s">
        <v>692</v>
      </c>
      <c r="D13510" s="72" t="str">
        <f t="shared" si="423"/>
        <v>out/2019</v>
      </c>
      <c r="E13510" s="206">
        <v>43746</v>
      </c>
      <c r="F13510" s="205" t="s">
        <v>210</v>
      </c>
      <c r="G13510" s="205" t="s">
        <v>287</v>
      </c>
      <c r="H13510" s="207" t="s">
        <v>298</v>
      </c>
      <c r="I13510" s="207" t="s">
        <v>2137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691</v>
      </c>
      <c r="C13511" s="205" t="s">
        <v>692</v>
      </c>
      <c r="D13511" s="72" t="str">
        <f t="shared" si="423"/>
        <v>out/2019</v>
      </c>
      <c r="E13511" s="206">
        <v>43746</v>
      </c>
      <c r="F13511" s="205" t="s">
        <v>210</v>
      </c>
      <c r="G13511" s="205" t="s">
        <v>287</v>
      </c>
      <c r="H13511" s="207" t="s">
        <v>298</v>
      </c>
      <c r="I13511" s="207" t="s">
        <v>2137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691</v>
      </c>
      <c r="C13512" s="205" t="s">
        <v>692</v>
      </c>
      <c r="D13512" s="72" t="str">
        <f t="shared" si="423"/>
        <v>out/2019</v>
      </c>
      <c r="E13512" s="206">
        <v>43746</v>
      </c>
      <c r="F13512" s="205" t="s">
        <v>520</v>
      </c>
      <c r="G13512" s="205" t="s">
        <v>287</v>
      </c>
      <c r="H13512" s="207" t="s">
        <v>204</v>
      </c>
      <c r="I13512" s="207" t="s">
        <v>292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691</v>
      </c>
      <c r="C13513" s="205" t="s">
        <v>692</v>
      </c>
      <c r="D13513" s="72" t="str">
        <f t="shared" si="423"/>
        <v>out/2019</v>
      </c>
      <c r="E13513" s="206">
        <v>43747</v>
      </c>
      <c r="F13513" s="205" t="s">
        <v>2351</v>
      </c>
      <c r="G13513" s="205" t="s">
        <v>287</v>
      </c>
      <c r="H13513" s="207" t="s">
        <v>2352</v>
      </c>
      <c r="I13513" s="207" t="s">
        <v>273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691</v>
      </c>
      <c r="C13514" s="205" t="s">
        <v>692</v>
      </c>
      <c r="D13514" s="72" t="str">
        <f t="shared" si="423"/>
        <v>out/2019</v>
      </c>
      <c r="E13514" s="206">
        <v>43747</v>
      </c>
      <c r="F13514" s="205" t="s">
        <v>2353</v>
      </c>
      <c r="G13514" s="205" t="s">
        <v>287</v>
      </c>
      <c r="H13514" s="207" t="s">
        <v>1011</v>
      </c>
      <c r="I13514" s="207" t="s">
        <v>235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691</v>
      </c>
      <c r="C13515" s="205" t="s">
        <v>692</v>
      </c>
      <c r="D13515" s="72" t="str">
        <f t="shared" si="423"/>
        <v>out/2019</v>
      </c>
      <c r="E13515" s="206">
        <v>43747</v>
      </c>
      <c r="F13515" s="205" t="s">
        <v>1427</v>
      </c>
      <c r="G13515" s="205" t="s">
        <v>287</v>
      </c>
      <c r="H13515" s="207" t="s">
        <v>1017</v>
      </c>
      <c r="I13515" s="207" t="s">
        <v>235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691</v>
      </c>
      <c r="C13516" s="205" t="s">
        <v>692</v>
      </c>
      <c r="D13516" s="72" t="str">
        <f t="shared" si="423"/>
        <v>out/2019</v>
      </c>
      <c r="E13516" s="206">
        <v>43747</v>
      </c>
      <c r="F13516" s="205" t="s">
        <v>2354</v>
      </c>
      <c r="G13516" s="205" t="s">
        <v>287</v>
      </c>
      <c r="H13516" s="207" t="s">
        <v>2091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691</v>
      </c>
      <c r="C13517" s="205" t="s">
        <v>692</v>
      </c>
      <c r="D13517" s="72" t="str">
        <f t="shared" si="423"/>
        <v>out/2019</v>
      </c>
      <c r="E13517" s="206">
        <v>43747</v>
      </c>
      <c r="F13517" s="205" t="s">
        <v>2355</v>
      </c>
      <c r="G13517" s="205" t="s">
        <v>287</v>
      </c>
      <c r="H13517" s="207" t="s">
        <v>1592</v>
      </c>
      <c r="I13517" s="207" t="s">
        <v>263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691</v>
      </c>
      <c r="C13518" s="205" t="s">
        <v>692</v>
      </c>
      <c r="D13518" s="72" t="str">
        <f t="shared" si="423"/>
        <v>out/2019</v>
      </c>
      <c r="E13518" s="206">
        <v>43747</v>
      </c>
      <c r="F13518" s="205" t="s">
        <v>406</v>
      </c>
      <c r="G13518" s="205" t="s">
        <v>287</v>
      </c>
      <c r="H13518" s="207" t="s">
        <v>2309</v>
      </c>
      <c r="I13518" s="207" t="s">
        <v>260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691</v>
      </c>
      <c r="C13519" s="205" t="s">
        <v>692</v>
      </c>
      <c r="D13519" s="72" t="str">
        <f t="shared" si="423"/>
        <v>out/2019</v>
      </c>
      <c r="E13519" s="206">
        <v>43747</v>
      </c>
      <c r="F13519" s="205" t="s">
        <v>2356</v>
      </c>
      <c r="G13519" s="205" t="s">
        <v>287</v>
      </c>
      <c r="H13519" s="207" t="s">
        <v>2342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691</v>
      </c>
      <c r="C13520" s="205" t="s">
        <v>692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287</v>
      </c>
      <c r="H13520" s="207" t="s">
        <v>1005</v>
      </c>
      <c r="I13520" s="207" t="s">
        <v>242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691</v>
      </c>
      <c r="C13521" s="205" t="s">
        <v>692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287</v>
      </c>
      <c r="H13521" s="207" t="s">
        <v>1005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691</v>
      </c>
      <c r="C13522" s="205" t="s">
        <v>692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303</v>
      </c>
      <c r="H13522" s="207" t="s">
        <v>2034</v>
      </c>
      <c r="I13522" s="207" t="s">
        <v>241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691</v>
      </c>
      <c r="C13523" s="205" t="s">
        <v>692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303</v>
      </c>
      <c r="H13523" s="207" t="s">
        <v>2034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691</v>
      </c>
      <c r="C13524" s="205" t="s">
        <v>692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287</v>
      </c>
      <c r="H13524" s="207" t="s">
        <v>217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691</v>
      </c>
      <c r="C13525" s="205" t="s">
        <v>692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287</v>
      </c>
      <c r="H13525" s="207" t="s">
        <v>1984</v>
      </c>
      <c r="I13525" s="207" t="s">
        <v>253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691</v>
      </c>
      <c r="C13526" s="205" t="s">
        <v>692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287</v>
      </c>
      <c r="H13526" s="207" t="s">
        <v>143</v>
      </c>
      <c r="I13526" s="207" t="s">
        <v>247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691</v>
      </c>
      <c r="C13527" s="205" t="s">
        <v>692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287</v>
      </c>
      <c r="H13527" s="207" t="s">
        <v>143</v>
      </c>
      <c r="I13527" s="207" t="s">
        <v>247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691</v>
      </c>
      <c r="C13528" s="205" t="s">
        <v>692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287</v>
      </c>
      <c r="H13528" s="207" t="s">
        <v>143</v>
      </c>
      <c r="I13528" s="207" t="s">
        <v>247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691</v>
      </c>
      <c r="C13529" s="205" t="s">
        <v>692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287</v>
      </c>
      <c r="H13529" s="207" t="s">
        <v>2357</v>
      </c>
      <c r="I13529" s="207" t="s">
        <v>252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691</v>
      </c>
      <c r="C13530" s="205" t="s">
        <v>692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287</v>
      </c>
      <c r="H13530" s="207" t="s">
        <v>2357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691</v>
      </c>
      <c r="C13531" s="205" t="s">
        <v>692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287</v>
      </c>
      <c r="H13531" s="207" t="s">
        <v>2358</v>
      </c>
      <c r="I13531" s="207" t="s">
        <v>240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691</v>
      </c>
      <c r="C13532" s="205" t="s">
        <v>692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287</v>
      </c>
      <c r="H13532" s="207" t="s">
        <v>2358</v>
      </c>
      <c r="I13532" s="207" t="s">
        <v>241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691</v>
      </c>
      <c r="C13533" s="205" t="s">
        <v>692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287</v>
      </c>
      <c r="H13533" s="207" t="s">
        <v>568</v>
      </c>
      <c r="I13533" s="207" t="s">
        <v>240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691</v>
      </c>
      <c r="C13534" s="205" t="s">
        <v>692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287</v>
      </c>
      <c r="H13534" s="207" t="s">
        <v>1988</v>
      </c>
      <c r="I13534" s="207" t="s">
        <v>241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691</v>
      </c>
      <c r="C13535" s="205" t="s">
        <v>692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287</v>
      </c>
      <c r="H13535" s="207" t="s">
        <v>2024</v>
      </c>
      <c r="I13535" s="207" t="s">
        <v>241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691</v>
      </c>
      <c r="C13536" s="205" t="s">
        <v>692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287</v>
      </c>
      <c r="H13536" s="207" t="s">
        <v>2359</v>
      </c>
      <c r="I13536" s="207" t="s">
        <v>242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691</v>
      </c>
      <c r="C13537" s="205" t="s">
        <v>692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287</v>
      </c>
      <c r="H13537" s="207" t="s">
        <v>2359</v>
      </c>
      <c r="I13537" s="207" t="s">
        <v>242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691</v>
      </c>
      <c r="C13538" s="205" t="s">
        <v>692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287</v>
      </c>
      <c r="H13538" s="207" t="s">
        <v>2359</v>
      </c>
      <c r="I13538" s="207" t="s">
        <v>242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691</v>
      </c>
      <c r="C13539" s="205" t="s">
        <v>692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287</v>
      </c>
      <c r="H13539" s="207" t="s">
        <v>2360</v>
      </c>
      <c r="I13539" s="207" t="s">
        <v>252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691</v>
      </c>
      <c r="C13540" s="205" t="s">
        <v>692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287</v>
      </c>
      <c r="H13540" s="207" t="s">
        <v>1828</v>
      </c>
      <c r="I13540" s="207" t="s">
        <v>241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691</v>
      </c>
      <c r="C13541" s="205" t="s">
        <v>692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287</v>
      </c>
      <c r="H13541" s="207" t="s">
        <v>1828</v>
      </c>
      <c r="I13541" s="207" t="s">
        <v>242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691</v>
      </c>
      <c r="C13542" s="205" t="s">
        <v>692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287</v>
      </c>
      <c r="H13542" s="207" t="s">
        <v>1828</v>
      </c>
      <c r="I13542" s="207" t="s">
        <v>242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691</v>
      </c>
      <c r="C13543" s="205" t="s">
        <v>692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287</v>
      </c>
      <c r="H13543" s="207" t="s">
        <v>1828</v>
      </c>
      <c r="I13543" s="207" t="s">
        <v>242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691</v>
      </c>
      <c r="C13544" s="205" t="s">
        <v>692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287</v>
      </c>
      <c r="H13544" s="207" t="s">
        <v>1828</v>
      </c>
      <c r="I13544" s="207" t="s">
        <v>241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691</v>
      </c>
      <c r="C13545" s="205" t="s">
        <v>692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287</v>
      </c>
      <c r="H13545" s="239" t="s">
        <v>2361</v>
      </c>
      <c r="I13545" s="207" t="s">
        <v>240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691</v>
      </c>
      <c r="C13546" s="205" t="s">
        <v>692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287</v>
      </c>
      <c r="H13546" s="207" t="s">
        <v>346</v>
      </c>
      <c r="I13546" s="207" t="s">
        <v>240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691</v>
      </c>
      <c r="C13547" s="205" t="s">
        <v>692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287</v>
      </c>
      <c r="H13547" s="207" t="s">
        <v>346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691</v>
      </c>
      <c r="C13548" s="205" t="s">
        <v>692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317</v>
      </c>
      <c r="H13548" s="207" t="s">
        <v>2028</v>
      </c>
      <c r="I13548" s="207" t="s">
        <v>249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691</v>
      </c>
      <c r="C13549" s="205" t="s">
        <v>692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317</v>
      </c>
      <c r="H13549" s="207" t="s">
        <v>2028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691</v>
      </c>
      <c r="C13550" s="205" t="s">
        <v>692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313</v>
      </c>
      <c r="H13550" s="207" t="s">
        <v>2028</v>
      </c>
      <c r="I13550" s="207" t="s">
        <v>249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691</v>
      </c>
      <c r="C13551" s="205" t="s">
        <v>692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313</v>
      </c>
      <c r="H13551" s="207" t="s">
        <v>2028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691</v>
      </c>
      <c r="C13552" s="205" t="s">
        <v>692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293</v>
      </c>
      <c r="H13552" s="207" t="s">
        <v>2028</v>
      </c>
      <c r="I13552" s="207" t="s">
        <v>249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691</v>
      </c>
      <c r="C13553" s="205" t="s">
        <v>692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293</v>
      </c>
      <c r="H13553" s="207" t="s">
        <v>2028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691</v>
      </c>
      <c r="C13554" s="205" t="s">
        <v>692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287</v>
      </c>
      <c r="H13554" s="207" t="s">
        <v>2028</v>
      </c>
      <c r="I13554" s="207" t="s">
        <v>249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691</v>
      </c>
      <c r="C13555" s="205" t="s">
        <v>692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287</v>
      </c>
      <c r="H13555" s="207" t="s">
        <v>2028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691</v>
      </c>
      <c r="C13556" s="205" t="s">
        <v>692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317</v>
      </c>
      <c r="H13556" s="207" t="s">
        <v>2028</v>
      </c>
      <c r="I13556" s="207" t="s">
        <v>249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691</v>
      </c>
      <c r="C13557" s="205" t="s">
        <v>692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317</v>
      </c>
      <c r="H13557" s="207" t="s">
        <v>2028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691</v>
      </c>
      <c r="C13558" s="205" t="s">
        <v>692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313</v>
      </c>
      <c r="H13558" s="207" t="s">
        <v>2028</v>
      </c>
      <c r="I13558" s="207" t="s">
        <v>249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691</v>
      </c>
      <c r="C13559" s="205" t="s">
        <v>692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313</v>
      </c>
      <c r="H13559" s="207" t="s">
        <v>2028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691</v>
      </c>
      <c r="C13560" s="205" t="s">
        <v>692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289</v>
      </c>
      <c r="H13560" s="207" t="s">
        <v>1615</v>
      </c>
      <c r="I13560" s="207" t="s">
        <v>241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691</v>
      </c>
      <c r="C13561" s="205" t="s">
        <v>692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289</v>
      </c>
      <c r="H13561" s="207" t="s">
        <v>1615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691</v>
      </c>
      <c r="C13562" s="205" t="s">
        <v>692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289</v>
      </c>
      <c r="H13562" s="207" t="s">
        <v>1615</v>
      </c>
      <c r="I13562" s="207" t="s">
        <v>240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691</v>
      </c>
      <c r="C13563" s="205" t="s">
        <v>692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289</v>
      </c>
      <c r="H13563" s="207" t="s">
        <v>1615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691</v>
      </c>
      <c r="C13564" s="205" t="s">
        <v>692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287</v>
      </c>
      <c r="H13564" s="207" t="s">
        <v>1615</v>
      </c>
      <c r="I13564" s="207" t="s">
        <v>240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691</v>
      </c>
      <c r="C13565" s="205" t="s">
        <v>692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287</v>
      </c>
      <c r="H13565" s="207" t="s">
        <v>1615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691</v>
      </c>
      <c r="C13566" s="205" t="s">
        <v>692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287</v>
      </c>
      <c r="H13566" s="207" t="s">
        <v>2092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691</v>
      </c>
      <c r="C13567" s="205" t="s">
        <v>692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287</v>
      </c>
      <c r="H13567" s="207" t="s">
        <v>2092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691</v>
      </c>
      <c r="C13568" s="205" t="s">
        <v>692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287</v>
      </c>
      <c r="H13568" s="207" t="s">
        <v>2092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691</v>
      </c>
      <c r="C13569" s="205" t="s">
        <v>692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287</v>
      </c>
      <c r="H13569" s="207" t="s">
        <v>2092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691</v>
      </c>
      <c r="C13570" s="205" t="s">
        <v>692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287</v>
      </c>
      <c r="H13570" s="207" t="s">
        <v>1966</v>
      </c>
      <c r="I13570" s="207" t="s">
        <v>240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691</v>
      </c>
      <c r="C13571" s="205" t="s">
        <v>692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287</v>
      </c>
      <c r="H13571" s="207" t="s">
        <v>1982</v>
      </c>
      <c r="I13571" s="207" t="s">
        <v>241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691</v>
      </c>
      <c r="C13572" s="205" t="s">
        <v>692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287</v>
      </c>
      <c r="H13572" s="207" t="s">
        <v>2362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691</v>
      </c>
      <c r="C13573" s="205" t="s">
        <v>692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287</v>
      </c>
      <c r="H13573" s="207" t="s">
        <v>2363</v>
      </c>
      <c r="I13573" s="207" t="s">
        <v>240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691</v>
      </c>
      <c r="C13574" s="205" t="s">
        <v>692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289</v>
      </c>
      <c r="H13574" s="207" t="s">
        <v>389</v>
      </c>
      <c r="I13574" s="207" t="s">
        <v>241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691</v>
      </c>
      <c r="C13575" s="205" t="s">
        <v>692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289</v>
      </c>
      <c r="H13575" s="207" t="s">
        <v>389</v>
      </c>
      <c r="I13575" s="207" t="s">
        <v>241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691</v>
      </c>
      <c r="C13576" s="205" t="s">
        <v>692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287</v>
      </c>
      <c r="H13576" s="207" t="s">
        <v>2278</v>
      </c>
      <c r="I13576" s="207" t="s">
        <v>241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691</v>
      </c>
      <c r="C13577" s="205" t="s">
        <v>692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287</v>
      </c>
      <c r="H13577" s="207" t="s">
        <v>2278</v>
      </c>
      <c r="I13577" s="207" t="s">
        <v>241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691</v>
      </c>
      <c r="C13578" s="205" t="s">
        <v>692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287</v>
      </c>
      <c r="H13578" s="207" t="s">
        <v>2278</v>
      </c>
      <c r="I13578" s="207" t="s">
        <v>241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691</v>
      </c>
      <c r="C13579" s="205" t="s">
        <v>692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287</v>
      </c>
      <c r="H13579" s="207" t="s">
        <v>2278</v>
      </c>
      <c r="I13579" s="207" t="s">
        <v>241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691</v>
      </c>
      <c r="C13580" s="205" t="s">
        <v>692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287</v>
      </c>
      <c r="H13580" s="207" t="s">
        <v>2278</v>
      </c>
      <c r="I13580" s="207" t="s">
        <v>241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691</v>
      </c>
      <c r="C13581" s="205" t="s">
        <v>692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287</v>
      </c>
      <c r="H13581" s="207" t="s">
        <v>2278</v>
      </c>
      <c r="I13581" s="207" t="s">
        <v>241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691</v>
      </c>
      <c r="C13582" s="205" t="s">
        <v>692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289</v>
      </c>
      <c r="H13582" s="207" t="s">
        <v>1583</v>
      </c>
      <c r="I13582" s="207" t="s">
        <v>252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691</v>
      </c>
      <c r="C13583" s="205" t="s">
        <v>692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303</v>
      </c>
      <c r="H13583" s="207" t="s">
        <v>1583</v>
      </c>
      <c r="I13583" s="207" t="s">
        <v>252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691</v>
      </c>
      <c r="C13584" s="205" t="s">
        <v>692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287</v>
      </c>
      <c r="H13584" s="207" t="s">
        <v>322</v>
      </c>
      <c r="I13584" s="207" t="s">
        <v>247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691</v>
      </c>
      <c r="C13585" s="205" t="s">
        <v>692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287</v>
      </c>
      <c r="H13585" s="207" t="s">
        <v>322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691</v>
      </c>
      <c r="C13586" s="205" t="s">
        <v>692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287</v>
      </c>
      <c r="H13586" s="207" t="s">
        <v>322</v>
      </c>
      <c r="I13586" s="207" t="s">
        <v>247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691</v>
      </c>
      <c r="C13587" s="205" t="s">
        <v>692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287</v>
      </c>
      <c r="H13587" s="207" t="s">
        <v>322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691</v>
      </c>
      <c r="C13588" s="205" t="s">
        <v>692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303</v>
      </c>
      <c r="H13588" s="207" t="s">
        <v>2052</v>
      </c>
      <c r="I13588" s="207" t="s">
        <v>252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691</v>
      </c>
      <c r="C13589" s="205" t="s">
        <v>692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287</v>
      </c>
      <c r="H13589" s="207" t="s">
        <v>1755</v>
      </c>
      <c r="I13589" s="207" t="s">
        <v>240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691</v>
      </c>
      <c r="C13590" s="205" t="s">
        <v>692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613</v>
      </c>
      <c r="H13590" s="239" t="s">
        <v>611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691</v>
      </c>
      <c r="C13591" s="205" t="s">
        <v>692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612</v>
      </c>
      <c r="H13591" s="239" t="s">
        <v>611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691</v>
      </c>
      <c r="C13592" s="205" t="s">
        <v>692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287</v>
      </c>
      <c r="H13592" s="207" t="s">
        <v>288</v>
      </c>
      <c r="I13592" s="207" t="s">
        <v>244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691</v>
      </c>
      <c r="C13593" s="205" t="s">
        <v>692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287</v>
      </c>
      <c r="H13593" s="207" t="s">
        <v>288</v>
      </c>
      <c r="I13593" s="207" t="s">
        <v>244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691</v>
      </c>
      <c r="C13594" s="205" t="s">
        <v>692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287</v>
      </c>
      <c r="H13594" s="207" t="s">
        <v>288</v>
      </c>
      <c r="I13594" s="207" t="s">
        <v>244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691</v>
      </c>
      <c r="C13595" s="205" t="s">
        <v>692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287</v>
      </c>
      <c r="H13595" s="207" t="s">
        <v>288</v>
      </c>
      <c r="I13595" s="207" t="s">
        <v>244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691</v>
      </c>
      <c r="C13596" s="205" t="s">
        <v>692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287</v>
      </c>
      <c r="H13596" s="207" t="s">
        <v>288</v>
      </c>
      <c r="I13596" s="207" t="s">
        <v>244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691</v>
      </c>
      <c r="C13597" s="205" t="s">
        <v>692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287</v>
      </c>
      <c r="H13597" s="207" t="s">
        <v>288</v>
      </c>
      <c r="I13597" s="207" t="s">
        <v>244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691</v>
      </c>
      <c r="C13598" s="205" t="s">
        <v>692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287</v>
      </c>
      <c r="H13598" s="207" t="s">
        <v>288</v>
      </c>
      <c r="I13598" s="207" t="s">
        <v>244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691</v>
      </c>
      <c r="C13599" s="205" t="s">
        <v>692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287</v>
      </c>
      <c r="H13599" s="207" t="s">
        <v>288</v>
      </c>
      <c r="I13599" s="207" t="s">
        <v>244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691</v>
      </c>
      <c r="C13600" s="205" t="s">
        <v>692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287</v>
      </c>
      <c r="H13600" s="207" t="s">
        <v>178</v>
      </c>
      <c r="I13600" s="207" t="s">
        <v>240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691</v>
      </c>
      <c r="C13601" s="205" t="s">
        <v>692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287</v>
      </c>
      <c r="H13601" s="207" t="s">
        <v>178</v>
      </c>
      <c r="I13601" s="207" t="s">
        <v>241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691</v>
      </c>
      <c r="C13602" s="205" t="s">
        <v>692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287</v>
      </c>
      <c r="H13602" s="207" t="s">
        <v>178</v>
      </c>
      <c r="I13602" s="207" t="s">
        <v>241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691</v>
      </c>
      <c r="C13603" s="205" t="s">
        <v>692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287</v>
      </c>
      <c r="H13603" s="207" t="s">
        <v>2223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691</v>
      </c>
      <c r="C13604" s="205" t="s">
        <v>692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287</v>
      </c>
      <c r="H13604" s="207" t="s">
        <v>2364</v>
      </c>
      <c r="I13604" s="207" t="s">
        <v>240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691</v>
      </c>
      <c r="C13605" s="205" t="s">
        <v>692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287</v>
      </c>
      <c r="H13605" s="207" t="s">
        <v>363</v>
      </c>
      <c r="I13605" s="207" t="s">
        <v>240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691</v>
      </c>
      <c r="C13606" s="205" t="s">
        <v>692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303</v>
      </c>
      <c r="H13606" s="207" t="s">
        <v>363</v>
      </c>
      <c r="I13606" s="207" t="s">
        <v>240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691</v>
      </c>
      <c r="C13607" s="205" t="s">
        <v>692</v>
      </c>
      <c r="D13607" s="72" t="str">
        <f t="shared" si="425"/>
        <v>out/2019</v>
      </c>
      <c r="E13607" s="206">
        <v>43747</v>
      </c>
      <c r="F13607" s="205" t="s">
        <v>2056</v>
      </c>
      <c r="G13607" s="205" t="s">
        <v>287</v>
      </c>
      <c r="H13607" s="207" t="s">
        <v>2346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691</v>
      </c>
      <c r="C13608" s="205" t="s">
        <v>692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287</v>
      </c>
      <c r="H13608" s="207" t="s">
        <v>2093</v>
      </c>
      <c r="I13608" s="207" t="s">
        <v>240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691</v>
      </c>
      <c r="C13609" s="205" t="s">
        <v>692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287</v>
      </c>
      <c r="H13609" s="207" t="s">
        <v>2093</v>
      </c>
      <c r="I13609" s="207" t="s">
        <v>240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691</v>
      </c>
      <c r="C13610" s="205" t="s">
        <v>692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287</v>
      </c>
      <c r="H13610" s="207" t="s">
        <v>2093</v>
      </c>
      <c r="I13610" s="207" t="s">
        <v>240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691</v>
      </c>
      <c r="C13611" s="205" t="s">
        <v>692</v>
      </c>
      <c r="D13611" s="72" t="str">
        <f t="shared" si="425"/>
        <v>out/2019</v>
      </c>
      <c r="E13611" s="206">
        <v>43747</v>
      </c>
      <c r="F13611" s="205" t="s">
        <v>210</v>
      </c>
      <c r="G13611" s="205" t="s">
        <v>287</v>
      </c>
      <c r="H13611" s="207" t="s">
        <v>298</v>
      </c>
      <c r="I13611" s="207" t="s">
        <v>2137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691</v>
      </c>
      <c r="C13612" s="205" t="s">
        <v>692</v>
      </c>
      <c r="D13612" s="72" t="str">
        <f t="shared" si="425"/>
        <v>out/2019</v>
      </c>
      <c r="E13612" s="206">
        <v>43747</v>
      </c>
      <c r="F13612" s="205" t="s">
        <v>210</v>
      </c>
      <c r="G13612" s="205" t="s">
        <v>287</v>
      </c>
      <c r="H13612" s="207" t="s">
        <v>298</v>
      </c>
      <c r="I13612" s="207" t="s">
        <v>2137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691</v>
      </c>
      <c r="C13613" s="205" t="s">
        <v>692</v>
      </c>
      <c r="D13613" s="72" t="str">
        <f t="shared" si="425"/>
        <v>out/2019</v>
      </c>
      <c r="E13613" s="206">
        <v>43747</v>
      </c>
      <c r="F13613" s="205" t="s">
        <v>210</v>
      </c>
      <c r="G13613" s="205" t="s">
        <v>287</v>
      </c>
      <c r="H13613" s="207" t="s">
        <v>298</v>
      </c>
      <c r="I13613" s="207" t="s">
        <v>2137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691</v>
      </c>
      <c r="C13614" s="205" t="s">
        <v>692</v>
      </c>
      <c r="D13614" s="72" t="str">
        <f t="shared" si="425"/>
        <v>out/2019</v>
      </c>
      <c r="E13614" s="206">
        <v>43747</v>
      </c>
      <c r="F13614" s="205" t="s">
        <v>210</v>
      </c>
      <c r="G13614" s="205" t="s">
        <v>287</v>
      </c>
      <c r="H13614" s="207" t="s">
        <v>298</v>
      </c>
      <c r="I13614" s="207" t="s">
        <v>2137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691</v>
      </c>
      <c r="C13615" s="205" t="s">
        <v>692</v>
      </c>
      <c r="D13615" s="72" t="str">
        <f t="shared" si="425"/>
        <v>out/2019</v>
      </c>
      <c r="E13615" s="206">
        <v>43747</v>
      </c>
      <c r="F13615" s="205" t="s">
        <v>210</v>
      </c>
      <c r="G13615" s="205" t="s">
        <v>287</v>
      </c>
      <c r="H13615" s="207" t="s">
        <v>298</v>
      </c>
      <c r="I13615" s="207" t="s">
        <v>2137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691</v>
      </c>
      <c r="C13616" s="205" t="s">
        <v>692</v>
      </c>
      <c r="D13616" s="72" t="str">
        <f t="shared" si="425"/>
        <v>out/2019</v>
      </c>
      <c r="E13616" s="206">
        <v>43747</v>
      </c>
      <c r="F13616" s="205" t="s">
        <v>210</v>
      </c>
      <c r="G13616" s="205" t="s">
        <v>287</v>
      </c>
      <c r="H13616" s="207" t="s">
        <v>298</v>
      </c>
      <c r="I13616" s="207" t="s">
        <v>2137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691</v>
      </c>
      <c r="C13617" s="205" t="s">
        <v>692</v>
      </c>
      <c r="D13617" s="72" t="str">
        <f t="shared" si="425"/>
        <v>out/2019</v>
      </c>
      <c r="E13617" s="206">
        <v>43747</v>
      </c>
      <c r="F13617" s="205" t="s">
        <v>210</v>
      </c>
      <c r="G13617" s="205" t="s">
        <v>287</v>
      </c>
      <c r="H13617" s="207" t="s">
        <v>298</v>
      </c>
      <c r="I13617" s="207" t="s">
        <v>2137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691</v>
      </c>
      <c r="C13618" s="205" t="s">
        <v>692</v>
      </c>
      <c r="D13618" s="72" t="str">
        <f t="shared" si="425"/>
        <v>out/2019</v>
      </c>
      <c r="E13618" s="206">
        <v>43747</v>
      </c>
      <c r="F13618" s="205" t="s">
        <v>210</v>
      </c>
      <c r="G13618" s="205" t="s">
        <v>287</v>
      </c>
      <c r="H13618" s="207" t="s">
        <v>298</v>
      </c>
      <c r="I13618" s="207" t="s">
        <v>2137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691</v>
      </c>
      <c r="C13619" s="205" t="s">
        <v>692</v>
      </c>
      <c r="D13619" s="72" t="str">
        <f t="shared" si="425"/>
        <v>out/2019</v>
      </c>
      <c r="E13619" s="206">
        <v>43747</v>
      </c>
      <c r="F13619" s="205" t="s">
        <v>210</v>
      </c>
      <c r="G13619" s="205" t="s">
        <v>287</v>
      </c>
      <c r="H13619" s="207" t="s">
        <v>298</v>
      </c>
      <c r="I13619" s="207" t="s">
        <v>2137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691</v>
      </c>
      <c r="C13620" s="205" t="s">
        <v>692</v>
      </c>
      <c r="D13620" s="72" t="str">
        <f t="shared" si="425"/>
        <v>out/2019</v>
      </c>
      <c r="E13620" s="206">
        <v>43747</v>
      </c>
      <c r="F13620" s="205" t="s">
        <v>210</v>
      </c>
      <c r="G13620" s="205" t="s">
        <v>287</v>
      </c>
      <c r="H13620" s="207" t="s">
        <v>298</v>
      </c>
      <c r="I13620" s="207" t="s">
        <v>2137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691</v>
      </c>
      <c r="C13621" s="205" t="s">
        <v>692</v>
      </c>
      <c r="D13621" s="72" t="str">
        <f t="shared" si="425"/>
        <v>out/2019</v>
      </c>
      <c r="E13621" s="206">
        <v>43747</v>
      </c>
      <c r="F13621" s="205" t="s">
        <v>210</v>
      </c>
      <c r="G13621" s="205" t="s">
        <v>287</v>
      </c>
      <c r="H13621" s="207" t="s">
        <v>298</v>
      </c>
      <c r="I13621" s="207" t="s">
        <v>2137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691</v>
      </c>
      <c r="C13622" s="205" t="s">
        <v>692</v>
      </c>
      <c r="D13622" s="72" t="str">
        <f t="shared" si="425"/>
        <v>out/2019</v>
      </c>
      <c r="E13622" s="206">
        <v>43747</v>
      </c>
      <c r="F13622" s="205" t="s">
        <v>210</v>
      </c>
      <c r="G13622" s="205" t="s">
        <v>287</v>
      </c>
      <c r="H13622" s="207" t="s">
        <v>298</v>
      </c>
      <c r="I13622" s="207" t="s">
        <v>2137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691</v>
      </c>
      <c r="C13623" s="205" t="s">
        <v>692</v>
      </c>
      <c r="D13623" s="72" t="str">
        <f t="shared" si="425"/>
        <v>out/2019</v>
      </c>
      <c r="E13623" s="206">
        <v>43747</v>
      </c>
      <c r="F13623" s="205" t="s">
        <v>210</v>
      </c>
      <c r="G13623" s="205" t="s">
        <v>287</v>
      </c>
      <c r="H13623" s="207" t="s">
        <v>298</v>
      </c>
      <c r="I13623" s="207" t="s">
        <v>2137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691</v>
      </c>
      <c r="C13624" s="205" t="s">
        <v>692</v>
      </c>
      <c r="D13624" s="72" t="str">
        <f t="shared" si="425"/>
        <v>out/2019</v>
      </c>
      <c r="E13624" s="206">
        <v>43747</v>
      </c>
      <c r="F13624" s="205" t="s">
        <v>210</v>
      </c>
      <c r="G13624" s="205" t="s">
        <v>287</v>
      </c>
      <c r="H13624" s="207" t="s">
        <v>298</v>
      </c>
      <c r="I13624" s="207" t="s">
        <v>2137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691</v>
      </c>
      <c r="C13625" s="205" t="s">
        <v>692</v>
      </c>
      <c r="D13625" s="72" t="str">
        <f t="shared" si="425"/>
        <v>out/2019</v>
      </c>
      <c r="E13625" s="206">
        <v>43747</v>
      </c>
      <c r="F13625" s="205" t="s">
        <v>210</v>
      </c>
      <c r="G13625" s="205" t="s">
        <v>287</v>
      </c>
      <c r="H13625" s="207" t="s">
        <v>298</v>
      </c>
      <c r="I13625" s="207" t="s">
        <v>2137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691</v>
      </c>
      <c r="C13626" s="205" t="s">
        <v>692</v>
      </c>
      <c r="D13626" s="72" t="str">
        <f t="shared" si="425"/>
        <v>out/2019</v>
      </c>
      <c r="E13626" s="206">
        <v>43747</v>
      </c>
      <c r="F13626" s="205" t="s">
        <v>210</v>
      </c>
      <c r="G13626" s="205" t="s">
        <v>287</v>
      </c>
      <c r="H13626" s="207" t="s">
        <v>298</v>
      </c>
      <c r="I13626" s="207" t="s">
        <v>2137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691</v>
      </c>
      <c r="C13627" s="205" t="s">
        <v>692</v>
      </c>
      <c r="D13627" s="72" t="str">
        <f t="shared" si="425"/>
        <v>out/2019</v>
      </c>
      <c r="E13627" s="206">
        <v>43747</v>
      </c>
      <c r="F13627" s="205" t="s">
        <v>210</v>
      </c>
      <c r="G13627" s="205" t="s">
        <v>287</v>
      </c>
      <c r="H13627" s="207" t="s">
        <v>298</v>
      </c>
      <c r="I13627" s="207" t="s">
        <v>2137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691</v>
      </c>
      <c r="C13628" s="205" t="s">
        <v>692</v>
      </c>
      <c r="D13628" s="72" t="str">
        <f t="shared" si="425"/>
        <v>out/2019</v>
      </c>
      <c r="E13628" s="206">
        <v>43747</v>
      </c>
      <c r="F13628" s="205" t="s">
        <v>210</v>
      </c>
      <c r="G13628" s="205" t="s">
        <v>287</v>
      </c>
      <c r="H13628" s="207" t="s">
        <v>298</v>
      </c>
      <c r="I13628" s="207" t="s">
        <v>2137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691</v>
      </c>
      <c r="C13629" s="205" t="s">
        <v>692</v>
      </c>
      <c r="D13629" s="72" t="str">
        <f t="shared" si="425"/>
        <v>out/2019</v>
      </c>
      <c r="E13629" s="206">
        <v>43747</v>
      </c>
      <c r="F13629" s="205" t="s">
        <v>210</v>
      </c>
      <c r="G13629" s="205" t="s">
        <v>287</v>
      </c>
      <c r="H13629" s="207" t="s">
        <v>298</v>
      </c>
      <c r="I13629" s="207" t="s">
        <v>2137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691</v>
      </c>
      <c r="C13630" s="205" t="s">
        <v>692</v>
      </c>
      <c r="D13630" s="72" t="str">
        <f t="shared" si="425"/>
        <v>out/2019</v>
      </c>
      <c r="E13630" s="206">
        <v>43747</v>
      </c>
      <c r="F13630" s="205" t="s">
        <v>210</v>
      </c>
      <c r="G13630" s="205" t="s">
        <v>287</v>
      </c>
      <c r="H13630" s="207" t="s">
        <v>298</v>
      </c>
      <c r="I13630" s="207" t="s">
        <v>2137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691</v>
      </c>
      <c r="C13631" s="205" t="s">
        <v>692</v>
      </c>
      <c r="D13631" s="72" t="str">
        <f t="shared" si="425"/>
        <v>out/2019</v>
      </c>
      <c r="E13631" s="206">
        <v>43747</v>
      </c>
      <c r="F13631" s="205" t="s">
        <v>210</v>
      </c>
      <c r="G13631" s="205" t="s">
        <v>287</v>
      </c>
      <c r="H13631" s="207" t="s">
        <v>298</v>
      </c>
      <c r="I13631" s="207" t="s">
        <v>2137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691</v>
      </c>
      <c r="C13632" s="205" t="s">
        <v>692</v>
      </c>
      <c r="D13632" s="72" t="str">
        <f t="shared" si="425"/>
        <v>out/2019</v>
      </c>
      <c r="E13632" s="206">
        <v>43747</v>
      </c>
      <c r="F13632" s="205" t="s">
        <v>210</v>
      </c>
      <c r="G13632" s="205" t="s">
        <v>287</v>
      </c>
      <c r="H13632" s="207" t="s">
        <v>298</v>
      </c>
      <c r="I13632" s="207" t="s">
        <v>2137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691</v>
      </c>
      <c r="C13633" s="205" t="s">
        <v>692</v>
      </c>
      <c r="D13633" s="72" t="str">
        <f t="shared" si="425"/>
        <v>out/2019</v>
      </c>
      <c r="E13633" s="206">
        <v>43747</v>
      </c>
      <c r="F13633" s="205" t="s">
        <v>210</v>
      </c>
      <c r="G13633" s="205" t="s">
        <v>287</v>
      </c>
      <c r="H13633" s="207" t="s">
        <v>298</v>
      </c>
      <c r="I13633" s="207" t="s">
        <v>2137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691</v>
      </c>
      <c r="C13634" s="205" t="s">
        <v>692</v>
      </c>
      <c r="D13634" s="72" t="str">
        <f t="shared" si="425"/>
        <v>out/2019</v>
      </c>
      <c r="E13634" s="206">
        <v>43747</v>
      </c>
      <c r="F13634" s="205" t="s">
        <v>210</v>
      </c>
      <c r="G13634" s="205" t="s">
        <v>287</v>
      </c>
      <c r="H13634" s="207" t="s">
        <v>298</v>
      </c>
      <c r="I13634" s="207" t="s">
        <v>2137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691</v>
      </c>
      <c r="C13635" s="205" t="s">
        <v>692</v>
      </c>
      <c r="D13635" s="72" t="str">
        <f t="shared" si="425"/>
        <v>out/2019</v>
      </c>
      <c r="E13635" s="206">
        <v>43747</v>
      </c>
      <c r="F13635" s="205" t="s">
        <v>210</v>
      </c>
      <c r="G13635" s="205" t="s">
        <v>287</v>
      </c>
      <c r="H13635" s="207" t="s">
        <v>298</v>
      </c>
      <c r="I13635" s="207" t="s">
        <v>2137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691</v>
      </c>
      <c r="C13636" s="205" t="s">
        <v>692</v>
      </c>
      <c r="D13636" s="72" t="str">
        <f t="shared" ref="D13636:D13699" si="427">TEXT(E13636,"mmm/aaaa")</f>
        <v>out/2019</v>
      </c>
      <c r="E13636" s="206">
        <v>43747</v>
      </c>
      <c r="F13636" s="205" t="s">
        <v>210</v>
      </c>
      <c r="G13636" s="205" t="s">
        <v>287</v>
      </c>
      <c r="H13636" s="207" t="s">
        <v>298</v>
      </c>
      <c r="I13636" s="207" t="s">
        <v>2137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691</v>
      </c>
      <c r="C13637" s="205" t="s">
        <v>692</v>
      </c>
      <c r="D13637" s="72" t="str">
        <f t="shared" si="427"/>
        <v>out/2019</v>
      </c>
      <c r="E13637" s="206">
        <v>43747</v>
      </c>
      <c r="F13637" s="205" t="s">
        <v>210</v>
      </c>
      <c r="G13637" s="205" t="s">
        <v>287</v>
      </c>
      <c r="H13637" s="207" t="s">
        <v>298</v>
      </c>
      <c r="I13637" s="207" t="s">
        <v>2137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691</v>
      </c>
      <c r="C13638" s="205" t="s">
        <v>692</v>
      </c>
      <c r="D13638" s="72" t="str">
        <f t="shared" si="427"/>
        <v>out/2019</v>
      </c>
      <c r="E13638" s="206">
        <v>43747</v>
      </c>
      <c r="F13638" s="205" t="s">
        <v>210</v>
      </c>
      <c r="G13638" s="205" t="s">
        <v>287</v>
      </c>
      <c r="H13638" s="207" t="s">
        <v>298</v>
      </c>
      <c r="I13638" s="207" t="s">
        <v>2137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691</v>
      </c>
      <c r="C13639" s="205" t="s">
        <v>692</v>
      </c>
      <c r="D13639" s="72" t="str">
        <f t="shared" si="427"/>
        <v>out/2019</v>
      </c>
      <c r="E13639" s="206">
        <v>43747</v>
      </c>
      <c r="F13639" s="205" t="s">
        <v>210</v>
      </c>
      <c r="G13639" s="205" t="s">
        <v>287</v>
      </c>
      <c r="H13639" s="207" t="s">
        <v>298</v>
      </c>
      <c r="I13639" s="207" t="s">
        <v>2137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691</v>
      </c>
      <c r="C13640" s="205" t="s">
        <v>692</v>
      </c>
      <c r="D13640" s="72" t="str">
        <f t="shared" si="427"/>
        <v>out/2019</v>
      </c>
      <c r="E13640" s="206">
        <v>43747</v>
      </c>
      <c r="F13640" s="205" t="s">
        <v>520</v>
      </c>
      <c r="G13640" s="205" t="s">
        <v>287</v>
      </c>
      <c r="H13640" s="207" t="s">
        <v>204</v>
      </c>
      <c r="I13640" s="207" t="s">
        <v>292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691</v>
      </c>
      <c r="C13641" s="205" t="s">
        <v>692</v>
      </c>
      <c r="D13641" s="72" t="str">
        <f t="shared" si="427"/>
        <v>out/2019</v>
      </c>
      <c r="E13641" s="206">
        <v>43748</v>
      </c>
      <c r="F13641" s="205" t="s">
        <v>1886</v>
      </c>
      <c r="G13641" s="205" t="s">
        <v>287</v>
      </c>
      <c r="H13641" s="207" t="s">
        <v>704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691</v>
      </c>
      <c r="C13642" s="205" t="s">
        <v>692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287</v>
      </c>
      <c r="H13642" s="207" t="s">
        <v>399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691</v>
      </c>
      <c r="C13643" s="205" t="s">
        <v>692</v>
      </c>
      <c r="D13643" s="72" t="str">
        <f t="shared" si="427"/>
        <v>out/2019</v>
      </c>
      <c r="E13643" s="206">
        <v>43748</v>
      </c>
      <c r="F13643" s="205" t="s">
        <v>584</v>
      </c>
      <c r="G13643" s="205" t="s">
        <v>287</v>
      </c>
      <c r="H13643" s="207" t="s">
        <v>704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691</v>
      </c>
      <c r="C13644" s="205" t="s">
        <v>692</v>
      </c>
      <c r="D13644" s="72" t="str">
        <f t="shared" si="427"/>
        <v>out/2019</v>
      </c>
      <c r="E13644" s="206">
        <v>43748</v>
      </c>
      <c r="F13644" s="205" t="s">
        <v>584</v>
      </c>
      <c r="G13644" s="205" t="s">
        <v>287</v>
      </c>
      <c r="H13644" s="207" t="s">
        <v>2365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691</v>
      </c>
      <c r="C13645" s="205" t="s">
        <v>692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287</v>
      </c>
      <c r="H13645" s="207" t="s">
        <v>1046</v>
      </c>
      <c r="I13645" s="207" t="s">
        <v>242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691</v>
      </c>
      <c r="C13646" s="205" t="s">
        <v>692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287</v>
      </c>
      <c r="H13646" s="207" t="s">
        <v>2366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691</v>
      </c>
      <c r="C13647" s="205" t="s">
        <v>692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287</v>
      </c>
      <c r="H13647" s="207" t="s">
        <v>390</v>
      </c>
      <c r="I13647" s="207" t="s">
        <v>240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691</v>
      </c>
      <c r="C13648" s="205" t="s">
        <v>692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287</v>
      </c>
      <c r="H13648" s="207" t="s">
        <v>390</v>
      </c>
      <c r="I13648" s="207" t="s">
        <v>240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691</v>
      </c>
      <c r="C13649" s="205" t="s">
        <v>692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287</v>
      </c>
      <c r="H13649" s="207" t="s">
        <v>999</v>
      </c>
      <c r="I13649" s="233" t="s">
        <v>248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691</v>
      </c>
      <c r="C13650" s="205" t="s">
        <v>692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287</v>
      </c>
      <c r="H13650" s="207" t="s">
        <v>999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691</v>
      </c>
      <c r="C13651" s="205" t="s">
        <v>692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287</v>
      </c>
      <c r="H13651" s="207" t="s">
        <v>999</v>
      </c>
      <c r="I13651" s="233" t="s">
        <v>248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691</v>
      </c>
      <c r="C13652" s="205" t="s">
        <v>692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287</v>
      </c>
      <c r="H13652" s="207" t="s">
        <v>999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691</v>
      </c>
      <c r="C13653" s="205" t="s">
        <v>692</v>
      </c>
      <c r="D13653" s="72" t="str">
        <f t="shared" si="427"/>
        <v>out/2019</v>
      </c>
      <c r="E13653" s="206">
        <v>43748</v>
      </c>
      <c r="F13653" s="205" t="s">
        <v>2011</v>
      </c>
      <c r="G13653" s="205" t="s">
        <v>287</v>
      </c>
      <c r="H13653" s="207" t="s">
        <v>2155</v>
      </c>
      <c r="I13653" s="207" t="s">
        <v>268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691</v>
      </c>
      <c r="C13654" s="205" t="s">
        <v>692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293</v>
      </c>
      <c r="H13654" s="207" t="s">
        <v>2367</v>
      </c>
      <c r="I13654" s="207" t="s">
        <v>253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691</v>
      </c>
      <c r="C13655" s="205" t="s">
        <v>692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287</v>
      </c>
      <c r="H13655" s="239" t="s">
        <v>2368</v>
      </c>
      <c r="I13655" s="207" t="s">
        <v>240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691</v>
      </c>
      <c r="C13656" s="205" t="s">
        <v>692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287</v>
      </c>
      <c r="H13656" s="239" t="s">
        <v>2368</v>
      </c>
      <c r="I13656" s="207" t="s">
        <v>240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691</v>
      </c>
      <c r="C13657" s="205" t="s">
        <v>692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287</v>
      </c>
      <c r="H13657" s="239" t="s">
        <v>2368</v>
      </c>
      <c r="I13657" s="207" t="s">
        <v>240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691</v>
      </c>
      <c r="C13658" s="205" t="s">
        <v>692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287</v>
      </c>
      <c r="H13658" s="207" t="s">
        <v>2369</v>
      </c>
      <c r="I13658" s="207" t="s">
        <v>242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691</v>
      </c>
      <c r="C13659" s="205" t="s">
        <v>692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287</v>
      </c>
      <c r="H13659" s="207" t="s">
        <v>2369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691</v>
      </c>
      <c r="C13660" s="205" t="s">
        <v>692</v>
      </c>
      <c r="D13660" s="72" t="str">
        <f t="shared" si="427"/>
        <v>out/2019</v>
      </c>
      <c r="E13660" s="206">
        <v>43748</v>
      </c>
      <c r="F13660" s="205" t="s">
        <v>2351</v>
      </c>
      <c r="G13660" s="205" t="s">
        <v>287</v>
      </c>
      <c r="H13660" s="207" t="s">
        <v>2352</v>
      </c>
      <c r="I13660" s="207" t="s">
        <v>273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691</v>
      </c>
      <c r="C13661" s="205" t="s">
        <v>692</v>
      </c>
      <c r="D13661" s="72" t="str">
        <f t="shared" si="427"/>
        <v>out/2019</v>
      </c>
      <c r="E13661" s="206">
        <v>43748</v>
      </c>
      <c r="F13661" s="205" t="s">
        <v>210</v>
      </c>
      <c r="G13661" s="205" t="s">
        <v>287</v>
      </c>
      <c r="H13661" s="207" t="s">
        <v>298</v>
      </c>
      <c r="I13661" s="207" t="s">
        <v>2137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691</v>
      </c>
      <c r="C13662" s="205" t="s">
        <v>692</v>
      </c>
      <c r="D13662" s="72" t="str">
        <f t="shared" si="427"/>
        <v>out/2019</v>
      </c>
      <c r="E13662" s="206">
        <v>43748</v>
      </c>
      <c r="F13662" s="205" t="s">
        <v>210</v>
      </c>
      <c r="G13662" s="205" t="s">
        <v>287</v>
      </c>
      <c r="H13662" s="207" t="s">
        <v>298</v>
      </c>
      <c r="I13662" s="207" t="s">
        <v>2137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691</v>
      </c>
      <c r="C13663" s="205" t="s">
        <v>692</v>
      </c>
      <c r="D13663" s="72" t="str">
        <f t="shared" si="427"/>
        <v>out/2019</v>
      </c>
      <c r="E13663" s="206">
        <v>43748</v>
      </c>
      <c r="F13663" s="205" t="s">
        <v>210</v>
      </c>
      <c r="G13663" s="205" t="s">
        <v>287</v>
      </c>
      <c r="H13663" s="207" t="s">
        <v>298</v>
      </c>
      <c r="I13663" s="207" t="s">
        <v>2137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691</v>
      </c>
      <c r="C13664" s="205" t="s">
        <v>692</v>
      </c>
      <c r="D13664" s="72" t="str">
        <f t="shared" si="427"/>
        <v>out/2019</v>
      </c>
      <c r="E13664" s="206">
        <v>43748</v>
      </c>
      <c r="F13664" s="205" t="s">
        <v>210</v>
      </c>
      <c r="G13664" s="205" t="s">
        <v>287</v>
      </c>
      <c r="H13664" s="207" t="s">
        <v>298</v>
      </c>
      <c r="I13664" s="207" t="s">
        <v>2137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691</v>
      </c>
      <c r="C13665" s="205" t="s">
        <v>692</v>
      </c>
      <c r="D13665" s="72" t="str">
        <f t="shared" si="427"/>
        <v>out/2019</v>
      </c>
      <c r="E13665" s="206">
        <v>43748</v>
      </c>
      <c r="F13665" s="205" t="s">
        <v>210</v>
      </c>
      <c r="G13665" s="205" t="s">
        <v>287</v>
      </c>
      <c r="H13665" s="207" t="s">
        <v>298</v>
      </c>
      <c r="I13665" s="207" t="s">
        <v>2137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691</v>
      </c>
      <c r="C13666" s="205" t="s">
        <v>692</v>
      </c>
      <c r="D13666" s="72" t="str">
        <f t="shared" si="427"/>
        <v>out/2019</v>
      </c>
      <c r="E13666" s="206">
        <v>43748</v>
      </c>
      <c r="F13666" s="205" t="s">
        <v>210</v>
      </c>
      <c r="G13666" s="205" t="s">
        <v>287</v>
      </c>
      <c r="H13666" s="207" t="s">
        <v>298</v>
      </c>
      <c r="I13666" s="207" t="s">
        <v>2137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691</v>
      </c>
      <c r="C13667" s="205" t="s">
        <v>692</v>
      </c>
      <c r="D13667" s="72" t="str">
        <f t="shared" si="427"/>
        <v>out/2019</v>
      </c>
      <c r="E13667" s="206">
        <v>43748</v>
      </c>
      <c r="F13667" s="205" t="s">
        <v>210</v>
      </c>
      <c r="G13667" s="205" t="s">
        <v>287</v>
      </c>
      <c r="H13667" s="207" t="s">
        <v>298</v>
      </c>
      <c r="I13667" s="207" t="s">
        <v>2137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691</v>
      </c>
      <c r="C13668" s="205" t="s">
        <v>692</v>
      </c>
      <c r="D13668" s="72" t="str">
        <f t="shared" si="427"/>
        <v>out/2019</v>
      </c>
      <c r="E13668" s="206">
        <v>43748</v>
      </c>
      <c r="F13668" s="205" t="s">
        <v>210</v>
      </c>
      <c r="G13668" s="205" t="s">
        <v>287</v>
      </c>
      <c r="H13668" s="207" t="s">
        <v>298</v>
      </c>
      <c r="I13668" s="207" t="s">
        <v>2137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691</v>
      </c>
      <c r="C13669" s="205" t="s">
        <v>692</v>
      </c>
      <c r="D13669" s="72" t="str">
        <f t="shared" si="427"/>
        <v>out/2019</v>
      </c>
      <c r="E13669" s="206">
        <v>43748</v>
      </c>
      <c r="F13669" s="205" t="s">
        <v>210</v>
      </c>
      <c r="G13669" s="205" t="s">
        <v>287</v>
      </c>
      <c r="H13669" s="207" t="s">
        <v>298</v>
      </c>
      <c r="I13669" s="207" t="s">
        <v>2137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691</v>
      </c>
      <c r="C13670" s="205" t="s">
        <v>692</v>
      </c>
      <c r="D13670" s="72" t="str">
        <f t="shared" si="427"/>
        <v>out/2019</v>
      </c>
      <c r="E13670" s="206">
        <v>43748</v>
      </c>
      <c r="F13670" s="205" t="s">
        <v>210</v>
      </c>
      <c r="G13670" s="205" t="s">
        <v>287</v>
      </c>
      <c r="H13670" s="207" t="s">
        <v>298</v>
      </c>
      <c r="I13670" s="207" t="s">
        <v>2137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691</v>
      </c>
      <c r="C13671" s="205" t="s">
        <v>692</v>
      </c>
      <c r="D13671" s="72" t="str">
        <f t="shared" si="427"/>
        <v>out/2019</v>
      </c>
      <c r="E13671" s="206">
        <v>43748</v>
      </c>
      <c r="F13671" s="205" t="s">
        <v>520</v>
      </c>
      <c r="G13671" s="205" t="s">
        <v>287</v>
      </c>
      <c r="H13671" s="207" t="s">
        <v>204</v>
      </c>
      <c r="I13671" s="207" t="s">
        <v>292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693</v>
      </c>
      <c r="C13672" s="205" t="s">
        <v>692</v>
      </c>
      <c r="D13672" s="72" t="str">
        <f t="shared" si="427"/>
        <v>out/2019</v>
      </c>
      <c r="E13672" s="206">
        <v>43749</v>
      </c>
      <c r="F13672" s="205" t="s">
        <v>210</v>
      </c>
      <c r="G13672" s="205" t="s">
        <v>287</v>
      </c>
      <c r="H13672" s="207" t="s">
        <v>321</v>
      </c>
      <c r="I13672" s="207" t="s">
        <v>2137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693</v>
      </c>
      <c r="C13673" s="205" t="s">
        <v>692</v>
      </c>
      <c r="D13673" s="72" t="str">
        <f t="shared" si="427"/>
        <v>out/2019</v>
      </c>
      <c r="E13673" s="206">
        <v>43749</v>
      </c>
      <c r="F13673" s="205" t="s">
        <v>520</v>
      </c>
      <c r="G13673" s="205" t="s">
        <v>287</v>
      </c>
      <c r="H13673" s="207" t="s">
        <v>204</v>
      </c>
      <c r="I13673" s="207" t="s">
        <v>292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691</v>
      </c>
      <c r="C13674" s="205" t="s">
        <v>692</v>
      </c>
      <c r="D13674" s="72" t="str">
        <f t="shared" si="427"/>
        <v>out/2019</v>
      </c>
      <c r="E13674" s="206">
        <v>43749</v>
      </c>
      <c r="F13674" s="205" t="s">
        <v>2351</v>
      </c>
      <c r="G13674" s="205" t="s">
        <v>287</v>
      </c>
      <c r="H13674" s="229" t="s">
        <v>2352</v>
      </c>
      <c r="I13674" s="229" t="s">
        <v>273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691</v>
      </c>
      <c r="C13675" s="205" t="s">
        <v>692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287</v>
      </c>
      <c r="H13675" s="207" t="s">
        <v>2370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691</v>
      </c>
      <c r="C13676" s="205" t="s">
        <v>692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287</v>
      </c>
      <c r="H13676" s="207" t="s">
        <v>1911</v>
      </c>
      <c r="I13676" s="207" t="s">
        <v>253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691</v>
      </c>
      <c r="C13677" s="205" t="s">
        <v>692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287</v>
      </c>
      <c r="H13677" s="207" t="s">
        <v>1911</v>
      </c>
      <c r="I13677" s="207" t="s">
        <v>252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691</v>
      </c>
      <c r="C13678" s="205" t="s">
        <v>692</v>
      </c>
      <c r="D13678" s="72" t="str">
        <f t="shared" si="427"/>
        <v>out/2019</v>
      </c>
      <c r="E13678" s="206">
        <v>43749</v>
      </c>
      <c r="F13678" s="205" t="s">
        <v>2371</v>
      </c>
      <c r="G13678" s="205" t="s">
        <v>287</v>
      </c>
      <c r="H13678" s="207" t="s">
        <v>2372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691</v>
      </c>
      <c r="C13679" s="205" t="s">
        <v>692</v>
      </c>
      <c r="D13679" s="72" t="str">
        <f t="shared" si="427"/>
        <v>out/2019</v>
      </c>
      <c r="E13679" s="206">
        <v>43749</v>
      </c>
      <c r="F13679" s="205" t="s">
        <v>2373</v>
      </c>
      <c r="G13679" s="205" t="s">
        <v>287</v>
      </c>
      <c r="H13679" s="207" t="s">
        <v>2252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691</v>
      </c>
      <c r="C13680" s="205" t="s">
        <v>692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287</v>
      </c>
      <c r="H13680" s="207" t="s">
        <v>2183</v>
      </c>
      <c r="I13680" s="207" t="s">
        <v>241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691</v>
      </c>
      <c r="C13681" s="205" t="s">
        <v>692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287</v>
      </c>
      <c r="H13681" s="207" t="s">
        <v>2183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691</v>
      </c>
      <c r="C13682" s="205" t="s">
        <v>692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287</v>
      </c>
      <c r="H13682" s="207" t="s">
        <v>2374</v>
      </c>
      <c r="I13682" s="207" t="s">
        <v>241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691</v>
      </c>
      <c r="C13683" s="205" t="s">
        <v>692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287</v>
      </c>
      <c r="H13683" s="207" t="s">
        <v>2374</v>
      </c>
      <c r="I13683" s="207" t="s">
        <v>240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691</v>
      </c>
      <c r="C13684" s="205" t="s">
        <v>692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287</v>
      </c>
      <c r="H13684" s="207" t="s">
        <v>2374</v>
      </c>
      <c r="I13684" s="207" t="s">
        <v>240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691</v>
      </c>
      <c r="C13685" s="205" t="s">
        <v>692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287</v>
      </c>
      <c r="H13685" s="207" t="s">
        <v>2374</v>
      </c>
      <c r="I13685" s="207" t="s">
        <v>241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691</v>
      </c>
      <c r="C13686" s="205" t="s">
        <v>692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303</v>
      </c>
      <c r="H13686" s="207" t="s">
        <v>2374</v>
      </c>
      <c r="I13686" s="207" t="s">
        <v>241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691</v>
      </c>
      <c r="C13687" s="205" t="s">
        <v>692</v>
      </c>
      <c r="D13687" s="72" t="str">
        <f t="shared" si="427"/>
        <v>out/2019</v>
      </c>
      <c r="E13687" s="206">
        <v>43749</v>
      </c>
      <c r="F13687" s="205" t="s">
        <v>2375</v>
      </c>
      <c r="G13687" s="205" t="s">
        <v>287</v>
      </c>
      <c r="H13687" s="207" t="s">
        <v>2372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691</v>
      </c>
      <c r="C13688" s="205" t="s">
        <v>692</v>
      </c>
      <c r="D13688" s="72" t="str">
        <f t="shared" si="427"/>
        <v>out/2019</v>
      </c>
      <c r="E13688" s="206">
        <v>43749</v>
      </c>
      <c r="F13688" s="205" t="s">
        <v>210</v>
      </c>
      <c r="G13688" s="205" t="s">
        <v>287</v>
      </c>
      <c r="H13688" s="207" t="s">
        <v>298</v>
      </c>
      <c r="I13688" s="207" t="s">
        <v>2137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691</v>
      </c>
      <c r="C13689" s="205" t="s">
        <v>692</v>
      </c>
      <c r="D13689" s="72" t="str">
        <f t="shared" si="427"/>
        <v>out/2019</v>
      </c>
      <c r="E13689" s="206">
        <v>43749</v>
      </c>
      <c r="F13689" s="205" t="s">
        <v>210</v>
      </c>
      <c r="G13689" s="205" t="s">
        <v>287</v>
      </c>
      <c r="H13689" s="207" t="s">
        <v>298</v>
      </c>
      <c r="I13689" s="207" t="s">
        <v>2137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691</v>
      </c>
      <c r="C13690" s="205" t="s">
        <v>692</v>
      </c>
      <c r="D13690" s="72" t="str">
        <f t="shared" si="427"/>
        <v>out/2019</v>
      </c>
      <c r="E13690" s="206">
        <v>43749</v>
      </c>
      <c r="F13690" s="205" t="s">
        <v>210</v>
      </c>
      <c r="G13690" s="205" t="s">
        <v>287</v>
      </c>
      <c r="H13690" s="207" t="s">
        <v>298</v>
      </c>
      <c r="I13690" s="207" t="s">
        <v>2137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691</v>
      </c>
      <c r="C13691" s="205" t="s">
        <v>692</v>
      </c>
      <c r="D13691" s="72" t="str">
        <f t="shared" si="427"/>
        <v>out/2019</v>
      </c>
      <c r="E13691" s="206">
        <v>43749</v>
      </c>
      <c r="F13691" s="205" t="s">
        <v>520</v>
      </c>
      <c r="G13691" s="205" t="s">
        <v>287</v>
      </c>
      <c r="H13691" s="207" t="s">
        <v>204</v>
      </c>
      <c r="I13691" s="207" t="s">
        <v>292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693</v>
      </c>
      <c r="C13692" s="205" t="s">
        <v>692</v>
      </c>
      <c r="D13692" s="72" t="str">
        <f t="shared" si="427"/>
        <v>out/2019</v>
      </c>
      <c r="E13692" s="206">
        <v>43752</v>
      </c>
      <c r="F13692" s="205" t="s">
        <v>1618</v>
      </c>
      <c r="G13692" s="205" t="s">
        <v>287</v>
      </c>
      <c r="H13692" s="207" t="s">
        <v>1888</v>
      </c>
      <c r="I13692" s="207" t="s">
        <v>202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693</v>
      </c>
      <c r="C13693" s="205" t="s">
        <v>692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287</v>
      </c>
      <c r="H13693" s="207" t="s">
        <v>140</v>
      </c>
      <c r="I13693" s="207" t="s">
        <v>227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693</v>
      </c>
      <c r="C13694" s="205" t="s">
        <v>692</v>
      </c>
      <c r="D13694" s="72" t="str">
        <f t="shared" si="427"/>
        <v>out/2019</v>
      </c>
      <c r="E13694" s="206">
        <v>43752</v>
      </c>
      <c r="F13694" s="205" t="s">
        <v>210</v>
      </c>
      <c r="G13694" s="205" t="s">
        <v>287</v>
      </c>
      <c r="H13694" s="207" t="s">
        <v>321</v>
      </c>
      <c r="I13694" s="207" t="s">
        <v>2137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693</v>
      </c>
      <c r="C13695" s="205" t="s">
        <v>692</v>
      </c>
      <c r="D13695" s="72" t="str">
        <f t="shared" si="427"/>
        <v>out/2019</v>
      </c>
      <c r="E13695" s="206">
        <v>43752</v>
      </c>
      <c r="F13695" s="205" t="s">
        <v>520</v>
      </c>
      <c r="G13695" s="205" t="s">
        <v>287</v>
      </c>
      <c r="H13695" s="207" t="s">
        <v>204</v>
      </c>
      <c r="I13695" s="207" t="s">
        <v>292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691</v>
      </c>
      <c r="C13696" s="205" t="s">
        <v>692</v>
      </c>
      <c r="D13696" s="72" t="str">
        <f t="shared" si="427"/>
        <v>out/2019</v>
      </c>
      <c r="E13696" s="206">
        <v>43752</v>
      </c>
      <c r="F13696" s="205" t="s">
        <v>2184</v>
      </c>
      <c r="G13696" s="205" t="s">
        <v>287</v>
      </c>
      <c r="H13696" s="207" t="s">
        <v>2376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691</v>
      </c>
      <c r="C13697" s="205" t="s">
        <v>692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287</v>
      </c>
      <c r="H13697" s="207" t="s">
        <v>2377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691</v>
      </c>
      <c r="C13698" s="205" t="s">
        <v>692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287</v>
      </c>
      <c r="H13698" s="207" t="s">
        <v>2001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691</v>
      </c>
      <c r="C13699" s="205" t="s">
        <v>692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287</v>
      </c>
      <c r="H13699" s="207" t="s">
        <v>2001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691</v>
      </c>
      <c r="C13700" s="205" t="s">
        <v>692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287</v>
      </c>
      <c r="H13700" s="207" t="s">
        <v>2370</v>
      </c>
      <c r="I13700" s="207" t="s">
        <v>266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691</v>
      </c>
      <c r="C13701" s="205" t="s">
        <v>692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287</v>
      </c>
      <c r="H13701" s="207" t="s">
        <v>2370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691</v>
      </c>
      <c r="C13702" s="205" t="s">
        <v>692</v>
      </c>
      <c r="D13702" s="72" t="str">
        <f t="shared" si="429"/>
        <v>out/2019</v>
      </c>
      <c r="E13702" s="206">
        <v>43752</v>
      </c>
      <c r="F13702" s="205" t="s">
        <v>210</v>
      </c>
      <c r="G13702" s="205" t="s">
        <v>287</v>
      </c>
      <c r="H13702" s="207" t="s">
        <v>298</v>
      </c>
      <c r="I13702" s="207" t="s">
        <v>2137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691</v>
      </c>
      <c r="C13703" s="205" t="s">
        <v>692</v>
      </c>
      <c r="D13703" s="72" t="str">
        <f t="shared" si="429"/>
        <v>out/2019</v>
      </c>
      <c r="E13703" s="206">
        <v>43752</v>
      </c>
      <c r="F13703" s="205" t="s">
        <v>520</v>
      </c>
      <c r="G13703" s="205" t="s">
        <v>287</v>
      </c>
      <c r="H13703" s="207" t="s">
        <v>204</v>
      </c>
      <c r="I13703" s="207" t="s">
        <v>292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693</v>
      </c>
      <c r="C13704" s="205" t="s">
        <v>692</v>
      </c>
      <c r="D13704" s="72" t="str">
        <f t="shared" si="429"/>
        <v>out/2019</v>
      </c>
      <c r="E13704" s="206">
        <v>43753</v>
      </c>
      <c r="F13704" s="205" t="s">
        <v>201</v>
      </c>
      <c r="G13704" s="205" t="s">
        <v>287</v>
      </c>
      <c r="H13704" s="207" t="s">
        <v>1887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693</v>
      </c>
      <c r="C13705" s="205" t="s">
        <v>692</v>
      </c>
      <c r="D13705" s="72" t="str">
        <f t="shared" si="429"/>
        <v>out/2019</v>
      </c>
      <c r="E13705" s="206">
        <v>43753</v>
      </c>
      <c r="F13705" s="205" t="s">
        <v>210</v>
      </c>
      <c r="G13705" s="205" t="s">
        <v>287</v>
      </c>
      <c r="H13705" s="207" t="s">
        <v>321</v>
      </c>
      <c r="I13705" s="207" t="s">
        <v>2137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693</v>
      </c>
      <c r="C13706" s="205" t="s">
        <v>692</v>
      </c>
      <c r="D13706" s="72" t="str">
        <f t="shared" si="429"/>
        <v>out/2019</v>
      </c>
      <c r="E13706" s="206">
        <v>43753</v>
      </c>
      <c r="F13706" s="205" t="s">
        <v>520</v>
      </c>
      <c r="G13706" s="205" t="s">
        <v>287</v>
      </c>
      <c r="H13706" s="207" t="s">
        <v>204</v>
      </c>
      <c r="I13706" s="207" t="s">
        <v>292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691</v>
      </c>
      <c r="C13707" s="205" t="s">
        <v>692</v>
      </c>
      <c r="D13707" s="72" t="str">
        <f t="shared" si="429"/>
        <v>out/2019</v>
      </c>
      <c r="E13707" s="206">
        <v>43753</v>
      </c>
      <c r="F13707" s="205" t="s">
        <v>201</v>
      </c>
      <c r="G13707" s="205" t="s">
        <v>287</v>
      </c>
      <c r="H13707" s="207" t="s">
        <v>1887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691</v>
      </c>
      <c r="C13708" s="205" t="s">
        <v>692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287</v>
      </c>
      <c r="H13708" s="207" t="s">
        <v>1354</v>
      </c>
      <c r="I13708" s="207" t="s">
        <v>235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691</v>
      </c>
      <c r="C13709" s="205" t="s">
        <v>692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287</v>
      </c>
      <c r="H13709" s="207" t="s">
        <v>1354</v>
      </c>
      <c r="I13709" s="207" t="s">
        <v>235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691</v>
      </c>
      <c r="C13710" s="205" t="s">
        <v>692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287</v>
      </c>
      <c r="H13710" s="207" t="s">
        <v>1011</v>
      </c>
      <c r="I13710" s="207" t="s">
        <v>235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691</v>
      </c>
      <c r="C13711" s="205" t="s">
        <v>692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287</v>
      </c>
      <c r="H13711" s="207" t="s">
        <v>2309</v>
      </c>
      <c r="I13711" s="207" t="s">
        <v>260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691</v>
      </c>
      <c r="C13712" s="205" t="s">
        <v>692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287</v>
      </c>
      <c r="H13712" s="207" t="s">
        <v>1017</v>
      </c>
      <c r="I13712" s="207" t="s">
        <v>235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691</v>
      </c>
      <c r="C13713" s="205" t="s">
        <v>692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287</v>
      </c>
      <c r="H13713" s="207" t="s">
        <v>2116</v>
      </c>
      <c r="I13713" s="207" t="s">
        <v>235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691</v>
      </c>
      <c r="C13714" s="205" t="s">
        <v>692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287</v>
      </c>
      <c r="H13714" s="207" t="s">
        <v>1059</v>
      </c>
      <c r="I13714" s="207" t="s">
        <v>261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691</v>
      </c>
      <c r="C13715" s="205" t="s">
        <v>692</v>
      </c>
      <c r="D13715" s="72" t="str">
        <f t="shared" si="429"/>
        <v>out/2019</v>
      </c>
      <c r="E13715" s="206">
        <v>43753</v>
      </c>
      <c r="F13715" s="205" t="s">
        <v>210</v>
      </c>
      <c r="G13715" s="205" t="s">
        <v>287</v>
      </c>
      <c r="H13715" s="207" t="s">
        <v>298</v>
      </c>
      <c r="I13715" s="207" t="s">
        <v>2137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691</v>
      </c>
      <c r="C13716" s="205" t="s">
        <v>692</v>
      </c>
      <c r="D13716" s="72" t="str">
        <f t="shared" si="429"/>
        <v>out/2019</v>
      </c>
      <c r="E13716" s="206">
        <v>43753</v>
      </c>
      <c r="F13716" s="205" t="s">
        <v>210</v>
      </c>
      <c r="G13716" s="205" t="s">
        <v>287</v>
      </c>
      <c r="H13716" s="207" t="s">
        <v>298</v>
      </c>
      <c r="I13716" s="207" t="s">
        <v>2137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691</v>
      </c>
      <c r="C13717" s="205" t="s">
        <v>692</v>
      </c>
      <c r="D13717" s="72" t="str">
        <f t="shared" si="429"/>
        <v>out/2019</v>
      </c>
      <c r="E13717" s="206">
        <v>43753</v>
      </c>
      <c r="F13717" s="205" t="s">
        <v>210</v>
      </c>
      <c r="G13717" s="205" t="s">
        <v>287</v>
      </c>
      <c r="H13717" s="207" t="s">
        <v>298</v>
      </c>
      <c r="I13717" s="207" t="s">
        <v>2137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691</v>
      </c>
      <c r="C13718" s="205" t="s">
        <v>692</v>
      </c>
      <c r="D13718" s="72" t="str">
        <f t="shared" si="429"/>
        <v>out/2019</v>
      </c>
      <c r="E13718" s="206">
        <v>43753</v>
      </c>
      <c r="F13718" s="205" t="s">
        <v>210</v>
      </c>
      <c r="G13718" s="205" t="s">
        <v>287</v>
      </c>
      <c r="H13718" s="207" t="s">
        <v>298</v>
      </c>
      <c r="I13718" s="207" t="s">
        <v>2137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691</v>
      </c>
      <c r="C13719" s="205" t="s">
        <v>692</v>
      </c>
      <c r="D13719" s="72" t="str">
        <f t="shared" si="429"/>
        <v>out/2019</v>
      </c>
      <c r="E13719" s="206">
        <v>43753</v>
      </c>
      <c r="F13719" s="205" t="s">
        <v>210</v>
      </c>
      <c r="G13719" s="205" t="s">
        <v>287</v>
      </c>
      <c r="H13719" s="207" t="s">
        <v>298</v>
      </c>
      <c r="I13719" s="207" t="s">
        <v>2137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691</v>
      </c>
      <c r="C13720" s="205" t="s">
        <v>692</v>
      </c>
      <c r="D13720" s="72" t="str">
        <f t="shared" si="429"/>
        <v>out/2019</v>
      </c>
      <c r="E13720" s="206">
        <v>43753</v>
      </c>
      <c r="F13720" s="205" t="s">
        <v>210</v>
      </c>
      <c r="G13720" s="205" t="s">
        <v>287</v>
      </c>
      <c r="H13720" s="207" t="s">
        <v>298</v>
      </c>
      <c r="I13720" s="207" t="s">
        <v>2137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691</v>
      </c>
      <c r="C13721" s="205" t="s">
        <v>692</v>
      </c>
      <c r="D13721" s="72" t="str">
        <f t="shared" si="429"/>
        <v>out/2019</v>
      </c>
      <c r="E13721" s="206">
        <v>43753</v>
      </c>
      <c r="F13721" s="205" t="s">
        <v>210</v>
      </c>
      <c r="G13721" s="205" t="s">
        <v>287</v>
      </c>
      <c r="H13721" s="207" t="s">
        <v>321</v>
      </c>
      <c r="I13721" s="207" t="s">
        <v>2137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691</v>
      </c>
      <c r="C13722" s="205" t="s">
        <v>692</v>
      </c>
      <c r="D13722" s="72" t="str">
        <f t="shared" si="429"/>
        <v>out/2019</v>
      </c>
      <c r="E13722" s="206">
        <v>43753</v>
      </c>
      <c r="F13722" s="205" t="s">
        <v>520</v>
      </c>
      <c r="G13722" s="205" t="s">
        <v>287</v>
      </c>
      <c r="H13722" s="207" t="s">
        <v>204</v>
      </c>
      <c r="I13722" s="207" t="s">
        <v>292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693</v>
      </c>
      <c r="C13723" s="205" t="s">
        <v>692</v>
      </c>
      <c r="D13723" s="72" t="str">
        <f t="shared" si="429"/>
        <v>out/2019</v>
      </c>
      <c r="E13723" s="206">
        <v>43754</v>
      </c>
      <c r="F13723" s="205" t="s">
        <v>201</v>
      </c>
      <c r="G13723" s="205" t="s">
        <v>287</v>
      </c>
      <c r="H13723" s="207" t="s">
        <v>1887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693</v>
      </c>
      <c r="C13724" s="205" t="s">
        <v>692</v>
      </c>
      <c r="D13724" s="72" t="str">
        <f t="shared" si="429"/>
        <v>out/2019</v>
      </c>
      <c r="E13724" s="206">
        <v>43754</v>
      </c>
      <c r="F13724" s="205" t="s">
        <v>520</v>
      </c>
      <c r="G13724" s="205" t="s">
        <v>287</v>
      </c>
      <c r="H13724" s="207" t="s">
        <v>204</v>
      </c>
      <c r="I13724" s="207" t="s">
        <v>292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691</v>
      </c>
      <c r="C13725" s="205" t="s">
        <v>692</v>
      </c>
      <c r="D13725" s="72" t="str">
        <f t="shared" si="429"/>
        <v>out/2019</v>
      </c>
      <c r="E13725" s="206">
        <v>43754</v>
      </c>
      <c r="F13725" s="205" t="s">
        <v>201</v>
      </c>
      <c r="G13725" s="205" t="s">
        <v>287</v>
      </c>
      <c r="H13725" s="207" t="s">
        <v>1887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691</v>
      </c>
      <c r="C13726" s="205" t="s">
        <v>692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287</v>
      </c>
      <c r="H13726" s="207" t="s">
        <v>2306</v>
      </c>
      <c r="I13726" s="207" t="s">
        <v>240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691</v>
      </c>
      <c r="C13727" s="205" t="s">
        <v>692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287</v>
      </c>
      <c r="H13727" s="207" t="s">
        <v>2306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691</v>
      </c>
      <c r="C13728" s="205" t="s">
        <v>692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287</v>
      </c>
      <c r="H13728" s="207" t="s">
        <v>2073</v>
      </c>
      <c r="I13728" s="207" t="s">
        <v>247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691</v>
      </c>
      <c r="C13729" s="205" t="s">
        <v>692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287</v>
      </c>
      <c r="H13729" s="207" t="s">
        <v>2073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691</v>
      </c>
      <c r="C13730" s="205" t="s">
        <v>692</v>
      </c>
      <c r="D13730" s="72" t="str">
        <f t="shared" si="429"/>
        <v>out/2019</v>
      </c>
      <c r="E13730" s="206">
        <v>43755</v>
      </c>
      <c r="F13730" s="205" t="s">
        <v>584</v>
      </c>
      <c r="G13730" s="205" t="s">
        <v>287</v>
      </c>
      <c r="H13730" s="207" t="s">
        <v>988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691</v>
      </c>
      <c r="C13731" s="205" t="s">
        <v>692</v>
      </c>
      <c r="D13731" s="72" t="str">
        <f t="shared" si="429"/>
        <v>out/2019</v>
      </c>
      <c r="E13731" s="206">
        <v>43755</v>
      </c>
      <c r="F13731" s="205" t="s">
        <v>210</v>
      </c>
      <c r="G13731" s="205" t="s">
        <v>287</v>
      </c>
      <c r="H13731" s="207" t="s">
        <v>298</v>
      </c>
      <c r="I13731" s="207" t="s">
        <v>2137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691</v>
      </c>
      <c r="C13732" s="205" t="s">
        <v>692</v>
      </c>
      <c r="D13732" s="72" t="str">
        <f t="shared" si="429"/>
        <v>out/2019</v>
      </c>
      <c r="E13732" s="206">
        <v>43756</v>
      </c>
      <c r="F13732" s="205" t="s">
        <v>2378</v>
      </c>
      <c r="G13732" s="205" t="s">
        <v>287</v>
      </c>
      <c r="H13732" s="207" t="s">
        <v>2309</v>
      </c>
      <c r="I13732" s="207" t="s">
        <v>260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691</v>
      </c>
      <c r="C13733" s="205" t="s">
        <v>692</v>
      </c>
      <c r="D13733" s="72" t="str">
        <f t="shared" si="429"/>
        <v>out/2019</v>
      </c>
      <c r="E13733" s="206">
        <v>43756</v>
      </c>
      <c r="F13733" s="205" t="s">
        <v>1528</v>
      </c>
      <c r="G13733" s="205" t="s">
        <v>287</v>
      </c>
      <c r="H13733" s="207" t="s">
        <v>1017</v>
      </c>
      <c r="I13733" s="207" t="s">
        <v>235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691</v>
      </c>
      <c r="C13734" s="205" t="s">
        <v>692</v>
      </c>
      <c r="D13734" s="72" t="str">
        <f t="shared" si="429"/>
        <v>out/2019</v>
      </c>
      <c r="E13734" s="206">
        <v>43756</v>
      </c>
      <c r="F13734" s="205" t="s">
        <v>2379</v>
      </c>
      <c r="G13734" s="205" t="s">
        <v>287</v>
      </c>
      <c r="H13734" s="207" t="s">
        <v>2342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691</v>
      </c>
      <c r="C13735" s="205" t="s">
        <v>692</v>
      </c>
      <c r="D13735" s="72" t="str">
        <f t="shared" si="429"/>
        <v>out/2019</v>
      </c>
      <c r="E13735" s="206">
        <v>43756</v>
      </c>
      <c r="F13735" s="205" t="s">
        <v>1792</v>
      </c>
      <c r="G13735" s="205" t="s">
        <v>287</v>
      </c>
      <c r="H13735" s="207" t="s">
        <v>2342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691</v>
      </c>
      <c r="C13736" s="205" t="s">
        <v>692</v>
      </c>
      <c r="D13736" s="72" t="str">
        <f t="shared" si="429"/>
        <v>out/2019</v>
      </c>
      <c r="E13736" s="206">
        <v>43756</v>
      </c>
      <c r="F13736" s="205" t="s">
        <v>1782</v>
      </c>
      <c r="G13736" s="205" t="s">
        <v>287</v>
      </c>
      <c r="H13736" s="207" t="s">
        <v>2342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691</v>
      </c>
      <c r="C13737" s="205" t="s">
        <v>692</v>
      </c>
      <c r="D13737" s="72" t="str">
        <f t="shared" si="429"/>
        <v>out/2019</v>
      </c>
      <c r="E13737" s="206">
        <v>43756</v>
      </c>
      <c r="F13737" s="205" t="s">
        <v>1373</v>
      </c>
      <c r="G13737" s="205" t="s">
        <v>287</v>
      </c>
      <c r="H13737" s="207" t="s">
        <v>1354</v>
      </c>
      <c r="I13737" s="207" t="s">
        <v>235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691</v>
      </c>
      <c r="C13738" s="205" t="s">
        <v>692</v>
      </c>
      <c r="D13738" s="72" t="str">
        <f t="shared" si="429"/>
        <v>out/2019</v>
      </c>
      <c r="E13738" s="206">
        <v>43756</v>
      </c>
      <c r="F13738" s="205" t="s">
        <v>2380</v>
      </c>
      <c r="G13738" s="205" t="s">
        <v>287</v>
      </c>
      <c r="H13738" s="207" t="s">
        <v>1354</v>
      </c>
      <c r="I13738" s="207" t="s">
        <v>235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691</v>
      </c>
      <c r="C13739" s="205" t="s">
        <v>692</v>
      </c>
      <c r="D13739" s="72" t="str">
        <f t="shared" si="429"/>
        <v>out/2019</v>
      </c>
      <c r="E13739" s="206">
        <v>43756</v>
      </c>
      <c r="F13739" s="205" t="s">
        <v>2381</v>
      </c>
      <c r="G13739" s="205" t="s">
        <v>287</v>
      </c>
      <c r="H13739" s="207" t="s">
        <v>2116</v>
      </c>
      <c r="I13739" s="207" t="s">
        <v>235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691</v>
      </c>
      <c r="C13740" s="205" t="s">
        <v>692</v>
      </c>
      <c r="D13740" s="72" t="str">
        <f t="shared" si="429"/>
        <v>out/2019</v>
      </c>
      <c r="E13740" s="206">
        <v>43756</v>
      </c>
      <c r="F13740" s="205" t="s">
        <v>2281</v>
      </c>
      <c r="G13740" s="205" t="s">
        <v>287</v>
      </c>
      <c r="H13740" s="207" t="s">
        <v>1011</v>
      </c>
      <c r="I13740" s="207" t="s">
        <v>235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691</v>
      </c>
      <c r="C13741" s="205" t="s">
        <v>692</v>
      </c>
      <c r="D13741" s="72" t="str">
        <f t="shared" si="429"/>
        <v>out/2019</v>
      </c>
      <c r="E13741" s="206">
        <v>43756</v>
      </c>
      <c r="F13741" s="205" t="s">
        <v>2382</v>
      </c>
      <c r="G13741" s="205" t="s">
        <v>287</v>
      </c>
      <c r="H13741" s="207" t="s">
        <v>1462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691</v>
      </c>
      <c r="C13742" s="205" t="s">
        <v>692</v>
      </c>
      <c r="D13742" s="72" t="str">
        <f t="shared" si="429"/>
        <v>out/2019</v>
      </c>
      <c r="E13742" s="206">
        <v>43756</v>
      </c>
      <c r="F13742" s="205" t="s">
        <v>2383</v>
      </c>
      <c r="G13742" s="205" t="s">
        <v>287</v>
      </c>
      <c r="H13742" s="207" t="s">
        <v>1714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691</v>
      </c>
      <c r="C13743" s="205" t="s">
        <v>692</v>
      </c>
      <c r="D13743" s="72" t="str">
        <f t="shared" si="429"/>
        <v>out/2019</v>
      </c>
      <c r="E13743" s="206">
        <v>43756</v>
      </c>
      <c r="F13743" s="205" t="s">
        <v>414</v>
      </c>
      <c r="G13743" s="205" t="s">
        <v>287</v>
      </c>
      <c r="H13743" s="207" t="s">
        <v>2309</v>
      </c>
      <c r="I13743" s="207" t="s">
        <v>260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691</v>
      </c>
      <c r="C13744" s="205" t="s">
        <v>692</v>
      </c>
      <c r="D13744" s="72" t="str">
        <f t="shared" si="429"/>
        <v>out/2019</v>
      </c>
      <c r="E13744" s="206">
        <v>43756</v>
      </c>
      <c r="F13744" s="205" t="s">
        <v>641</v>
      </c>
      <c r="G13744" s="205" t="s">
        <v>287</v>
      </c>
      <c r="H13744" s="207" t="s">
        <v>1017</v>
      </c>
      <c r="I13744" s="207" t="s">
        <v>235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691</v>
      </c>
      <c r="C13745" s="205" t="s">
        <v>692</v>
      </c>
      <c r="D13745" s="72" t="str">
        <f t="shared" si="429"/>
        <v>out/2019</v>
      </c>
      <c r="E13745" s="206">
        <v>43756</v>
      </c>
      <c r="F13745" s="205" t="s">
        <v>2384</v>
      </c>
      <c r="G13745" s="205" t="s">
        <v>287</v>
      </c>
      <c r="H13745" s="207" t="s">
        <v>2342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691</v>
      </c>
      <c r="C13746" s="205" t="s">
        <v>692</v>
      </c>
      <c r="D13746" s="72" t="str">
        <f t="shared" si="429"/>
        <v>out/2019</v>
      </c>
      <c r="E13746" s="206">
        <v>43756</v>
      </c>
      <c r="F13746" s="205" t="s">
        <v>2385</v>
      </c>
      <c r="G13746" s="205" t="s">
        <v>287</v>
      </c>
      <c r="H13746" s="207" t="s">
        <v>2342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691</v>
      </c>
      <c r="C13747" s="205" t="s">
        <v>692</v>
      </c>
      <c r="D13747" s="72" t="str">
        <f t="shared" si="429"/>
        <v>out/2019</v>
      </c>
      <c r="E13747" s="206">
        <v>43756</v>
      </c>
      <c r="F13747" s="205" t="s">
        <v>2386</v>
      </c>
      <c r="G13747" s="205" t="s">
        <v>287</v>
      </c>
      <c r="H13747" s="207" t="s">
        <v>2342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691</v>
      </c>
      <c r="C13748" s="205" t="s">
        <v>692</v>
      </c>
      <c r="D13748" s="72" t="str">
        <f t="shared" si="429"/>
        <v>out/2019</v>
      </c>
      <c r="E13748" s="206">
        <v>43756</v>
      </c>
      <c r="F13748" s="205" t="s">
        <v>2387</v>
      </c>
      <c r="G13748" s="205" t="s">
        <v>287</v>
      </c>
      <c r="H13748" s="207" t="s">
        <v>2342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691</v>
      </c>
      <c r="C13749" s="205" t="s">
        <v>692</v>
      </c>
      <c r="D13749" s="72" t="str">
        <f t="shared" si="429"/>
        <v>out/2019</v>
      </c>
      <c r="E13749" s="206">
        <v>43756</v>
      </c>
      <c r="F13749" s="205" t="s">
        <v>2388</v>
      </c>
      <c r="G13749" s="205" t="s">
        <v>287</v>
      </c>
      <c r="H13749" s="207" t="s">
        <v>2342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691</v>
      </c>
      <c r="C13750" s="205" t="s">
        <v>692</v>
      </c>
      <c r="D13750" s="72" t="str">
        <f t="shared" si="429"/>
        <v>out/2019</v>
      </c>
      <c r="E13750" s="206">
        <v>43756</v>
      </c>
      <c r="F13750" s="205" t="s">
        <v>2389</v>
      </c>
      <c r="G13750" s="205" t="s">
        <v>287</v>
      </c>
      <c r="H13750" s="207" t="s">
        <v>1011</v>
      </c>
      <c r="I13750" s="207" t="s">
        <v>235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691</v>
      </c>
      <c r="C13751" s="205" t="s">
        <v>692</v>
      </c>
      <c r="D13751" s="72" t="str">
        <f t="shared" si="429"/>
        <v>out/2019</v>
      </c>
      <c r="E13751" s="206">
        <v>43756</v>
      </c>
      <c r="F13751" s="205" t="s">
        <v>2390</v>
      </c>
      <c r="G13751" s="205" t="s">
        <v>287</v>
      </c>
      <c r="H13751" s="207" t="s">
        <v>336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691</v>
      </c>
      <c r="C13752" s="205" t="s">
        <v>692</v>
      </c>
      <c r="D13752" s="72" t="str">
        <f t="shared" si="429"/>
        <v>out/2019</v>
      </c>
      <c r="E13752" s="206">
        <v>43756</v>
      </c>
      <c r="F13752" s="205" t="s">
        <v>2391</v>
      </c>
      <c r="G13752" s="205" t="s">
        <v>287</v>
      </c>
      <c r="H13752" s="207" t="s">
        <v>1610</v>
      </c>
      <c r="I13752" s="207" t="s">
        <v>269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691</v>
      </c>
      <c r="C13753" s="205" t="s">
        <v>692</v>
      </c>
      <c r="D13753" s="72" t="str">
        <f t="shared" si="429"/>
        <v>out/2019</v>
      </c>
      <c r="E13753" s="206">
        <v>43756</v>
      </c>
      <c r="F13753" s="205" t="s">
        <v>2392</v>
      </c>
      <c r="G13753" s="205" t="s">
        <v>287</v>
      </c>
      <c r="H13753" s="207" t="s">
        <v>334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691</v>
      </c>
      <c r="C13754" s="205" t="s">
        <v>692</v>
      </c>
      <c r="D13754" s="72" t="str">
        <f t="shared" si="429"/>
        <v>out/2019</v>
      </c>
      <c r="E13754" s="206">
        <v>43756</v>
      </c>
      <c r="F13754" s="205" t="s">
        <v>2393</v>
      </c>
      <c r="G13754" s="205" t="s">
        <v>287</v>
      </c>
      <c r="H13754" s="207" t="s">
        <v>2092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691</v>
      </c>
      <c r="C13755" s="205" t="s">
        <v>692</v>
      </c>
      <c r="D13755" s="72" t="str">
        <f t="shared" si="429"/>
        <v>out/2019</v>
      </c>
      <c r="E13755" s="206">
        <v>43756</v>
      </c>
      <c r="F13755" s="205" t="s">
        <v>2394</v>
      </c>
      <c r="G13755" s="205" t="s">
        <v>287</v>
      </c>
      <c r="H13755" s="207" t="s">
        <v>1059</v>
      </c>
      <c r="I13755" s="207" t="s">
        <v>261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691</v>
      </c>
      <c r="C13756" s="205" t="s">
        <v>692</v>
      </c>
      <c r="D13756" s="72" t="str">
        <f t="shared" si="429"/>
        <v>out/2019</v>
      </c>
      <c r="E13756" s="206">
        <v>43756</v>
      </c>
      <c r="F13756" s="205" t="s">
        <v>2395</v>
      </c>
      <c r="G13756" s="205" t="s">
        <v>287</v>
      </c>
      <c r="H13756" s="207" t="s">
        <v>1462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691</v>
      </c>
      <c r="C13757" s="205" t="s">
        <v>692</v>
      </c>
      <c r="D13757" s="72" t="str">
        <f t="shared" si="429"/>
        <v>out/2019</v>
      </c>
      <c r="E13757" s="206">
        <v>43756</v>
      </c>
      <c r="F13757" s="205" t="s">
        <v>2396</v>
      </c>
      <c r="G13757" s="205" t="s">
        <v>287</v>
      </c>
      <c r="H13757" s="207" t="s">
        <v>2342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691</v>
      </c>
      <c r="C13758" s="205" t="s">
        <v>692</v>
      </c>
      <c r="D13758" s="72" t="str">
        <f t="shared" si="429"/>
        <v>out/2019</v>
      </c>
      <c r="E13758" s="206">
        <v>43756</v>
      </c>
      <c r="F13758" s="205" t="s">
        <v>2397</v>
      </c>
      <c r="G13758" s="205" t="s">
        <v>287</v>
      </c>
      <c r="H13758" s="207" t="s">
        <v>2342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691</v>
      </c>
      <c r="C13759" s="205" t="s">
        <v>692</v>
      </c>
      <c r="D13759" s="72" t="str">
        <f t="shared" si="429"/>
        <v>out/2019</v>
      </c>
      <c r="E13759" s="206">
        <v>43756</v>
      </c>
      <c r="F13759" s="205" t="s">
        <v>2199</v>
      </c>
      <c r="G13759" s="205" t="s">
        <v>287</v>
      </c>
      <c r="H13759" s="207" t="s">
        <v>2323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691</v>
      </c>
      <c r="C13760" s="205" t="s">
        <v>692</v>
      </c>
      <c r="D13760" s="72" t="str">
        <f t="shared" si="429"/>
        <v>out/2019</v>
      </c>
      <c r="E13760" s="206">
        <v>43756</v>
      </c>
      <c r="F13760" s="205" t="s">
        <v>2398</v>
      </c>
      <c r="G13760" s="205" t="s">
        <v>287</v>
      </c>
      <c r="H13760" s="207" t="s">
        <v>2399</v>
      </c>
      <c r="I13760" s="207" t="s">
        <v>273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691</v>
      </c>
      <c r="C13761" s="205" t="s">
        <v>692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287</v>
      </c>
      <c r="H13761" s="207" t="s">
        <v>1983</v>
      </c>
      <c r="I13761" s="207" t="s">
        <v>248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691</v>
      </c>
      <c r="C13762" s="205" t="s">
        <v>692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287</v>
      </c>
      <c r="H13762" s="207" t="s">
        <v>1983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691</v>
      </c>
      <c r="C13763" s="205" t="s">
        <v>692</v>
      </c>
      <c r="D13763" s="72" t="str">
        <f t="shared" si="429"/>
        <v>out/2019</v>
      </c>
      <c r="E13763" s="206">
        <v>43756</v>
      </c>
      <c r="F13763" s="205" t="s">
        <v>2351</v>
      </c>
      <c r="G13763" s="205" t="s">
        <v>287</v>
      </c>
      <c r="H13763" s="207" t="s">
        <v>2400</v>
      </c>
      <c r="I13763" s="207" t="s">
        <v>273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691</v>
      </c>
      <c r="C13764" s="205" t="s">
        <v>692</v>
      </c>
      <c r="D13764" s="72" t="str">
        <f t="shared" ref="D13764:D13827" si="431">TEXT(E13764,"mmm/aaaa")</f>
        <v>out/2019</v>
      </c>
      <c r="E13764" s="206">
        <v>43756</v>
      </c>
      <c r="F13764" s="205" t="s">
        <v>210</v>
      </c>
      <c r="G13764" s="205" t="s">
        <v>287</v>
      </c>
      <c r="H13764" s="207" t="s">
        <v>298</v>
      </c>
      <c r="I13764" s="207" t="s">
        <v>2137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691</v>
      </c>
      <c r="C13765" s="205" t="s">
        <v>692</v>
      </c>
      <c r="D13765" s="72" t="str">
        <f t="shared" si="431"/>
        <v>out/2019</v>
      </c>
      <c r="E13765" s="206">
        <v>43756</v>
      </c>
      <c r="F13765" s="205" t="s">
        <v>210</v>
      </c>
      <c r="G13765" s="205" t="s">
        <v>287</v>
      </c>
      <c r="H13765" s="207" t="s">
        <v>298</v>
      </c>
      <c r="I13765" s="207" t="s">
        <v>2137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691</v>
      </c>
      <c r="C13766" s="205" t="s">
        <v>692</v>
      </c>
      <c r="D13766" s="72" t="str">
        <f t="shared" si="431"/>
        <v>out/2019</v>
      </c>
      <c r="E13766" s="206">
        <v>43756</v>
      </c>
      <c r="F13766" s="205" t="s">
        <v>210</v>
      </c>
      <c r="G13766" s="205" t="s">
        <v>287</v>
      </c>
      <c r="H13766" s="207" t="s">
        <v>298</v>
      </c>
      <c r="I13766" s="207" t="s">
        <v>2137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691</v>
      </c>
      <c r="C13767" s="205" t="s">
        <v>692</v>
      </c>
      <c r="D13767" s="72" t="str">
        <f t="shared" si="431"/>
        <v>out/2019</v>
      </c>
      <c r="E13767" s="206">
        <v>43759</v>
      </c>
      <c r="F13767" s="205" t="s">
        <v>1618</v>
      </c>
      <c r="G13767" s="205" t="s">
        <v>287</v>
      </c>
      <c r="H13767" s="207" t="s">
        <v>1888</v>
      </c>
      <c r="I13767" s="207" t="s">
        <v>202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691</v>
      </c>
      <c r="C13768" s="205" t="s">
        <v>692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287</v>
      </c>
      <c r="H13768" s="207" t="s">
        <v>540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691</v>
      </c>
      <c r="C13769" s="205" t="s">
        <v>692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287</v>
      </c>
      <c r="H13769" s="207" t="s">
        <v>540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691</v>
      </c>
      <c r="C13770" s="205" t="s">
        <v>692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287</v>
      </c>
      <c r="H13770" s="207" t="s">
        <v>540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691</v>
      </c>
      <c r="C13771" s="205" t="s">
        <v>692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2401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691</v>
      </c>
      <c r="C13772" s="205" t="s">
        <v>692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2401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691</v>
      </c>
      <c r="C13773" s="205" t="s">
        <v>692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287</v>
      </c>
      <c r="H13773" s="207" t="s">
        <v>324</v>
      </c>
      <c r="I13773" s="207" t="s">
        <v>2402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691</v>
      </c>
      <c r="C13774" s="205" t="s">
        <v>692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287</v>
      </c>
      <c r="H13774" s="207" t="s">
        <v>325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691</v>
      </c>
      <c r="C13775" s="205" t="s">
        <v>692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287</v>
      </c>
      <c r="H13775" s="207" t="s">
        <v>1679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691</v>
      </c>
      <c r="C13776" s="205" t="s">
        <v>692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287</v>
      </c>
      <c r="H13776" s="207" t="s">
        <v>1039</v>
      </c>
      <c r="I13776" s="207" t="s">
        <v>245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691</v>
      </c>
      <c r="C13777" s="205" t="s">
        <v>692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287</v>
      </c>
      <c r="H13777" s="207" t="s">
        <v>1039</v>
      </c>
      <c r="I13777" s="207" t="s">
        <v>245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691</v>
      </c>
      <c r="C13778" s="205" t="s">
        <v>692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287</v>
      </c>
      <c r="H13778" s="207" t="s">
        <v>1039</v>
      </c>
      <c r="I13778" s="207" t="s">
        <v>245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691</v>
      </c>
      <c r="C13779" s="205" t="s">
        <v>692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287</v>
      </c>
      <c r="H13779" s="207" t="s">
        <v>1039</v>
      </c>
      <c r="I13779" s="207" t="s">
        <v>245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691</v>
      </c>
      <c r="C13780" s="205" t="s">
        <v>692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287</v>
      </c>
      <c r="H13780" s="207" t="s">
        <v>1039</v>
      </c>
      <c r="I13780" s="207" t="s">
        <v>245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691</v>
      </c>
      <c r="C13781" s="205" t="s">
        <v>692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287</v>
      </c>
      <c r="H13781" s="207" t="s">
        <v>1039</v>
      </c>
      <c r="I13781" s="207" t="s">
        <v>245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691</v>
      </c>
      <c r="C13782" s="205" t="s">
        <v>692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287</v>
      </c>
      <c r="H13782" s="207" t="s">
        <v>1039</v>
      </c>
      <c r="I13782" s="207" t="s">
        <v>245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691</v>
      </c>
      <c r="C13783" s="205" t="s">
        <v>692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287</v>
      </c>
      <c r="H13783" s="207" t="s">
        <v>1039</v>
      </c>
      <c r="I13783" s="207" t="s">
        <v>245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691</v>
      </c>
      <c r="C13784" s="205" t="s">
        <v>692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287</v>
      </c>
      <c r="H13784" s="207" t="s">
        <v>1039</v>
      </c>
      <c r="I13784" s="207" t="s">
        <v>245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691</v>
      </c>
      <c r="C13785" s="205" t="s">
        <v>692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287</v>
      </c>
      <c r="H13785" s="207" t="s">
        <v>1039</v>
      </c>
      <c r="I13785" s="207" t="s">
        <v>245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691</v>
      </c>
      <c r="C13786" s="205" t="s">
        <v>692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287</v>
      </c>
      <c r="H13786" s="207" t="s">
        <v>2403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691</v>
      </c>
      <c r="C13787" s="205" t="s">
        <v>692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287</v>
      </c>
      <c r="H13787" s="207" t="s">
        <v>2403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691</v>
      </c>
      <c r="C13788" s="205" t="s">
        <v>692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287</v>
      </c>
      <c r="H13788" s="207" t="s">
        <v>2403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691</v>
      </c>
      <c r="C13789" s="205" t="s">
        <v>692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287</v>
      </c>
      <c r="H13789" s="207" t="s">
        <v>2403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691</v>
      </c>
      <c r="C13790" s="205" t="s">
        <v>692</v>
      </c>
      <c r="D13790" s="72" t="str">
        <f t="shared" si="431"/>
        <v>out/2019</v>
      </c>
      <c r="E13790" s="206">
        <v>43759</v>
      </c>
      <c r="F13790" s="205" t="s">
        <v>210</v>
      </c>
      <c r="G13790" s="205" t="s">
        <v>287</v>
      </c>
      <c r="H13790" s="207" t="s">
        <v>298</v>
      </c>
      <c r="I13790" s="207" t="s">
        <v>2137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691</v>
      </c>
      <c r="C13791" s="205" t="s">
        <v>692</v>
      </c>
      <c r="D13791" s="72" t="str">
        <f t="shared" si="431"/>
        <v>out/2019</v>
      </c>
      <c r="E13791" s="206">
        <v>43759</v>
      </c>
      <c r="F13791" s="205" t="s">
        <v>210</v>
      </c>
      <c r="G13791" s="205" t="s">
        <v>287</v>
      </c>
      <c r="H13791" s="207" t="s">
        <v>298</v>
      </c>
      <c r="I13791" s="207" t="s">
        <v>2137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691</v>
      </c>
      <c r="C13792" s="205" t="s">
        <v>692</v>
      </c>
      <c r="D13792" s="72" t="str">
        <f t="shared" si="431"/>
        <v>out/2019</v>
      </c>
      <c r="E13792" s="206">
        <v>43759</v>
      </c>
      <c r="F13792" s="205" t="s">
        <v>210</v>
      </c>
      <c r="G13792" s="205" t="s">
        <v>287</v>
      </c>
      <c r="H13792" s="207" t="s">
        <v>298</v>
      </c>
      <c r="I13792" s="207" t="s">
        <v>2137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691</v>
      </c>
      <c r="C13793" s="205" t="s">
        <v>692</v>
      </c>
      <c r="D13793" s="72" t="str">
        <f t="shared" si="431"/>
        <v>out/2019</v>
      </c>
      <c r="E13793" s="206">
        <v>43759</v>
      </c>
      <c r="F13793" s="205" t="s">
        <v>210</v>
      </c>
      <c r="G13793" s="205" t="s">
        <v>287</v>
      </c>
      <c r="H13793" s="207" t="s">
        <v>298</v>
      </c>
      <c r="I13793" s="207" t="s">
        <v>2137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691</v>
      </c>
      <c r="C13794" s="205" t="s">
        <v>692</v>
      </c>
      <c r="D13794" s="72" t="str">
        <f t="shared" si="431"/>
        <v>out/2019</v>
      </c>
      <c r="E13794" s="206">
        <v>43759</v>
      </c>
      <c r="F13794" s="205" t="s">
        <v>210</v>
      </c>
      <c r="G13794" s="205" t="s">
        <v>287</v>
      </c>
      <c r="H13794" s="207" t="s">
        <v>298</v>
      </c>
      <c r="I13794" s="207" t="s">
        <v>2137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691</v>
      </c>
      <c r="C13795" s="205" t="s">
        <v>692</v>
      </c>
      <c r="D13795" s="72" t="str">
        <f t="shared" si="431"/>
        <v>out/2019</v>
      </c>
      <c r="E13795" s="206">
        <v>43759</v>
      </c>
      <c r="F13795" s="205" t="s">
        <v>210</v>
      </c>
      <c r="G13795" s="205" t="s">
        <v>287</v>
      </c>
      <c r="H13795" s="207" t="s">
        <v>298</v>
      </c>
      <c r="I13795" s="207" t="s">
        <v>2137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691</v>
      </c>
      <c r="C13796" s="205" t="s">
        <v>692</v>
      </c>
      <c r="D13796" s="72" t="str">
        <f t="shared" si="431"/>
        <v>out/2019</v>
      </c>
      <c r="E13796" s="206">
        <v>43759</v>
      </c>
      <c r="F13796" s="205" t="s">
        <v>210</v>
      </c>
      <c r="G13796" s="205" t="s">
        <v>287</v>
      </c>
      <c r="H13796" s="207" t="s">
        <v>298</v>
      </c>
      <c r="I13796" s="207" t="s">
        <v>2137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691</v>
      </c>
      <c r="C13797" s="205" t="s">
        <v>692</v>
      </c>
      <c r="D13797" s="72" t="str">
        <f t="shared" si="431"/>
        <v>out/2019</v>
      </c>
      <c r="E13797" s="206">
        <v>43759</v>
      </c>
      <c r="F13797" s="205" t="s">
        <v>520</v>
      </c>
      <c r="G13797" s="205" t="s">
        <v>287</v>
      </c>
      <c r="H13797" s="207" t="s">
        <v>204</v>
      </c>
      <c r="I13797" s="207" t="s">
        <v>292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691</v>
      </c>
      <c r="C13798" s="205" t="s">
        <v>692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287</v>
      </c>
      <c r="H13798" s="207" t="s">
        <v>340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691</v>
      </c>
      <c r="C13799" s="205" t="s">
        <v>692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287</v>
      </c>
      <c r="H13799" s="207" t="s">
        <v>399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691</v>
      </c>
      <c r="C13800" s="205" t="s">
        <v>692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287</v>
      </c>
      <c r="H13800" s="207" t="s">
        <v>2404</v>
      </c>
      <c r="I13800" s="207" t="s">
        <v>273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691</v>
      </c>
      <c r="C13801" s="205" t="s">
        <v>692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287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691</v>
      </c>
      <c r="C13802" s="205" t="s">
        <v>692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287</v>
      </c>
      <c r="H13802" s="207" t="s">
        <v>559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691</v>
      </c>
      <c r="C13803" s="205" t="s">
        <v>692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656</v>
      </c>
      <c r="H13803" s="207" t="s">
        <v>463</v>
      </c>
      <c r="I13803" s="207" t="s">
        <v>250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691</v>
      </c>
      <c r="C13804" s="205" t="s">
        <v>692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287</v>
      </c>
      <c r="H13804" s="207" t="s">
        <v>2308</v>
      </c>
      <c r="I13804" s="207" t="s">
        <v>251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691</v>
      </c>
      <c r="C13805" s="205" t="s">
        <v>692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287</v>
      </c>
      <c r="H13805" s="207" t="s">
        <v>2308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691</v>
      </c>
      <c r="C13806" s="205" t="s">
        <v>692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287</v>
      </c>
      <c r="H13806" s="207" t="s">
        <v>288</v>
      </c>
      <c r="I13806" s="207" t="s">
        <v>244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691</v>
      </c>
      <c r="C13807" s="205" t="s">
        <v>692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287</v>
      </c>
      <c r="H13807" s="207" t="s">
        <v>288</v>
      </c>
      <c r="I13807" s="207" t="s">
        <v>244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691</v>
      </c>
      <c r="C13808" s="205" t="s">
        <v>692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287</v>
      </c>
      <c r="H13808" s="207" t="s">
        <v>288</v>
      </c>
      <c r="I13808" s="207" t="s">
        <v>244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691</v>
      </c>
      <c r="C13809" s="205" t="s">
        <v>692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287</v>
      </c>
      <c r="H13809" s="207" t="s">
        <v>288</v>
      </c>
      <c r="I13809" s="207" t="s">
        <v>244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691</v>
      </c>
      <c r="C13810" s="205" t="s">
        <v>692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287</v>
      </c>
      <c r="H13810" s="207" t="s">
        <v>288</v>
      </c>
      <c r="I13810" s="207" t="s">
        <v>244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691</v>
      </c>
      <c r="C13811" s="205" t="s">
        <v>692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287</v>
      </c>
      <c r="H13811" s="207" t="s">
        <v>288</v>
      </c>
      <c r="I13811" s="207" t="s">
        <v>244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691</v>
      </c>
      <c r="C13812" s="205" t="s">
        <v>692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287</v>
      </c>
      <c r="H13812" s="207" t="s">
        <v>2196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691</v>
      </c>
      <c r="C13813" s="205" t="s">
        <v>692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287</v>
      </c>
      <c r="H13813" s="207" t="s">
        <v>2196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691</v>
      </c>
      <c r="C13814" s="205" t="s">
        <v>692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287</v>
      </c>
      <c r="H13814" s="207" t="s">
        <v>2405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691</v>
      </c>
      <c r="C13815" s="205" t="s">
        <v>692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287</v>
      </c>
      <c r="H13815" s="207" t="s">
        <v>1983</v>
      </c>
      <c r="I13815" s="207" t="s">
        <v>248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691</v>
      </c>
      <c r="C13816" s="205" t="s">
        <v>692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303</v>
      </c>
      <c r="H13816" s="207" t="s">
        <v>178</v>
      </c>
      <c r="I13816" s="207" t="s">
        <v>240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691</v>
      </c>
      <c r="C13817" s="205" t="s">
        <v>692</v>
      </c>
      <c r="D13817" s="72" t="str">
        <f t="shared" si="431"/>
        <v>out/2019</v>
      </c>
      <c r="E13817" s="206">
        <v>43760</v>
      </c>
      <c r="F13817" s="205" t="s">
        <v>210</v>
      </c>
      <c r="G13817" s="205" t="s">
        <v>287</v>
      </c>
      <c r="H13817" s="207" t="s">
        <v>298</v>
      </c>
      <c r="I13817" s="207" t="s">
        <v>2137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691</v>
      </c>
      <c r="C13818" s="205" t="s">
        <v>692</v>
      </c>
      <c r="D13818" s="72" t="str">
        <f t="shared" si="431"/>
        <v>out/2019</v>
      </c>
      <c r="E13818" s="206">
        <v>43760</v>
      </c>
      <c r="F13818" s="205" t="s">
        <v>210</v>
      </c>
      <c r="G13818" s="205" t="s">
        <v>287</v>
      </c>
      <c r="H13818" s="207" t="s">
        <v>298</v>
      </c>
      <c r="I13818" s="207" t="s">
        <v>2137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691</v>
      </c>
      <c r="C13819" s="205" t="s">
        <v>692</v>
      </c>
      <c r="D13819" s="72" t="str">
        <f t="shared" si="431"/>
        <v>out/2019</v>
      </c>
      <c r="E13819" s="206">
        <v>43760</v>
      </c>
      <c r="F13819" s="205" t="s">
        <v>210</v>
      </c>
      <c r="G13819" s="205" t="s">
        <v>287</v>
      </c>
      <c r="H13819" s="207" t="s">
        <v>298</v>
      </c>
      <c r="I13819" s="207" t="s">
        <v>2137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691</v>
      </c>
      <c r="C13820" s="205" t="s">
        <v>692</v>
      </c>
      <c r="D13820" s="72" t="str">
        <f t="shared" si="431"/>
        <v>out/2019</v>
      </c>
      <c r="E13820" s="206">
        <v>43760</v>
      </c>
      <c r="F13820" s="205" t="s">
        <v>210</v>
      </c>
      <c r="G13820" s="205" t="s">
        <v>287</v>
      </c>
      <c r="H13820" s="207" t="s">
        <v>298</v>
      </c>
      <c r="I13820" s="207" t="s">
        <v>2137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691</v>
      </c>
      <c r="C13821" s="205" t="s">
        <v>692</v>
      </c>
      <c r="D13821" s="72" t="str">
        <f t="shared" si="431"/>
        <v>out/2019</v>
      </c>
      <c r="E13821" s="206">
        <v>43760</v>
      </c>
      <c r="F13821" s="205" t="s">
        <v>210</v>
      </c>
      <c r="G13821" s="205" t="s">
        <v>287</v>
      </c>
      <c r="H13821" s="207" t="s">
        <v>298</v>
      </c>
      <c r="I13821" s="207" t="s">
        <v>2137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691</v>
      </c>
      <c r="C13822" s="205" t="s">
        <v>692</v>
      </c>
      <c r="D13822" s="72" t="str">
        <f t="shared" si="431"/>
        <v>out/2019</v>
      </c>
      <c r="E13822" s="206">
        <v>43760</v>
      </c>
      <c r="F13822" s="205" t="s">
        <v>210</v>
      </c>
      <c r="G13822" s="205" t="s">
        <v>287</v>
      </c>
      <c r="H13822" s="207" t="s">
        <v>298</v>
      </c>
      <c r="I13822" s="207" t="s">
        <v>2137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691</v>
      </c>
      <c r="C13823" s="205" t="s">
        <v>692</v>
      </c>
      <c r="D13823" s="72" t="str">
        <f t="shared" si="431"/>
        <v>out/2019</v>
      </c>
      <c r="E13823" s="206">
        <v>43760</v>
      </c>
      <c r="F13823" s="205" t="s">
        <v>210</v>
      </c>
      <c r="G13823" s="205" t="s">
        <v>287</v>
      </c>
      <c r="H13823" s="207" t="s">
        <v>298</v>
      </c>
      <c r="I13823" s="207" t="s">
        <v>2137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691</v>
      </c>
      <c r="C13824" s="205" t="s">
        <v>692</v>
      </c>
      <c r="D13824" s="72" t="str">
        <f t="shared" si="431"/>
        <v>out/2019</v>
      </c>
      <c r="E13824" s="206">
        <v>43760</v>
      </c>
      <c r="F13824" s="205" t="s">
        <v>210</v>
      </c>
      <c r="G13824" s="205" t="s">
        <v>287</v>
      </c>
      <c r="H13824" s="207" t="s">
        <v>298</v>
      </c>
      <c r="I13824" s="207" t="s">
        <v>2137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691</v>
      </c>
      <c r="C13825" s="205" t="s">
        <v>692</v>
      </c>
      <c r="D13825" s="72" t="str">
        <f t="shared" si="431"/>
        <v>out/2019</v>
      </c>
      <c r="E13825" s="206">
        <v>43760</v>
      </c>
      <c r="F13825" s="205" t="s">
        <v>210</v>
      </c>
      <c r="G13825" s="205" t="s">
        <v>287</v>
      </c>
      <c r="H13825" s="207" t="s">
        <v>298</v>
      </c>
      <c r="I13825" s="207" t="s">
        <v>2137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691</v>
      </c>
      <c r="C13826" s="205" t="s">
        <v>692</v>
      </c>
      <c r="D13826" s="72" t="str">
        <f t="shared" si="431"/>
        <v>out/2019</v>
      </c>
      <c r="E13826" s="206">
        <v>43760</v>
      </c>
      <c r="F13826" s="205" t="s">
        <v>520</v>
      </c>
      <c r="G13826" s="205" t="s">
        <v>287</v>
      </c>
      <c r="H13826" s="207" t="s">
        <v>204</v>
      </c>
      <c r="I13826" s="207" t="s">
        <v>292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691</v>
      </c>
      <c r="C13827" s="205" t="s">
        <v>692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287</v>
      </c>
      <c r="H13827" s="207" t="s">
        <v>1610</v>
      </c>
      <c r="I13827" s="207" t="s">
        <v>269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691</v>
      </c>
      <c r="C13828" s="205" t="s">
        <v>692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287</v>
      </c>
      <c r="H13828" s="207" t="s">
        <v>1592</v>
      </c>
      <c r="I13828" s="207" t="s">
        <v>263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691</v>
      </c>
      <c r="C13829" s="205" t="s">
        <v>692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287</v>
      </c>
      <c r="H13829" s="207" t="s">
        <v>2406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691</v>
      </c>
      <c r="C13830" s="205" t="s">
        <v>692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287</v>
      </c>
      <c r="H13830" s="207" t="s">
        <v>2406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691</v>
      </c>
      <c r="C13831" s="205" t="s">
        <v>692</v>
      </c>
      <c r="D13831" s="72" t="str">
        <f t="shared" si="433"/>
        <v>out/2019</v>
      </c>
      <c r="E13831" s="206">
        <v>43761</v>
      </c>
      <c r="F13831" s="205" t="s">
        <v>210</v>
      </c>
      <c r="G13831" s="205" t="s">
        <v>287</v>
      </c>
      <c r="H13831" s="207" t="s">
        <v>298</v>
      </c>
      <c r="I13831" s="207" t="s">
        <v>2137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691</v>
      </c>
      <c r="C13832" s="205" t="s">
        <v>692</v>
      </c>
      <c r="D13832" s="72" t="str">
        <f t="shared" si="433"/>
        <v>out/2019</v>
      </c>
      <c r="E13832" s="206">
        <v>43761</v>
      </c>
      <c r="F13832" s="205" t="s">
        <v>210</v>
      </c>
      <c r="G13832" s="205" t="s">
        <v>287</v>
      </c>
      <c r="H13832" s="207" t="s">
        <v>298</v>
      </c>
      <c r="I13832" s="207" t="s">
        <v>2137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691</v>
      </c>
      <c r="C13833" s="205" t="s">
        <v>692</v>
      </c>
      <c r="D13833" s="72" t="str">
        <f t="shared" si="433"/>
        <v>out/2019</v>
      </c>
      <c r="E13833" s="206">
        <v>43761</v>
      </c>
      <c r="F13833" s="205" t="s">
        <v>520</v>
      </c>
      <c r="G13833" s="205" t="s">
        <v>287</v>
      </c>
      <c r="H13833" s="207" t="s">
        <v>204</v>
      </c>
      <c r="I13833" s="207" t="s">
        <v>292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691</v>
      </c>
      <c r="C13834" s="205" t="s">
        <v>692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287</v>
      </c>
      <c r="H13834" s="207" t="s">
        <v>2407</v>
      </c>
      <c r="I13834" s="207" t="s">
        <v>253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691</v>
      </c>
      <c r="C13835" s="205" t="s">
        <v>692</v>
      </c>
      <c r="D13835" s="72" t="str">
        <f t="shared" si="433"/>
        <v>out/2019</v>
      </c>
      <c r="E13835" s="206">
        <v>43762</v>
      </c>
      <c r="F13835" s="205" t="s">
        <v>2011</v>
      </c>
      <c r="G13835" s="205" t="s">
        <v>287</v>
      </c>
      <c r="H13835" s="207" t="s">
        <v>431</v>
      </c>
      <c r="I13835" s="207" t="s">
        <v>268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691</v>
      </c>
      <c r="C13836" s="205" t="s">
        <v>692</v>
      </c>
      <c r="D13836" s="72" t="str">
        <f t="shared" si="433"/>
        <v>out/2019</v>
      </c>
      <c r="E13836" s="206">
        <v>43762</v>
      </c>
      <c r="F13836" s="205" t="s">
        <v>2011</v>
      </c>
      <c r="G13836" s="205" t="s">
        <v>287</v>
      </c>
      <c r="H13836" s="207" t="s">
        <v>197</v>
      </c>
      <c r="I13836" s="207" t="s">
        <v>268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691</v>
      </c>
      <c r="C13837" s="205" t="s">
        <v>692</v>
      </c>
      <c r="D13837" s="72" t="str">
        <f t="shared" si="433"/>
        <v>out/2019</v>
      </c>
      <c r="E13837" s="206">
        <v>43762</v>
      </c>
      <c r="F13837" s="205" t="s">
        <v>2011</v>
      </c>
      <c r="G13837" s="205" t="s">
        <v>287</v>
      </c>
      <c r="H13837" s="207" t="s">
        <v>330</v>
      </c>
      <c r="I13837" s="207" t="s">
        <v>268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691</v>
      </c>
      <c r="C13838" s="205" t="s">
        <v>692</v>
      </c>
      <c r="D13838" s="72" t="str">
        <f t="shared" si="433"/>
        <v>out/2019</v>
      </c>
      <c r="E13838" s="206">
        <v>43762</v>
      </c>
      <c r="F13838" s="205" t="s">
        <v>2011</v>
      </c>
      <c r="G13838" s="205" t="s">
        <v>287</v>
      </c>
      <c r="H13838" s="207" t="s">
        <v>1603</v>
      </c>
      <c r="I13838" s="207" t="s">
        <v>268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691</v>
      </c>
      <c r="C13839" s="205" t="s">
        <v>692</v>
      </c>
      <c r="D13839" s="72" t="str">
        <f t="shared" si="433"/>
        <v>out/2019</v>
      </c>
      <c r="E13839" s="206">
        <v>43762</v>
      </c>
      <c r="F13839" s="205" t="s">
        <v>2011</v>
      </c>
      <c r="G13839" s="205" t="s">
        <v>287</v>
      </c>
      <c r="H13839" s="207" t="s">
        <v>2220</v>
      </c>
      <c r="I13839" s="207" t="s">
        <v>268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691</v>
      </c>
      <c r="C13840" s="205" t="s">
        <v>692</v>
      </c>
      <c r="D13840" s="72" t="str">
        <f t="shared" si="433"/>
        <v>out/2019</v>
      </c>
      <c r="E13840" s="206">
        <v>43762</v>
      </c>
      <c r="F13840" s="205" t="s">
        <v>2011</v>
      </c>
      <c r="G13840" s="205" t="s">
        <v>287</v>
      </c>
      <c r="H13840" s="207" t="s">
        <v>2220</v>
      </c>
      <c r="I13840" s="207" t="s">
        <v>268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691</v>
      </c>
      <c r="C13841" s="205" t="s">
        <v>692</v>
      </c>
      <c r="D13841" s="72" t="str">
        <f t="shared" si="433"/>
        <v>out/2019</v>
      </c>
      <c r="E13841" s="206">
        <v>43762</v>
      </c>
      <c r="F13841" s="205" t="s">
        <v>2011</v>
      </c>
      <c r="G13841" s="205" t="s">
        <v>287</v>
      </c>
      <c r="H13841" s="207" t="s">
        <v>1566</v>
      </c>
      <c r="I13841" s="207" t="s">
        <v>268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691</v>
      </c>
      <c r="C13842" s="205" t="s">
        <v>692</v>
      </c>
      <c r="D13842" s="72" t="str">
        <f t="shared" si="433"/>
        <v>out/2019</v>
      </c>
      <c r="E13842" s="206">
        <v>43762</v>
      </c>
      <c r="F13842" s="205" t="s">
        <v>2011</v>
      </c>
      <c r="G13842" s="205" t="s">
        <v>287</v>
      </c>
      <c r="H13842" s="207" t="s">
        <v>1566</v>
      </c>
      <c r="I13842" s="207" t="s">
        <v>268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691</v>
      </c>
      <c r="C13843" s="205" t="s">
        <v>692</v>
      </c>
      <c r="D13843" s="72" t="str">
        <f t="shared" si="433"/>
        <v>out/2019</v>
      </c>
      <c r="E13843" s="206">
        <v>43762</v>
      </c>
      <c r="F13843" s="205" t="s">
        <v>2011</v>
      </c>
      <c r="G13843" s="205" t="s">
        <v>287</v>
      </c>
      <c r="H13843" s="207" t="s">
        <v>353</v>
      </c>
      <c r="I13843" s="207" t="s">
        <v>268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691</v>
      </c>
      <c r="C13844" s="205" t="s">
        <v>692</v>
      </c>
      <c r="D13844" s="72" t="str">
        <f t="shared" si="433"/>
        <v>out/2019</v>
      </c>
      <c r="E13844" s="206">
        <v>43762</v>
      </c>
      <c r="F13844" s="205" t="s">
        <v>2011</v>
      </c>
      <c r="G13844" s="205" t="s">
        <v>287</v>
      </c>
      <c r="H13844" s="207" t="s">
        <v>1481</v>
      </c>
      <c r="I13844" s="207" t="s">
        <v>268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691</v>
      </c>
      <c r="C13845" s="205" t="s">
        <v>692</v>
      </c>
      <c r="D13845" s="72" t="str">
        <f t="shared" si="433"/>
        <v>out/2019</v>
      </c>
      <c r="E13845" s="206">
        <v>43762</v>
      </c>
      <c r="F13845" s="205" t="s">
        <v>2011</v>
      </c>
      <c r="G13845" s="205" t="s">
        <v>287</v>
      </c>
      <c r="H13845" s="207" t="s">
        <v>2346</v>
      </c>
      <c r="I13845" s="207" t="s">
        <v>268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691</v>
      </c>
      <c r="C13846" s="205" t="s">
        <v>692</v>
      </c>
      <c r="D13846" s="72" t="str">
        <f t="shared" si="433"/>
        <v>out/2019</v>
      </c>
      <c r="E13846" s="206">
        <v>43762</v>
      </c>
      <c r="F13846" s="205" t="s">
        <v>2011</v>
      </c>
      <c r="G13846" s="205" t="s">
        <v>287</v>
      </c>
      <c r="H13846" s="207" t="s">
        <v>2346</v>
      </c>
      <c r="I13846" s="207" t="s">
        <v>268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691</v>
      </c>
      <c r="C13847" s="205" t="s">
        <v>692</v>
      </c>
      <c r="D13847" s="72" t="str">
        <f t="shared" si="433"/>
        <v>out/2019</v>
      </c>
      <c r="E13847" s="206">
        <v>43762</v>
      </c>
      <c r="F13847" s="205" t="s">
        <v>2011</v>
      </c>
      <c r="G13847" s="205" t="s">
        <v>287</v>
      </c>
      <c r="H13847" s="207" t="s">
        <v>181</v>
      </c>
      <c r="I13847" s="207" t="s">
        <v>268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691</v>
      </c>
      <c r="C13848" s="205" t="s">
        <v>692</v>
      </c>
      <c r="D13848" s="72" t="str">
        <f t="shared" si="433"/>
        <v>out/2019</v>
      </c>
      <c r="E13848" s="206">
        <v>43762</v>
      </c>
      <c r="F13848" s="205" t="s">
        <v>210</v>
      </c>
      <c r="G13848" s="205" t="s">
        <v>287</v>
      </c>
      <c r="H13848" s="207" t="s">
        <v>298</v>
      </c>
      <c r="I13848" s="207" t="s">
        <v>2137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691</v>
      </c>
      <c r="C13849" s="205" t="s">
        <v>692</v>
      </c>
      <c r="D13849" s="72" t="str">
        <f t="shared" si="433"/>
        <v>out/2019</v>
      </c>
      <c r="E13849" s="206">
        <v>43762</v>
      </c>
      <c r="F13849" s="205" t="s">
        <v>210</v>
      </c>
      <c r="G13849" s="205" t="s">
        <v>287</v>
      </c>
      <c r="H13849" s="207" t="s">
        <v>298</v>
      </c>
      <c r="I13849" s="207" t="s">
        <v>2137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691</v>
      </c>
      <c r="C13850" s="205" t="s">
        <v>692</v>
      </c>
      <c r="D13850" s="72" t="str">
        <f t="shared" si="433"/>
        <v>out/2019</v>
      </c>
      <c r="E13850" s="206">
        <v>43762</v>
      </c>
      <c r="F13850" s="205" t="s">
        <v>210</v>
      </c>
      <c r="G13850" s="205" t="s">
        <v>287</v>
      </c>
      <c r="H13850" s="207" t="s">
        <v>298</v>
      </c>
      <c r="I13850" s="207" t="s">
        <v>2137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691</v>
      </c>
      <c r="C13851" s="205" t="s">
        <v>692</v>
      </c>
      <c r="D13851" s="72" t="str">
        <f t="shared" si="433"/>
        <v>out/2019</v>
      </c>
      <c r="E13851" s="206">
        <v>43762</v>
      </c>
      <c r="F13851" s="205" t="s">
        <v>210</v>
      </c>
      <c r="G13851" s="205" t="s">
        <v>287</v>
      </c>
      <c r="H13851" s="207" t="s">
        <v>298</v>
      </c>
      <c r="I13851" s="207" t="s">
        <v>2137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691</v>
      </c>
      <c r="C13852" s="205" t="s">
        <v>692</v>
      </c>
      <c r="D13852" s="72" t="str">
        <f t="shared" si="433"/>
        <v>out/2019</v>
      </c>
      <c r="E13852" s="206">
        <v>43762</v>
      </c>
      <c r="F13852" s="205" t="s">
        <v>210</v>
      </c>
      <c r="G13852" s="205" t="s">
        <v>287</v>
      </c>
      <c r="H13852" s="207" t="s">
        <v>298</v>
      </c>
      <c r="I13852" s="207" t="s">
        <v>2137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691</v>
      </c>
      <c r="C13853" s="205" t="s">
        <v>692</v>
      </c>
      <c r="D13853" s="72" t="str">
        <f t="shared" si="433"/>
        <v>out/2019</v>
      </c>
      <c r="E13853" s="206">
        <v>43762</v>
      </c>
      <c r="F13853" s="205" t="s">
        <v>210</v>
      </c>
      <c r="G13853" s="205" t="s">
        <v>287</v>
      </c>
      <c r="H13853" s="207" t="s">
        <v>298</v>
      </c>
      <c r="I13853" s="207" t="s">
        <v>2137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691</v>
      </c>
      <c r="C13854" s="205" t="s">
        <v>692</v>
      </c>
      <c r="D13854" s="72" t="str">
        <f t="shared" si="433"/>
        <v>out/2019</v>
      </c>
      <c r="E13854" s="206">
        <v>43762</v>
      </c>
      <c r="F13854" s="205" t="s">
        <v>210</v>
      </c>
      <c r="G13854" s="205" t="s">
        <v>287</v>
      </c>
      <c r="H13854" s="207" t="s">
        <v>298</v>
      </c>
      <c r="I13854" s="207" t="s">
        <v>2137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691</v>
      </c>
      <c r="C13855" s="205" t="s">
        <v>692</v>
      </c>
      <c r="D13855" s="72" t="str">
        <f t="shared" si="433"/>
        <v>out/2019</v>
      </c>
      <c r="E13855" s="206">
        <v>43762</v>
      </c>
      <c r="F13855" s="205" t="s">
        <v>520</v>
      </c>
      <c r="G13855" s="205" t="s">
        <v>287</v>
      </c>
      <c r="H13855" s="209" t="s">
        <v>204</v>
      </c>
      <c r="I13855" s="209" t="s">
        <v>292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691</v>
      </c>
      <c r="C13856" s="205" t="s">
        <v>692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287</v>
      </c>
      <c r="H13856" s="207" t="s">
        <v>2408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691</v>
      </c>
      <c r="C13857" s="205" t="s">
        <v>692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287</v>
      </c>
      <c r="H13857" s="209" t="s">
        <v>204</v>
      </c>
      <c r="I13857" s="209" t="s">
        <v>292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691</v>
      </c>
      <c r="C13858" s="205" t="s">
        <v>692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287</v>
      </c>
      <c r="H13858" s="207" t="s">
        <v>2323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691</v>
      </c>
      <c r="C13859" s="205" t="s">
        <v>692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287</v>
      </c>
      <c r="H13859" s="207" t="s">
        <v>2323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691</v>
      </c>
      <c r="C13860" s="205" t="s">
        <v>692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287</v>
      </c>
      <c r="H13860" s="207" t="s">
        <v>2323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691</v>
      </c>
      <c r="C13861" s="205" t="s">
        <v>692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287</v>
      </c>
      <c r="H13861" s="207" t="s">
        <v>2323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691</v>
      </c>
      <c r="C13862" s="205" t="s">
        <v>692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287</v>
      </c>
      <c r="H13862" s="207" t="s">
        <v>2323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691</v>
      </c>
      <c r="C13863" s="205" t="s">
        <v>692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287</v>
      </c>
      <c r="H13863" s="207" t="s">
        <v>2323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691</v>
      </c>
      <c r="C13864" s="205" t="s">
        <v>692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287</v>
      </c>
      <c r="H13864" s="207" t="s">
        <v>2323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691</v>
      </c>
      <c r="C13865" s="205" t="s">
        <v>692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287</v>
      </c>
      <c r="H13865" s="207" t="s">
        <v>2323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691</v>
      </c>
      <c r="C13866" s="205" t="s">
        <v>692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287</v>
      </c>
      <c r="H13866" s="207" t="s">
        <v>2323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691</v>
      </c>
      <c r="C13867" s="205" t="s">
        <v>692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287</v>
      </c>
      <c r="H13867" s="209" t="s">
        <v>2323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691</v>
      </c>
      <c r="C13868" s="205" t="s">
        <v>692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287</v>
      </c>
      <c r="H13868" s="207" t="s">
        <v>298</v>
      </c>
      <c r="I13868" s="207" t="s">
        <v>2137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691</v>
      </c>
      <c r="C13869" s="205" t="s">
        <v>692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287</v>
      </c>
      <c r="H13869" s="209" t="s">
        <v>204</v>
      </c>
      <c r="I13869" s="209" t="s">
        <v>292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691</v>
      </c>
      <c r="C13870" s="205" t="s">
        <v>692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287</v>
      </c>
      <c r="H13870" s="207" t="s">
        <v>399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691</v>
      </c>
      <c r="C13871" s="205" t="s">
        <v>692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289</v>
      </c>
      <c r="H13871" s="209" t="s">
        <v>2309</v>
      </c>
      <c r="I13871" s="209" t="s">
        <v>260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691</v>
      </c>
      <c r="C13872" s="205" t="s">
        <v>692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289</v>
      </c>
      <c r="H13872" s="209" t="s">
        <v>1011</v>
      </c>
      <c r="I13872" s="207" t="s">
        <v>235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691</v>
      </c>
      <c r="C13873" s="205" t="s">
        <v>692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289</v>
      </c>
      <c r="H13873" s="209" t="s">
        <v>1017</v>
      </c>
      <c r="I13873" s="207" t="s">
        <v>235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691</v>
      </c>
      <c r="C13874" s="205" t="s">
        <v>692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289</v>
      </c>
      <c r="H13874" s="209" t="s">
        <v>1059</v>
      </c>
      <c r="I13874" s="207" t="s">
        <v>261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691</v>
      </c>
      <c r="C13875" s="205" t="s">
        <v>692</v>
      </c>
      <c r="D13875" s="72" t="str">
        <f t="shared" si="433"/>
        <v>out/2019</v>
      </c>
      <c r="E13875" s="206">
        <v>43767</v>
      </c>
      <c r="F13875" s="205" t="s">
        <v>210</v>
      </c>
      <c r="G13875" s="205" t="s">
        <v>287</v>
      </c>
      <c r="H13875" s="207" t="s">
        <v>298</v>
      </c>
      <c r="I13875" s="207" t="s">
        <v>2137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691</v>
      </c>
      <c r="C13876" s="205" t="s">
        <v>692</v>
      </c>
      <c r="D13876" s="72" t="str">
        <f t="shared" si="433"/>
        <v>out/2019</v>
      </c>
      <c r="E13876" s="206">
        <v>43767</v>
      </c>
      <c r="F13876" s="205" t="s">
        <v>210</v>
      </c>
      <c r="G13876" s="205" t="s">
        <v>287</v>
      </c>
      <c r="H13876" s="207" t="s">
        <v>298</v>
      </c>
      <c r="I13876" s="207" t="s">
        <v>2137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691</v>
      </c>
      <c r="C13877" s="205" t="s">
        <v>692</v>
      </c>
      <c r="D13877" s="72" t="str">
        <f t="shared" si="433"/>
        <v>out/2019</v>
      </c>
      <c r="E13877" s="206">
        <v>43767</v>
      </c>
      <c r="F13877" s="205" t="s">
        <v>210</v>
      </c>
      <c r="G13877" s="205" t="s">
        <v>287</v>
      </c>
      <c r="H13877" s="207" t="s">
        <v>298</v>
      </c>
      <c r="I13877" s="207" t="s">
        <v>2137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691</v>
      </c>
      <c r="C13878" s="205" t="s">
        <v>692</v>
      </c>
      <c r="D13878" s="72" t="str">
        <f t="shared" si="433"/>
        <v>out/2019</v>
      </c>
      <c r="E13878" s="206">
        <v>43767</v>
      </c>
      <c r="F13878" s="205" t="s">
        <v>520</v>
      </c>
      <c r="G13878" s="205" t="s">
        <v>287</v>
      </c>
      <c r="H13878" s="209" t="s">
        <v>204</v>
      </c>
      <c r="I13878" s="207" t="s">
        <v>292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693</v>
      </c>
      <c r="C13879" s="205" t="s">
        <v>692</v>
      </c>
      <c r="D13879" s="72" t="str">
        <f t="shared" si="433"/>
        <v>out/2019</v>
      </c>
      <c r="E13879" s="206">
        <v>43768</v>
      </c>
      <c r="F13879" s="205" t="s">
        <v>1618</v>
      </c>
      <c r="G13879" s="205" t="s">
        <v>287</v>
      </c>
      <c r="H13879" s="209" t="s">
        <v>1888</v>
      </c>
      <c r="I13879" s="207" t="s">
        <v>202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693</v>
      </c>
      <c r="C13880" s="205" t="s">
        <v>692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287</v>
      </c>
      <c r="H13880" s="209" t="s">
        <v>140</v>
      </c>
      <c r="I13880" s="207" t="s">
        <v>227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693</v>
      </c>
      <c r="C13881" s="205" t="s">
        <v>692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287</v>
      </c>
      <c r="H13881" s="209" t="s">
        <v>140</v>
      </c>
      <c r="I13881" s="207" t="s">
        <v>227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693</v>
      </c>
      <c r="C13882" s="205" t="s">
        <v>692</v>
      </c>
      <c r="D13882" s="72" t="str">
        <f t="shared" si="433"/>
        <v>out/2019</v>
      </c>
      <c r="E13882" s="206">
        <v>43768</v>
      </c>
      <c r="F13882" s="205" t="s">
        <v>201</v>
      </c>
      <c r="G13882" s="205" t="s">
        <v>287</v>
      </c>
      <c r="H13882" s="209" t="s">
        <v>1887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693</v>
      </c>
      <c r="C13883" s="205" t="s">
        <v>692</v>
      </c>
      <c r="D13883" s="72" t="str">
        <f t="shared" si="433"/>
        <v>out/2019</v>
      </c>
      <c r="E13883" s="206">
        <v>43768</v>
      </c>
      <c r="F13883" s="205" t="s">
        <v>210</v>
      </c>
      <c r="G13883" s="205" t="s">
        <v>287</v>
      </c>
      <c r="H13883" s="209" t="s">
        <v>298</v>
      </c>
      <c r="I13883" s="207" t="s">
        <v>2137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691</v>
      </c>
      <c r="C13884" s="205" t="s">
        <v>692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287</v>
      </c>
      <c r="H13884" s="207" t="s">
        <v>2409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691</v>
      </c>
      <c r="C13885" s="205" t="s">
        <v>692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287</v>
      </c>
      <c r="H13885" s="207" t="s">
        <v>2116</v>
      </c>
      <c r="I13885" s="207" t="s">
        <v>235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691</v>
      </c>
      <c r="C13886" s="205" t="s">
        <v>692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287</v>
      </c>
      <c r="H13886" s="207" t="s">
        <v>1354</v>
      </c>
      <c r="I13886" s="207" t="s">
        <v>235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691</v>
      </c>
      <c r="C13887" s="205" t="s">
        <v>692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287</v>
      </c>
      <c r="H13887" s="207" t="s">
        <v>1354</v>
      </c>
      <c r="I13887" s="207" t="s">
        <v>235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691</v>
      </c>
      <c r="C13888" s="205" t="s">
        <v>692</v>
      </c>
      <c r="D13888" s="72" t="str">
        <f t="shared" si="433"/>
        <v>out/2019</v>
      </c>
      <c r="E13888" s="206">
        <v>43768</v>
      </c>
      <c r="F13888" s="205" t="s">
        <v>2184</v>
      </c>
      <c r="G13888" s="205" t="s">
        <v>287</v>
      </c>
      <c r="H13888" s="207" t="s">
        <v>2410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691</v>
      </c>
      <c r="C13889" s="205" t="s">
        <v>692</v>
      </c>
      <c r="D13889" s="72" t="str">
        <f t="shared" si="433"/>
        <v>out/2019</v>
      </c>
      <c r="E13889" s="206">
        <v>43768</v>
      </c>
      <c r="F13889" s="205" t="s">
        <v>2184</v>
      </c>
      <c r="G13889" s="205" t="s">
        <v>287</v>
      </c>
      <c r="H13889" s="207" t="s">
        <v>1263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691</v>
      </c>
      <c r="C13890" s="205" t="s">
        <v>692</v>
      </c>
      <c r="D13890" s="72" t="str">
        <f t="shared" si="433"/>
        <v>out/2019</v>
      </c>
      <c r="E13890" s="206">
        <v>43768</v>
      </c>
      <c r="F13890" s="205" t="s">
        <v>2184</v>
      </c>
      <c r="G13890" s="205" t="s">
        <v>287</v>
      </c>
      <c r="H13890" s="207" t="s">
        <v>2411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691</v>
      </c>
      <c r="C13891" s="205" t="s">
        <v>692</v>
      </c>
      <c r="D13891" s="72" t="str">
        <f t="shared" si="433"/>
        <v>out/2019</v>
      </c>
      <c r="E13891" s="206">
        <v>43768</v>
      </c>
      <c r="F13891" s="205" t="s">
        <v>2184</v>
      </c>
      <c r="G13891" s="205" t="s">
        <v>287</v>
      </c>
      <c r="H13891" s="207" t="s">
        <v>1268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691</v>
      </c>
      <c r="C13892" s="205" t="s">
        <v>692</v>
      </c>
      <c r="D13892" s="72" t="str">
        <f t="shared" ref="D13892:D13955" si="435">TEXT(E13892,"mmm/aaaa")</f>
        <v>out/2019</v>
      </c>
      <c r="E13892" s="206">
        <v>43768</v>
      </c>
      <c r="F13892" s="205" t="s">
        <v>2184</v>
      </c>
      <c r="G13892" s="205" t="s">
        <v>287</v>
      </c>
      <c r="H13892" s="207" t="s">
        <v>2412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691</v>
      </c>
      <c r="C13893" s="205" t="s">
        <v>692</v>
      </c>
      <c r="D13893" s="72" t="str">
        <f t="shared" si="435"/>
        <v>out/2019</v>
      </c>
      <c r="E13893" s="206">
        <v>43768</v>
      </c>
      <c r="F13893" s="205" t="s">
        <v>2184</v>
      </c>
      <c r="G13893" s="205" t="s">
        <v>287</v>
      </c>
      <c r="H13893" s="207" t="s">
        <v>1188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691</v>
      </c>
      <c r="C13894" s="205" t="s">
        <v>692</v>
      </c>
      <c r="D13894" s="72" t="str">
        <f t="shared" si="435"/>
        <v>out/2019</v>
      </c>
      <c r="E13894" s="206">
        <v>43768</v>
      </c>
      <c r="F13894" s="205" t="s">
        <v>2184</v>
      </c>
      <c r="G13894" s="205" t="s">
        <v>287</v>
      </c>
      <c r="H13894" s="207" t="s">
        <v>815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691</v>
      </c>
      <c r="C13895" s="205" t="s">
        <v>692</v>
      </c>
      <c r="D13895" s="72" t="str">
        <f t="shared" si="435"/>
        <v>out/2019</v>
      </c>
      <c r="E13895" s="206">
        <v>43768</v>
      </c>
      <c r="F13895" s="205" t="s">
        <v>2184</v>
      </c>
      <c r="G13895" s="205" t="s">
        <v>287</v>
      </c>
      <c r="H13895" s="207" t="s">
        <v>298</v>
      </c>
      <c r="I13895" s="207" t="s">
        <v>2137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691</v>
      </c>
      <c r="C13896" s="205" t="s">
        <v>692</v>
      </c>
      <c r="D13896" s="72" t="str">
        <f t="shared" si="435"/>
        <v>out/2019</v>
      </c>
      <c r="E13896" s="206">
        <v>43768</v>
      </c>
      <c r="F13896" s="205" t="s">
        <v>2184</v>
      </c>
      <c r="G13896" s="205" t="s">
        <v>287</v>
      </c>
      <c r="H13896" s="207" t="s">
        <v>298</v>
      </c>
      <c r="I13896" s="207" t="s">
        <v>2137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691</v>
      </c>
      <c r="C13897" s="205" t="s">
        <v>692</v>
      </c>
      <c r="D13897" s="72" t="str">
        <f t="shared" si="435"/>
        <v>out/2019</v>
      </c>
      <c r="E13897" s="206">
        <v>43768</v>
      </c>
      <c r="F13897" s="205" t="s">
        <v>2184</v>
      </c>
      <c r="G13897" s="205" t="s">
        <v>287</v>
      </c>
      <c r="H13897" s="207" t="s">
        <v>298</v>
      </c>
      <c r="I13897" s="207" t="s">
        <v>2137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691</v>
      </c>
      <c r="C13898" s="205" t="s">
        <v>692</v>
      </c>
      <c r="D13898" s="72" t="str">
        <f t="shared" si="435"/>
        <v>out/2019</v>
      </c>
      <c r="E13898" s="206">
        <v>43768</v>
      </c>
      <c r="F13898" s="205" t="s">
        <v>2184</v>
      </c>
      <c r="G13898" s="205" t="s">
        <v>287</v>
      </c>
      <c r="H13898" s="207" t="s">
        <v>204</v>
      </c>
      <c r="I13898" s="207" t="s">
        <v>292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691</v>
      </c>
      <c r="C13899" s="205" t="s">
        <v>692</v>
      </c>
      <c r="D13899" s="72" t="str">
        <f t="shared" si="435"/>
        <v>out/2019</v>
      </c>
      <c r="E13899" s="206">
        <v>43768</v>
      </c>
      <c r="F13899" s="205" t="s">
        <v>1618</v>
      </c>
      <c r="G13899" s="205" t="s">
        <v>287</v>
      </c>
      <c r="H13899" s="207" t="s">
        <v>1888</v>
      </c>
      <c r="I13899" s="207" t="s">
        <v>202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691</v>
      </c>
      <c r="C13900" s="205" t="s">
        <v>692</v>
      </c>
      <c r="D13900" s="72" t="str">
        <f t="shared" si="435"/>
        <v>out/2019</v>
      </c>
      <c r="E13900" s="206">
        <v>43768</v>
      </c>
      <c r="F13900" s="205" t="s">
        <v>201</v>
      </c>
      <c r="G13900" s="205" t="s">
        <v>287</v>
      </c>
      <c r="H13900" s="207" t="s">
        <v>1887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691</v>
      </c>
      <c r="C13901" s="205" t="s">
        <v>692</v>
      </c>
      <c r="D13901" s="72" t="str">
        <f t="shared" si="435"/>
        <v>out/2019</v>
      </c>
      <c r="E13901" s="206">
        <v>43769</v>
      </c>
      <c r="F13901" s="205" t="s">
        <v>201</v>
      </c>
      <c r="G13901" s="205" t="s">
        <v>287</v>
      </c>
      <c r="H13901" s="207" t="s">
        <v>1887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691</v>
      </c>
      <c r="C13902" s="205" t="s">
        <v>692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287</v>
      </c>
      <c r="H13902" s="207" t="s">
        <v>2413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691</v>
      </c>
      <c r="C13903" s="205" t="s">
        <v>692</v>
      </c>
      <c r="D13903" s="72" t="str">
        <f t="shared" si="435"/>
        <v>out/2019</v>
      </c>
      <c r="E13903" s="206">
        <v>43769</v>
      </c>
      <c r="F13903" s="205" t="s">
        <v>2184</v>
      </c>
      <c r="G13903" s="205" t="s">
        <v>287</v>
      </c>
      <c r="H13903" s="207" t="s">
        <v>2414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691</v>
      </c>
      <c r="C13904" s="205" t="s">
        <v>692</v>
      </c>
      <c r="D13904" s="72" t="str">
        <f t="shared" si="435"/>
        <v>out/2019</v>
      </c>
      <c r="E13904" s="206">
        <v>43769</v>
      </c>
      <c r="F13904" s="205" t="s">
        <v>2184</v>
      </c>
      <c r="G13904" s="205" t="s">
        <v>287</v>
      </c>
      <c r="H13904" s="207" t="s">
        <v>2414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691</v>
      </c>
      <c r="C13905" s="205" t="s">
        <v>692</v>
      </c>
      <c r="D13905" s="72" t="str">
        <f t="shared" si="435"/>
        <v>out/2019</v>
      </c>
      <c r="E13905" s="206">
        <v>43769</v>
      </c>
      <c r="F13905" s="205" t="s">
        <v>2184</v>
      </c>
      <c r="G13905" s="205" t="s">
        <v>287</v>
      </c>
      <c r="H13905" s="207" t="s">
        <v>2415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691</v>
      </c>
      <c r="C13906" s="205" t="s">
        <v>692</v>
      </c>
      <c r="D13906" s="72" t="str">
        <f t="shared" si="435"/>
        <v>out/2019</v>
      </c>
      <c r="E13906" s="206">
        <v>43769</v>
      </c>
      <c r="F13906" s="205" t="s">
        <v>2184</v>
      </c>
      <c r="G13906" s="205" t="s">
        <v>287</v>
      </c>
      <c r="H13906" s="228" t="s">
        <v>947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691</v>
      </c>
      <c r="C13907" s="205" t="s">
        <v>692</v>
      </c>
      <c r="D13907" s="72" t="str">
        <f t="shared" si="435"/>
        <v>out/2019</v>
      </c>
      <c r="E13907" s="206">
        <v>43769</v>
      </c>
      <c r="F13907" s="205" t="s">
        <v>2184</v>
      </c>
      <c r="G13907" s="205" t="s">
        <v>287</v>
      </c>
      <c r="H13907" s="207" t="s">
        <v>773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691</v>
      </c>
      <c r="C13908" s="205" t="s">
        <v>692</v>
      </c>
      <c r="D13908" s="72" t="str">
        <f t="shared" si="435"/>
        <v>out/2019</v>
      </c>
      <c r="E13908" s="206">
        <v>43769</v>
      </c>
      <c r="F13908" s="205" t="s">
        <v>2184</v>
      </c>
      <c r="G13908" s="205" t="s">
        <v>287</v>
      </c>
      <c r="H13908" s="207" t="s">
        <v>2416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691</v>
      </c>
      <c r="C13909" s="205" t="s">
        <v>692</v>
      </c>
      <c r="D13909" s="72" t="str">
        <f t="shared" si="435"/>
        <v>out/2019</v>
      </c>
      <c r="E13909" s="206">
        <v>43769</v>
      </c>
      <c r="F13909" s="205" t="s">
        <v>2184</v>
      </c>
      <c r="G13909" s="205" t="s">
        <v>287</v>
      </c>
      <c r="H13909" s="207" t="s">
        <v>804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691</v>
      </c>
      <c r="C13910" s="205" t="s">
        <v>692</v>
      </c>
      <c r="D13910" s="72" t="str">
        <f t="shared" si="435"/>
        <v>out/2019</v>
      </c>
      <c r="E13910" s="206">
        <v>43769</v>
      </c>
      <c r="F13910" s="205" t="s">
        <v>2184</v>
      </c>
      <c r="G13910" s="205" t="s">
        <v>287</v>
      </c>
      <c r="H13910" s="207" t="s">
        <v>892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691</v>
      </c>
      <c r="C13911" s="205" t="s">
        <v>692</v>
      </c>
      <c r="D13911" s="72" t="str">
        <f t="shared" si="435"/>
        <v>out/2019</v>
      </c>
      <c r="E13911" s="206">
        <v>43769</v>
      </c>
      <c r="F13911" s="205" t="s">
        <v>2184</v>
      </c>
      <c r="G13911" s="205" t="s">
        <v>287</v>
      </c>
      <c r="H13911" s="207" t="s">
        <v>1674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691</v>
      </c>
      <c r="C13912" s="205" t="s">
        <v>692</v>
      </c>
      <c r="D13912" s="72" t="str">
        <f t="shared" si="435"/>
        <v>out/2019</v>
      </c>
      <c r="E13912" s="206">
        <v>43769</v>
      </c>
      <c r="F13912" s="205" t="s">
        <v>2184</v>
      </c>
      <c r="G13912" s="205" t="s">
        <v>287</v>
      </c>
      <c r="H13912" s="207" t="s">
        <v>1672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693</v>
      </c>
      <c r="C13913" s="205" t="s">
        <v>692</v>
      </c>
      <c r="D13913" s="72" t="str">
        <f t="shared" si="435"/>
        <v>out/2019</v>
      </c>
      <c r="E13913" s="206">
        <v>43769</v>
      </c>
      <c r="F13913" s="205" t="s">
        <v>201</v>
      </c>
      <c r="G13913" s="205" t="s">
        <v>287</v>
      </c>
      <c r="H13913" s="207" t="s">
        <v>1887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693</v>
      </c>
      <c r="C13914" s="205" t="s">
        <v>692</v>
      </c>
      <c r="D13914" s="72" t="str">
        <f t="shared" si="435"/>
        <v>out/2019</v>
      </c>
      <c r="E13914" s="206">
        <v>43769</v>
      </c>
      <c r="F13914" s="205" t="s">
        <v>520</v>
      </c>
      <c r="G13914" s="205" t="s">
        <v>287</v>
      </c>
      <c r="H13914" s="207" t="s">
        <v>204</v>
      </c>
      <c r="I13914" s="207" t="s">
        <v>292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693</v>
      </c>
      <c r="C13915" s="205" t="s">
        <v>692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287</v>
      </c>
      <c r="H13915" s="207" t="s">
        <v>2417</v>
      </c>
      <c r="I13915" s="207" t="s">
        <v>230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691</v>
      </c>
      <c r="C13916" s="205" t="s">
        <v>692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287</v>
      </c>
      <c r="H13916" s="207" t="s">
        <v>2417</v>
      </c>
      <c r="I13916" s="207" t="s">
        <v>230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693</v>
      </c>
      <c r="C13917" s="205" t="s">
        <v>692</v>
      </c>
      <c r="D13917" s="72" t="str">
        <f t="shared" si="435"/>
        <v>nov/2019</v>
      </c>
      <c r="E13917" s="206">
        <v>43770</v>
      </c>
      <c r="F13917" s="205" t="s">
        <v>201</v>
      </c>
      <c r="G13917" s="205" t="s">
        <v>287</v>
      </c>
      <c r="H13917" s="207" t="s">
        <v>1887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693</v>
      </c>
      <c r="C13918" s="205" t="s">
        <v>692</v>
      </c>
      <c r="D13918" s="72" t="str">
        <f t="shared" si="435"/>
        <v>nov/2019</v>
      </c>
      <c r="E13918" s="206">
        <v>43770</v>
      </c>
      <c r="F13918" s="205" t="s">
        <v>520</v>
      </c>
      <c r="G13918" s="205" t="s">
        <v>287</v>
      </c>
      <c r="H13918" s="207" t="s">
        <v>204</v>
      </c>
      <c r="I13918" s="207" t="s">
        <v>292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691</v>
      </c>
      <c r="C13919" s="205" t="s">
        <v>692</v>
      </c>
      <c r="D13919" s="72" t="str">
        <f t="shared" si="435"/>
        <v>nov/2019</v>
      </c>
      <c r="E13919" s="206">
        <v>43770</v>
      </c>
      <c r="F13919" s="205" t="s">
        <v>1618</v>
      </c>
      <c r="G13919" s="205" t="s">
        <v>287</v>
      </c>
      <c r="H13919" s="207" t="s">
        <v>1888</v>
      </c>
      <c r="I13919" s="207" t="s">
        <v>202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691</v>
      </c>
      <c r="C13920" s="205" t="s">
        <v>692</v>
      </c>
      <c r="D13920" s="72" t="str">
        <f t="shared" si="435"/>
        <v>nov/2019</v>
      </c>
      <c r="E13920" s="206">
        <v>43770</v>
      </c>
      <c r="F13920" s="205" t="s">
        <v>201</v>
      </c>
      <c r="G13920" s="205" t="s">
        <v>287</v>
      </c>
      <c r="H13920" s="207" t="s">
        <v>1887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691</v>
      </c>
      <c r="C13921" s="205" t="s">
        <v>692</v>
      </c>
      <c r="D13921" s="72" t="str">
        <f t="shared" si="435"/>
        <v>nov/2019</v>
      </c>
      <c r="E13921" s="206">
        <v>43770</v>
      </c>
      <c r="F13921" s="205" t="s">
        <v>210</v>
      </c>
      <c r="G13921" s="205" t="s">
        <v>287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693</v>
      </c>
      <c r="C13922" s="205" t="s">
        <v>692</v>
      </c>
      <c r="D13922" s="72" t="str">
        <f t="shared" si="435"/>
        <v>nov/2019</v>
      </c>
      <c r="E13922" s="206">
        <v>43773</v>
      </c>
      <c r="F13922" s="205" t="s">
        <v>201</v>
      </c>
      <c r="G13922" s="205" t="s">
        <v>287</v>
      </c>
      <c r="H13922" s="207" t="s">
        <v>1887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693</v>
      </c>
      <c r="C13923" s="205" t="s">
        <v>692</v>
      </c>
      <c r="D13923" s="72" t="str">
        <f t="shared" si="435"/>
        <v>nov/2019</v>
      </c>
      <c r="E13923" s="206">
        <v>43773</v>
      </c>
      <c r="F13923" s="205" t="s">
        <v>520</v>
      </c>
      <c r="G13923" s="205" t="s">
        <v>287</v>
      </c>
      <c r="H13923" s="207" t="s">
        <v>204</v>
      </c>
      <c r="I13923" s="207" t="s">
        <v>292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691</v>
      </c>
      <c r="C13924" s="205" t="s">
        <v>692</v>
      </c>
      <c r="D13924" s="72" t="str">
        <f t="shared" si="435"/>
        <v>nov/2019</v>
      </c>
      <c r="E13924" s="206">
        <v>43773</v>
      </c>
      <c r="F13924" s="205" t="s">
        <v>1618</v>
      </c>
      <c r="G13924" s="205" t="s">
        <v>287</v>
      </c>
      <c r="H13924" s="207" t="s">
        <v>1888</v>
      </c>
      <c r="I13924" s="207" t="s">
        <v>202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691</v>
      </c>
      <c r="C13925" s="205" t="s">
        <v>692</v>
      </c>
      <c r="D13925" s="72" t="str">
        <f t="shared" si="435"/>
        <v>nov/2019</v>
      </c>
      <c r="E13925" s="206">
        <v>43773</v>
      </c>
      <c r="F13925" s="205" t="s">
        <v>201</v>
      </c>
      <c r="G13925" s="205" t="s">
        <v>287</v>
      </c>
      <c r="H13925" s="207" t="s">
        <v>1887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691</v>
      </c>
      <c r="C13926" s="205" t="s">
        <v>692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287</v>
      </c>
      <c r="H13926" s="207" t="s">
        <v>582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691</v>
      </c>
      <c r="C13927" s="205" t="s">
        <v>692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287</v>
      </c>
      <c r="H13927" s="207" t="s">
        <v>385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691</v>
      </c>
      <c r="C13928" s="205" t="s">
        <v>692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287</v>
      </c>
      <c r="H13928" s="207" t="s">
        <v>316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691</v>
      </c>
      <c r="C13929" s="205" t="s">
        <v>692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287</v>
      </c>
      <c r="H13929" s="207" t="s">
        <v>2112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691</v>
      </c>
      <c r="C13930" s="205" t="s">
        <v>692</v>
      </c>
      <c r="D13930" s="72" t="str">
        <f t="shared" si="435"/>
        <v>nov/2019</v>
      </c>
      <c r="E13930" s="206">
        <v>43773</v>
      </c>
      <c r="F13930" s="205" t="s">
        <v>2199</v>
      </c>
      <c r="G13930" s="205" t="s">
        <v>287</v>
      </c>
      <c r="H13930" s="207" t="s">
        <v>2323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691</v>
      </c>
      <c r="C13931" s="205" t="s">
        <v>692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287</v>
      </c>
      <c r="H13931" s="207" t="s">
        <v>322</v>
      </c>
      <c r="I13931" s="207" t="s">
        <v>247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691</v>
      </c>
      <c r="C13932" s="205" t="s">
        <v>692</v>
      </c>
      <c r="D13932" s="72" t="str">
        <f t="shared" si="435"/>
        <v>nov/2019</v>
      </c>
      <c r="E13932" s="206">
        <v>43773</v>
      </c>
      <c r="F13932" s="205" t="s">
        <v>2199</v>
      </c>
      <c r="G13932" s="205" t="s">
        <v>287</v>
      </c>
      <c r="H13932" s="207" t="s">
        <v>2323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691</v>
      </c>
      <c r="C13933" s="205" t="s">
        <v>692</v>
      </c>
      <c r="D13933" s="72" t="str">
        <f t="shared" si="435"/>
        <v>nov/2019</v>
      </c>
      <c r="E13933" s="206">
        <v>43773</v>
      </c>
      <c r="F13933" s="205" t="s">
        <v>210</v>
      </c>
      <c r="G13933" s="205" t="s">
        <v>287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691</v>
      </c>
      <c r="C13934" s="205" t="s">
        <v>692</v>
      </c>
      <c r="D13934" s="72" t="str">
        <f t="shared" si="435"/>
        <v>nov/2019</v>
      </c>
      <c r="E13934" s="206">
        <v>43773</v>
      </c>
      <c r="F13934" s="205" t="s">
        <v>520</v>
      </c>
      <c r="G13934" s="205" t="s">
        <v>287</v>
      </c>
      <c r="H13934" s="207" t="s">
        <v>204</v>
      </c>
      <c r="I13934" s="207" t="s">
        <v>292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693</v>
      </c>
      <c r="C13935" s="205" t="s">
        <v>692</v>
      </c>
      <c r="D13935" s="72" t="str">
        <f t="shared" si="435"/>
        <v>nov/2019</v>
      </c>
      <c r="E13935" s="206">
        <v>43774</v>
      </c>
      <c r="F13935" s="205" t="s">
        <v>201</v>
      </c>
      <c r="G13935" s="205" t="s">
        <v>287</v>
      </c>
      <c r="H13935" s="207" t="s">
        <v>1887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693</v>
      </c>
      <c r="C13936" s="205" t="s">
        <v>692</v>
      </c>
      <c r="D13936" s="72" t="str">
        <f t="shared" si="435"/>
        <v>nov/2019</v>
      </c>
      <c r="E13936" s="206">
        <v>43774</v>
      </c>
      <c r="F13936" s="205" t="s">
        <v>520</v>
      </c>
      <c r="G13936" s="205" t="s">
        <v>287</v>
      </c>
      <c r="H13936" s="207" t="s">
        <v>204</v>
      </c>
      <c r="I13936" s="207" t="s">
        <v>292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691</v>
      </c>
      <c r="C13937" s="205" t="s">
        <v>692</v>
      </c>
      <c r="D13937" s="72" t="str">
        <f t="shared" si="435"/>
        <v>nov/2019</v>
      </c>
      <c r="E13937" s="206">
        <v>43774</v>
      </c>
      <c r="F13937" s="205" t="s">
        <v>201</v>
      </c>
      <c r="G13937" s="205" t="s">
        <v>287</v>
      </c>
      <c r="H13937" s="207" t="s">
        <v>1887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691</v>
      </c>
      <c r="C13938" s="205" t="s">
        <v>692</v>
      </c>
      <c r="D13938" s="72" t="str">
        <f t="shared" si="435"/>
        <v>nov/2019</v>
      </c>
      <c r="E13938" s="206">
        <v>43774</v>
      </c>
      <c r="F13938" s="205" t="s">
        <v>2199</v>
      </c>
      <c r="G13938" s="205" t="s">
        <v>287</v>
      </c>
      <c r="H13938" s="207" t="s">
        <v>2418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691</v>
      </c>
      <c r="C13939" s="205" t="s">
        <v>692</v>
      </c>
      <c r="D13939" s="72" t="str">
        <f t="shared" si="435"/>
        <v>nov/2019</v>
      </c>
      <c r="E13939" s="206">
        <v>43774</v>
      </c>
      <c r="F13939" s="205" t="s">
        <v>2199</v>
      </c>
      <c r="G13939" s="205" t="s">
        <v>287</v>
      </c>
      <c r="H13939" s="207" t="s">
        <v>2418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691</v>
      </c>
      <c r="C13940" s="205" t="s">
        <v>692</v>
      </c>
      <c r="D13940" s="72" t="str">
        <f t="shared" si="435"/>
        <v>nov/2019</v>
      </c>
      <c r="E13940" s="206">
        <v>43774</v>
      </c>
      <c r="F13940" s="205" t="s">
        <v>2199</v>
      </c>
      <c r="G13940" s="205" t="s">
        <v>287</v>
      </c>
      <c r="H13940" s="207" t="s">
        <v>2418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691</v>
      </c>
      <c r="C13941" s="205" t="s">
        <v>692</v>
      </c>
      <c r="D13941" s="72" t="str">
        <f t="shared" si="435"/>
        <v>nov/2019</v>
      </c>
      <c r="E13941" s="206">
        <v>43774</v>
      </c>
      <c r="F13941" s="205" t="s">
        <v>2199</v>
      </c>
      <c r="G13941" s="205" t="s">
        <v>287</v>
      </c>
      <c r="H13941" s="207" t="s">
        <v>2418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691</v>
      </c>
      <c r="C13942" s="205" t="s">
        <v>692</v>
      </c>
      <c r="D13942" s="72" t="str">
        <f t="shared" si="435"/>
        <v>nov/2019</v>
      </c>
      <c r="E13942" s="206">
        <v>43774</v>
      </c>
      <c r="F13942" s="205" t="s">
        <v>2199</v>
      </c>
      <c r="G13942" s="205" t="s">
        <v>287</v>
      </c>
      <c r="H13942" s="207" t="s">
        <v>2418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691</v>
      </c>
      <c r="C13943" s="205" t="s">
        <v>692</v>
      </c>
      <c r="D13943" s="72" t="str">
        <f t="shared" si="435"/>
        <v>nov/2019</v>
      </c>
      <c r="E13943" s="206">
        <v>43774</v>
      </c>
      <c r="F13943" s="205" t="s">
        <v>2199</v>
      </c>
      <c r="G13943" s="205" t="s">
        <v>287</v>
      </c>
      <c r="H13943" s="207" t="s">
        <v>2418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691</v>
      </c>
      <c r="C13944" s="205" t="s">
        <v>692</v>
      </c>
      <c r="D13944" s="72" t="str">
        <f t="shared" si="435"/>
        <v>nov/2019</v>
      </c>
      <c r="E13944" s="206">
        <v>43774</v>
      </c>
      <c r="F13944" s="205" t="s">
        <v>2199</v>
      </c>
      <c r="G13944" s="205" t="s">
        <v>287</v>
      </c>
      <c r="H13944" s="207" t="s">
        <v>2418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691</v>
      </c>
      <c r="C13945" s="205" t="s">
        <v>692</v>
      </c>
      <c r="D13945" s="72" t="str">
        <f t="shared" si="435"/>
        <v>nov/2019</v>
      </c>
      <c r="E13945" s="206">
        <v>43774</v>
      </c>
      <c r="F13945" s="205" t="s">
        <v>2011</v>
      </c>
      <c r="G13945" s="205" t="s">
        <v>287</v>
      </c>
      <c r="H13945" s="207" t="s">
        <v>431</v>
      </c>
      <c r="I13945" s="207" t="s">
        <v>268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691</v>
      </c>
      <c r="C13946" s="205" t="s">
        <v>692</v>
      </c>
      <c r="D13946" s="72" t="str">
        <f t="shared" si="435"/>
        <v>nov/2019</v>
      </c>
      <c r="E13946" s="206">
        <v>43774</v>
      </c>
      <c r="F13946" s="205" t="s">
        <v>2011</v>
      </c>
      <c r="G13946" s="205" t="s">
        <v>287</v>
      </c>
      <c r="H13946" s="207" t="s">
        <v>449</v>
      </c>
      <c r="I13946" s="207" t="s">
        <v>268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691</v>
      </c>
      <c r="C13947" s="205" t="s">
        <v>692</v>
      </c>
      <c r="D13947" s="72" t="str">
        <f t="shared" si="435"/>
        <v>nov/2019</v>
      </c>
      <c r="E13947" s="206">
        <v>43774</v>
      </c>
      <c r="F13947" s="205" t="s">
        <v>211</v>
      </c>
      <c r="G13947" s="205" t="s">
        <v>287</v>
      </c>
      <c r="H13947" s="207" t="s">
        <v>2419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691</v>
      </c>
      <c r="C13948" s="205" t="s">
        <v>692</v>
      </c>
      <c r="D13948" s="72" t="str">
        <f t="shared" si="435"/>
        <v>nov/2019</v>
      </c>
      <c r="E13948" s="206">
        <v>43774</v>
      </c>
      <c r="F13948" s="205" t="s">
        <v>2011</v>
      </c>
      <c r="G13948" s="205" t="s">
        <v>287</v>
      </c>
      <c r="H13948" s="207" t="s">
        <v>353</v>
      </c>
      <c r="I13948" s="207" t="s">
        <v>268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691</v>
      </c>
      <c r="C13949" s="205" t="s">
        <v>692</v>
      </c>
      <c r="D13949" s="72" t="str">
        <f t="shared" si="435"/>
        <v>nov/2019</v>
      </c>
      <c r="E13949" s="206">
        <v>43774</v>
      </c>
      <c r="F13949" s="205" t="s">
        <v>210</v>
      </c>
      <c r="G13949" s="205" t="s">
        <v>287</v>
      </c>
      <c r="H13949" s="207" t="s">
        <v>298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691</v>
      </c>
      <c r="C13950" s="205" t="s">
        <v>692</v>
      </c>
      <c r="D13950" s="72" t="str">
        <f t="shared" si="435"/>
        <v>nov/2019</v>
      </c>
      <c r="E13950" s="206">
        <v>43774</v>
      </c>
      <c r="F13950" s="205" t="s">
        <v>210</v>
      </c>
      <c r="G13950" s="205" t="s">
        <v>287</v>
      </c>
      <c r="H13950" s="207" t="s">
        <v>298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691</v>
      </c>
      <c r="C13951" s="205" t="s">
        <v>692</v>
      </c>
      <c r="D13951" s="72" t="str">
        <f t="shared" si="435"/>
        <v>nov/2019</v>
      </c>
      <c r="E13951" s="206">
        <v>43774</v>
      </c>
      <c r="F13951" s="205" t="s">
        <v>210</v>
      </c>
      <c r="G13951" s="205" t="s">
        <v>287</v>
      </c>
      <c r="H13951" s="207" t="s">
        <v>298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691</v>
      </c>
      <c r="C13952" s="205" t="s">
        <v>692</v>
      </c>
      <c r="D13952" s="72" t="str">
        <f t="shared" si="435"/>
        <v>nov/2019</v>
      </c>
      <c r="E13952" s="206">
        <v>43774</v>
      </c>
      <c r="F13952" s="205" t="s">
        <v>2420</v>
      </c>
      <c r="G13952" s="205" t="s">
        <v>287</v>
      </c>
      <c r="H13952" s="207" t="s">
        <v>2421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691</v>
      </c>
      <c r="C13953" s="205" t="s">
        <v>692</v>
      </c>
      <c r="D13953" s="72" t="str">
        <f t="shared" si="435"/>
        <v>nov/2019</v>
      </c>
      <c r="E13953" s="206">
        <v>43774</v>
      </c>
      <c r="F13953" s="205" t="s">
        <v>520</v>
      </c>
      <c r="G13953" s="205" t="s">
        <v>287</v>
      </c>
      <c r="H13953" s="207" t="s">
        <v>204</v>
      </c>
      <c r="I13953" s="207" t="s">
        <v>292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691</v>
      </c>
      <c r="C13954" s="205" t="s">
        <v>692</v>
      </c>
      <c r="D13954" s="72" t="str">
        <f t="shared" si="435"/>
        <v>nov/2019</v>
      </c>
      <c r="E13954" s="206">
        <v>43775</v>
      </c>
      <c r="F13954" s="205" t="s">
        <v>1886</v>
      </c>
      <c r="G13954" s="205" t="s">
        <v>287</v>
      </c>
      <c r="H13954" s="207" t="s">
        <v>2422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691</v>
      </c>
      <c r="C13955" s="205" t="s">
        <v>692</v>
      </c>
      <c r="D13955" s="72" t="str">
        <f t="shared" si="435"/>
        <v>nov/2019</v>
      </c>
      <c r="E13955" s="206">
        <v>43775</v>
      </c>
      <c r="F13955" s="205" t="s">
        <v>1886</v>
      </c>
      <c r="G13955" s="205" t="s">
        <v>287</v>
      </c>
      <c r="H13955" s="207" t="s">
        <v>2423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691</v>
      </c>
      <c r="C13956" s="205" t="s">
        <v>692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287</v>
      </c>
      <c r="H13956" s="207" t="s">
        <v>399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691</v>
      </c>
      <c r="C13957" s="205" t="s">
        <v>692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287</v>
      </c>
      <c r="H13957" s="207" t="s">
        <v>1023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691</v>
      </c>
      <c r="C13958" s="205" t="s">
        <v>692</v>
      </c>
      <c r="D13958" s="72" t="str">
        <f t="shared" si="437"/>
        <v>nov/2019</v>
      </c>
      <c r="E13958" s="206">
        <v>43775</v>
      </c>
      <c r="F13958" s="205" t="s">
        <v>2424</v>
      </c>
      <c r="G13958" s="205" t="s">
        <v>287</v>
      </c>
      <c r="H13958" s="207" t="s">
        <v>1023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691</v>
      </c>
      <c r="C13959" s="205" t="s">
        <v>692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287</v>
      </c>
      <c r="H13959" s="207" t="s">
        <v>2190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691</v>
      </c>
      <c r="C13960" s="205" t="s">
        <v>692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287</v>
      </c>
      <c r="H13960" s="207" t="s">
        <v>2360</v>
      </c>
      <c r="I13960" s="207" t="s">
        <v>252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691</v>
      </c>
      <c r="C13961" s="205" t="s">
        <v>692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287</v>
      </c>
      <c r="H13961" s="207" t="s">
        <v>2360</v>
      </c>
      <c r="I13961" s="207" t="s">
        <v>252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691</v>
      </c>
      <c r="C13962" s="205" t="s">
        <v>692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287</v>
      </c>
      <c r="H13962" s="207" t="s">
        <v>2360</v>
      </c>
      <c r="I13962" s="207" t="s">
        <v>252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691</v>
      </c>
      <c r="C13963" s="205" t="s">
        <v>692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287</v>
      </c>
      <c r="H13963" s="207" t="s">
        <v>2360</v>
      </c>
      <c r="I13963" s="207" t="s">
        <v>252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691</v>
      </c>
      <c r="C13964" s="205" t="s">
        <v>692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287</v>
      </c>
      <c r="H13964" s="207" t="s">
        <v>2360</v>
      </c>
      <c r="I13964" s="207" t="s">
        <v>252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691</v>
      </c>
      <c r="C13965" s="205" t="s">
        <v>692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287</v>
      </c>
      <c r="H13965" s="207" t="s">
        <v>1778</v>
      </c>
      <c r="I13965" s="207" t="s">
        <v>236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691</v>
      </c>
      <c r="C13966" s="205" t="s">
        <v>692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287</v>
      </c>
      <c r="H13966" s="207" t="s">
        <v>2094</v>
      </c>
      <c r="I13966" s="207" t="s">
        <v>236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691</v>
      </c>
      <c r="C13967" s="205" t="s">
        <v>692</v>
      </c>
      <c r="D13967" s="72" t="str">
        <f t="shared" si="437"/>
        <v>nov/2019</v>
      </c>
      <c r="E13967" s="206">
        <v>43775</v>
      </c>
      <c r="F13967" s="205" t="s">
        <v>210</v>
      </c>
      <c r="G13967" s="205" t="s">
        <v>287</v>
      </c>
      <c r="H13967" s="207" t="s">
        <v>298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691</v>
      </c>
      <c r="C13968" s="205" t="s">
        <v>692</v>
      </c>
      <c r="D13968" s="72" t="str">
        <f t="shared" si="437"/>
        <v>nov/2019</v>
      </c>
      <c r="E13968" s="206">
        <v>43775</v>
      </c>
      <c r="F13968" s="205" t="s">
        <v>210</v>
      </c>
      <c r="G13968" s="205" t="s">
        <v>287</v>
      </c>
      <c r="H13968" s="207" t="s">
        <v>298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691</v>
      </c>
      <c r="C13969" s="205" t="s">
        <v>692</v>
      </c>
      <c r="D13969" s="72" t="str">
        <f t="shared" si="437"/>
        <v>nov/2019</v>
      </c>
      <c r="E13969" s="206">
        <v>43775</v>
      </c>
      <c r="F13969" s="205" t="s">
        <v>210</v>
      </c>
      <c r="G13969" s="205" t="s">
        <v>287</v>
      </c>
      <c r="H13969" s="207" t="s">
        <v>298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691</v>
      </c>
      <c r="C13970" s="205" t="s">
        <v>692</v>
      </c>
      <c r="D13970" s="72" t="str">
        <f t="shared" si="437"/>
        <v>nov/2019</v>
      </c>
      <c r="E13970" s="206">
        <v>43775</v>
      </c>
      <c r="F13970" s="205" t="s">
        <v>2184</v>
      </c>
      <c r="G13970" s="205" t="s">
        <v>287</v>
      </c>
      <c r="H13970" s="207" t="s">
        <v>741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691</v>
      </c>
      <c r="C13971" s="205" t="s">
        <v>692</v>
      </c>
      <c r="D13971" s="72" t="str">
        <f t="shared" si="437"/>
        <v>nov/2019</v>
      </c>
      <c r="E13971" s="206">
        <v>43775</v>
      </c>
      <c r="F13971" s="205" t="s">
        <v>2184</v>
      </c>
      <c r="G13971" s="205" t="s">
        <v>287</v>
      </c>
      <c r="H13971" s="207" t="s">
        <v>2425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691</v>
      </c>
      <c r="C13972" s="205" t="s">
        <v>692</v>
      </c>
      <c r="D13972" s="72" t="str">
        <f t="shared" si="437"/>
        <v>nov/2019</v>
      </c>
      <c r="E13972" s="206">
        <v>43775</v>
      </c>
      <c r="F13972" s="205" t="s">
        <v>2184</v>
      </c>
      <c r="G13972" s="205" t="s">
        <v>287</v>
      </c>
      <c r="H13972" s="207" t="s">
        <v>2426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691</v>
      </c>
      <c r="C13973" s="205" t="s">
        <v>692</v>
      </c>
      <c r="D13973" s="72" t="str">
        <f t="shared" si="437"/>
        <v>nov/2019</v>
      </c>
      <c r="E13973" s="206">
        <v>43775</v>
      </c>
      <c r="F13973" s="205" t="s">
        <v>2184</v>
      </c>
      <c r="G13973" s="205" t="s">
        <v>287</v>
      </c>
      <c r="H13973" s="207" t="s">
        <v>2427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691</v>
      </c>
      <c r="C13974" s="205" t="s">
        <v>692</v>
      </c>
      <c r="D13974" s="72" t="str">
        <f t="shared" si="437"/>
        <v>nov/2019</v>
      </c>
      <c r="E13974" s="206">
        <v>43775</v>
      </c>
      <c r="F13974" s="205" t="s">
        <v>2184</v>
      </c>
      <c r="G13974" s="205" t="s">
        <v>287</v>
      </c>
      <c r="H13974" s="207" t="s">
        <v>2428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691</v>
      </c>
      <c r="C13975" s="205" t="s">
        <v>692</v>
      </c>
      <c r="D13975" s="72" t="str">
        <f t="shared" si="437"/>
        <v>nov/2019</v>
      </c>
      <c r="E13975" s="206">
        <v>43775</v>
      </c>
      <c r="F13975" s="205" t="s">
        <v>520</v>
      </c>
      <c r="G13975" s="205" t="s">
        <v>287</v>
      </c>
      <c r="H13975" s="207" t="s">
        <v>204</v>
      </c>
      <c r="I13975" s="207" t="s">
        <v>292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693</v>
      </c>
      <c r="C13976" s="205" t="s">
        <v>692</v>
      </c>
      <c r="D13976" s="72" t="str">
        <f t="shared" si="437"/>
        <v>nov/2019</v>
      </c>
      <c r="E13976" s="206">
        <v>43776</v>
      </c>
      <c r="F13976" s="205" t="s">
        <v>201</v>
      </c>
      <c r="G13976" s="205" t="s">
        <v>287</v>
      </c>
      <c r="H13976" s="207" t="s">
        <v>1887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693</v>
      </c>
      <c r="C13977" s="205" t="s">
        <v>692</v>
      </c>
      <c r="D13977" s="72" t="str">
        <f t="shared" si="437"/>
        <v>nov/2019</v>
      </c>
      <c r="E13977" s="206">
        <v>43776</v>
      </c>
      <c r="F13977" s="205" t="s">
        <v>520</v>
      </c>
      <c r="G13977" s="205" t="s">
        <v>287</v>
      </c>
      <c r="H13977" s="207" t="s">
        <v>204</v>
      </c>
      <c r="I13977" s="207" t="s">
        <v>292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691</v>
      </c>
      <c r="C13978" s="205" t="s">
        <v>692</v>
      </c>
      <c r="D13978" s="72" t="str">
        <f t="shared" si="437"/>
        <v>nov/2019</v>
      </c>
      <c r="E13978" s="206">
        <v>43776</v>
      </c>
      <c r="F13978" s="205" t="s">
        <v>201</v>
      </c>
      <c r="G13978" s="205" t="s">
        <v>287</v>
      </c>
      <c r="H13978" s="207" t="s">
        <v>1887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691</v>
      </c>
      <c r="C13979" s="205" t="s">
        <v>692</v>
      </c>
      <c r="D13979" s="72" t="str">
        <f t="shared" si="437"/>
        <v>nov/2019</v>
      </c>
      <c r="E13979" s="206">
        <v>43776</v>
      </c>
      <c r="F13979" s="205" t="s">
        <v>584</v>
      </c>
      <c r="G13979" s="205" t="s">
        <v>287</v>
      </c>
      <c r="H13979" s="207" t="s">
        <v>2429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691</v>
      </c>
      <c r="C13980" s="205" t="s">
        <v>692</v>
      </c>
      <c r="D13980" s="72" t="str">
        <f t="shared" si="437"/>
        <v>nov/2019</v>
      </c>
      <c r="E13980" s="206">
        <v>43776</v>
      </c>
      <c r="F13980" s="205" t="s">
        <v>201</v>
      </c>
      <c r="G13980" s="205" t="s">
        <v>287</v>
      </c>
      <c r="H13980" s="207" t="s">
        <v>294</v>
      </c>
      <c r="I13980" s="207" t="s">
        <v>229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691</v>
      </c>
      <c r="C13981" s="205" t="s">
        <v>692</v>
      </c>
      <c r="D13981" s="72" t="str">
        <f t="shared" si="437"/>
        <v>nov/2019</v>
      </c>
      <c r="E13981" s="206">
        <v>43776</v>
      </c>
      <c r="F13981" s="205" t="s">
        <v>210</v>
      </c>
      <c r="G13981" s="205" t="s">
        <v>287</v>
      </c>
      <c r="H13981" s="207" t="s">
        <v>298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691</v>
      </c>
      <c r="C13982" s="205" t="s">
        <v>692</v>
      </c>
      <c r="D13982" s="72" t="str">
        <f t="shared" si="437"/>
        <v>nov/2019</v>
      </c>
      <c r="E13982" s="206">
        <v>43776</v>
      </c>
      <c r="F13982" s="205" t="s">
        <v>210</v>
      </c>
      <c r="G13982" s="205" t="s">
        <v>287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691</v>
      </c>
      <c r="C13983" s="205" t="s">
        <v>692</v>
      </c>
      <c r="D13983" s="72" t="str">
        <f t="shared" si="437"/>
        <v>nov/2019</v>
      </c>
      <c r="E13983" s="206">
        <v>43777</v>
      </c>
      <c r="F13983" s="205" t="s">
        <v>2430</v>
      </c>
      <c r="G13983" s="205" t="s">
        <v>287</v>
      </c>
      <c r="H13983" s="207" t="s">
        <v>2431</v>
      </c>
      <c r="I13983" s="207" t="s">
        <v>222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691</v>
      </c>
      <c r="C13984" s="205" t="s">
        <v>692</v>
      </c>
      <c r="D13984" s="72" t="str">
        <f t="shared" si="437"/>
        <v>nov/2019</v>
      </c>
      <c r="E13984" s="206">
        <v>43777</v>
      </c>
      <c r="F13984" s="205" t="s">
        <v>2430</v>
      </c>
      <c r="G13984" s="205" t="s">
        <v>287</v>
      </c>
      <c r="H13984" s="207" t="s">
        <v>2431</v>
      </c>
      <c r="I13984" s="207" t="s">
        <v>222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691</v>
      </c>
      <c r="C13985" s="205" t="s">
        <v>692</v>
      </c>
      <c r="D13985" s="72" t="str">
        <f t="shared" si="437"/>
        <v>nov/2019</v>
      </c>
      <c r="E13985" s="206">
        <v>43777</v>
      </c>
      <c r="F13985" s="205" t="s">
        <v>2432</v>
      </c>
      <c r="G13985" s="205" t="s">
        <v>287</v>
      </c>
      <c r="H13985" s="207" t="s">
        <v>2433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691</v>
      </c>
      <c r="C13986" s="205" t="s">
        <v>692</v>
      </c>
      <c r="D13986" s="72" t="str">
        <f t="shared" si="437"/>
        <v>nov/2019</v>
      </c>
      <c r="E13986" s="206">
        <v>43777</v>
      </c>
      <c r="F13986" s="205" t="s">
        <v>2430</v>
      </c>
      <c r="G13986" s="205" t="s">
        <v>287</v>
      </c>
      <c r="H13986" s="207" t="s">
        <v>2434</v>
      </c>
      <c r="I13986" s="207" t="s">
        <v>222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691</v>
      </c>
      <c r="C13987" s="205" t="s">
        <v>692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287</v>
      </c>
      <c r="H13987" s="207" t="s">
        <v>316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691</v>
      </c>
      <c r="C13988" s="205" t="s">
        <v>692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303</v>
      </c>
      <c r="H13988" s="207" t="s">
        <v>1017</v>
      </c>
      <c r="I13988" s="207" t="s">
        <v>235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691</v>
      </c>
      <c r="C13989" s="205" t="s">
        <v>692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317</v>
      </c>
      <c r="H13989" s="207" t="s">
        <v>1354</v>
      </c>
      <c r="I13989" s="207" t="s">
        <v>235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691</v>
      </c>
      <c r="C13990" s="205" t="s">
        <v>692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303</v>
      </c>
      <c r="H13990" s="207" t="s">
        <v>1011</v>
      </c>
      <c r="I13990" s="207" t="s">
        <v>235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691</v>
      </c>
      <c r="C13991" s="205" t="s">
        <v>692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303</v>
      </c>
      <c r="H13991" s="207" t="s">
        <v>2309</v>
      </c>
      <c r="I13991" s="207" t="s">
        <v>260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691</v>
      </c>
      <c r="C13992" s="205" t="s">
        <v>692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287</v>
      </c>
      <c r="H13992" s="207" t="s">
        <v>2052</v>
      </c>
      <c r="I13992" s="207" t="s">
        <v>252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691</v>
      </c>
      <c r="C13993" s="205" t="s">
        <v>692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287</v>
      </c>
      <c r="H13993" s="207" t="s">
        <v>2052</v>
      </c>
      <c r="I13993" s="207" t="s">
        <v>252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691</v>
      </c>
      <c r="C13994" s="205" t="s">
        <v>692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287</v>
      </c>
      <c r="H13994" s="207" t="s">
        <v>327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691</v>
      </c>
      <c r="C13995" s="205" t="s">
        <v>692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287</v>
      </c>
      <c r="H13995" s="207" t="s">
        <v>327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691</v>
      </c>
      <c r="C13996" s="205" t="s">
        <v>692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287</v>
      </c>
      <c r="H13996" s="207" t="s">
        <v>2357</v>
      </c>
      <c r="I13996" s="207" t="s">
        <v>252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691</v>
      </c>
      <c r="C13997" s="205" t="s">
        <v>692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287</v>
      </c>
      <c r="H13997" s="207" t="s">
        <v>2357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691</v>
      </c>
      <c r="C13998" s="205" t="s">
        <v>692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287</v>
      </c>
      <c r="H13998" s="207" t="s">
        <v>2358</v>
      </c>
      <c r="I13998" s="207" t="s">
        <v>241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691</v>
      </c>
      <c r="C13999" s="205" t="s">
        <v>692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287</v>
      </c>
      <c r="H13999" s="207" t="s">
        <v>2358</v>
      </c>
      <c r="I13999" s="207" t="s">
        <v>240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691</v>
      </c>
      <c r="C14000" s="205" t="s">
        <v>692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287</v>
      </c>
      <c r="H14000" s="207" t="s">
        <v>2358</v>
      </c>
      <c r="I14000" s="207" t="s">
        <v>241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691</v>
      </c>
      <c r="C14001" s="205" t="s">
        <v>692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287</v>
      </c>
      <c r="H14001" s="207" t="s">
        <v>2358</v>
      </c>
      <c r="I14001" s="207" t="s">
        <v>241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691</v>
      </c>
      <c r="C14002" s="205" t="s">
        <v>692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287</v>
      </c>
      <c r="H14002" s="207" t="s">
        <v>2358</v>
      </c>
      <c r="I14002" s="207" t="s">
        <v>241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691</v>
      </c>
      <c r="C14003" s="205" t="s">
        <v>692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287</v>
      </c>
      <c r="H14003" s="207" t="s">
        <v>2358</v>
      </c>
      <c r="I14003" s="207" t="s">
        <v>241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691</v>
      </c>
      <c r="C14004" s="205" t="s">
        <v>692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287</v>
      </c>
      <c r="H14004" s="207" t="s">
        <v>540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691</v>
      </c>
      <c r="C14005" s="205" t="s">
        <v>692</v>
      </c>
      <c r="D14005" s="72" t="str">
        <f t="shared" si="437"/>
        <v>nov/2019</v>
      </c>
      <c r="E14005" s="206">
        <v>43777</v>
      </c>
      <c r="F14005" s="205" t="s">
        <v>2435</v>
      </c>
      <c r="G14005" s="205" t="s">
        <v>2436</v>
      </c>
      <c r="H14005" s="207" t="s">
        <v>2178</v>
      </c>
      <c r="I14005" s="207" t="s">
        <v>236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691</v>
      </c>
      <c r="C14006" s="205" t="s">
        <v>692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287</v>
      </c>
      <c r="H14006" s="207" t="s">
        <v>336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691</v>
      </c>
      <c r="C14007" s="205" t="s">
        <v>692</v>
      </c>
      <c r="D14007" s="72" t="str">
        <f t="shared" si="437"/>
        <v>nov/2019</v>
      </c>
      <c r="E14007" s="206">
        <v>43777</v>
      </c>
      <c r="F14007" s="205" t="s">
        <v>2056</v>
      </c>
      <c r="G14007" s="205" t="s">
        <v>287</v>
      </c>
      <c r="H14007" s="207" t="s">
        <v>2342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691</v>
      </c>
      <c r="C14008" s="205" t="s">
        <v>692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287</v>
      </c>
      <c r="H14008" s="207" t="s">
        <v>2342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691</v>
      </c>
      <c r="C14009" s="205" t="s">
        <v>692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287</v>
      </c>
      <c r="H14009" s="207" t="s">
        <v>2342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691</v>
      </c>
      <c r="C14010" s="205" t="s">
        <v>692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287</v>
      </c>
      <c r="H14010" s="207" t="s">
        <v>2342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691</v>
      </c>
      <c r="C14011" s="205" t="s">
        <v>692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287</v>
      </c>
      <c r="H14011" s="207" t="s">
        <v>2342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691</v>
      </c>
      <c r="C14012" s="205" t="s">
        <v>692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287</v>
      </c>
      <c r="H14012" s="207" t="s">
        <v>345</v>
      </c>
      <c r="I14012" s="207" t="s">
        <v>241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691</v>
      </c>
      <c r="C14013" s="205" t="s">
        <v>692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287</v>
      </c>
      <c r="H14013" s="207" t="s">
        <v>2377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691</v>
      </c>
      <c r="C14014" s="205" t="s">
        <v>692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287</v>
      </c>
      <c r="H14014" s="207" t="s">
        <v>2377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691</v>
      </c>
      <c r="C14015" s="205" t="s">
        <v>692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287</v>
      </c>
      <c r="H14015" s="207" t="s">
        <v>2377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691</v>
      </c>
      <c r="C14016" s="205" t="s">
        <v>692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287</v>
      </c>
      <c r="H14016" s="207" t="s">
        <v>1059</v>
      </c>
      <c r="I14016" s="207" t="s">
        <v>261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691</v>
      </c>
      <c r="C14017" s="205" t="s">
        <v>692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303</v>
      </c>
      <c r="H14017" s="207" t="s">
        <v>1059</v>
      </c>
      <c r="I14017" s="207" t="s">
        <v>261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691</v>
      </c>
      <c r="C14018" s="205" t="s">
        <v>692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1723</v>
      </c>
      <c r="H14018" s="207" t="s">
        <v>1030</v>
      </c>
      <c r="I14018" s="207" t="s">
        <v>235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691</v>
      </c>
      <c r="C14019" s="205" t="s">
        <v>692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287</v>
      </c>
      <c r="H14019" s="207" t="s">
        <v>1287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691</v>
      </c>
      <c r="C14020" s="205" t="s">
        <v>692</v>
      </c>
      <c r="D14020" s="72" t="str">
        <f t="shared" ref="D14020:D14083" si="439">TEXT(E14020,"mmm/aaaa")</f>
        <v>nov/2019</v>
      </c>
      <c r="E14020" s="206">
        <v>43777</v>
      </c>
      <c r="F14020" s="205" t="s">
        <v>210</v>
      </c>
      <c r="G14020" s="205" t="s">
        <v>287</v>
      </c>
      <c r="H14020" s="207" t="s">
        <v>298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691</v>
      </c>
      <c r="C14021" s="205" t="s">
        <v>692</v>
      </c>
      <c r="D14021" s="72" t="str">
        <f t="shared" si="439"/>
        <v>nov/2019</v>
      </c>
      <c r="E14021" s="206">
        <v>43777</v>
      </c>
      <c r="F14021" s="205" t="s">
        <v>210</v>
      </c>
      <c r="G14021" s="205" t="s">
        <v>287</v>
      </c>
      <c r="H14021" s="207" t="s">
        <v>298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691</v>
      </c>
      <c r="C14022" s="205" t="s">
        <v>692</v>
      </c>
      <c r="D14022" s="72" t="str">
        <f t="shared" si="439"/>
        <v>nov/2019</v>
      </c>
      <c r="E14022" s="206">
        <v>43777</v>
      </c>
      <c r="F14022" s="205" t="s">
        <v>210</v>
      </c>
      <c r="G14022" s="205" t="s">
        <v>287</v>
      </c>
      <c r="H14022" s="207" t="s">
        <v>298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691</v>
      </c>
      <c r="C14023" s="205" t="s">
        <v>692</v>
      </c>
      <c r="D14023" s="72" t="str">
        <f t="shared" si="439"/>
        <v>nov/2019</v>
      </c>
      <c r="E14023" s="206">
        <v>43777</v>
      </c>
      <c r="F14023" s="205" t="s">
        <v>210</v>
      </c>
      <c r="G14023" s="205" t="s">
        <v>287</v>
      </c>
      <c r="H14023" s="207" t="s">
        <v>298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691</v>
      </c>
      <c r="C14024" s="205" t="s">
        <v>692</v>
      </c>
      <c r="D14024" s="72" t="str">
        <f t="shared" si="439"/>
        <v>nov/2019</v>
      </c>
      <c r="E14024" s="206">
        <v>43777</v>
      </c>
      <c r="F14024" s="205" t="s">
        <v>210</v>
      </c>
      <c r="G14024" s="205" t="s">
        <v>287</v>
      </c>
      <c r="H14024" s="207" t="s">
        <v>298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691</v>
      </c>
      <c r="C14025" s="205" t="s">
        <v>692</v>
      </c>
      <c r="D14025" s="72" t="str">
        <f t="shared" si="439"/>
        <v>nov/2019</v>
      </c>
      <c r="E14025" s="206">
        <v>43777</v>
      </c>
      <c r="F14025" s="205" t="s">
        <v>210</v>
      </c>
      <c r="G14025" s="205" t="s">
        <v>287</v>
      </c>
      <c r="H14025" s="207" t="s">
        <v>298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691</v>
      </c>
      <c r="C14026" s="205" t="s">
        <v>692</v>
      </c>
      <c r="D14026" s="72" t="str">
        <f t="shared" si="439"/>
        <v>nov/2019</v>
      </c>
      <c r="E14026" s="206">
        <v>43777</v>
      </c>
      <c r="F14026" s="205" t="s">
        <v>210</v>
      </c>
      <c r="G14026" s="205" t="s">
        <v>287</v>
      </c>
      <c r="H14026" s="207" t="s">
        <v>298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691</v>
      </c>
      <c r="C14027" s="205" t="s">
        <v>692</v>
      </c>
      <c r="D14027" s="72" t="str">
        <f t="shared" si="439"/>
        <v>nov/2019</v>
      </c>
      <c r="E14027" s="206">
        <v>43777</v>
      </c>
      <c r="F14027" s="205" t="s">
        <v>210</v>
      </c>
      <c r="G14027" s="205" t="s">
        <v>287</v>
      </c>
      <c r="H14027" s="207" t="s">
        <v>298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691</v>
      </c>
      <c r="C14028" s="205" t="s">
        <v>692</v>
      </c>
      <c r="D14028" s="72" t="str">
        <f t="shared" si="439"/>
        <v>nov/2019</v>
      </c>
      <c r="E14028" s="206">
        <v>43777</v>
      </c>
      <c r="F14028" s="205" t="s">
        <v>210</v>
      </c>
      <c r="G14028" s="205" t="s">
        <v>287</v>
      </c>
      <c r="H14028" s="207" t="s">
        <v>298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691</v>
      </c>
      <c r="C14029" s="205" t="s">
        <v>692</v>
      </c>
      <c r="D14029" s="72" t="str">
        <f t="shared" si="439"/>
        <v>nov/2019</v>
      </c>
      <c r="E14029" s="206">
        <v>43777</v>
      </c>
      <c r="F14029" s="205" t="s">
        <v>210</v>
      </c>
      <c r="G14029" s="205" t="s">
        <v>287</v>
      </c>
      <c r="H14029" s="207" t="s">
        <v>298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691</v>
      </c>
      <c r="C14030" s="205" t="s">
        <v>692</v>
      </c>
      <c r="D14030" s="72" t="str">
        <f t="shared" si="439"/>
        <v>nov/2019</v>
      </c>
      <c r="E14030" s="206">
        <v>43777</v>
      </c>
      <c r="F14030" s="205" t="s">
        <v>210</v>
      </c>
      <c r="G14030" s="205" t="s">
        <v>287</v>
      </c>
      <c r="H14030" s="207" t="s">
        <v>298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691</v>
      </c>
      <c r="C14031" s="205" t="s">
        <v>692</v>
      </c>
      <c r="D14031" s="72" t="str">
        <f t="shared" si="439"/>
        <v>nov/2019</v>
      </c>
      <c r="E14031" s="206">
        <v>43777</v>
      </c>
      <c r="F14031" s="205" t="s">
        <v>210</v>
      </c>
      <c r="G14031" s="205" t="s">
        <v>287</v>
      </c>
      <c r="H14031" s="207" t="s">
        <v>298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691</v>
      </c>
      <c r="C14032" s="205" t="s">
        <v>692</v>
      </c>
      <c r="D14032" s="72" t="str">
        <f t="shared" si="439"/>
        <v>nov/2019</v>
      </c>
      <c r="E14032" s="206">
        <v>43777</v>
      </c>
      <c r="F14032" s="205" t="s">
        <v>210</v>
      </c>
      <c r="G14032" s="205" t="s">
        <v>287</v>
      </c>
      <c r="H14032" s="207" t="s">
        <v>298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691</v>
      </c>
      <c r="C14033" s="205" t="s">
        <v>692</v>
      </c>
      <c r="D14033" s="72" t="str">
        <f t="shared" si="439"/>
        <v>nov/2019</v>
      </c>
      <c r="E14033" s="206">
        <v>43777</v>
      </c>
      <c r="F14033" s="205" t="s">
        <v>210</v>
      </c>
      <c r="G14033" s="205" t="s">
        <v>287</v>
      </c>
      <c r="H14033" s="207" t="s">
        <v>298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691</v>
      </c>
      <c r="C14034" s="205" t="s">
        <v>692</v>
      </c>
      <c r="D14034" s="72" t="str">
        <f t="shared" si="439"/>
        <v>nov/2019</v>
      </c>
      <c r="E14034" s="206">
        <v>43777</v>
      </c>
      <c r="F14034" s="205" t="s">
        <v>210</v>
      </c>
      <c r="G14034" s="205" t="s">
        <v>287</v>
      </c>
      <c r="H14034" s="207" t="s">
        <v>298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691</v>
      </c>
      <c r="C14035" s="205" t="s">
        <v>692</v>
      </c>
      <c r="D14035" s="72" t="str">
        <f t="shared" si="439"/>
        <v>nov/2019</v>
      </c>
      <c r="E14035" s="206">
        <v>43777</v>
      </c>
      <c r="F14035" s="205" t="s">
        <v>210</v>
      </c>
      <c r="G14035" s="205" t="s">
        <v>287</v>
      </c>
      <c r="H14035" s="207" t="s">
        <v>298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691</v>
      </c>
      <c r="C14036" s="205" t="s">
        <v>692</v>
      </c>
      <c r="D14036" s="72" t="str">
        <f t="shared" si="439"/>
        <v>nov/2019</v>
      </c>
      <c r="E14036" s="206">
        <v>43777</v>
      </c>
      <c r="F14036" s="205" t="s">
        <v>2430</v>
      </c>
      <c r="G14036" s="205" t="s">
        <v>287</v>
      </c>
      <c r="H14036" s="207" t="s">
        <v>2437</v>
      </c>
      <c r="I14036" s="207" t="s">
        <v>222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691</v>
      </c>
      <c r="C14037" s="205" t="s">
        <v>692</v>
      </c>
      <c r="D14037" s="72" t="str">
        <f t="shared" si="439"/>
        <v>nov/2019</v>
      </c>
      <c r="E14037" s="206">
        <v>43777</v>
      </c>
      <c r="F14037" s="205" t="s">
        <v>210</v>
      </c>
      <c r="G14037" s="205" t="s">
        <v>287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691</v>
      </c>
      <c r="C14038" s="205" t="s">
        <v>692</v>
      </c>
      <c r="D14038" s="72" t="str">
        <f t="shared" si="439"/>
        <v>nov/2019</v>
      </c>
      <c r="E14038" s="206">
        <v>43777</v>
      </c>
      <c r="F14038" s="205" t="s">
        <v>520</v>
      </c>
      <c r="G14038" s="205" t="s">
        <v>287</v>
      </c>
      <c r="H14038" s="207" t="s">
        <v>204</v>
      </c>
      <c r="I14038" s="207" t="s">
        <v>292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691</v>
      </c>
      <c r="C14039" s="205" t="s">
        <v>692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287</v>
      </c>
      <c r="H14039" s="207" t="s">
        <v>1610</v>
      </c>
      <c r="I14039" s="207" t="s">
        <v>269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691</v>
      </c>
      <c r="C14040" s="205" t="s">
        <v>692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287</v>
      </c>
      <c r="H14040" s="207" t="s">
        <v>1610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691</v>
      </c>
      <c r="C14041" s="205" t="s">
        <v>692</v>
      </c>
      <c r="D14041" s="72" t="str">
        <f t="shared" si="439"/>
        <v>nov/2019</v>
      </c>
      <c r="E14041" s="206">
        <v>43780</v>
      </c>
      <c r="F14041" s="205" t="s">
        <v>2438</v>
      </c>
      <c r="G14041" s="205" t="s">
        <v>287</v>
      </c>
      <c r="H14041" s="207" t="s">
        <v>1354</v>
      </c>
      <c r="I14041" s="207" t="s">
        <v>235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691</v>
      </c>
      <c r="C14042" s="205" t="s">
        <v>692</v>
      </c>
      <c r="D14042" s="72" t="str">
        <f t="shared" si="439"/>
        <v>nov/2019</v>
      </c>
      <c r="E14042" s="206">
        <v>43780</v>
      </c>
      <c r="F14042" s="205" t="s">
        <v>2439</v>
      </c>
      <c r="G14042" s="205" t="s">
        <v>287</v>
      </c>
      <c r="H14042" s="207" t="s">
        <v>1592</v>
      </c>
      <c r="I14042" s="207" t="s">
        <v>263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691</v>
      </c>
      <c r="C14043" s="205" t="s">
        <v>692</v>
      </c>
      <c r="D14043" s="72" t="str">
        <f t="shared" si="439"/>
        <v>nov/2019</v>
      </c>
      <c r="E14043" s="206">
        <v>43780</v>
      </c>
      <c r="F14043" s="205" t="s">
        <v>2440</v>
      </c>
      <c r="G14043" s="205" t="s">
        <v>287</v>
      </c>
      <c r="H14043" s="207" t="s">
        <v>2091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691</v>
      </c>
      <c r="C14044" s="205" t="s">
        <v>692</v>
      </c>
      <c r="D14044" s="72" t="str">
        <f t="shared" si="439"/>
        <v>nov/2019</v>
      </c>
      <c r="E14044" s="206">
        <v>43780</v>
      </c>
      <c r="F14044" s="205" t="s">
        <v>2441</v>
      </c>
      <c r="G14044" s="205" t="s">
        <v>287</v>
      </c>
      <c r="H14044" s="207" t="s">
        <v>2309</v>
      </c>
      <c r="I14044" s="207" t="s">
        <v>260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691</v>
      </c>
      <c r="C14045" s="205" t="s">
        <v>692</v>
      </c>
      <c r="D14045" s="72" t="str">
        <f t="shared" si="439"/>
        <v>nov/2019</v>
      </c>
      <c r="E14045" s="206">
        <v>43780</v>
      </c>
      <c r="F14045" s="205" t="s">
        <v>2442</v>
      </c>
      <c r="G14045" s="205" t="s">
        <v>287</v>
      </c>
      <c r="H14045" s="207" t="s">
        <v>2342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691</v>
      </c>
      <c r="C14046" s="205" t="s">
        <v>692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287</v>
      </c>
      <c r="H14046" s="207" t="s">
        <v>307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691</v>
      </c>
      <c r="C14047" s="205" t="s">
        <v>692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287</v>
      </c>
      <c r="H14047" s="207" t="s">
        <v>217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691</v>
      </c>
      <c r="C14048" s="205" t="s">
        <v>692</v>
      </c>
      <c r="D14048" s="72" t="str">
        <f t="shared" si="439"/>
        <v>nov/2019</v>
      </c>
      <c r="E14048" s="206">
        <v>43780</v>
      </c>
      <c r="F14048" s="205" t="s">
        <v>2443</v>
      </c>
      <c r="G14048" s="205" t="s">
        <v>287</v>
      </c>
      <c r="H14048" s="207" t="s">
        <v>1017</v>
      </c>
      <c r="I14048" s="207" t="s">
        <v>235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691</v>
      </c>
      <c r="C14049" s="205" t="s">
        <v>692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313</v>
      </c>
      <c r="H14049" s="207" t="s">
        <v>1354</v>
      </c>
      <c r="I14049" s="207" t="s">
        <v>235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691</v>
      </c>
      <c r="C14050" s="205" t="s">
        <v>692</v>
      </c>
      <c r="D14050" s="72" t="str">
        <f t="shared" si="439"/>
        <v>nov/2019</v>
      </c>
      <c r="E14050" s="206">
        <v>43780</v>
      </c>
      <c r="F14050" s="205" t="s">
        <v>2430</v>
      </c>
      <c r="G14050" s="205" t="s">
        <v>287</v>
      </c>
      <c r="H14050" s="207" t="s">
        <v>2431</v>
      </c>
      <c r="I14050" s="207" t="s">
        <v>222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691</v>
      </c>
      <c r="C14051" s="205" t="s">
        <v>692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287</v>
      </c>
      <c r="H14051" s="207" t="s">
        <v>1969</v>
      </c>
      <c r="I14051" s="207" t="s">
        <v>248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691</v>
      </c>
      <c r="C14052" s="205" t="s">
        <v>692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287</v>
      </c>
      <c r="H14052" s="207" t="s">
        <v>1969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691</v>
      </c>
      <c r="C14053" s="205" t="s">
        <v>692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287</v>
      </c>
      <c r="H14053" s="207" t="s">
        <v>1969</v>
      </c>
      <c r="I14053" s="207" t="s">
        <v>248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691</v>
      </c>
      <c r="C14054" s="205" t="s">
        <v>692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287</v>
      </c>
      <c r="H14054" s="207" t="s">
        <v>1969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691</v>
      </c>
      <c r="C14055" s="205" t="s">
        <v>692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287</v>
      </c>
      <c r="H14055" s="207" t="s">
        <v>1066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691</v>
      </c>
      <c r="C14056" s="205" t="s">
        <v>692</v>
      </c>
      <c r="D14056" s="72" t="str">
        <f t="shared" si="439"/>
        <v>nov/2019</v>
      </c>
      <c r="E14056" s="206">
        <v>43780</v>
      </c>
      <c r="F14056" s="205" t="s">
        <v>210</v>
      </c>
      <c r="G14056" s="205" t="s">
        <v>287</v>
      </c>
      <c r="H14056" s="207" t="s">
        <v>298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691</v>
      </c>
      <c r="C14057" s="205" t="s">
        <v>692</v>
      </c>
      <c r="D14057" s="72" t="str">
        <f t="shared" si="439"/>
        <v>nov/2019</v>
      </c>
      <c r="E14057" s="206">
        <v>43780</v>
      </c>
      <c r="F14057" s="205" t="s">
        <v>210</v>
      </c>
      <c r="G14057" s="205" t="s">
        <v>287</v>
      </c>
      <c r="H14057" s="207" t="s">
        <v>298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691</v>
      </c>
      <c r="C14058" s="205" t="s">
        <v>692</v>
      </c>
      <c r="D14058" s="72" t="str">
        <f t="shared" si="439"/>
        <v>nov/2019</v>
      </c>
      <c r="E14058" s="206">
        <v>43780</v>
      </c>
      <c r="F14058" s="205" t="s">
        <v>520</v>
      </c>
      <c r="G14058" s="205" t="s">
        <v>287</v>
      </c>
      <c r="H14058" s="207" t="s">
        <v>204</v>
      </c>
      <c r="I14058" s="207" t="s">
        <v>292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693</v>
      </c>
      <c r="C14059" s="205" t="s">
        <v>692</v>
      </c>
      <c r="D14059" s="72" t="str">
        <f t="shared" si="439"/>
        <v>nov/2019</v>
      </c>
      <c r="E14059" s="206">
        <v>43781</v>
      </c>
      <c r="F14059" s="205" t="s">
        <v>210</v>
      </c>
      <c r="G14059" s="205" t="s">
        <v>287</v>
      </c>
      <c r="H14059" s="207" t="s">
        <v>321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693</v>
      </c>
      <c r="C14060" s="205" t="s">
        <v>692</v>
      </c>
      <c r="D14060" s="72" t="str">
        <f t="shared" si="439"/>
        <v>nov/2019</v>
      </c>
      <c r="E14060" s="206">
        <v>43781</v>
      </c>
      <c r="F14060" s="205" t="s">
        <v>520</v>
      </c>
      <c r="G14060" s="205" t="s">
        <v>287</v>
      </c>
      <c r="H14060" s="207" t="s">
        <v>204</v>
      </c>
      <c r="I14060" s="207" t="s">
        <v>292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691</v>
      </c>
      <c r="C14061" s="205" t="s">
        <v>692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287</v>
      </c>
      <c r="H14061" s="207" t="s">
        <v>2091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691</v>
      </c>
      <c r="C14062" s="205" t="s">
        <v>692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287</v>
      </c>
      <c r="H14062" s="207" t="s">
        <v>1073</v>
      </c>
      <c r="I14062" s="207" t="s">
        <v>1937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691</v>
      </c>
      <c r="C14063" s="205" t="s">
        <v>692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287</v>
      </c>
      <c r="H14063" s="207" t="s">
        <v>1585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691</v>
      </c>
      <c r="C14064" s="205" t="s">
        <v>692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287</v>
      </c>
      <c r="H14064" s="207" t="s">
        <v>2409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691</v>
      </c>
      <c r="C14065" s="205" t="s">
        <v>692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303</v>
      </c>
      <c r="H14065" s="207" t="s">
        <v>2116</v>
      </c>
      <c r="I14065" s="207" t="s">
        <v>235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691</v>
      </c>
      <c r="C14066" s="205" t="s">
        <v>692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287</v>
      </c>
      <c r="H14066" s="207" t="s">
        <v>2405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691</v>
      </c>
      <c r="C14067" s="205" t="s">
        <v>692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287</v>
      </c>
      <c r="H14067" s="207" t="s">
        <v>325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691</v>
      </c>
      <c r="C14068" s="205" t="s">
        <v>692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287</v>
      </c>
      <c r="H14068" s="207" t="s">
        <v>325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691</v>
      </c>
      <c r="C14069" s="205" t="s">
        <v>692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287</v>
      </c>
      <c r="H14069" s="207" t="s">
        <v>334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691</v>
      </c>
      <c r="C14070" s="205" t="s">
        <v>692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287</v>
      </c>
      <c r="H14070" s="207" t="s">
        <v>1679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691</v>
      </c>
      <c r="C14071" s="205" t="s">
        <v>692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287</v>
      </c>
      <c r="H14071" s="207" t="s">
        <v>2444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691</v>
      </c>
      <c r="C14072" s="205" t="s">
        <v>692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287</v>
      </c>
      <c r="H14072" s="207" t="s">
        <v>342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691</v>
      </c>
      <c r="C14073" s="205" t="s">
        <v>692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287</v>
      </c>
      <c r="H14073" s="207" t="s">
        <v>342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691</v>
      </c>
      <c r="C14074" s="205" t="s">
        <v>692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287</v>
      </c>
      <c r="H14074" s="207" t="s">
        <v>1039</v>
      </c>
      <c r="I14074" s="207" t="s">
        <v>245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691</v>
      </c>
      <c r="C14075" s="205" t="s">
        <v>692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287</v>
      </c>
      <c r="H14075" s="207" t="s">
        <v>1039</v>
      </c>
      <c r="I14075" s="207" t="s">
        <v>245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691</v>
      </c>
      <c r="C14076" s="205" t="s">
        <v>692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287</v>
      </c>
      <c r="H14076" s="207" t="s">
        <v>1039</v>
      </c>
      <c r="I14076" s="207" t="s">
        <v>245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691</v>
      </c>
      <c r="C14077" s="205" t="s">
        <v>692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287</v>
      </c>
      <c r="H14077" s="207" t="s">
        <v>1039</v>
      </c>
      <c r="I14077" s="207" t="s">
        <v>245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691</v>
      </c>
      <c r="C14078" s="205" t="s">
        <v>692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287</v>
      </c>
      <c r="H14078" s="207" t="s">
        <v>1039</v>
      </c>
      <c r="I14078" s="207" t="s">
        <v>245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691</v>
      </c>
      <c r="C14079" s="205" t="s">
        <v>692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287</v>
      </c>
      <c r="H14079" s="207" t="s">
        <v>1039</v>
      </c>
      <c r="I14079" s="207" t="s">
        <v>245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691</v>
      </c>
      <c r="C14080" s="205" t="s">
        <v>692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287</v>
      </c>
      <c r="H14080" s="207" t="s">
        <v>1039</v>
      </c>
      <c r="I14080" s="207" t="s">
        <v>245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691</v>
      </c>
      <c r="C14081" s="205" t="s">
        <v>692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287</v>
      </c>
      <c r="H14081" s="207" t="s">
        <v>1039</v>
      </c>
      <c r="I14081" s="207" t="s">
        <v>245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691</v>
      </c>
      <c r="C14082" s="205" t="s">
        <v>692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287</v>
      </c>
      <c r="H14082" s="207" t="s">
        <v>1039</v>
      </c>
      <c r="I14082" s="207" t="s">
        <v>245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691</v>
      </c>
      <c r="C14083" s="205" t="s">
        <v>692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287</v>
      </c>
      <c r="H14083" s="207" t="s">
        <v>1039</v>
      </c>
      <c r="I14083" s="207" t="s">
        <v>245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691</v>
      </c>
      <c r="C14084" s="205" t="s">
        <v>692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287</v>
      </c>
      <c r="H14084" s="207" t="s">
        <v>1039</v>
      </c>
      <c r="I14084" s="207" t="s">
        <v>245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691</v>
      </c>
      <c r="C14085" s="205" t="s">
        <v>692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287</v>
      </c>
      <c r="H14085" s="207" t="s">
        <v>1039</v>
      </c>
      <c r="I14085" s="207" t="s">
        <v>245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691</v>
      </c>
      <c r="C14086" s="205" t="s">
        <v>692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287</v>
      </c>
      <c r="H14086" s="207" t="s">
        <v>1039</v>
      </c>
      <c r="I14086" s="207" t="s">
        <v>245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691</v>
      </c>
      <c r="C14087" s="205" t="s">
        <v>692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287</v>
      </c>
      <c r="H14087" s="207" t="s">
        <v>1039</v>
      </c>
      <c r="I14087" s="207" t="s">
        <v>245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691</v>
      </c>
      <c r="C14088" s="205" t="s">
        <v>692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287</v>
      </c>
      <c r="H14088" s="207" t="s">
        <v>1039</v>
      </c>
      <c r="I14088" s="207" t="s">
        <v>245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691</v>
      </c>
      <c r="C14089" s="205" t="s">
        <v>692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287</v>
      </c>
      <c r="H14089" s="207" t="s">
        <v>1039</v>
      </c>
      <c r="I14089" s="207" t="s">
        <v>245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691</v>
      </c>
      <c r="C14090" s="205" t="s">
        <v>692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287</v>
      </c>
      <c r="H14090" s="207" t="s">
        <v>1039</v>
      </c>
      <c r="I14090" s="207" t="s">
        <v>245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691</v>
      </c>
      <c r="C14091" s="205" t="s">
        <v>692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287</v>
      </c>
      <c r="H14091" s="207" t="s">
        <v>1039</v>
      </c>
      <c r="I14091" s="207" t="s">
        <v>245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691</v>
      </c>
      <c r="C14092" s="205" t="s">
        <v>692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287</v>
      </c>
      <c r="H14092" s="207" t="s">
        <v>1039</v>
      </c>
      <c r="I14092" s="207" t="s">
        <v>245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691</v>
      </c>
      <c r="C14093" s="205" t="s">
        <v>692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287</v>
      </c>
      <c r="H14093" s="207" t="s">
        <v>1039</v>
      </c>
      <c r="I14093" s="207" t="s">
        <v>245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691</v>
      </c>
      <c r="C14094" s="205" t="s">
        <v>692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287</v>
      </c>
      <c r="H14094" s="207" t="s">
        <v>1039</v>
      </c>
      <c r="I14094" s="207" t="s">
        <v>245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691</v>
      </c>
      <c r="C14095" s="205" t="s">
        <v>692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287</v>
      </c>
      <c r="H14095" s="207" t="s">
        <v>1039</v>
      </c>
      <c r="I14095" s="207" t="s">
        <v>245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691</v>
      </c>
      <c r="C14096" s="205" t="s">
        <v>692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287</v>
      </c>
      <c r="H14096" s="207" t="s">
        <v>1039</v>
      </c>
      <c r="I14096" s="207" t="s">
        <v>245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691</v>
      </c>
      <c r="C14097" s="205" t="s">
        <v>692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287</v>
      </c>
      <c r="H14097" s="207" t="s">
        <v>1039</v>
      </c>
      <c r="I14097" s="207" t="s">
        <v>245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691</v>
      </c>
      <c r="C14098" s="205" t="s">
        <v>692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287</v>
      </c>
      <c r="H14098" s="207" t="s">
        <v>1039</v>
      </c>
      <c r="I14098" s="207" t="s">
        <v>245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691</v>
      </c>
      <c r="C14099" s="205" t="s">
        <v>692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287</v>
      </c>
      <c r="H14099" s="207" t="s">
        <v>1039</v>
      </c>
      <c r="I14099" s="207" t="s">
        <v>245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691</v>
      </c>
      <c r="C14100" s="205" t="s">
        <v>692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287</v>
      </c>
      <c r="H14100" s="207" t="s">
        <v>1039</v>
      </c>
      <c r="I14100" s="207" t="s">
        <v>245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691</v>
      </c>
      <c r="C14101" s="205" t="s">
        <v>692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287</v>
      </c>
      <c r="H14101" s="207" t="s">
        <v>1039</v>
      </c>
      <c r="I14101" s="207" t="s">
        <v>245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691</v>
      </c>
      <c r="C14102" s="205" t="s">
        <v>692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287</v>
      </c>
      <c r="H14102" s="207" t="s">
        <v>1039</v>
      </c>
      <c r="I14102" s="207" t="s">
        <v>245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691</v>
      </c>
      <c r="C14103" s="205" t="s">
        <v>692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287</v>
      </c>
      <c r="H14103" s="207" t="s">
        <v>1039</v>
      </c>
      <c r="I14103" s="207" t="s">
        <v>245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691</v>
      </c>
      <c r="C14104" s="205" t="s">
        <v>692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287</v>
      </c>
      <c r="H14104" s="207" t="s">
        <v>1039</v>
      </c>
      <c r="I14104" s="207" t="s">
        <v>245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691</v>
      </c>
      <c r="C14105" s="205" t="s">
        <v>692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287</v>
      </c>
      <c r="H14105" s="207" t="s">
        <v>1039</v>
      </c>
      <c r="I14105" s="207" t="s">
        <v>245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691</v>
      </c>
      <c r="C14106" s="205" t="s">
        <v>692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287</v>
      </c>
      <c r="H14106" s="207" t="s">
        <v>1039</v>
      </c>
      <c r="I14106" s="207" t="s">
        <v>245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691</v>
      </c>
      <c r="C14107" s="205" t="s">
        <v>692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287</v>
      </c>
      <c r="H14107" s="207" t="s">
        <v>1039</v>
      </c>
      <c r="I14107" s="207" t="s">
        <v>245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691</v>
      </c>
      <c r="C14108" s="205" t="s">
        <v>692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287</v>
      </c>
      <c r="H14108" s="207" t="s">
        <v>1039</v>
      </c>
      <c r="I14108" s="207" t="s">
        <v>245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691</v>
      </c>
      <c r="C14109" s="205" t="s">
        <v>692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287</v>
      </c>
      <c r="H14109" s="207" t="s">
        <v>1039</v>
      </c>
      <c r="I14109" s="207" t="s">
        <v>245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691</v>
      </c>
      <c r="C14110" s="205" t="s">
        <v>692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287</v>
      </c>
      <c r="H14110" s="207" t="s">
        <v>1039</v>
      </c>
      <c r="I14110" s="207" t="s">
        <v>245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691</v>
      </c>
      <c r="C14111" s="205" t="s">
        <v>692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287</v>
      </c>
      <c r="H14111" s="207" t="s">
        <v>1039</v>
      </c>
      <c r="I14111" s="207" t="s">
        <v>245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691</v>
      </c>
      <c r="C14112" s="205" t="s">
        <v>692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287</v>
      </c>
      <c r="H14112" s="207" t="s">
        <v>1039</v>
      </c>
      <c r="I14112" s="207" t="s">
        <v>245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691</v>
      </c>
      <c r="C14113" s="205" t="s">
        <v>692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287</v>
      </c>
      <c r="H14113" s="207" t="s">
        <v>1039</v>
      </c>
      <c r="I14113" s="207" t="s">
        <v>245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691</v>
      </c>
      <c r="C14114" s="205" t="s">
        <v>692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287</v>
      </c>
      <c r="H14114" s="207" t="s">
        <v>1039</v>
      </c>
      <c r="I14114" s="207" t="s">
        <v>245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691</v>
      </c>
      <c r="C14115" s="205" t="s">
        <v>692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287</v>
      </c>
      <c r="H14115" s="207" t="s">
        <v>1039</v>
      </c>
      <c r="I14115" s="207" t="s">
        <v>245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691</v>
      </c>
      <c r="C14116" s="205" t="s">
        <v>692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287</v>
      </c>
      <c r="H14116" s="207" t="s">
        <v>1039</v>
      </c>
      <c r="I14116" s="207" t="s">
        <v>245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691</v>
      </c>
      <c r="C14117" s="205" t="s">
        <v>692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287</v>
      </c>
      <c r="H14117" s="207" t="s">
        <v>1039</v>
      </c>
      <c r="I14117" s="207" t="s">
        <v>245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691</v>
      </c>
      <c r="C14118" s="205" t="s">
        <v>692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287</v>
      </c>
      <c r="H14118" s="207" t="s">
        <v>1039</v>
      </c>
      <c r="I14118" s="207" t="s">
        <v>245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691</v>
      </c>
      <c r="C14119" s="205" t="s">
        <v>692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287</v>
      </c>
      <c r="H14119" s="207" t="s">
        <v>1039</v>
      </c>
      <c r="I14119" s="207" t="s">
        <v>245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691</v>
      </c>
      <c r="C14120" s="205" t="s">
        <v>692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287</v>
      </c>
      <c r="H14120" s="207" t="s">
        <v>1039</v>
      </c>
      <c r="I14120" s="207" t="s">
        <v>245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691</v>
      </c>
      <c r="C14121" s="205" t="s">
        <v>692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287</v>
      </c>
      <c r="H14121" s="207" t="s">
        <v>1039</v>
      </c>
      <c r="I14121" s="207" t="s">
        <v>245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691</v>
      </c>
      <c r="C14122" s="205" t="s">
        <v>692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287</v>
      </c>
      <c r="H14122" s="207" t="s">
        <v>1039</v>
      </c>
      <c r="I14122" s="207" t="s">
        <v>245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691</v>
      </c>
      <c r="C14123" s="205" t="s">
        <v>692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287</v>
      </c>
      <c r="H14123" s="207" t="s">
        <v>1039</v>
      </c>
      <c r="I14123" s="207" t="s">
        <v>245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691</v>
      </c>
      <c r="C14124" s="205" t="s">
        <v>692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287</v>
      </c>
      <c r="H14124" s="207" t="s">
        <v>1039</v>
      </c>
      <c r="I14124" s="207" t="s">
        <v>245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691</v>
      </c>
      <c r="C14125" s="205" t="s">
        <v>692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287</v>
      </c>
      <c r="H14125" s="207" t="s">
        <v>1039</v>
      </c>
      <c r="I14125" s="207" t="s">
        <v>245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691</v>
      </c>
      <c r="C14126" s="205" t="s">
        <v>692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287</v>
      </c>
      <c r="H14126" s="207" t="s">
        <v>1039</v>
      </c>
      <c r="I14126" s="207" t="s">
        <v>245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691</v>
      </c>
      <c r="C14127" s="205" t="s">
        <v>692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287</v>
      </c>
      <c r="H14127" s="207" t="s">
        <v>1039</v>
      </c>
      <c r="I14127" s="207" t="s">
        <v>245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691</v>
      </c>
      <c r="C14128" s="205" t="s">
        <v>692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287</v>
      </c>
      <c r="H14128" s="207" t="s">
        <v>1039</v>
      </c>
      <c r="I14128" s="207" t="s">
        <v>245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691</v>
      </c>
      <c r="C14129" s="205" t="s">
        <v>692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287</v>
      </c>
      <c r="H14129" s="207" t="s">
        <v>1039</v>
      </c>
      <c r="I14129" s="207" t="s">
        <v>245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691</v>
      </c>
      <c r="C14130" s="205" t="s">
        <v>692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287</v>
      </c>
      <c r="H14130" s="207" t="s">
        <v>1039</v>
      </c>
      <c r="I14130" s="207" t="s">
        <v>245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691</v>
      </c>
      <c r="C14131" s="205" t="s">
        <v>692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287</v>
      </c>
      <c r="H14131" s="207" t="s">
        <v>1039</v>
      </c>
      <c r="I14131" s="207" t="s">
        <v>245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691</v>
      </c>
      <c r="C14132" s="205" t="s">
        <v>692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287</v>
      </c>
      <c r="H14132" s="207" t="s">
        <v>1039</v>
      </c>
      <c r="I14132" s="207" t="s">
        <v>245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691</v>
      </c>
      <c r="C14133" s="205" t="s">
        <v>692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287</v>
      </c>
      <c r="H14133" s="207" t="s">
        <v>1039</v>
      </c>
      <c r="I14133" s="207" t="s">
        <v>245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691</v>
      </c>
      <c r="C14134" s="205" t="s">
        <v>692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287</v>
      </c>
      <c r="H14134" s="207" t="s">
        <v>1039</v>
      </c>
      <c r="I14134" s="207" t="s">
        <v>245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691</v>
      </c>
      <c r="C14135" s="205" t="s">
        <v>692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287</v>
      </c>
      <c r="H14135" s="207" t="s">
        <v>1039</v>
      </c>
      <c r="I14135" s="207" t="s">
        <v>245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691</v>
      </c>
      <c r="C14136" s="205" t="s">
        <v>692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287</v>
      </c>
      <c r="H14136" s="207" t="s">
        <v>1039</v>
      </c>
      <c r="I14136" s="207" t="s">
        <v>245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691</v>
      </c>
      <c r="C14137" s="205" t="s">
        <v>692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287</v>
      </c>
      <c r="H14137" s="207" t="s">
        <v>1039</v>
      </c>
      <c r="I14137" s="207" t="s">
        <v>245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691</v>
      </c>
      <c r="C14138" s="205" t="s">
        <v>692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287</v>
      </c>
      <c r="H14138" s="207" t="s">
        <v>1039</v>
      </c>
      <c r="I14138" s="207" t="s">
        <v>245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691</v>
      </c>
      <c r="C14139" s="205" t="s">
        <v>692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287</v>
      </c>
      <c r="H14139" s="207" t="s">
        <v>1039</v>
      </c>
      <c r="I14139" s="207" t="s">
        <v>245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691</v>
      </c>
      <c r="C14140" s="205" t="s">
        <v>692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287</v>
      </c>
      <c r="H14140" s="207" t="s">
        <v>1039</v>
      </c>
      <c r="I14140" s="207" t="s">
        <v>245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691</v>
      </c>
      <c r="C14141" s="205" t="s">
        <v>692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287</v>
      </c>
      <c r="H14141" s="207" t="s">
        <v>1039</v>
      </c>
      <c r="I14141" s="207" t="s">
        <v>245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691</v>
      </c>
      <c r="C14142" s="205" t="s">
        <v>692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287</v>
      </c>
      <c r="H14142" s="207" t="s">
        <v>1039</v>
      </c>
      <c r="I14142" s="207" t="s">
        <v>245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691</v>
      </c>
      <c r="C14143" s="205" t="s">
        <v>692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287</v>
      </c>
      <c r="H14143" s="207" t="s">
        <v>1039</v>
      </c>
      <c r="I14143" s="207" t="s">
        <v>245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691</v>
      </c>
      <c r="C14144" s="205" t="s">
        <v>692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287</v>
      </c>
      <c r="H14144" s="207" t="s">
        <v>1039</v>
      </c>
      <c r="I14144" s="207" t="s">
        <v>245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691</v>
      </c>
      <c r="C14145" s="205" t="s">
        <v>692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287</v>
      </c>
      <c r="H14145" s="207" t="s">
        <v>1039</v>
      </c>
      <c r="I14145" s="207" t="s">
        <v>245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691</v>
      </c>
      <c r="C14146" s="205" t="s">
        <v>692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287</v>
      </c>
      <c r="H14146" s="207" t="s">
        <v>1039</v>
      </c>
      <c r="I14146" s="207" t="s">
        <v>245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691</v>
      </c>
      <c r="C14147" s="205" t="s">
        <v>692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287</v>
      </c>
      <c r="H14147" s="207" t="s">
        <v>1039</v>
      </c>
      <c r="I14147" s="207" t="s">
        <v>245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691</v>
      </c>
      <c r="C14148" s="205" t="s">
        <v>692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287</v>
      </c>
      <c r="H14148" s="207" t="s">
        <v>1039</v>
      </c>
      <c r="I14148" s="207" t="s">
        <v>245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691</v>
      </c>
      <c r="C14149" s="205" t="s">
        <v>692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287</v>
      </c>
      <c r="H14149" s="207" t="s">
        <v>1039</v>
      </c>
      <c r="I14149" s="207" t="s">
        <v>245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691</v>
      </c>
      <c r="C14150" s="205" t="s">
        <v>692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287</v>
      </c>
      <c r="H14150" s="207" t="s">
        <v>1039</v>
      </c>
      <c r="I14150" s="207" t="s">
        <v>245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691</v>
      </c>
      <c r="C14151" s="205" t="s">
        <v>692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287</v>
      </c>
      <c r="H14151" s="207" t="s">
        <v>178</v>
      </c>
      <c r="I14151" s="207" t="s">
        <v>240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691</v>
      </c>
      <c r="C14152" s="205" t="s">
        <v>692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287</v>
      </c>
      <c r="H14152" s="207" t="s">
        <v>178</v>
      </c>
      <c r="I14152" s="207" t="s">
        <v>241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691</v>
      </c>
      <c r="C14153" s="205" t="s">
        <v>692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287</v>
      </c>
      <c r="H14153" s="207" t="s">
        <v>178</v>
      </c>
      <c r="I14153" s="207" t="s">
        <v>241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691</v>
      </c>
      <c r="C14154" s="205" t="s">
        <v>692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303</v>
      </c>
      <c r="H14154" s="207" t="s">
        <v>178</v>
      </c>
      <c r="I14154" s="207" t="s">
        <v>241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691</v>
      </c>
      <c r="C14155" s="205" t="s">
        <v>692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287</v>
      </c>
      <c r="H14155" s="207" t="s">
        <v>178</v>
      </c>
      <c r="I14155" s="207" t="s">
        <v>241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691</v>
      </c>
      <c r="C14156" s="205" t="s">
        <v>692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287</v>
      </c>
      <c r="H14156" s="207" t="s">
        <v>1462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691</v>
      </c>
      <c r="C14157" s="205" t="s">
        <v>692</v>
      </c>
      <c r="D14157" s="72" t="str">
        <f t="shared" si="443"/>
        <v>nov/2019</v>
      </c>
      <c r="E14157" s="206">
        <v>43781</v>
      </c>
      <c r="F14157" s="205" t="s">
        <v>210</v>
      </c>
      <c r="G14157" s="205" t="s">
        <v>287</v>
      </c>
      <c r="H14157" s="207" t="s">
        <v>298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691</v>
      </c>
      <c r="C14158" s="205" t="s">
        <v>692</v>
      </c>
      <c r="D14158" s="72" t="str">
        <f t="shared" si="443"/>
        <v>nov/2019</v>
      </c>
      <c r="E14158" s="206">
        <v>43781</v>
      </c>
      <c r="F14158" s="205" t="s">
        <v>210</v>
      </c>
      <c r="G14158" s="205" t="s">
        <v>287</v>
      </c>
      <c r="H14158" s="207" t="s">
        <v>298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691</v>
      </c>
      <c r="C14159" s="205" t="s">
        <v>692</v>
      </c>
      <c r="D14159" s="72" t="str">
        <f t="shared" si="443"/>
        <v>nov/2019</v>
      </c>
      <c r="E14159" s="206">
        <v>43781</v>
      </c>
      <c r="F14159" s="205" t="s">
        <v>210</v>
      </c>
      <c r="G14159" s="205" t="s">
        <v>287</v>
      </c>
      <c r="H14159" s="207" t="s">
        <v>298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691</v>
      </c>
      <c r="C14160" s="205" t="s">
        <v>692</v>
      </c>
      <c r="D14160" s="72" t="str">
        <f t="shared" si="443"/>
        <v>nov/2019</v>
      </c>
      <c r="E14160" s="206">
        <v>43781</v>
      </c>
      <c r="F14160" s="205" t="s">
        <v>210</v>
      </c>
      <c r="G14160" s="205" t="s">
        <v>287</v>
      </c>
      <c r="H14160" s="207" t="s">
        <v>298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691</v>
      </c>
      <c r="C14161" s="205" t="s">
        <v>692</v>
      </c>
      <c r="D14161" s="72" t="str">
        <f t="shared" si="443"/>
        <v>nov/2019</v>
      </c>
      <c r="E14161" s="206">
        <v>43781</v>
      </c>
      <c r="F14161" s="205" t="s">
        <v>210</v>
      </c>
      <c r="G14161" s="205" t="s">
        <v>287</v>
      </c>
      <c r="H14161" s="207" t="s">
        <v>298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691</v>
      </c>
      <c r="C14162" s="205" t="s">
        <v>692</v>
      </c>
      <c r="D14162" s="72" t="str">
        <f t="shared" si="443"/>
        <v>nov/2019</v>
      </c>
      <c r="E14162" s="206">
        <v>43781</v>
      </c>
      <c r="F14162" s="205" t="s">
        <v>210</v>
      </c>
      <c r="G14162" s="205" t="s">
        <v>287</v>
      </c>
      <c r="H14162" s="207" t="s">
        <v>298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691</v>
      </c>
      <c r="C14163" s="205" t="s">
        <v>692</v>
      </c>
      <c r="D14163" s="72" t="str">
        <f t="shared" si="443"/>
        <v>nov/2019</v>
      </c>
      <c r="E14163" s="206">
        <v>43781</v>
      </c>
      <c r="F14163" s="205" t="s">
        <v>210</v>
      </c>
      <c r="G14163" s="205" t="s">
        <v>287</v>
      </c>
      <c r="H14163" s="207" t="s">
        <v>298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691</v>
      </c>
      <c r="C14164" s="205" t="s">
        <v>692</v>
      </c>
      <c r="D14164" s="72" t="str">
        <f t="shared" si="443"/>
        <v>nov/2019</v>
      </c>
      <c r="E14164" s="206">
        <v>43781</v>
      </c>
      <c r="F14164" s="205" t="s">
        <v>210</v>
      </c>
      <c r="G14164" s="205" t="s">
        <v>287</v>
      </c>
      <c r="H14164" s="207" t="s">
        <v>298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691</v>
      </c>
      <c r="C14165" s="205" t="s">
        <v>692</v>
      </c>
      <c r="D14165" s="72" t="str">
        <f t="shared" si="443"/>
        <v>nov/2019</v>
      </c>
      <c r="E14165" s="206">
        <v>43781</v>
      </c>
      <c r="F14165" s="205" t="s">
        <v>210</v>
      </c>
      <c r="G14165" s="205" t="s">
        <v>287</v>
      </c>
      <c r="H14165" s="207" t="s">
        <v>298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691</v>
      </c>
      <c r="C14166" s="205" t="s">
        <v>692</v>
      </c>
      <c r="D14166" s="72" t="str">
        <f t="shared" si="443"/>
        <v>nov/2019</v>
      </c>
      <c r="E14166" s="206">
        <v>43781</v>
      </c>
      <c r="F14166" s="205" t="s">
        <v>210</v>
      </c>
      <c r="G14166" s="205" t="s">
        <v>287</v>
      </c>
      <c r="H14166" s="207" t="s">
        <v>298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691</v>
      </c>
      <c r="C14167" s="205" t="s">
        <v>692</v>
      </c>
      <c r="D14167" s="72" t="str">
        <f t="shared" si="443"/>
        <v>nov/2019</v>
      </c>
      <c r="E14167" s="206">
        <v>43781</v>
      </c>
      <c r="F14167" s="205" t="s">
        <v>210</v>
      </c>
      <c r="G14167" s="205" t="s">
        <v>287</v>
      </c>
      <c r="H14167" s="207" t="s">
        <v>298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691</v>
      </c>
      <c r="C14168" s="205" t="s">
        <v>692</v>
      </c>
      <c r="D14168" s="72" t="str">
        <f t="shared" si="443"/>
        <v>nov/2019</v>
      </c>
      <c r="E14168" s="206">
        <v>43781</v>
      </c>
      <c r="F14168" s="205" t="s">
        <v>210</v>
      </c>
      <c r="G14168" s="205" t="s">
        <v>287</v>
      </c>
      <c r="H14168" s="207" t="s">
        <v>2445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691</v>
      </c>
      <c r="C14169" s="205" t="s">
        <v>692</v>
      </c>
      <c r="D14169" s="72" t="str">
        <f t="shared" si="443"/>
        <v>nov/2019</v>
      </c>
      <c r="E14169" s="206">
        <v>43781</v>
      </c>
      <c r="F14169" s="205" t="s">
        <v>203</v>
      </c>
      <c r="G14169" s="205" t="s">
        <v>287</v>
      </c>
      <c r="H14169" s="207" t="s">
        <v>204</v>
      </c>
      <c r="I14169" s="207" t="s">
        <v>292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693</v>
      </c>
      <c r="C14170" s="205" t="s">
        <v>692</v>
      </c>
      <c r="D14170" s="72" t="str">
        <f t="shared" si="443"/>
        <v>nov/2019</v>
      </c>
      <c r="E14170" s="206">
        <v>43782</v>
      </c>
      <c r="F14170" s="205" t="s">
        <v>210</v>
      </c>
      <c r="G14170" s="205" t="s">
        <v>287</v>
      </c>
      <c r="H14170" s="207" t="s">
        <v>321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693</v>
      </c>
      <c r="C14171" s="205" t="s">
        <v>692</v>
      </c>
      <c r="D14171" s="72" t="str">
        <f t="shared" si="443"/>
        <v>nov/2019</v>
      </c>
      <c r="E14171" s="206">
        <v>43782</v>
      </c>
      <c r="F14171" s="205" t="s">
        <v>203</v>
      </c>
      <c r="G14171" s="205" t="s">
        <v>287</v>
      </c>
      <c r="H14171" s="207" t="s">
        <v>204</v>
      </c>
      <c r="I14171" s="207" t="s">
        <v>292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691</v>
      </c>
      <c r="C14172" s="205" t="s">
        <v>692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287</v>
      </c>
      <c r="H14172" s="207" t="s">
        <v>1073</v>
      </c>
      <c r="I14172" s="207" t="s">
        <v>1937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691</v>
      </c>
      <c r="C14173" s="205" t="s">
        <v>692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287</v>
      </c>
      <c r="H14173" s="207" t="s">
        <v>399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691</v>
      </c>
      <c r="C14174" s="205" t="s">
        <v>692</v>
      </c>
      <c r="D14174" s="72" t="str">
        <f t="shared" si="443"/>
        <v>nov/2019</v>
      </c>
      <c r="E14174" s="206">
        <v>43782</v>
      </c>
      <c r="F14174" s="205" t="s">
        <v>2446</v>
      </c>
      <c r="G14174" s="205" t="s">
        <v>287</v>
      </c>
      <c r="H14174" s="207" t="s">
        <v>1354</v>
      </c>
      <c r="I14174" s="207" t="s">
        <v>235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691</v>
      </c>
      <c r="C14175" s="205" t="s">
        <v>692</v>
      </c>
      <c r="D14175" s="72" t="str">
        <f t="shared" si="443"/>
        <v>nov/2019</v>
      </c>
      <c r="E14175" s="206">
        <v>43782</v>
      </c>
      <c r="F14175" s="205" t="s">
        <v>2446</v>
      </c>
      <c r="G14175" s="205" t="s">
        <v>287</v>
      </c>
      <c r="H14175" s="207" t="s">
        <v>1354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691</v>
      </c>
      <c r="C14176" s="205" t="s">
        <v>692</v>
      </c>
      <c r="D14176" s="72" t="str">
        <f t="shared" si="443"/>
        <v>nov/2019</v>
      </c>
      <c r="E14176" s="206">
        <v>43782</v>
      </c>
      <c r="F14176" s="205" t="s">
        <v>642</v>
      </c>
      <c r="G14176" s="205" t="s">
        <v>287</v>
      </c>
      <c r="H14176" s="207" t="s">
        <v>1017</v>
      </c>
      <c r="I14176" s="207" t="s">
        <v>235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691</v>
      </c>
      <c r="C14177" s="205" t="s">
        <v>692</v>
      </c>
      <c r="D14177" s="72" t="str">
        <f t="shared" si="443"/>
        <v>nov/2019</v>
      </c>
      <c r="E14177" s="206">
        <v>43782</v>
      </c>
      <c r="F14177" s="205" t="s">
        <v>642</v>
      </c>
      <c r="G14177" s="205" t="s">
        <v>287</v>
      </c>
      <c r="H14177" s="207" t="s">
        <v>1017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691</v>
      </c>
      <c r="C14178" s="205" t="s">
        <v>692</v>
      </c>
      <c r="D14178" s="72" t="str">
        <f t="shared" si="443"/>
        <v>nov/2019</v>
      </c>
      <c r="E14178" s="206">
        <v>43782</v>
      </c>
      <c r="F14178" s="205" t="s">
        <v>2447</v>
      </c>
      <c r="G14178" s="205" t="s">
        <v>287</v>
      </c>
      <c r="H14178" s="207" t="s">
        <v>1011</v>
      </c>
      <c r="I14178" s="207" t="s">
        <v>235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691</v>
      </c>
      <c r="C14179" s="205" t="s">
        <v>692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287</v>
      </c>
      <c r="H14179" s="207" t="s">
        <v>2358</v>
      </c>
      <c r="I14179" s="207" t="s">
        <v>241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691</v>
      </c>
      <c r="C14180" s="205" t="s">
        <v>692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287</v>
      </c>
      <c r="H14180" s="207" t="s">
        <v>2368</v>
      </c>
      <c r="I14180" s="207" t="s">
        <v>240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691</v>
      </c>
      <c r="C14181" s="205" t="s">
        <v>692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287</v>
      </c>
      <c r="H14181" s="207" t="s">
        <v>2368</v>
      </c>
      <c r="I14181" s="207" t="s">
        <v>240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691</v>
      </c>
      <c r="C14182" s="205" t="s">
        <v>692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317</v>
      </c>
      <c r="H14182" s="207" t="s">
        <v>2368</v>
      </c>
      <c r="I14182" s="207" t="s">
        <v>240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691</v>
      </c>
      <c r="C14183" s="205" t="s">
        <v>692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313</v>
      </c>
      <c r="H14183" s="207" t="s">
        <v>2368</v>
      </c>
      <c r="I14183" s="207" t="s">
        <v>240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691</v>
      </c>
      <c r="C14184" s="205" t="s">
        <v>692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317</v>
      </c>
      <c r="H14184" s="207" t="s">
        <v>2368</v>
      </c>
      <c r="I14184" s="207" t="s">
        <v>240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691</v>
      </c>
      <c r="C14185" s="205" t="s">
        <v>692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287</v>
      </c>
      <c r="H14185" s="207" t="s">
        <v>2374</v>
      </c>
      <c r="I14185" s="207" t="s">
        <v>241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691</v>
      </c>
      <c r="C14186" s="205" t="s">
        <v>692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303</v>
      </c>
      <c r="H14186" s="207" t="s">
        <v>2374</v>
      </c>
      <c r="I14186" s="207" t="s">
        <v>241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691</v>
      </c>
      <c r="C14187" s="205" t="s">
        <v>692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287</v>
      </c>
      <c r="H14187" s="207" t="s">
        <v>2374</v>
      </c>
      <c r="I14187" s="207" t="s">
        <v>240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691</v>
      </c>
      <c r="C14188" s="205" t="s">
        <v>692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289</v>
      </c>
      <c r="H14188" s="207" t="s">
        <v>2374</v>
      </c>
      <c r="I14188" s="207" t="s">
        <v>240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691</v>
      </c>
      <c r="C14189" s="205" t="s">
        <v>692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287</v>
      </c>
      <c r="H14189" s="207" t="s">
        <v>2374</v>
      </c>
      <c r="I14189" s="207" t="s">
        <v>241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691</v>
      </c>
      <c r="C14190" s="205" t="s">
        <v>692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287</v>
      </c>
      <c r="H14190" s="207" t="s">
        <v>2374</v>
      </c>
      <c r="I14190" s="207" t="s">
        <v>241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691</v>
      </c>
      <c r="C14191" s="205" t="s">
        <v>692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287</v>
      </c>
      <c r="H14191" s="207" t="s">
        <v>2374</v>
      </c>
      <c r="I14191" s="207" t="s">
        <v>241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691</v>
      </c>
      <c r="C14192" s="205" t="s">
        <v>692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287</v>
      </c>
      <c r="H14192" s="207" t="s">
        <v>390</v>
      </c>
      <c r="I14192" s="207" t="s">
        <v>240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691</v>
      </c>
      <c r="C14193" s="205" t="s">
        <v>692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287</v>
      </c>
      <c r="H14193" s="207" t="s">
        <v>390</v>
      </c>
      <c r="I14193" s="207" t="s">
        <v>240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691</v>
      </c>
      <c r="C14194" s="205" t="s">
        <v>692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293</v>
      </c>
      <c r="H14194" s="207" t="s">
        <v>2448</v>
      </c>
      <c r="I14194" s="207" t="s">
        <v>241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691</v>
      </c>
      <c r="C14195" s="205" t="s">
        <v>692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293</v>
      </c>
      <c r="H14195" s="207" t="s">
        <v>2448</v>
      </c>
      <c r="I14195" s="207" t="s">
        <v>241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691</v>
      </c>
      <c r="C14196" s="205" t="s">
        <v>692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287</v>
      </c>
      <c r="H14196" s="207" t="s">
        <v>2449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691</v>
      </c>
      <c r="C14197" s="205" t="s">
        <v>692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287</v>
      </c>
      <c r="H14197" s="207" t="s">
        <v>2449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691</v>
      </c>
      <c r="C14198" s="205" t="s">
        <v>692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287</v>
      </c>
      <c r="H14198" s="207" t="s">
        <v>2449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691</v>
      </c>
      <c r="C14199" s="205" t="s">
        <v>692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287</v>
      </c>
      <c r="H14199" s="207" t="s">
        <v>2449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691</v>
      </c>
      <c r="C14200" s="205" t="s">
        <v>692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287</v>
      </c>
      <c r="H14200" s="207" t="s">
        <v>2449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691</v>
      </c>
      <c r="C14201" s="205" t="s">
        <v>692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287</v>
      </c>
      <c r="H14201" s="207" t="s">
        <v>2449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691</v>
      </c>
      <c r="C14202" s="205" t="s">
        <v>692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287</v>
      </c>
      <c r="H14202" s="207" t="s">
        <v>2449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691</v>
      </c>
      <c r="C14203" s="205" t="s">
        <v>692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287</v>
      </c>
      <c r="H14203" s="207" t="s">
        <v>2449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691</v>
      </c>
      <c r="C14204" s="205" t="s">
        <v>692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287</v>
      </c>
      <c r="H14204" s="207" t="s">
        <v>2450</v>
      </c>
      <c r="I14204" s="207" t="s">
        <v>264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691</v>
      </c>
      <c r="C14205" s="205" t="s">
        <v>692</v>
      </c>
      <c r="D14205" s="72" t="str">
        <f t="shared" si="443"/>
        <v>nov/2019</v>
      </c>
      <c r="E14205" s="206">
        <v>43782</v>
      </c>
      <c r="F14205" s="205" t="s">
        <v>210</v>
      </c>
      <c r="G14205" s="205" t="s">
        <v>287</v>
      </c>
      <c r="H14205" s="207" t="s">
        <v>298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691</v>
      </c>
      <c r="C14206" s="205" t="s">
        <v>692</v>
      </c>
      <c r="D14206" s="72" t="str">
        <f t="shared" si="443"/>
        <v>nov/2019</v>
      </c>
      <c r="E14206" s="206">
        <v>43782</v>
      </c>
      <c r="F14206" s="205" t="s">
        <v>210</v>
      </c>
      <c r="G14206" s="205" t="s">
        <v>287</v>
      </c>
      <c r="H14206" s="207" t="s">
        <v>298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691</v>
      </c>
      <c r="C14207" s="205" t="s">
        <v>692</v>
      </c>
      <c r="D14207" s="72" t="str">
        <f t="shared" si="443"/>
        <v>nov/2019</v>
      </c>
      <c r="E14207" s="206">
        <v>43782</v>
      </c>
      <c r="F14207" s="205" t="s">
        <v>210</v>
      </c>
      <c r="G14207" s="205" t="s">
        <v>287</v>
      </c>
      <c r="H14207" s="207" t="s">
        <v>298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691</v>
      </c>
      <c r="C14208" s="205" t="s">
        <v>692</v>
      </c>
      <c r="D14208" s="72" t="str">
        <f t="shared" si="443"/>
        <v>nov/2019</v>
      </c>
      <c r="E14208" s="206">
        <v>43782</v>
      </c>
      <c r="F14208" s="205" t="s">
        <v>210</v>
      </c>
      <c r="G14208" s="205" t="s">
        <v>287</v>
      </c>
      <c r="H14208" s="207" t="s">
        <v>298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691</v>
      </c>
      <c r="C14209" s="205" t="s">
        <v>692</v>
      </c>
      <c r="D14209" s="72" t="str">
        <f t="shared" si="443"/>
        <v>nov/2019</v>
      </c>
      <c r="E14209" s="206">
        <v>43782</v>
      </c>
      <c r="F14209" s="205" t="s">
        <v>210</v>
      </c>
      <c r="G14209" s="205" t="s">
        <v>287</v>
      </c>
      <c r="H14209" s="207" t="s">
        <v>298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691</v>
      </c>
      <c r="C14210" s="205" t="s">
        <v>692</v>
      </c>
      <c r="D14210" s="72" t="str">
        <f t="shared" si="443"/>
        <v>nov/2019</v>
      </c>
      <c r="E14210" s="206">
        <v>43782</v>
      </c>
      <c r="F14210" s="205" t="s">
        <v>210</v>
      </c>
      <c r="G14210" s="205" t="s">
        <v>287</v>
      </c>
      <c r="H14210" s="207" t="s">
        <v>298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691</v>
      </c>
      <c r="C14211" s="205" t="s">
        <v>692</v>
      </c>
      <c r="D14211" s="72" t="str">
        <f t="shared" si="443"/>
        <v>nov/2019</v>
      </c>
      <c r="E14211" s="206">
        <v>43782</v>
      </c>
      <c r="F14211" s="205" t="s">
        <v>203</v>
      </c>
      <c r="G14211" s="205" t="s">
        <v>287</v>
      </c>
      <c r="H14211" s="207" t="s">
        <v>204</v>
      </c>
      <c r="I14211" s="207" t="s">
        <v>292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691</v>
      </c>
      <c r="C14212" s="205" t="s">
        <v>692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303</v>
      </c>
      <c r="H14212" s="207" t="s">
        <v>1761</v>
      </c>
      <c r="I14212" s="207" t="s">
        <v>241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691</v>
      </c>
      <c r="C14213" s="205" t="s">
        <v>692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289</v>
      </c>
      <c r="H14213" s="207" t="s">
        <v>1761</v>
      </c>
      <c r="I14213" s="207" t="s">
        <v>241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691</v>
      </c>
      <c r="C14214" s="205" t="s">
        <v>692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303</v>
      </c>
      <c r="H14214" s="207" t="s">
        <v>1761</v>
      </c>
      <c r="I14214" s="207" t="s">
        <v>241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691</v>
      </c>
      <c r="C14215" s="205" t="s">
        <v>692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289</v>
      </c>
      <c r="H14215" s="207" t="s">
        <v>1761</v>
      </c>
      <c r="I14215" s="207" t="s">
        <v>241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691</v>
      </c>
      <c r="C14216" s="205" t="s">
        <v>692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287</v>
      </c>
      <c r="H14216" s="207" t="s">
        <v>1110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691</v>
      </c>
      <c r="C14217" s="205" t="s">
        <v>692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287</v>
      </c>
      <c r="H14217" s="207" t="s">
        <v>1110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691</v>
      </c>
      <c r="C14218" s="205" t="s">
        <v>692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303</v>
      </c>
      <c r="H14218" s="207" t="s">
        <v>1761</v>
      </c>
      <c r="I14218" s="207" t="s">
        <v>241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691</v>
      </c>
      <c r="C14219" s="205" t="s">
        <v>692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289</v>
      </c>
      <c r="H14219" s="207" t="s">
        <v>1761</v>
      </c>
      <c r="I14219" s="207" t="s">
        <v>241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691</v>
      </c>
      <c r="C14220" s="205" t="s">
        <v>692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303</v>
      </c>
      <c r="H14220" s="207" t="s">
        <v>1761</v>
      </c>
      <c r="I14220" s="207" t="s">
        <v>241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691</v>
      </c>
      <c r="C14221" s="205" t="s">
        <v>692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289</v>
      </c>
      <c r="H14221" s="207" t="s">
        <v>1761</v>
      </c>
      <c r="I14221" s="207" t="s">
        <v>241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691</v>
      </c>
      <c r="C14222" s="205" t="s">
        <v>692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287</v>
      </c>
      <c r="H14222" s="207" t="s">
        <v>2409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691</v>
      </c>
      <c r="C14223" s="205" t="s">
        <v>692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287</v>
      </c>
      <c r="H14223" s="207" t="s">
        <v>1023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691</v>
      </c>
      <c r="C14224" s="205" t="s">
        <v>692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287</v>
      </c>
      <c r="H14224" s="207" t="s">
        <v>1023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691</v>
      </c>
      <c r="C14225" s="205" t="s">
        <v>692</v>
      </c>
      <c r="D14225" s="72" t="str">
        <f t="shared" si="445"/>
        <v>nov/2019</v>
      </c>
      <c r="E14225" s="206">
        <v>43783</v>
      </c>
      <c r="F14225" s="205" t="s">
        <v>2011</v>
      </c>
      <c r="G14225" s="205" t="s">
        <v>287</v>
      </c>
      <c r="H14225" s="207" t="s">
        <v>197</v>
      </c>
      <c r="I14225" s="207" t="s">
        <v>268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691</v>
      </c>
      <c r="C14226" s="205" t="s">
        <v>692</v>
      </c>
      <c r="D14226" s="72" t="str">
        <f t="shared" si="445"/>
        <v>nov/2019</v>
      </c>
      <c r="E14226" s="206">
        <v>43783</v>
      </c>
      <c r="F14226" s="205" t="s">
        <v>2011</v>
      </c>
      <c r="G14226" s="205" t="s">
        <v>287</v>
      </c>
      <c r="H14226" s="207" t="s">
        <v>2220</v>
      </c>
      <c r="I14226" s="207" t="s">
        <v>268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691</v>
      </c>
      <c r="C14227" s="205" t="s">
        <v>692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287</v>
      </c>
      <c r="H14227" s="207" t="s">
        <v>194</v>
      </c>
      <c r="I14227" s="207" t="s">
        <v>247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691</v>
      </c>
      <c r="C14228" s="205" t="s">
        <v>692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287</v>
      </c>
      <c r="H14228" s="207" t="s">
        <v>194</v>
      </c>
      <c r="I14228" s="207" t="s">
        <v>247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691</v>
      </c>
      <c r="C14229" s="205" t="s">
        <v>692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287</v>
      </c>
      <c r="H14229" s="207" t="s">
        <v>346</v>
      </c>
      <c r="I14229" s="207" t="s">
        <v>241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691</v>
      </c>
      <c r="C14230" s="205" t="s">
        <v>692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287</v>
      </c>
      <c r="H14230" s="207" t="s">
        <v>346</v>
      </c>
      <c r="I14230" s="207" t="s">
        <v>241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691</v>
      </c>
      <c r="C14231" s="205" t="s">
        <v>692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287</v>
      </c>
      <c r="H14231" s="207" t="s">
        <v>346</v>
      </c>
      <c r="I14231" s="207" t="s">
        <v>241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691</v>
      </c>
      <c r="C14232" s="205" t="s">
        <v>692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287</v>
      </c>
      <c r="H14232" s="207" t="s">
        <v>346</v>
      </c>
      <c r="I14232" s="207" t="s">
        <v>241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691</v>
      </c>
      <c r="C14233" s="205" t="s">
        <v>692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287</v>
      </c>
      <c r="H14233" s="207" t="s">
        <v>346</v>
      </c>
      <c r="I14233" s="207" t="s">
        <v>241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691</v>
      </c>
      <c r="C14234" s="205" t="s">
        <v>692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287</v>
      </c>
      <c r="H14234" s="207" t="s">
        <v>1615</v>
      </c>
      <c r="I14234" s="207" t="s">
        <v>241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691</v>
      </c>
      <c r="C14235" s="205" t="s">
        <v>692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287</v>
      </c>
      <c r="H14235" s="207" t="s">
        <v>1615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691</v>
      </c>
      <c r="C14236" s="205" t="s">
        <v>692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287</v>
      </c>
      <c r="H14236" s="207" t="s">
        <v>1615</v>
      </c>
      <c r="I14236" s="207" t="s">
        <v>240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691</v>
      </c>
      <c r="C14237" s="205" t="s">
        <v>692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287</v>
      </c>
      <c r="H14237" s="207" t="s">
        <v>1615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691</v>
      </c>
      <c r="C14238" s="205" t="s">
        <v>692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303</v>
      </c>
      <c r="H14238" s="207" t="s">
        <v>1615</v>
      </c>
      <c r="I14238" s="207" t="s">
        <v>240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691</v>
      </c>
      <c r="C14239" s="205" t="s">
        <v>692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287</v>
      </c>
      <c r="H14239" s="207" t="s">
        <v>1615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691</v>
      </c>
      <c r="C14240" s="205" t="s">
        <v>692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317</v>
      </c>
      <c r="H14240" s="207" t="s">
        <v>1615</v>
      </c>
      <c r="I14240" s="207" t="s">
        <v>241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691</v>
      </c>
      <c r="C14241" s="205" t="s">
        <v>692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287</v>
      </c>
      <c r="H14241" s="207" t="s">
        <v>1615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691</v>
      </c>
      <c r="C14242" s="205" t="s">
        <v>692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303</v>
      </c>
      <c r="H14242" s="207" t="s">
        <v>1615</v>
      </c>
      <c r="I14242" s="207" t="s">
        <v>241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691</v>
      </c>
      <c r="C14243" s="205" t="s">
        <v>692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287</v>
      </c>
      <c r="H14243" s="207" t="s">
        <v>1615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691</v>
      </c>
      <c r="C14244" s="205" t="s">
        <v>692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287</v>
      </c>
      <c r="H14244" s="207" t="s">
        <v>2451</v>
      </c>
      <c r="I14244" s="207" t="s">
        <v>240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691</v>
      </c>
      <c r="C14245" s="205" t="s">
        <v>692</v>
      </c>
      <c r="D14245" s="72" t="str">
        <f t="shared" si="445"/>
        <v>nov/2019</v>
      </c>
      <c r="E14245" s="206">
        <v>43783</v>
      </c>
      <c r="F14245" s="205" t="s">
        <v>210</v>
      </c>
      <c r="G14245" s="205" t="s">
        <v>287</v>
      </c>
      <c r="H14245" s="207" t="s">
        <v>298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691</v>
      </c>
      <c r="C14246" s="205" t="s">
        <v>692</v>
      </c>
      <c r="D14246" s="72" t="str">
        <f t="shared" si="445"/>
        <v>nov/2019</v>
      </c>
      <c r="E14246" s="206">
        <v>43783</v>
      </c>
      <c r="F14246" s="205" t="s">
        <v>210</v>
      </c>
      <c r="G14246" s="205" t="s">
        <v>287</v>
      </c>
      <c r="H14246" s="207" t="s">
        <v>298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691</v>
      </c>
      <c r="C14247" s="205" t="s">
        <v>692</v>
      </c>
      <c r="D14247" s="72" t="str">
        <f t="shared" si="445"/>
        <v>nov/2019</v>
      </c>
      <c r="E14247" s="206">
        <v>43783</v>
      </c>
      <c r="F14247" s="205" t="s">
        <v>210</v>
      </c>
      <c r="G14247" s="205" t="s">
        <v>287</v>
      </c>
      <c r="H14247" s="207" t="s">
        <v>298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691</v>
      </c>
      <c r="C14248" s="205" t="s">
        <v>692</v>
      </c>
      <c r="D14248" s="72" t="str">
        <f t="shared" si="445"/>
        <v>nov/2019</v>
      </c>
      <c r="E14248" s="206">
        <v>43783</v>
      </c>
      <c r="F14248" s="205" t="s">
        <v>210</v>
      </c>
      <c r="G14248" s="205" t="s">
        <v>287</v>
      </c>
      <c r="H14248" s="207" t="s">
        <v>298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691</v>
      </c>
      <c r="C14249" s="205" t="s">
        <v>692</v>
      </c>
      <c r="D14249" s="72" t="str">
        <f t="shared" si="445"/>
        <v>nov/2019</v>
      </c>
      <c r="E14249" s="206">
        <v>43783</v>
      </c>
      <c r="F14249" s="205" t="s">
        <v>210</v>
      </c>
      <c r="G14249" s="205" t="s">
        <v>287</v>
      </c>
      <c r="H14249" s="207" t="s">
        <v>298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691</v>
      </c>
      <c r="C14250" s="205" t="s">
        <v>692</v>
      </c>
      <c r="D14250" s="72" t="str">
        <f t="shared" si="445"/>
        <v>nov/2019</v>
      </c>
      <c r="E14250" s="206">
        <v>43783</v>
      </c>
      <c r="F14250" s="205" t="s">
        <v>210</v>
      </c>
      <c r="G14250" s="205" t="s">
        <v>287</v>
      </c>
      <c r="H14250" s="207" t="s">
        <v>298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691</v>
      </c>
      <c r="C14251" s="205" t="s">
        <v>692</v>
      </c>
      <c r="D14251" s="72" t="str">
        <f t="shared" si="445"/>
        <v>nov/2019</v>
      </c>
      <c r="E14251" s="206">
        <v>43783</v>
      </c>
      <c r="F14251" s="205" t="s">
        <v>210</v>
      </c>
      <c r="G14251" s="205" t="s">
        <v>287</v>
      </c>
      <c r="H14251" s="207" t="s">
        <v>298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691</v>
      </c>
      <c r="C14252" s="205" t="s">
        <v>692</v>
      </c>
      <c r="D14252" s="72" t="str">
        <f t="shared" si="445"/>
        <v>nov/2019</v>
      </c>
      <c r="E14252" s="206">
        <v>43783</v>
      </c>
      <c r="F14252" s="205" t="s">
        <v>203</v>
      </c>
      <c r="G14252" s="205" t="s">
        <v>287</v>
      </c>
      <c r="H14252" s="207" t="s">
        <v>204</v>
      </c>
      <c r="I14252" s="207" t="s">
        <v>292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691</v>
      </c>
      <c r="C14253" s="205" t="s">
        <v>692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287</v>
      </c>
      <c r="H14253" s="207" t="s">
        <v>2009</v>
      </c>
      <c r="I14253" s="207" t="s">
        <v>276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691</v>
      </c>
      <c r="C14254" s="205" t="s">
        <v>692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287</v>
      </c>
      <c r="H14254" s="207" t="s">
        <v>2009</v>
      </c>
      <c r="I14254" s="207" t="s">
        <v>276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691</v>
      </c>
      <c r="C14255" s="205" t="s">
        <v>692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287</v>
      </c>
      <c r="H14255" s="207" t="s">
        <v>2009</v>
      </c>
      <c r="I14255" s="207" t="s">
        <v>276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691</v>
      </c>
      <c r="C14256" s="205" t="s">
        <v>692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287</v>
      </c>
      <c r="H14256" s="207" t="s">
        <v>2452</v>
      </c>
      <c r="I14256" s="207" t="s">
        <v>276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691</v>
      </c>
      <c r="C14257" s="205" t="s">
        <v>692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287</v>
      </c>
      <c r="H14257" s="229" t="s">
        <v>389</v>
      </c>
      <c r="I14257" s="207" t="s">
        <v>241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691</v>
      </c>
      <c r="C14258" s="205" t="s">
        <v>692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303</v>
      </c>
      <c r="H14258" s="229" t="s">
        <v>389</v>
      </c>
      <c r="I14258" s="207" t="s">
        <v>241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691</v>
      </c>
      <c r="C14259" s="205" t="s">
        <v>692</v>
      </c>
      <c r="D14259" s="72" t="str">
        <f t="shared" si="445"/>
        <v>nov/2019</v>
      </c>
      <c r="E14259" s="206">
        <v>43787</v>
      </c>
      <c r="F14259" s="205" t="s">
        <v>210</v>
      </c>
      <c r="G14259" s="205" t="s">
        <v>287</v>
      </c>
      <c r="H14259" s="207" t="s">
        <v>298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691</v>
      </c>
      <c r="C14260" s="205" t="s">
        <v>692</v>
      </c>
      <c r="D14260" s="72" t="str">
        <f t="shared" si="445"/>
        <v>nov/2019</v>
      </c>
      <c r="E14260" s="206">
        <v>43787</v>
      </c>
      <c r="F14260" s="205" t="s">
        <v>210</v>
      </c>
      <c r="G14260" s="205" t="s">
        <v>287</v>
      </c>
      <c r="H14260" s="207" t="s">
        <v>321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691</v>
      </c>
      <c r="C14261" s="205" t="s">
        <v>692</v>
      </c>
      <c r="D14261" s="72" t="str">
        <f t="shared" si="445"/>
        <v>nov/2019</v>
      </c>
      <c r="E14261" s="206">
        <v>43787</v>
      </c>
      <c r="F14261" s="205" t="s">
        <v>203</v>
      </c>
      <c r="G14261" s="205" t="s">
        <v>287</v>
      </c>
      <c r="H14261" s="207" t="s">
        <v>204</v>
      </c>
      <c r="I14261" s="207" t="s">
        <v>292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691</v>
      </c>
      <c r="C14262" s="205" t="s">
        <v>692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303</v>
      </c>
      <c r="H14262" s="207" t="s">
        <v>1761</v>
      </c>
      <c r="I14262" s="207" t="s">
        <v>241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691</v>
      </c>
      <c r="C14263" s="205" t="s">
        <v>692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289</v>
      </c>
      <c r="H14263" s="207" t="s">
        <v>1761</v>
      </c>
      <c r="I14263" s="207" t="s">
        <v>241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691</v>
      </c>
      <c r="C14264" s="205" t="s">
        <v>692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303</v>
      </c>
      <c r="H14264" s="207" t="s">
        <v>1761</v>
      </c>
      <c r="I14264" s="207" t="s">
        <v>241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691</v>
      </c>
      <c r="C14265" s="205" t="s">
        <v>692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289</v>
      </c>
      <c r="H14265" s="207" t="s">
        <v>1761</v>
      </c>
      <c r="I14265" s="207" t="s">
        <v>241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691</v>
      </c>
      <c r="C14266" s="205" t="s">
        <v>692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303</v>
      </c>
      <c r="H14266" s="207" t="s">
        <v>1761</v>
      </c>
      <c r="I14266" s="207" t="s">
        <v>241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691</v>
      </c>
      <c r="C14267" s="205" t="s">
        <v>692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289</v>
      </c>
      <c r="H14267" s="207" t="s">
        <v>1761</v>
      </c>
      <c r="I14267" s="207" t="s">
        <v>241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691</v>
      </c>
      <c r="C14268" s="205" t="s">
        <v>692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303</v>
      </c>
      <c r="H14268" s="207" t="s">
        <v>1761</v>
      </c>
      <c r="I14268" s="207" t="s">
        <v>241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691</v>
      </c>
      <c r="C14269" s="205" t="s">
        <v>692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289</v>
      </c>
      <c r="H14269" s="207" t="s">
        <v>1761</v>
      </c>
      <c r="I14269" s="207" t="s">
        <v>241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691</v>
      </c>
      <c r="C14270" s="205" t="s">
        <v>692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287</v>
      </c>
      <c r="H14270" s="207" t="s">
        <v>2092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691</v>
      </c>
      <c r="C14271" s="205" t="s">
        <v>692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287</v>
      </c>
      <c r="H14271" s="207" t="s">
        <v>1110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691</v>
      </c>
      <c r="C14272" s="205" t="s">
        <v>692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289</v>
      </c>
      <c r="H14272" s="207" t="s">
        <v>2032</v>
      </c>
      <c r="I14272" s="207" t="s">
        <v>276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691</v>
      </c>
      <c r="C14273" s="205" t="s">
        <v>692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287</v>
      </c>
      <c r="H14273" s="207" t="s">
        <v>1073</v>
      </c>
      <c r="I14273" s="207" t="s">
        <v>1937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691</v>
      </c>
      <c r="C14274" s="205" t="s">
        <v>692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303</v>
      </c>
      <c r="H14274" s="207" t="s">
        <v>1761</v>
      </c>
      <c r="I14274" s="207" t="s">
        <v>241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691</v>
      </c>
      <c r="C14275" s="205" t="s">
        <v>692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289</v>
      </c>
      <c r="H14275" s="207" t="s">
        <v>1761</v>
      </c>
      <c r="I14275" s="207" t="s">
        <v>241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691</v>
      </c>
      <c r="C14276" s="205" t="s">
        <v>692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303</v>
      </c>
      <c r="H14276" s="207" t="s">
        <v>1761</v>
      </c>
      <c r="I14276" s="207" t="s">
        <v>241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691</v>
      </c>
      <c r="C14277" s="205" t="s">
        <v>692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289</v>
      </c>
      <c r="H14277" s="207" t="s">
        <v>1761</v>
      </c>
      <c r="I14277" s="207" t="s">
        <v>241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691</v>
      </c>
      <c r="C14278" s="205" t="s">
        <v>692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303</v>
      </c>
      <c r="H14278" s="229" t="s">
        <v>389</v>
      </c>
      <c r="I14278" s="207" t="s">
        <v>241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691</v>
      </c>
      <c r="C14279" s="205" t="s">
        <v>692</v>
      </c>
      <c r="D14279" s="72" t="str">
        <f t="shared" si="447"/>
        <v>nov/2019</v>
      </c>
      <c r="E14279" s="206">
        <v>43788</v>
      </c>
      <c r="F14279" s="205" t="s">
        <v>210</v>
      </c>
      <c r="G14279" s="205" t="s">
        <v>287</v>
      </c>
      <c r="H14279" s="207" t="s">
        <v>298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691</v>
      </c>
      <c r="C14280" s="205" t="s">
        <v>692</v>
      </c>
      <c r="D14280" s="72" t="str">
        <f t="shared" si="447"/>
        <v>nov/2019</v>
      </c>
      <c r="E14280" s="206">
        <v>43788</v>
      </c>
      <c r="F14280" s="205" t="s">
        <v>210</v>
      </c>
      <c r="G14280" s="205" t="s">
        <v>287</v>
      </c>
      <c r="H14280" s="207" t="s">
        <v>298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691</v>
      </c>
      <c r="C14281" s="205" t="s">
        <v>692</v>
      </c>
      <c r="D14281" s="72" t="str">
        <f t="shared" si="447"/>
        <v>nov/2019</v>
      </c>
      <c r="E14281" s="206">
        <v>43788</v>
      </c>
      <c r="F14281" s="205" t="s">
        <v>210</v>
      </c>
      <c r="G14281" s="205" t="s">
        <v>287</v>
      </c>
      <c r="H14281" s="207" t="s">
        <v>298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691</v>
      </c>
      <c r="C14282" s="205" t="s">
        <v>692</v>
      </c>
      <c r="D14282" s="72" t="str">
        <f t="shared" si="447"/>
        <v>nov/2019</v>
      </c>
      <c r="E14282" s="206">
        <v>43788</v>
      </c>
      <c r="F14282" s="205" t="s">
        <v>210</v>
      </c>
      <c r="G14282" s="205" t="s">
        <v>287</v>
      </c>
      <c r="H14282" s="207" t="s">
        <v>298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691</v>
      </c>
      <c r="C14283" s="205" t="s">
        <v>692</v>
      </c>
      <c r="D14283" s="72" t="str">
        <f t="shared" si="447"/>
        <v>nov/2019</v>
      </c>
      <c r="E14283" s="206">
        <v>43788</v>
      </c>
      <c r="F14283" s="205" t="s">
        <v>210</v>
      </c>
      <c r="G14283" s="205" t="s">
        <v>287</v>
      </c>
      <c r="H14283" s="207" t="s">
        <v>298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691</v>
      </c>
      <c r="C14284" s="205" t="s">
        <v>692</v>
      </c>
      <c r="D14284" s="72" t="str">
        <f t="shared" si="447"/>
        <v>nov/2019</v>
      </c>
      <c r="E14284" s="206">
        <v>43788</v>
      </c>
      <c r="F14284" s="205" t="s">
        <v>210</v>
      </c>
      <c r="G14284" s="205" t="s">
        <v>287</v>
      </c>
      <c r="H14284" s="207" t="s">
        <v>298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691</v>
      </c>
      <c r="C14285" s="205" t="s">
        <v>692</v>
      </c>
      <c r="D14285" s="72" t="str">
        <f t="shared" si="447"/>
        <v>nov/2019</v>
      </c>
      <c r="E14285" s="206">
        <v>43788</v>
      </c>
      <c r="F14285" s="205" t="s">
        <v>203</v>
      </c>
      <c r="G14285" s="205" t="s">
        <v>287</v>
      </c>
      <c r="H14285" s="207" t="s">
        <v>204</v>
      </c>
      <c r="I14285" s="207" t="s">
        <v>292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691</v>
      </c>
      <c r="C14286" s="205" t="s">
        <v>692</v>
      </c>
      <c r="D14286" s="72" t="str">
        <f t="shared" si="447"/>
        <v>nov/2019</v>
      </c>
      <c r="E14286" s="206">
        <v>43789</v>
      </c>
      <c r="F14286" s="205" t="s">
        <v>2453</v>
      </c>
      <c r="G14286" s="205" t="s">
        <v>287</v>
      </c>
      <c r="H14286" s="207" t="s">
        <v>2309</v>
      </c>
      <c r="I14286" s="207" t="s">
        <v>260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691</v>
      </c>
      <c r="C14287" s="205" t="s">
        <v>692</v>
      </c>
      <c r="D14287" s="72" t="str">
        <f t="shared" si="447"/>
        <v>nov/2019</v>
      </c>
      <c r="E14287" s="206">
        <v>43789</v>
      </c>
      <c r="F14287" s="205" t="s">
        <v>2454</v>
      </c>
      <c r="G14287" s="205" t="s">
        <v>287</v>
      </c>
      <c r="H14287" s="207" t="s">
        <v>1017</v>
      </c>
      <c r="I14287" s="207" t="s">
        <v>235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691</v>
      </c>
      <c r="C14288" s="205" t="s">
        <v>692</v>
      </c>
      <c r="D14288" s="72" t="str">
        <f t="shared" si="447"/>
        <v>nov/2019</v>
      </c>
      <c r="E14288" s="206">
        <v>43789</v>
      </c>
      <c r="F14288" s="205" t="s">
        <v>2455</v>
      </c>
      <c r="G14288" s="205" t="s">
        <v>287</v>
      </c>
      <c r="H14288" s="207" t="s">
        <v>2342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691</v>
      </c>
      <c r="C14289" s="205" t="s">
        <v>692</v>
      </c>
      <c r="D14289" s="72" t="str">
        <f t="shared" si="447"/>
        <v>nov/2019</v>
      </c>
      <c r="E14289" s="206">
        <v>43789</v>
      </c>
      <c r="F14289" s="205" t="s">
        <v>2456</v>
      </c>
      <c r="G14289" s="205" t="s">
        <v>287</v>
      </c>
      <c r="H14289" s="207" t="s">
        <v>2342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691</v>
      </c>
      <c r="C14290" s="205" t="s">
        <v>692</v>
      </c>
      <c r="D14290" s="72" t="str">
        <f t="shared" si="447"/>
        <v>nov/2019</v>
      </c>
      <c r="E14290" s="206">
        <v>43789</v>
      </c>
      <c r="F14290" s="205" t="s">
        <v>2457</v>
      </c>
      <c r="G14290" s="205" t="s">
        <v>287</v>
      </c>
      <c r="H14290" s="207" t="s">
        <v>2342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691</v>
      </c>
      <c r="C14291" s="205" t="s">
        <v>692</v>
      </c>
      <c r="D14291" s="72" t="str">
        <f t="shared" si="447"/>
        <v>nov/2019</v>
      </c>
      <c r="E14291" s="206">
        <v>43789</v>
      </c>
      <c r="F14291" s="205" t="s">
        <v>2458</v>
      </c>
      <c r="G14291" s="205" t="s">
        <v>287</v>
      </c>
      <c r="H14291" s="207" t="s">
        <v>1354</v>
      </c>
      <c r="I14291" s="207" t="s">
        <v>235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691</v>
      </c>
      <c r="C14292" s="205" t="s">
        <v>692</v>
      </c>
      <c r="D14292" s="72" t="str">
        <f t="shared" si="447"/>
        <v>nov/2019</v>
      </c>
      <c r="E14292" s="206">
        <v>43789</v>
      </c>
      <c r="F14292" s="205" t="s">
        <v>2459</v>
      </c>
      <c r="G14292" s="205" t="s">
        <v>287</v>
      </c>
      <c r="H14292" s="207" t="s">
        <v>1354</v>
      </c>
      <c r="I14292" s="207" t="s">
        <v>235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691</v>
      </c>
      <c r="C14293" s="205" t="s">
        <v>692</v>
      </c>
      <c r="D14293" s="72" t="str">
        <f t="shared" si="447"/>
        <v>nov/2019</v>
      </c>
      <c r="E14293" s="206">
        <v>43789</v>
      </c>
      <c r="F14293" s="205" t="s">
        <v>2460</v>
      </c>
      <c r="G14293" s="205" t="s">
        <v>287</v>
      </c>
      <c r="H14293" s="207" t="s">
        <v>1354</v>
      </c>
      <c r="I14293" s="207" t="s">
        <v>235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691</v>
      </c>
      <c r="C14294" s="205" t="s">
        <v>692</v>
      </c>
      <c r="D14294" s="72" t="str">
        <f t="shared" si="447"/>
        <v>nov/2019</v>
      </c>
      <c r="E14294" s="206">
        <v>43789</v>
      </c>
      <c r="F14294" s="205" t="s">
        <v>2461</v>
      </c>
      <c r="G14294" s="205" t="s">
        <v>287</v>
      </c>
      <c r="H14294" s="207" t="s">
        <v>1354</v>
      </c>
      <c r="I14294" s="207" t="s">
        <v>235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691</v>
      </c>
      <c r="C14295" s="205" t="s">
        <v>692</v>
      </c>
      <c r="D14295" s="72" t="str">
        <f t="shared" si="447"/>
        <v>nov/2019</v>
      </c>
      <c r="E14295" s="206">
        <v>43789</v>
      </c>
      <c r="F14295" s="205" t="s">
        <v>2462</v>
      </c>
      <c r="G14295" s="205" t="s">
        <v>287</v>
      </c>
      <c r="H14295" s="207" t="s">
        <v>2116</v>
      </c>
      <c r="I14295" s="207" t="s">
        <v>235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691</v>
      </c>
      <c r="C14296" s="205" t="s">
        <v>692</v>
      </c>
      <c r="D14296" s="72" t="str">
        <f t="shared" si="447"/>
        <v>nov/2019</v>
      </c>
      <c r="E14296" s="206">
        <v>43789</v>
      </c>
      <c r="F14296" s="205" t="s">
        <v>2463</v>
      </c>
      <c r="G14296" s="205" t="s">
        <v>287</v>
      </c>
      <c r="H14296" s="207" t="s">
        <v>2116</v>
      </c>
      <c r="I14296" s="207" t="s">
        <v>235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691</v>
      </c>
      <c r="C14297" s="205" t="s">
        <v>692</v>
      </c>
      <c r="D14297" s="72" t="str">
        <f t="shared" si="447"/>
        <v>nov/2019</v>
      </c>
      <c r="E14297" s="206">
        <v>43789</v>
      </c>
      <c r="F14297" s="205" t="s">
        <v>2464</v>
      </c>
      <c r="G14297" s="205" t="s">
        <v>287</v>
      </c>
      <c r="H14297" s="207" t="s">
        <v>336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691</v>
      </c>
      <c r="C14298" s="205" t="s">
        <v>692</v>
      </c>
      <c r="D14298" s="72" t="str">
        <f t="shared" si="447"/>
        <v>nov/2019</v>
      </c>
      <c r="E14298" s="206">
        <v>43789</v>
      </c>
      <c r="F14298" s="205" t="s">
        <v>2465</v>
      </c>
      <c r="G14298" s="205" t="s">
        <v>287</v>
      </c>
      <c r="H14298" s="207" t="s">
        <v>336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691</v>
      </c>
      <c r="C14299" s="205" t="s">
        <v>692</v>
      </c>
      <c r="D14299" s="72" t="str">
        <f t="shared" si="447"/>
        <v>nov/2019</v>
      </c>
      <c r="E14299" s="206">
        <v>43789</v>
      </c>
      <c r="F14299" s="205" t="s">
        <v>2466</v>
      </c>
      <c r="G14299" s="205" t="s">
        <v>287</v>
      </c>
      <c r="H14299" s="207" t="s">
        <v>1610</v>
      </c>
      <c r="I14299" s="207" t="s">
        <v>269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691</v>
      </c>
      <c r="C14300" s="205" t="s">
        <v>692</v>
      </c>
      <c r="D14300" s="72" t="str">
        <f t="shared" si="447"/>
        <v>nov/2019</v>
      </c>
      <c r="E14300" s="206">
        <v>43789</v>
      </c>
      <c r="F14300" s="205" t="s">
        <v>2467</v>
      </c>
      <c r="G14300" s="205" t="s">
        <v>287</v>
      </c>
      <c r="H14300" s="207" t="s">
        <v>334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691</v>
      </c>
      <c r="C14301" s="205" t="s">
        <v>692</v>
      </c>
      <c r="D14301" s="72" t="str">
        <f t="shared" si="447"/>
        <v>nov/2019</v>
      </c>
      <c r="E14301" s="206">
        <v>43789</v>
      </c>
      <c r="F14301" s="205" t="s">
        <v>2468</v>
      </c>
      <c r="G14301" s="205" t="s">
        <v>287</v>
      </c>
      <c r="H14301" s="207" t="s">
        <v>2092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691</v>
      </c>
      <c r="C14302" s="205" t="s">
        <v>692</v>
      </c>
      <c r="D14302" s="72" t="str">
        <f t="shared" si="447"/>
        <v>nov/2019</v>
      </c>
      <c r="E14302" s="206">
        <v>43789</v>
      </c>
      <c r="F14302" s="205" t="s">
        <v>2469</v>
      </c>
      <c r="G14302" s="205" t="s">
        <v>287</v>
      </c>
      <c r="H14302" s="207" t="s">
        <v>1059</v>
      </c>
      <c r="I14302" s="207" t="s">
        <v>261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691</v>
      </c>
      <c r="C14303" s="205" t="s">
        <v>692</v>
      </c>
      <c r="D14303" s="72" t="str">
        <f t="shared" si="447"/>
        <v>nov/2019</v>
      </c>
      <c r="E14303" s="206">
        <v>43789</v>
      </c>
      <c r="F14303" s="205" t="s">
        <v>2470</v>
      </c>
      <c r="G14303" s="205" t="s">
        <v>287</v>
      </c>
      <c r="H14303" s="207" t="s">
        <v>2190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691</v>
      </c>
      <c r="C14304" s="205" t="s">
        <v>692</v>
      </c>
      <c r="D14304" s="72" t="str">
        <f t="shared" si="447"/>
        <v>nov/2019</v>
      </c>
      <c r="E14304" s="206">
        <v>43789</v>
      </c>
      <c r="F14304" s="205" t="s">
        <v>2471</v>
      </c>
      <c r="G14304" s="205" t="s">
        <v>287</v>
      </c>
      <c r="H14304" s="207" t="s">
        <v>1462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691</v>
      </c>
      <c r="C14305" s="205" t="s">
        <v>692</v>
      </c>
      <c r="D14305" s="72" t="str">
        <f t="shared" si="447"/>
        <v>nov/2019</v>
      </c>
      <c r="E14305" s="206">
        <v>43789</v>
      </c>
      <c r="F14305" s="205" t="s">
        <v>2245</v>
      </c>
      <c r="G14305" s="205" t="s">
        <v>287</v>
      </c>
      <c r="H14305" s="207" t="s">
        <v>2472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691</v>
      </c>
      <c r="C14306" s="205" t="s">
        <v>692</v>
      </c>
      <c r="D14306" s="72" t="str">
        <f t="shared" si="447"/>
        <v>nov/2019</v>
      </c>
      <c r="E14306" s="206">
        <v>43789</v>
      </c>
      <c r="F14306" s="205" t="s">
        <v>2245</v>
      </c>
      <c r="G14306" s="205" t="s">
        <v>287</v>
      </c>
      <c r="H14306" s="207" t="s">
        <v>2473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691</v>
      </c>
      <c r="C14307" s="205" t="s">
        <v>692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287</v>
      </c>
      <c r="H14307" s="207" t="s">
        <v>2474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691</v>
      </c>
      <c r="C14308" s="205" t="s">
        <v>692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287</v>
      </c>
      <c r="H14308" s="207" t="s">
        <v>2475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691</v>
      </c>
      <c r="C14309" s="205" t="s">
        <v>692</v>
      </c>
      <c r="D14309" s="72" t="str">
        <f t="shared" si="447"/>
        <v>nov/2019</v>
      </c>
      <c r="E14309" s="206">
        <v>43789</v>
      </c>
      <c r="F14309" s="205" t="s">
        <v>2476</v>
      </c>
      <c r="G14309" s="205" t="s">
        <v>287</v>
      </c>
      <c r="H14309" s="207" t="s">
        <v>1017</v>
      </c>
      <c r="I14309" s="207" t="s">
        <v>235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691</v>
      </c>
      <c r="C14310" s="205" t="s">
        <v>692</v>
      </c>
      <c r="D14310" s="72" t="str">
        <f t="shared" si="447"/>
        <v>nov/2019</v>
      </c>
      <c r="E14310" s="206">
        <v>43789</v>
      </c>
      <c r="F14310" s="205" t="s">
        <v>2477</v>
      </c>
      <c r="G14310" s="205" t="s">
        <v>287</v>
      </c>
      <c r="H14310" s="207" t="s">
        <v>2342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691</v>
      </c>
      <c r="C14311" s="205" t="s">
        <v>692</v>
      </c>
      <c r="D14311" s="72" t="str">
        <f t="shared" si="447"/>
        <v>nov/2019</v>
      </c>
      <c r="E14311" s="206">
        <v>43789</v>
      </c>
      <c r="F14311" s="205" t="s">
        <v>2478</v>
      </c>
      <c r="G14311" s="205" t="s">
        <v>287</v>
      </c>
      <c r="H14311" s="207" t="s">
        <v>2342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691</v>
      </c>
      <c r="C14312" s="205" t="s">
        <v>692</v>
      </c>
      <c r="D14312" s="72" t="str">
        <f t="shared" si="447"/>
        <v>nov/2019</v>
      </c>
      <c r="E14312" s="206">
        <v>43789</v>
      </c>
      <c r="F14312" s="205" t="s">
        <v>2479</v>
      </c>
      <c r="G14312" s="205" t="s">
        <v>287</v>
      </c>
      <c r="H14312" s="207" t="s">
        <v>1354</v>
      </c>
      <c r="I14312" s="207" t="s">
        <v>235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691</v>
      </c>
      <c r="C14313" s="205" t="s">
        <v>692</v>
      </c>
      <c r="D14313" s="72" t="str">
        <f t="shared" si="447"/>
        <v>nov/2019</v>
      </c>
      <c r="E14313" s="206">
        <v>43789</v>
      </c>
      <c r="F14313" s="205" t="s">
        <v>2480</v>
      </c>
      <c r="G14313" s="205" t="s">
        <v>287</v>
      </c>
      <c r="H14313" s="207" t="s">
        <v>1354</v>
      </c>
      <c r="I14313" s="207" t="s">
        <v>235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691</v>
      </c>
      <c r="C14314" s="205" t="s">
        <v>692</v>
      </c>
      <c r="D14314" s="72" t="str">
        <f t="shared" si="447"/>
        <v>nov/2019</v>
      </c>
      <c r="E14314" s="206">
        <v>43789</v>
      </c>
      <c r="F14314" s="205" t="s">
        <v>2481</v>
      </c>
      <c r="G14314" s="205" t="s">
        <v>287</v>
      </c>
      <c r="H14314" s="207" t="s">
        <v>2116</v>
      </c>
      <c r="I14314" s="207" t="s">
        <v>235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691</v>
      </c>
      <c r="C14315" s="205" t="s">
        <v>692</v>
      </c>
      <c r="D14315" s="72" t="str">
        <f t="shared" si="447"/>
        <v>nov/2019</v>
      </c>
      <c r="E14315" s="206">
        <v>43789</v>
      </c>
      <c r="F14315" s="205" t="s">
        <v>2482</v>
      </c>
      <c r="G14315" s="205" t="s">
        <v>287</v>
      </c>
      <c r="H14315" s="207" t="s">
        <v>1011</v>
      </c>
      <c r="I14315" s="207" t="s">
        <v>235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691</v>
      </c>
      <c r="C14316" s="205" t="s">
        <v>692</v>
      </c>
      <c r="D14316" s="72" t="str">
        <f t="shared" si="447"/>
        <v>nov/2019</v>
      </c>
      <c r="E14316" s="206">
        <v>43789</v>
      </c>
      <c r="F14316" s="205" t="s">
        <v>2483</v>
      </c>
      <c r="G14316" s="205" t="s">
        <v>287</v>
      </c>
      <c r="H14316" s="207" t="s">
        <v>336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691</v>
      </c>
      <c r="C14317" s="205" t="s">
        <v>692</v>
      </c>
      <c r="D14317" s="72" t="str">
        <f t="shared" si="447"/>
        <v>nov/2019</v>
      </c>
      <c r="E14317" s="206">
        <v>43789</v>
      </c>
      <c r="F14317" s="205" t="s">
        <v>2484</v>
      </c>
      <c r="G14317" s="205" t="s">
        <v>287</v>
      </c>
      <c r="H14317" s="207" t="s">
        <v>2485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691</v>
      </c>
      <c r="C14318" s="205" t="s">
        <v>692</v>
      </c>
      <c r="D14318" s="72" t="str">
        <f t="shared" si="447"/>
        <v>nov/2019</v>
      </c>
      <c r="E14318" s="206">
        <v>43789</v>
      </c>
      <c r="F14318" s="205" t="s">
        <v>2486</v>
      </c>
      <c r="G14318" s="205" t="s">
        <v>287</v>
      </c>
      <c r="H14318" s="207" t="s">
        <v>2487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691</v>
      </c>
      <c r="C14319" s="205" t="s">
        <v>692</v>
      </c>
      <c r="D14319" s="72" t="str">
        <f t="shared" si="447"/>
        <v>nov/2019</v>
      </c>
      <c r="E14319" s="206">
        <v>43789</v>
      </c>
      <c r="F14319" s="205" t="s">
        <v>2488</v>
      </c>
      <c r="G14319" s="205" t="s">
        <v>287</v>
      </c>
      <c r="H14319" s="207" t="s">
        <v>1610</v>
      </c>
      <c r="I14319" s="207" t="s">
        <v>269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691</v>
      </c>
      <c r="C14320" s="205" t="s">
        <v>692</v>
      </c>
      <c r="D14320" s="72" t="str">
        <f t="shared" si="447"/>
        <v>nov/2019</v>
      </c>
      <c r="E14320" s="206">
        <v>43789</v>
      </c>
      <c r="F14320" s="205" t="s">
        <v>2489</v>
      </c>
      <c r="G14320" s="205" t="s">
        <v>287</v>
      </c>
      <c r="H14320" s="207" t="s">
        <v>2092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691</v>
      </c>
      <c r="C14321" s="205" t="s">
        <v>692</v>
      </c>
      <c r="D14321" s="72" t="str">
        <f t="shared" si="447"/>
        <v>nov/2019</v>
      </c>
      <c r="E14321" s="206">
        <v>43789</v>
      </c>
      <c r="F14321" s="205" t="s">
        <v>2490</v>
      </c>
      <c r="G14321" s="205" t="s">
        <v>287</v>
      </c>
      <c r="H14321" s="207" t="s">
        <v>2092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691</v>
      </c>
      <c r="C14322" s="205" t="s">
        <v>692</v>
      </c>
      <c r="D14322" s="72" t="str">
        <f t="shared" si="447"/>
        <v>nov/2019</v>
      </c>
      <c r="E14322" s="206">
        <v>43789</v>
      </c>
      <c r="F14322" s="205" t="s">
        <v>2491</v>
      </c>
      <c r="G14322" s="205" t="s">
        <v>287</v>
      </c>
      <c r="H14322" s="207" t="s">
        <v>2092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691</v>
      </c>
      <c r="C14323" s="205" t="s">
        <v>692</v>
      </c>
      <c r="D14323" s="72" t="str">
        <f t="shared" si="447"/>
        <v>nov/2019</v>
      </c>
      <c r="E14323" s="206">
        <v>43789</v>
      </c>
      <c r="F14323" s="205" t="s">
        <v>2492</v>
      </c>
      <c r="G14323" s="205" t="s">
        <v>287</v>
      </c>
      <c r="H14323" s="207" t="s">
        <v>2092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691</v>
      </c>
      <c r="C14324" s="205" t="s">
        <v>692</v>
      </c>
      <c r="D14324" s="72" t="str">
        <f t="shared" si="447"/>
        <v>nov/2019</v>
      </c>
      <c r="E14324" s="206">
        <v>43789</v>
      </c>
      <c r="F14324" s="205" t="s">
        <v>2493</v>
      </c>
      <c r="G14324" s="205" t="s">
        <v>287</v>
      </c>
      <c r="H14324" s="207" t="s">
        <v>2190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691</v>
      </c>
      <c r="C14325" s="205" t="s">
        <v>692</v>
      </c>
      <c r="D14325" s="72" t="str">
        <f t="shared" si="447"/>
        <v>nov/2019</v>
      </c>
      <c r="E14325" s="206">
        <v>43789</v>
      </c>
      <c r="F14325" s="205" t="s">
        <v>2494</v>
      </c>
      <c r="G14325" s="205" t="s">
        <v>287</v>
      </c>
      <c r="H14325" s="207" t="s">
        <v>2190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691</v>
      </c>
      <c r="C14326" s="205" t="s">
        <v>692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287</v>
      </c>
      <c r="H14326" s="207" t="s">
        <v>2495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691</v>
      </c>
      <c r="C14327" s="205" t="s">
        <v>692</v>
      </c>
      <c r="D14327" s="72" t="str">
        <f t="shared" si="447"/>
        <v>nov/2019</v>
      </c>
      <c r="E14327" s="206">
        <v>43789</v>
      </c>
      <c r="F14327" s="205" t="s">
        <v>2496</v>
      </c>
      <c r="G14327" s="205" t="s">
        <v>287</v>
      </c>
      <c r="H14327" s="207" t="s">
        <v>2342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691</v>
      </c>
      <c r="C14328" s="205" t="s">
        <v>692</v>
      </c>
      <c r="D14328" s="72" t="str">
        <f t="shared" si="447"/>
        <v>nov/2019</v>
      </c>
      <c r="E14328" s="206">
        <v>43789</v>
      </c>
      <c r="F14328" s="205" t="s">
        <v>2497</v>
      </c>
      <c r="G14328" s="205" t="s">
        <v>287</v>
      </c>
      <c r="H14328" s="207" t="s">
        <v>2342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691</v>
      </c>
      <c r="C14329" s="205" t="s">
        <v>692</v>
      </c>
      <c r="D14329" s="72" t="str">
        <f t="shared" si="447"/>
        <v>nov/2019</v>
      </c>
      <c r="E14329" s="206">
        <v>43789</v>
      </c>
      <c r="F14329" s="205" t="s">
        <v>2498</v>
      </c>
      <c r="G14329" s="205" t="s">
        <v>287</v>
      </c>
      <c r="H14329" s="207" t="s">
        <v>1988</v>
      </c>
      <c r="I14329" s="207" t="s">
        <v>241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691</v>
      </c>
      <c r="C14330" s="205" t="s">
        <v>692</v>
      </c>
      <c r="D14330" s="72" t="str">
        <f t="shared" si="447"/>
        <v>nov/2019</v>
      </c>
      <c r="E14330" s="206">
        <v>43789</v>
      </c>
      <c r="F14330" s="205" t="s">
        <v>2499</v>
      </c>
      <c r="G14330" s="205" t="s">
        <v>287</v>
      </c>
      <c r="H14330" s="207" t="s">
        <v>1988</v>
      </c>
      <c r="I14330" s="207" t="s">
        <v>241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691</v>
      </c>
      <c r="C14331" s="205" t="s">
        <v>692</v>
      </c>
      <c r="D14331" s="72" t="str">
        <f t="shared" si="447"/>
        <v>nov/2019</v>
      </c>
      <c r="E14331" s="206">
        <v>43789</v>
      </c>
      <c r="F14331" s="205" t="s">
        <v>210</v>
      </c>
      <c r="G14331" s="205" t="s">
        <v>287</v>
      </c>
      <c r="H14331" s="207" t="s">
        <v>298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691</v>
      </c>
      <c r="C14332" s="205" t="s">
        <v>692</v>
      </c>
      <c r="D14332" s="72" t="str">
        <f t="shared" si="447"/>
        <v>nov/2019</v>
      </c>
      <c r="E14332" s="206">
        <v>43789</v>
      </c>
      <c r="F14332" s="205" t="s">
        <v>203</v>
      </c>
      <c r="G14332" s="205" t="s">
        <v>287</v>
      </c>
      <c r="H14332" s="207" t="s">
        <v>204</v>
      </c>
      <c r="I14332" s="207" t="s">
        <v>292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691</v>
      </c>
      <c r="C14333" s="205" t="s">
        <v>692</v>
      </c>
      <c r="D14333" s="72" t="str">
        <f t="shared" si="447"/>
        <v>nov/2019</v>
      </c>
      <c r="E14333" s="206">
        <v>43790</v>
      </c>
      <c r="F14333" s="205" t="s">
        <v>2500</v>
      </c>
      <c r="G14333" s="205" t="s">
        <v>287</v>
      </c>
      <c r="H14333" s="207" t="s">
        <v>2501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691</v>
      </c>
      <c r="C14334" s="205" t="s">
        <v>692</v>
      </c>
      <c r="D14334" s="72" t="str">
        <f t="shared" si="447"/>
        <v>nov/2019</v>
      </c>
      <c r="E14334" s="206">
        <v>43790</v>
      </c>
      <c r="F14334" s="205" t="s">
        <v>2502</v>
      </c>
      <c r="G14334" s="205" t="s">
        <v>287</v>
      </c>
      <c r="H14334" s="207" t="s">
        <v>2503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691</v>
      </c>
      <c r="C14335" s="205" t="s">
        <v>692</v>
      </c>
      <c r="D14335" s="72" t="str">
        <f t="shared" si="447"/>
        <v>nov/2019</v>
      </c>
      <c r="E14335" s="206">
        <v>43790</v>
      </c>
      <c r="F14335" s="205" t="s">
        <v>2504</v>
      </c>
      <c r="G14335" s="205" t="s">
        <v>287</v>
      </c>
      <c r="H14335" s="207" t="s">
        <v>2505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691</v>
      </c>
      <c r="C14336" s="205" t="s">
        <v>692</v>
      </c>
      <c r="D14336" s="72" t="str">
        <f t="shared" si="447"/>
        <v>nov/2019</v>
      </c>
      <c r="E14336" s="206">
        <v>43790</v>
      </c>
      <c r="F14336" s="205" t="s">
        <v>203</v>
      </c>
      <c r="G14336" s="205" t="s">
        <v>287</v>
      </c>
      <c r="H14336" s="207" t="s">
        <v>204</v>
      </c>
      <c r="I14336" s="207" t="s">
        <v>292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691</v>
      </c>
      <c r="C14337" s="205" t="s">
        <v>692</v>
      </c>
      <c r="D14337" s="72" t="str">
        <f t="shared" si="447"/>
        <v>nov/2019</v>
      </c>
      <c r="E14337" s="206">
        <v>43791</v>
      </c>
      <c r="F14337" s="205" t="s">
        <v>584</v>
      </c>
      <c r="G14337" s="205" t="s">
        <v>287</v>
      </c>
      <c r="H14337" s="207" t="s">
        <v>754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691</v>
      </c>
      <c r="C14338" s="205" t="s">
        <v>692</v>
      </c>
      <c r="D14338" s="72" t="str">
        <f t="shared" si="447"/>
        <v>nov/2019</v>
      </c>
      <c r="E14338" s="206">
        <v>43791</v>
      </c>
      <c r="F14338" s="205" t="s">
        <v>1670</v>
      </c>
      <c r="G14338" s="205" t="s">
        <v>287</v>
      </c>
      <c r="H14338" s="207" t="s">
        <v>754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691</v>
      </c>
      <c r="C14339" s="205" t="s">
        <v>692</v>
      </c>
      <c r="D14339" s="72" t="str">
        <f t="shared" si="447"/>
        <v>nov/2019</v>
      </c>
      <c r="E14339" s="206">
        <v>43791</v>
      </c>
      <c r="F14339" s="205" t="s">
        <v>584</v>
      </c>
      <c r="G14339" s="205" t="s">
        <v>287</v>
      </c>
      <c r="H14339" s="207" t="s">
        <v>716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691</v>
      </c>
      <c r="C14340" s="205" t="s">
        <v>692</v>
      </c>
      <c r="D14340" s="72" t="str">
        <f t="shared" ref="D14340:D14403" si="449">TEXT(E14340,"mmm/aaaa")</f>
        <v>nov/2019</v>
      </c>
      <c r="E14340" s="206">
        <v>43791</v>
      </c>
      <c r="F14340" s="205" t="s">
        <v>1670</v>
      </c>
      <c r="G14340" s="205" t="s">
        <v>287</v>
      </c>
      <c r="H14340" s="207" t="s">
        <v>716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691</v>
      </c>
      <c r="C14341" s="205" t="s">
        <v>692</v>
      </c>
      <c r="D14341" s="72" t="str">
        <f t="shared" si="449"/>
        <v>nov/2019</v>
      </c>
      <c r="E14341" s="206">
        <v>43791</v>
      </c>
      <c r="F14341" s="205" t="s">
        <v>584</v>
      </c>
      <c r="G14341" s="205" t="s">
        <v>287</v>
      </c>
      <c r="H14341" s="207" t="s">
        <v>988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691</v>
      </c>
      <c r="C14342" s="205" t="s">
        <v>692</v>
      </c>
      <c r="D14342" s="72" t="str">
        <f t="shared" si="449"/>
        <v>nov/2019</v>
      </c>
      <c r="E14342" s="206">
        <v>43791</v>
      </c>
      <c r="F14342" s="205" t="s">
        <v>1670</v>
      </c>
      <c r="G14342" s="205" t="s">
        <v>287</v>
      </c>
      <c r="H14342" s="207" t="s">
        <v>988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691</v>
      </c>
      <c r="C14343" s="205" t="s">
        <v>692</v>
      </c>
      <c r="D14343" s="72" t="str">
        <f t="shared" si="449"/>
        <v>nov/2019</v>
      </c>
      <c r="E14343" s="206">
        <v>43791</v>
      </c>
      <c r="F14343" s="205" t="s">
        <v>584</v>
      </c>
      <c r="G14343" s="205" t="s">
        <v>287</v>
      </c>
      <c r="H14343" s="207" t="s">
        <v>905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691</v>
      </c>
      <c r="C14344" s="205" t="s">
        <v>692</v>
      </c>
      <c r="D14344" s="72" t="str">
        <f t="shared" si="449"/>
        <v>nov/2019</v>
      </c>
      <c r="E14344" s="206">
        <v>43791</v>
      </c>
      <c r="F14344" s="205" t="s">
        <v>1670</v>
      </c>
      <c r="G14344" s="205" t="s">
        <v>287</v>
      </c>
      <c r="H14344" s="207" t="s">
        <v>905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691</v>
      </c>
      <c r="C14345" s="205" t="s">
        <v>692</v>
      </c>
      <c r="D14345" s="72" t="str">
        <f t="shared" si="449"/>
        <v>nov/2019</v>
      </c>
      <c r="E14345" s="206">
        <v>43791</v>
      </c>
      <c r="F14345" s="205" t="s">
        <v>584</v>
      </c>
      <c r="G14345" s="205" t="s">
        <v>287</v>
      </c>
      <c r="H14345" s="207" t="s">
        <v>2506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691</v>
      </c>
      <c r="C14346" s="205" t="s">
        <v>692</v>
      </c>
      <c r="D14346" s="72" t="str">
        <f t="shared" si="449"/>
        <v>nov/2019</v>
      </c>
      <c r="E14346" s="206">
        <v>43791</v>
      </c>
      <c r="F14346" s="205" t="s">
        <v>2507</v>
      </c>
      <c r="G14346" s="205" t="s">
        <v>287</v>
      </c>
      <c r="H14346" s="207" t="s">
        <v>2506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691</v>
      </c>
      <c r="C14347" s="205" t="s">
        <v>692</v>
      </c>
      <c r="D14347" s="72" t="str">
        <f t="shared" si="449"/>
        <v>nov/2019</v>
      </c>
      <c r="E14347" s="206">
        <v>43791</v>
      </c>
      <c r="F14347" s="205" t="s">
        <v>584</v>
      </c>
      <c r="G14347" s="205" t="s">
        <v>287</v>
      </c>
      <c r="H14347" s="207" t="s">
        <v>1958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691</v>
      </c>
      <c r="C14348" s="205" t="s">
        <v>692</v>
      </c>
      <c r="D14348" s="72" t="str">
        <f t="shared" si="449"/>
        <v>nov/2019</v>
      </c>
      <c r="E14348" s="206">
        <v>43791</v>
      </c>
      <c r="F14348" s="205" t="s">
        <v>1670</v>
      </c>
      <c r="G14348" s="205" t="s">
        <v>287</v>
      </c>
      <c r="H14348" s="207" t="s">
        <v>1958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691</v>
      </c>
      <c r="C14349" s="205" t="s">
        <v>692</v>
      </c>
      <c r="D14349" s="72" t="str">
        <f t="shared" si="449"/>
        <v>nov/2019</v>
      </c>
      <c r="E14349" s="206">
        <v>43791</v>
      </c>
      <c r="F14349" s="205" t="s">
        <v>584</v>
      </c>
      <c r="G14349" s="205" t="s">
        <v>287</v>
      </c>
      <c r="H14349" s="207" t="s">
        <v>2508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691</v>
      </c>
      <c r="C14350" s="205" t="s">
        <v>692</v>
      </c>
      <c r="D14350" s="72" t="str">
        <f t="shared" si="449"/>
        <v>nov/2019</v>
      </c>
      <c r="E14350" s="206">
        <v>43791</v>
      </c>
      <c r="F14350" s="205" t="s">
        <v>1670</v>
      </c>
      <c r="G14350" s="205" t="s">
        <v>287</v>
      </c>
      <c r="H14350" s="207" t="s">
        <v>2508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691</v>
      </c>
      <c r="C14351" s="205" t="s">
        <v>692</v>
      </c>
      <c r="D14351" s="72" t="str">
        <f t="shared" si="449"/>
        <v>nov/2019</v>
      </c>
      <c r="E14351" s="206">
        <v>43791</v>
      </c>
      <c r="F14351" s="205" t="s">
        <v>1670</v>
      </c>
      <c r="G14351" s="205" t="s">
        <v>287</v>
      </c>
      <c r="H14351" s="207" t="s">
        <v>2060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691</v>
      </c>
      <c r="C14352" s="205" t="s">
        <v>692</v>
      </c>
      <c r="D14352" s="72" t="str">
        <f t="shared" si="449"/>
        <v>nov/2019</v>
      </c>
      <c r="E14352" s="206">
        <v>43791</v>
      </c>
      <c r="F14352" s="205" t="s">
        <v>584</v>
      </c>
      <c r="G14352" s="205" t="s">
        <v>287</v>
      </c>
      <c r="H14352" s="207" t="s">
        <v>2202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691</v>
      </c>
      <c r="C14353" s="205" t="s">
        <v>692</v>
      </c>
      <c r="D14353" s="72" t="str">
        <f t="shared" si="449"/>
        <v>nov/2019</v>
      </c>
      <c r="E14353" s="206">
        <v>43791</v>
      </c>
      <c r="F14353" s="205" t="s">
        <v>1670</v>
      </c>
      <c r="G14353" s="205" t="s">
        <v>287</v>
      </c>
      <c r="H14353" s="207" t="s">
        <v>2202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691</v>
      </c>
      <c r="C14354" s="205" t="s">
        <v>692</v>
      </c>
      <c r="D14354" s="72" t="str">
        <f t="shared" si="449"/>
        <v>nov/2019</v>
      </c>
      <c r="E14354" s="206">
        <v>43791</v>
      </c>
      <c r="F14354" s="205" t="s">
        <v>584</v>
      </c>
      <c r="G14354" s="205" t="s">
        <v>287</v>
      </c>
      <c r="H14354" s="207" t="s">
        <v>816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691</v>
      </c>
      <c r="C14355" s="205" t="s">
        <v>692</v>
      </c>
      <c r="D14355" s="72" t="str">
        <f t="shared" si="449"/>
        <v>nov/2019</v>
      </c>
      <c r="E14355" s="206">
        <v>43791</v>
      </c>
      <c r="F14355" s="205" t="s">
        <v>1670</v>
      </c>
      <c r="G14355" s="205" t="s">
        <v>287</v>
      </c>
      <c r="H14355" s="207" t="s">
        <v>816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691</v>
      </c>
      <c r="C14356" s="205" t="s">
        <v>692</v>
      </c>
      <c r="D14356" s="72" t="str">
        <f t="shared" si="449"/>
        <v>nov/2019</v>
      </c>
      <c r="E14356" s="206">
        <v>43791</v>
      </c>
      <c r="F14356" s="205" t="s">
        <v>584</v>
      </c>
      <c r="G14356" s="205" t="s">
        <v>287</v>
      </c>
      <c r="H14356" s="207" t="s">
        <v>2153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691</v>
      </c>
      <c r="C14357" s="205" t="s">
        <v>692</v>
      </c>
      <c r="D14357" s="72" t="str">
        <f t="shared" si="449"/>
        <v>nov/2019</v>
      </c>
      <c r="E14357" s="206">
        <v>43791</v>
      </c>
      <c r="F14357" s="205" t="s">
        <v>1670</v>
      </c>
      <c r="G14357" s="205" t="s">
        <v>287</v>
      </c>
      <c r="H14357" s="207" t="s">
        <v>2153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691</v>
      </c>
      <c r="C14358" s="205" t="s">
        <v>692</v>
      </c>
      <c r="D14358" s="72" t="str">
        <f t="shared" si="449"/>
        <v>nov/2019</v>
      </c>
      <c r="E14358" s="206">
        <v>43791</v>
      </c>
      <c r="F14358" s="205" t="s">
        <v>1670</v>
      </c>
      <c r="G14358" s="205" t="s">
        <v>287</v>
      </c>
      <c r="H14358" s="207" t="s">
        <v>2509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691</v>
      </c>
      <c r="C14359" s="205" t="s">
        <v>692</v>
      </c>
      <c r="D14359" s="72" t="str">
        <f t="shared" si="449"/>
        <v>nov/2019</v>
      </c>
      <c r="E14359" s="206">
        <v>43791</v>
      </c>
      <c r="F14359" s="205" t="s">
        <v>584</v>
      </c>
      <c r="G14359" s="205" t="s">
        <v>287</v>
      </c>
      <c r="H14359" s="207" t="s">
        <v>2510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691</v>
      </c>
      <c r="C14360" s="205" t="s">
        <v>692</v>
      </c>
      <c r="D14360" s="72" t="str">
        <f t="shared" si="449"/>
        <v>nov/2019</v>
      </c>
      <c r="E14360" s="206">
        <v>43791</v>
      </c>
      <c r="F14360" s="205" t="s">
        <v>2507</v>
      </c>
      <c r="G14360" s="205" t="s">
        <v>287</v>
      </c>
      <c r="H14360" s="207" t="s">
        <v>2510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691</v>
      </c>
      <c r="C14361" s="205" t="s">
        <v>692</v>
      </c>
      <c r="D14361" s="72" t="str">
        <f t="shared" si="449"/>
        <v>nov/2019</v>
      </c>
      <c r="E14361" s="206">
        <v>43791</v>
      </c>
      <c r="F14361" s="205" t="s">
        <v>584</v>
      </c>
      <c r="G14361" s="205" t="s">
        <v>287</v>
      </c>
      <c r="H14361" s="207" t="s">
        <v>2511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691</v>
      </c>
      <c r="C14362" s="205" t="s">
        <v>692</v>
      </c>
      <c r="D14362" s="72" t="str">
        <f t="shared" si="449"/>
        <v>nov/2019</v>
      </c>
      <c r="E14362" s="206">
        <v>43791</v>
      </c>
      <c r="F14362" s="205" t="s">
        <v>2512</v>
      </c>
      <c r="G14362" s="205" t="s">
        <v>287</v>
      </c>
      <c r="H14362" s="207" t="s">
        <v>2511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691</v>
      </c>
      <c r="C14363" s="205" t="s">
        <v>692</v>
      </c>
      <c r="D14363" s="72" t="str">
        <f t="shared" si="449"/>
        <v>nov/2019</v>
      </c>
      <c r="E14363" s="206">
        <v>43791</v>
      </c>
      <c r="F14363" s="205" t="s">
        <v>584</v>
      </c>
      <c r="G14363" s="205" t="s">
        <v>287</v>
      </c>
      <c r="H14363" s="207" t="s">
        <v>2513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691</v>
      </c>
      <c r="C14364" s="205" t="s">
        <v>692</v>
      </c>
      <c r="D14364" s="72" t="str">
        <f t="shared" si="449"/>
        <v>nov/2019</v>
      </c>
      <c r="E14364" s="206">
        <v>43791</v>
      </c>
      <c r="F14364" s="205" t="s">
        <v>1670</v>
      </c>
      <c r="G14364" s="205" t="s">
        <v>287</v>
      </c>
      <c r="H14364" s="207" t="s">
        <v>2513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691</v>
      </c>
      <c r="C14365" s="205" t="s">
        <v>692</v>
      </c>
      <c r="D14365" s="72" t="str">
        <f t="shared" si="449"/>
        <v>nov/2019</v>
      </c>
      <c r="E14365" s="206">
        <v>43791</v>
      </c>
      <c r="F14365" s="205" t="s">
        <v>584</v>
      </c>
      <c r="G14365" s="205" t="s">
        <v>287</v>
      </c>
      <c r="H14365" s="207" t="s">
        <v>2514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691</v>
      </c>
      <c r="C14366" s="205" t="s">
        <v>692</v>
      </c>
      <c r="D14366" s="72" t="str">
        <f t="shared" si="449"/>
        <v>nov/2019</v>
      </c>
      <c r="E14366" s="206">
        <v>43791</v>
      </c>
      <c r="F14366" s="205" t="s">
        <v>2507</v>
      </c>
      <c r="G14366" s="205" t="s">
        <v>287</v>
      </c>
      <c r="H14366" s="207" t="s">
        <v>2514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691</v>
      </c>
      <c r="C14367" s="205" t="s">
        <v>692</v>
      </c>
      <c r="D14367" s="72" t="str">
        <f t="shared" si="449"/>
        <v>nov/2019</v>
      </c>
      <c r="E14367" s="206">
        <v>43791</v>
      </c>
      <c r="F14367" s="205" t="s">
        <v>584</v>
      </c>
      <c r="G14367" s="205" t="s">
        <v>287</v>
      </c>
      <c r="H14367" s="207" t="s">
        <v>2515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691</v>
      </c>
      <c r="C14368" s="205" t="s">
        <v>692</v>
      </c>
      <c r="D14368" s="72" t="str">
        <f t="shared" si="449"/>
        <v>nov/2019</v>
      </c>
      <c r="E14368" s="206">
        <v>43791</v>
      </c>
      <c r="F14368" s="205" t="s">
        <v>1670</v>
      </c>
      <c r="G14368" s="205" t="s">
        <v>287</v>
      </c>
      <c r="H14368" s="207" t="s">
        <v>2515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691</v>
      </c>
      <c r="C14369" s="205" t="s">
        <v>692</v>
      </c>
      <c r="D14369" s="72" t="str">
        <f t="shared" si="449"/>
        <v>nov/2019</v>
      </c>
      <c r="E14369" s="206">
        <v>43791</v>
      </c>
      <c r="F14369" s="205" t="s">
        <v>584</v>
      </c>
      <c r="G14369" s="205" t="s">
        <v>287</v>
      </c>
      <c r="H14369" s="207" t="s">
        <v>2516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691</v>
      </c>
      <c r="C14370" s="205" t="s">
        <v>692</v>
      </c>
      <c r="D14370" s="72" t="str">
        <f t="shared" si="449"/>
        <v>nov/2019</v>
      </c>
      <c r="E14370" s="206">
        <v>43791</v>
      </c>
      <c r="F14370" s="205" t="s">
        <v>1670</v>
      </c>
      <c r="G14370" s="205" t="s">
        <v>287</v>
      </c>
      <c r="H14370" s="207" t="s">
        <v>2516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691</v>
      </c>
      <c r="C14371" s="205" t="s">
        <v>692</v>
      </c>
      <c r="D14371" s="72" t="str">
        <f t="shared" si="449"/>
        <v>nov/2019</v>
      </c>
      <c r="E14371" s="206">
        <v>43791</v>
      </c>
      <c r="F14371" s="205" t="s">
        <v>2517</v>
      </c>
      <c r="G14371" s="205" t="s">
        <v>287</v>
      </c>
      <c r="H14371" s="207" t="s">
        <v>1966</v>
      </c>
      <c r="I14371" s="207" t="s">
        <v>240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691</v>
      </c>
      <c r="C14372" s="205" t="s">
        <v>692</v>
      </c>
      <c r="D14372" s="72" t="str">
        <f t="shared" si="449"/>
        <v>nov/2019</v>
      </c>
      <c r="E14372" s="206">
        <v>43791</v>
      </c>
      <c r="F14372" s="205" t="s">
        <v>2518</v>
      </c>
      <c r="G14372" s="205" t="s">
        <v>317</v>
      </c>
      <c r="H14372" s="207" t="s">
        <v>2028</v>
      </c>
      <c r="I14372" s="207" t="s">
        <v>249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691</v>
      </c>
      <c r="C14373" s="205" t="s">
        <v>692</v>
      </c>
      <c r="D14373" s="72" t="str">
        <f t="shared" si="449"/>
        <v>nov/2019</v>
      </c>
      <c r="E14373" s="206">
        <v>43791</v>
      </c>
      <c r="F14373" s="205" t="s">
        <v>2519</v>
      </c>
      <c r="G14373" s="205" t="s">
        <v>317</v>
      </c>
      <c r="H14373" s="207" t="s">
        <v>2028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691</v>
      </c>
      <c r="C14374" s="205" t="s">
        <v>692</v>
      </c>
      <c r="D14374" s="72" t="str">
        <f t="shared" si="449"/>
        <v>nov/2019</v>
      </c>
      <c r="E14374" s="206">
        <v>43791</v>
      </c>
      <c r="F14374" s="205" t="s">
        <v>2520</v>
      </c>
      <c r="G14374" s="205" t="s">
        <v>317</v>
      </c>
      <c r="H14374" s="207" t="s">
        <v>2028</v>
      </c>
      <c r="I14374" s="207" t="s">
        <v>249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691</v>
      </c>
      <c r="C14375" s="205" t="s">
        <v>692</v>
      </c>
      <c r="D14375" s="72" t="str">
        <f t="shared" si="449"/>
        <v>nov/2019</v>
      </c>
      <c r="E14375" s="206">
        <v>43791</v>
      </c>
      <c r="F14375" s="205" t="s">
        <v>2520</v>
      </c>
      <c r="G14375" s="205" t="s">
        <v>317</v>
      </c>
      <c r="H14375" s="207" t="s">
        <v>2028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691</v>
      </c>
      <c r="C14376" s="205" t="s">
        <v>692</v>
      </c>
      <c r="D14376" s="72" t="str">
        <f t="shared" si="449"/>
        <v>nov/2019</v>
      </c>
      <c r="E14376" s="206">
        <v>43791</v>
      </c>
      <c r="F14376" s="205" t="s">
        <v>210</v>
      </c>
      <c r="G14376" s="205" t="s">
        <v>287</v>
      </c>
      <c r="H14376" s="207" t="s">
        <v>298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691</v>
      </c>
      <c r="C14377" s="205" t="s">
        <v>692</v>
      </c>
      <c r="D14377" s="72" t="str">
        <f t="shared" si="449"/>
        <v>nov/2019</v>
      </c>
      <c r="E14377" s="206">
        <v>43791</v>
      </c>
      <c r="F14377" s="205" t="s">
        <v>210</v>
      </c>
      <c r="G14377" s="205" t="s">
        <v>287</v>
      </c>
      <c r="H14377" s="207" t="s">
        <v>298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691</v>
      </c>
      <c r="C14378" s="205" t="s">
        <v>692</v>
      </c>
      <c r="D14378" s="72" t="str">
        <f t="shared" si="449"/>
        <v>nov/2019</v>
      </c>
      <c r="E14378" s="206">
        <v>43791</v>
      </c>
      <c r="F14378" s="205" t="s">
        <v>210</v>
      </c>
      <c r="G14378" s="205" t="s">
        <v>287</v>
      </c>
      <c r="H14378" s="207" t="s">
        <v>298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691</v>
      </c>
      <c r="C14379" s="205" t="s">
        <v>692</v>
      </c>
      <c r="D14379" s="72" t="str">
        <f t="shared" si="449"/>
        <v>nov/2019</v>
      </c>
      <c r="E14379" s="206">
        <v>43791</v>
      </c>
      <c r="F14379" s="205" t="s">
        <v>210</v>
      </c>
      <c r="G14379" s="205" t="s">
        <v>287</v>
      </c>
      <c r="H14379" s="207" t="s">
        <v>298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691</v>
      </c>
      <c r="C14380" s="205" t="s">
        <v>692</v>
      </c>
      <c r="D14380" s="72" t="str">
        <f t="shared" si="449"/>
        <v>nov/2019</v>
      </c>
      <c r="E14380" s="206">
        <v>43791</v>
      </c>
      <c r="F14380" s="205" t="s">
        <v>210</v>
      </c>
      <c r="G14380" s="205" t="s">
        <v>287</v>
      </c>
      <c r="H14380" s="207" t="s">
        <v>298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691</v>
      </c>
      <c r="C14381" s="205" t="s">
        <v>692</v>
      </c>
      <c r="D14381" s="72" t="str">
        <f t="shared" si="449"/>
        <v>nov/2019</v>
      </c>
      <c r="E14381" s="206">
        <v>43791</v>
      </c>
      <c r="F14381" s="205" t="s">
        <v>210</v>
      </c>
      <c r="G14381" s="205" t="s">
        <v>287</v>
      </c>
      <c r="H14381" s="207" t="s">
        <v>298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691</v>
      </c>
      <c r="C14382" s="205" t="s">
        <v>692</v>
      </c>
      <c r="D14382" s="72" t="str">
        <f t="shared" si="449"/>
        <v>nov/2019</v>
      </c>
      <c r="E14382" s="206">
        <v>43791</v>
      </c>
      <c r="F14382" s="205" t="s">
        <v>210</v>
      </c>
      <c r="G14382" s="205" t="s">
        <v>287</v>
      </c>
      <c r="H14382" s="207" t="s">
        <v>298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691</v>
      </c>
      <c r="C14383" s="205" t="s">
        <v>692</v>
      </c>
      <c r="D14383" s="72" t="str">
        <f t="shared" si="449"/>
        <v>nov/2019</v>
      </c>
      <c r="E14383" s="206">
        <v>43791</v>
      </c>
      <c r="F14383" s="205" t="s">
        <v>210</v>
      </c>
      <c r="G14383" s="205" t="s">
        <v>287</v>
      </c>
      <c r="H14383" s="207" t="s">
        <v>298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691</v>
      </c>
      <c r="C14384" s="205" t="s">
        <v>692</v>
      </c>
      <c r="D14384" s="72" t="str">
        <f t="shared" si="449"/>
        <v>nov/2019</v>
      </c>
      <c r="E14384" s="206">
        <v>43791</v>
      </c>
      <c r="F14384" s="205" t="s">
        <v>203</v>
      </c>
      <c r="G14384" s="205" t="s">
        <v>287</v>
      </c>
      <c r="H14384" s="207" t="s">
        <v>204</v>
      </c>
      <c r="I14384" s="207" t="s">
        <v>292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691</v>
      </c>
      <c r="C14385" s="205" t="s">
        <v>692</v>
      </c>
      <c r="D14385" s="72" t="str">
        <f t="shared" si="449"/>
        <v>nov/2019</v>
      </c>
      <c r="E14385" s="206">
        <v>43794</v>
      </c>
      <c r="F14385" s="205" t="s">
        <v>584</v>
      </c>
      <c r="G14385" s="205" t="s">
        <v>287</v>
      </c>
      <c r="H14385" s="207" t="s">
        <v>2060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691</v>
      </c>
      <c r="C14386" s="205" t="s">
        <v>692</v>
      </c>
      <c r="D14386" s="72" t="str">
        <f t="shared" si="449"/>
        <v>nov/2019</v>
      </c>
      <c r="E14386" s="206">
        <v>43794</v>
      </c>
      <c r="F14386" s="205" t="s">
        <v>584</v>
      </c>
      <c r="G14386" s="205" t="s">
        <v>287</v>
      </c>
      <c r="H14386" s="207" t="s">
        <v>2060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691</v>
      </c>
      <c r="C14387" s="205" t="s">
        <v>692</v>
      </c>
      <c r="D14387" s="72" t="str">
        <f t="shared" si="449"/>
        <v>nov/2019</v>
      </c>
      <c r="E14387" s="206">
        <v>43794</v>
      </c>
      <c r="F14387" s="205" t="s">
        <v>584</v>
      </c>
      <c r="G14387" s="205" t="s">
        <v>287</v>
      </c>
      <c r="H14387" s="207" t="s">
        <v>2060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691</v>
      </c>
      <c r="C14388" s="205" t="s">
        <v>692</v>
      </c>
      <c r="D14388" s="72" t="str">
        <f t="shared" si="449"/>
        <v>nov/2019</v>
      </c>
      <c r="E14388" s="206">
        <v>43794</v>
      </c>
      <c r="F14388" s="205" t="s">
        <v>210</v>
      </c>
      <c r="G14388" s="205" t="s">
        <v>287</v>
      </c>
      <c r="H14388" s="207" t="s">
        <v>298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691</v>
      </c>
      <c r="C14389" s="205" t="s">
        <v>692</v>
      </c>
      <c r="D14389" s="72" t="str">
        <f t="shared" si="449"/>
        <v>nov/2019</v>
      </c>
      <c r="E14389" s="206">
        <v>43794</v>
      </c>
      <c r="F14389" s="205" t="s">
        <v>210</v>
      </c>
      <c r="G14389" s="205" t="s">
        <v>287</v>
      </c>
      <c r="H14389" s="207" t="s">
        <v>298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691</v>
      </c>
      <c r="C14390" s="205" t="s">
        <v>692</v>
      </c>
      <c r="D14390" s="72" t="str">
        <f t="shared" si="449"/>
        <v>nov/2019</v>
      </c>
      <c r="E14390" s="206">
        <v>43794</v>
      </c>
      <c r="F14390" s="205" t="s">
        <v>210</v>
      </c>
      <c r="G14390" s="205" t="s">
        <v>287</v>
      </c>
      <c r="H14390" s="207" t="s">
        <v>2521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691</v>
      </c>
      <c r="C14391" s="205" t="s">
        <v>692</v>
      </c>
      <c r="D14391" s="72" t="str">
        <f t="shared" si="449"/>
        <v>nov/2019</v>
      </c>
      <c r="E14391" s="206">
        <v>43794</v>
      </c>
      <c r="F14391" s="205" t="s">
        <v>203</v>
      </c>
      <c r="G14391" s="205" t="s">
        <v>287</v>
      </c>
      <c r="H14391" s="207" t="s">
        <v>204</v>
      </c>
      <c r="I14391" s="207" t="s">
        <v>292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691</v>
      </c>
      <c r="C14392" s="205" t="s">
        <v>692</v>
      </c>
      <c r="D14392" s="72" t="str">
        <f t="shared" si="449"/>
        <v>nov/2019</v>
      </c>
      <c r="E14392" s="206">
        <v>43795</v>
      </c>
      <c r="F14392" s="205" t="s">
        <v>584</v>
      </c>
      <c r="G14392" s="205" t="s">
        <v>287</v>
      </c>
      <c r="H14392" s="207" t="s">
        <v>2509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691</v>
      </c>
      <c r="C14393" s="205" t="s">
        <v>692</v>
      </c>
      <c r="D14393" s="72" t="str">
        <f t="shared" si="449"/>
        <v>nov/2019</v>
      </c>
      <c r="E14393" s="206">
        <v>43795</v>
      </c>
      <c r="F14393" s="205" t="s">
        <v>2522</v>
      </c>
      <c r="G14393" s="205" t="s">
        <v>287</v>
      </c>
      <c r="H14393" s="207" t="s">
        <v>1023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691</v>
      </c>
      <c r="C14394" s="205" t="s">
        <v>692</v>
      </c>
      <c r="D14394" s="72" t="str">
        <f t="shared" si="449"/>
        <v>nov/2019</v>
      </c>
      <c r="E14394" s="206">
        <v>43795</v>
      </c>
      <c r="F14394" s="205" t="s">
        <v>2522</v>
      </c>
      <c r="G14394" s="205" t="s">
        <v>287</v>
      </c>
      <c r="H14394" s="207" t="s">
        <v>1023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691</v>
      </c>
      <c r="C14395" s="205" t="s">
        <v>692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287</v>
      </c>
      <c r="H14395" s="207" t="s">
        <v>2409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691</v>
      </c>
      <c r="C14396" s="205" t="s">
        <v>692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287</v>
      </c>
      <c r="H14396" s="207" t="s">
        <v>2308</v>
      </c>
      <c r="I14396" s="207" t="s">
        <v>251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691</v>
      </c>
      <c r="C14397" s="205" t="s">
        <v>692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287</v>
      </c>
      <c r="H14397" s="207" t="s">
        <v>2308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691</v>
      </c>
      <c r="C14398" s="205" t="s">
        <v>692</v>
      </c>
      <c r="D14398" s="72" t="str">
        <f t="shared" si="449"/>
        <v>nov/2019</v>
      </c>
      <c r="E14398" s="206">
        <v>43795</v>
      </c>
      <c r="F14398" s="205" t="s">
        <v>2011</v>
      </c>
      <c r="G14398" s="205" t="s">
        <v>287</v>
      </c>
      <c r="H14398" s="207" t="s">
        <v>2220</v>
      </c>
      <c r="I14398" s="207" t="s">
        <v>268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691</v>
      </c>
      <c r="C14399" s="205" t="s">
        <v>692</v>
      </c>
      <c r="D14399" s="72" t="str">
        <f t="shared" si="449"/>
        <v>nov/2019</v>
      </c>
      <c r="E14399" s="206">
        <v>43795</v>
      </c>
      <c r="F14399" s="205" t="s">
        <v>2011</v>
      </c>
      <c r="G14399" s="205" t="s">
        <v>287</v>
      </c>
      <c r="H14399" s="207" t="s">
        <v>197</v>
      </c>
      <c r="I14399" s="207" t="s">
        <v>268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691</v>
      </c>
      <c r="C14400" s="205" t="s">
        <v>692</v>
      </c>
      <c r="D14400" s="72" t="str">
        <f t="shared" si="449"/>
        <v>nov/2019</v>
      </c>
      <c r="E14400" s="206">
        <v>43795</v>
      </c>
      <c r="F14400" s="205" t="s">
        <v>2011</v>
      </c>
      <c r="G14400" s="205" t="s">
        <v>287</v>
      </c>
      <c r="H14400" s="207" t="s">
        <v>353</v>
      </c>
      <c r="I14400" s="207" t="s">
        <v>268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691</v>
      </c>
      <c r="C14401" s="205" t="s">
        <v>692</v>
      </c>
      <c r="D14401" s="72" t="str">
        <f t="shared" si="449"/>
        <v>nov/2019</v>
      </c>
      <c r="E14401" s="206">
        <v>43795</v>
      </c>
      <c r="F14401" s="205" t="s">
        <v>2011</v>
      </c>
      <c r="G14401" s="205" t="s">
        <v>287</v>
      </c>
      <c r="H14401" s="207" t="s">
        <v>2523</v>
      </c>
      <c r="I14401" s="207" t="s">
        <v>268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691</v>
      </c>
      <c r="C14402" s="205" t="s">
        <v>692</v>
      </c>
      <c r="D14402" s="72" t="str">
        <f t="shared" si="449"/>
        <v>nov/2019</v>
      </c>
      <c r="E14402" s="206">
        <v>43795</v>
      </c>
      <c r="F14402" s="205" t="s">
        <v>210</v>
      </c>
      <c r="G14402" s="205" t="s">
        <v>287</v>
      </c>
      <c r="H14402" s="207" t="s">
        <v>298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691</v>
      </c>
      <c r="C14403" s="205" t="s">
        <v>692</v>
      </c>
      <c r="D14403" s="72" t="str">
        <f t="shared" si="449"/>
        <v>nov/2019</v>
      </c>
      <c r="E14403" s="206">
        <v>43795</v>
      </c>
      <c r="F14403" s="205" t="s">
        <v>210</v>
      </c>
      <c r="G14403" s="205" t="s">
        <v>287</v>
      </c>
      <c r="H14403" s="207" t="s">
        <v>298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691</v>
      </c>
      <c r="C14404" s="205" t="s">
        <v>692</v>
      </c>
      <c r="D14404" s="72" t="str">
        <f t="shared" ref="D14404:D14467" si="451">TEXT(E14404,"mmm/aaaa")</f>
        <v>nov/2019</v>
      </c>
      <c r="E14404" s="206">
        <v>43795</v>
      </c>
      <c r="F14404" s="205" t="s">
        <v>210</v>
      </c>
      <c r="G14404" s="205" t="s">
        <v>287</v>
      </c>
      <c r="H14404" s="207" t="s">
        <v>298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691</v>
      </c>
      <c r="C14405" s="205" t="s">
        <v>692</v>
      </c>
      <c r="D14405" s="72" t="str">
        <f t="shared" si="451"/>
        <v>nov/2019</v>
      </c>
      <c r="E14405" s="206">
        <v>43795</v>
      </c>
      <c r="F14405" s="205" t="s">
        <v>210</v>
      </c>
      <c r="G14405" s="205" t="s">
        <v>287</v>
      </c>
      <c r="H14405" s="207" t="s">
        <v>298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691</v>
      </c>
      <c r="C14406" s="205" t="s">
        <v>692</v>
      </c>
      <c r="D14406" s="72" t="str">
        <f t="shared" si="451"/>
        <v>nov/2019</v>
      </c>
      <c r="E14406" s="206">
        <v>43795</v>
      </c>
      <c r="F14406" s="205" t="s">
        <v>210</v>
      </c>
      <c r="G14406" s="205" t="s">
        <v>287</v>
      </c>
      <c r="H14406" s="207" t="s">
        <v>298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691</v>
      </c>
      <c r="C14407" s="205" t="s">
        <v>692</v>
      </c>
      <c r="D14407" s="72" t="str">
        <f t="shared" si="451"/>
        <v>nov/2019</v>
      </c>
      <c r="E14407" s="206">
        <v>43795</v>
      </c>
      <c r="F14407" s="205" t="s">
        <v>203</v>
      </c>
      <c r="G14407" s="205" t="s">
        <v>287</v>
      </c>
      <c r="H14407" s="207" t="s">
        <v>204</v>
      </c>
      <c r="I14407" s="207" t="s">
        <v>292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693</v>
      </c>
      <c r="C14408" s="205" t="s">
        <v>692</v>
      </c>
      <c r="D14408" s="72" t="str">
        <f t="shared" si="451"/>
        <v>nov/2019</v>
      </c>
      <c r="E14408" s="206">
        <v>43796</v>
      </c>
      <c r="F14408" s="205" t="s">
        <v>1618</v>
      </c>
      <c r="G14408" s="205" t="s">
        <v>287</v>
      </c>
      <c r="H14408" s="207" t="s">
        <v>1618</v>
      </c>
      <c r="I14408" s="207" t="s">
        <v>202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693</v>
      </c>
      <c r="C14409" s="205" t="s">
        <v>692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287</v>
      </c>
      <c r="H14409" s="207" t="s">
        <v>140</v>
      </c>
      <c r="I14409" s="207" t="s">
        <v>227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693</v>
      </c>
      <c r="C14410" s="205" t="s">
        <v>692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287</v>
      </c>
      <c r="H14410" s="207" t="s">
        <v>140</v>
      </c>
      <c r="I14410" s="207" t="s">
        <v>227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693</v>
      </c>
      <c r="C14411" s="205" t="s">
        <v>692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287</v>
      </c>
      <c r="H14411" s="207" t="s">
        <v>140</v>
      </c>
      <c r="I14411" s="207" t="s">
        <v>227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693</v>
      </c>
      <c r="C14412" s="205" t="s">
        <v>692</v>
      </c>
      <c r="D14412" s="72" t="str">
        <f t="shared" si="451"/>
        <v>nov/2019</v>
      </c>
      <c r="E14412" s="206">
        <v>43796</v>
      </c>
      <c r="F14412" s="205" t="s">
        <v>201</v>
      </c>
      <c r="G14412" s="205" t="s">
        <v>287</v>
      </c>
      <c r="H14412" s="207" t="s">
        <v>1887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693</v>
      </c>
      <c r="C14413" s="205" t="s">
        <v>692</v>
      </c>
      <c r="D14413" s="72" t="str">
        <f t="shared" si="451"/>
        <v>nov/2019</v>
      </c>
      <c r="E14413" s="206">
        <v>43796</v>
      </c>
      <c r="F14413" s="205" t="s">
        <v>210</v>
      </c>
      <c r="G14413" s="205" t="s">
        <v>287</v>
      </c>
      <c r="H14413" s="207" t="s">
        <v>298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693</v>
      </c>
      <c r="C14414" s="205" t="s">
        <v>692</v>
      </c>
      <c r="D14414" s="72" t="str">
        <f t="shared" si="451"/>
        <v>nov/2019</v>
      </c>
      <c r="E14414" s="206">
        <v>43796</v>
      </c>
      <c r="F14414" s="205" t="s">
        <v>203</v>
      </c>
      <c r="G14414" s="205" t="s">
        <v>287</v>
      </c>
      <c r="H14414" s="207" t="s">
        <v>204</v>
      </c>
      <c r="I14414" s="207" t="s">
        <v>292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691</v>
      </c>
      <c r="C14415" s="205" t="s">
        <v>692</v>
      </c>
      <c r="D14415" s="72" t="str">
        <f t="shared" si="451"/>
        <v>nov/2019</v>
      </c>
      <c r="E14415" s="206">
        <v>43796</v>
      </c>
      <c r="F14415" s="205" t="s">
        <v>201</v>
      </c>
      <c r="G14415" s="205" t="s">
        <v>287</v>
      </c>
      <c r="H14415" s="207" t="s">
        <v>1887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691</v>
      </c>
      <c r="C14416" s="205" t="s">
        <v>692</v>
      </c>
      <c r="D14416" s="72" t="str">
        <f t="shared" si="451"/>
        <v>nov/2019</v>
      </c>
      <c r="E14416" s="206">
        <v>43796</v>
      </c>
      <c r="F14416" s="205" t="s">
        <v>2524</v>
      </c>
      <c r="G14416" s="205" t="s">
        <v>287</v>
      </c>
      <c r="H14416" s="207" t="s">
        <v>1714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691</v>
      </c>
      <c r="C14417" s="205" t="s">
        <v>692</v>
      </c>
      <c r="D14417" s="72" t="str">
        <f t="shared" si="451"/>
        <v>nov/2019</v>
      </c>
      <c r="E14417" s="206">
        <v>43796</v>
      </c>
      <c r="F14417" s="205" t="s">
        <v>2524</v>
      </c>
      <c r="G14417" s="205" t="s">
        <v>287</v>
      </c>
      <c r="H14417" s="207" t="s">
        <v>1714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691</v>
      </c>
      <c r="C14418" s="205" t="s">
        <v>692</v>
      </c>
      <c r="D14418" s="72" t="str">
        <f t="shared" si="451"/>
        <v>nov/2019</v>
      </c>
      <c r="E14418" s="206">
        <v>43796</v>
      </c>
      <c r="F14418" s="205" t="s">
        <v>2184</v>
      </c>
      <c r="G14418" s="205" t="s">
        <v>287</v>
      </c>
      <c r="H14418" s="207" t="s">
        <v>1417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691</v>
      </c>
      <c r="C14419" s="205" t="s">
        <v>692</v>
      </c>
      <c r="D14419" s="72" t="str">
        <f t="shared" si="451"/>
        <v>nov/2019</v>
      </c>
      <c r="E14419" s="206">
        <v>43796</v>
      </c>
      <c r="F14419" s="205" t="s">
        <v>2184</v>
      </c>
      <c r="G14419" s="205" t="s">
        <v>287</v>
      </c>
      <c r="H14419" s="207" t="s">
        <v>2525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691</v>
      </c>
      <c r="C14420" s="205" t="s">
        <v>692</v>
      </c>
      <c r="D14420" s="72" t="str">
        <f t="shared" si="451"/>
        <v>nov/2019</v>
      </c>
      <c r="E14420" s="206">
        <v>43796</v>
      </c>
      <c r="F14420" s="205" t="s">
        <v>2184</v>
      </c>
      <c r="G14420" s="205" t="s">
        <v>287</v>
      </c>
      <c r="H14420" s="207" t="s">
        <v>1264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691</v>
      </c>
      <c r="C14421" s="205" t="s">
        <v>692</v>
      </c>
      <c r="D14421" s="72" t="str">
        <f t="shared" si="451"/>
        <v>nov/2019</v>
      </c>
      <c r="E14421" s="206">
        <v>43796</v>
      </c>
      <c r="F14421" s="205" t="s">
        <v>2184</v>
      </c>
      <c r="G14421" s="205" t="s">
        <v>287</v>
      </c>
      <c r="H14421" s="207" t="s">
        <v>1262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691</v>
      </c>
      <c r="C14422" s="205" t="s">
        <v>692</v>
      </c>
      <c r="D14422" s="72" t="str">
        <f t="shared" si="451"/>
        <v>nov/2019</v>
      </c>
      <c r="E14422" s="206">
        <v>43796</v>
      </c>
      <c r="F14422" s="205" t="s">
        <v>2184</v>
      </c>
      <c r="G14422" s="205" t="s">
        <v>287</v>
      </c>
      <c r="H14422" s="207" t="s">
        <v>1265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691</v>
      </c>
      <c r="C14423" s="205" t="s">
        <v>692</v>
      </c>
      <c r="D14423" s="72" t="str">
        <f t="shared" si="451"/>
        <v>nov/2019</v>
      </c>
      <c r="E14423" s="206">
        <v>43796</v>
      </c>
      <c r="F14423" s="205" t="s">
        <v>2184</v>
      </c>
      <c r="G14423" s="205" t="s">
        <v>287</v>
      </c>
      <c r="H14423" s="207" t="s">
        <v>2526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691</v>
      </c>
      <c r="C14424" s="205" t="s">
        <v>692</v>
      </c>
      <c r="D14424" s="72" t="str">
        <f t="shared" si="451"/>
        <v>nov/2019</v>
      </c>
      <c r="E14424" s="206">
        <v>43796</v>
      </c>
      <c r="F14424" s="205" t="s">
        <v>2184</v>
      </c>
      <c r="G14424" s="205" t="s">
        <v>287</v>
      </c>
      <c r="H14424" s="207" t="s">
        <v>2527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691</v>
      </c>
      <c r="C14425" s="205" t="s">
        <v>692</v>
      </c>
      <c r="D14425" s="72" t="str">
        <f t="shared" si="451"/>
        <v>nov/2019</v>
      </c>
      <c r="E14425" s="206">
        <v>43796</v>
      </c>
      <c r="F14425" s="205" t="s">
        <v>2184</v>
      </c>
      <c r="G14425" s="205" t="s">
        <v>287</v>
      </c>
      <c r="H14425" s="207" t="s">
        <v>1424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691</v>
      </c>
      <c r="C14426" s="205" t="s">
        <v>692</v>
      </c>
      <c r="D14426" s="72" t="str">
        <f t="shared" si="451"/>
        <v>nov/2019</v>
      </c>
      <c r="E14426" s="206">
        <v>43796</v>
      </c>
      <c r="F14426" s="205" t="s">
        <v>2184</v>
      </c>
      <c r="G14426" s="205" t="s">
        <v>287</v>
      </c>
      <c r="H14426" s="207" t="s">
        <v>1275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691</v>
      </c>
      <c r="C14427" s="205" t="s">
        <v>692</v>
      </c>
      <c r="D14427" s="72" t="str">
        <f t="shared" si="451"/>
        <v>nov/2019</v>
      </c>
      <c r="E14427" s="206">
        <v>43796</v>
      </c>
      <c r="F14427" s="205" t="s">
        <v>2184</v>
      </c>
      <c r="G14427" s="205" t="s">
        <v>287</v>
      </c>
      <c r="H14427" s="207" t="s">
        <v>2528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691</v>
      </c>
      <c r="C14428" s="205" t="s">
        <v>692</v>
      </c>
      <c r="D14428" s="72" t="str">
        <f t="shared" si="451"/>
        <v>nov/2019</v>
      </c>
      <c r="E14428" s="206">
        <v>43796</v>
      </c>
      <c r="F14428" s="205" t="s">
        <v>2184</v>
      </c>
      <c r="G14428" s="205" t="s">
        <v>287</v>
      </c>
      <c r="H14428" s="207" t="s">
        <v>880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691</v>
      </c>
      <c r="C14429" s="205" t="s">
        <v>692</v>
      </c>
      <c r="D14429" s="72" t="str">
        <f t="shared" si="451"/>
        <v>nov/2019</v>
      </c>
      <c r="E14429" s="206">
        <v>43796</v>
      </c>
      <c r="F14429" s="205" t="s">
        <v>210</v>
      </c>
      <c r="G14429" s="205" t="s">
        <v>287</v>
      </c>
      <c r="H14429" s="207" t="s">
        <v>298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691</v>
      </c>
      <c r="C14430" s="205" t="s">
        <v>692</v>
      </c>
      <c r="D14430" s="72" t="str">
        <f t="shared" si="451"/>
        <v>nov/2019</v>
      </c>
      <c r="E14430" s="206">
        <v>43796</v>
      </c>
      <c r="F14430" s="205" t="s">
        <v>210</v>
      </c>
      <c r="G14430" s="205" t="s">
        <v>287</v>
      </c>
      <c r="H14430" s="207" t="s">
        <v>2529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693</v>
      </c>
      <c r="C14431" s="205" t="s">
        <v>692</v>
      </c>
      <c r="D14431" s="72" t="str">
        <f t="shared" si="451"/>
        <v>nov/2019</v>
      </c>
      <c r="E14431" s="206">
        <v>43797</v>
      </c>
      <c r="F14431" s="205" t="s">
        <v>201</v>
      </c>
      <c r="G14431" s="205" t="s">
        <v>287</v>
      </c>
      <c r="H14431" s="207" t="s">
        <v>1887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693</v>
      </c>
      <c r="C14432" s="205" t="s">
        <v>692</v>
      </c>
      <c r="D14432" s="72" t="str">
        <f t="shared" si="451"/>
        <v>nov/2019</v>
      </c>
      <c r="E14432" s="206">
        <v>43797</v>
      </c>
      <c r="F14432" s="205" t="s">
        <v>210</v>
      </c>
      <c r="G14432" s="205" t="s">
        <v>287</v>
      </c>
      <c r="H14432" s="207" t="s">
        <v>298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693</v>
      </c>
      <c r="C14433" s="205" t="s">
        <v>692</v>
      </c>
      <c r="D14433" s="72" t="str">
        <f t="shared" si="451"/>
        <v>nov/2019</v>
      </c>
      <c r="E14433" s="206">
        <v>43797</v>
      </c>
      <c r="F14433" s="205" t="s">
        <v>203</v>
      </c>
      <c r="G14433" s="205" t="s">
        <v>287</v>
      </c>
      <c r="H14433" s="207" t="s">
        <v>204</v>
      </c>
      <c r="I14433" s="207" t="s">
        <v>292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691</v>
      </c>
      <c r="C14434" s="205" t="s">
        <v>692</v>
      </c>
      <c r="D14434" s="72" t="str">
        <f t="shared" si="451"/>
        <v>nov/2019</v>
      </c>
      <c r="E14434" s="206">
        <v>43797</v>
      </c>
      <c r="F14434" s="205" t="s">
        <v>201</v>
      </c>
      <c r="G14434" s="205" t="s">
        <v>287</v>
      </c>
      <c r="H14434" s="207" t="s">
        <v>1887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691</v>
      </c>
      <c r="C14435" s="205" t="s">
        <v>692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287</v>
      </c>
      <c r="H14435" s="207" t="s">
        <v>399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691</v>
      </c>
      <c r="C14436" s="205" t="s">
        <v>692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2530</v>
      </c>
      <c r="H14436" s="207" t="s">
        <v>2531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691</v>
      </c>
      <c r="C14437" s="205" t="s">
        <v>692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287</v>
      </c>
      <c r="H14437" s="207" t="s">
        <v>1354</v>
      </c>
      <c r="I14437" s="207" t="s">
        <v>235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691</v>
      </c>
      <c r="C14438" s="205" t="s">
        <v>692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287</v>
      </c>
      <c r="H14438" s="207" t="s">
        <v>2092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691</v>
      </c>
      <c r="C14439" s="205" t="s">
        <v>692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287</v>
      </c>
      <c r="H14439" s="207" t="s">
        <v>2309</v>
      </c>
      <c r="I14439" s="207" t="s">
        <v>235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691</v>
      </c>
      <c r="C14440" s="205" t="s">
        <v>692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287</v>
      </c>
      <c r="H14440" s="207" t="s">
        <v>1011</v>
      </c>
      <c r="I14440" s="207" t="s">
        <v>235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691</v>
      </c>
      <c r="C14441" s="205" t="s">
        <v>692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287</v>
      </c>
      <c r="H14441" s="207" t="s">
        <v>1017</v>
      </c>
      <c r="I14441" s="207" t="s">
        <v>235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691</v>
      </c>
      <c r="C14442" s="205" t="s">
        <v>692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287</v>
      </c>
      <c r="H14442" s="207" t="s">
        <v>2532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691</v>
      </c>
      <c r="C14443" s="205" t="s">
        <v>692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317</v>
      </c>
      <c r="H14443" s="207" t="s">
        <v>1615</v>
      </c>
      <c r="I14443" s="207" t="s">
        <v>241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691</v>
      </c>
      <c r="C14444" s="205" t="s">
        <v>692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287</v>
      </c>
      <c r="H14444" s="207" t="s">
        <v>1615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691</v>
      </c>
      <c r="C14445" s="205" t="s">
        <v>692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287</v>
      </c>
      <c r="H14445" s="228" t="s">
        <v>2533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691</v>
      </c>
      <c r="C14446" s="205" t="s">
        <v>692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287</v>
      </c>
      <c r="H14446" s="207" t="s">
        <v>2533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691</v>
      </c>
      <c r="C14447" s="205" t="s">
        <v>692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287</v>
      </c>
      <c r="H14447" s="207" t="s">
        <v>1059</v>
      </c>
      <c r="I14447" s="207" t="s">
        <v>261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691</v>
      </c>
      <c r="C14448" s="205" t="s">
        <v>692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287</v>
      </c>
      <c r="H14448" s="207" t="s">
        <v>999</v>
      </c>
      <c r="I14448" s="233" t="s">
        <v>248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691</v>
      </c>
      <c r="C14449" s="205" t="s">
        <v>692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287</v>
      </c>
      <c r="H14449" s="207" t="s">
        <v>999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691</v>
      </c>
      <c r="C14450" s="205" t="s">
        <v>692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287</v>
      </c>
      <c r="H14450" s="207" t="s">
        <v>2116</v>
      </c>
      <c r="I14450" s="207" t="s">
        <v>235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691</v>
      </c>
      <c r="C14451" s="205" t="s">
        <v>692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287</v>
      </c>
      <c r="H14451" s="207" t="s">
        <v>1005</v>
      </c>
      <c r="I14451" s="207" t="s">
        <v>242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691</v>
      </c>
      <c r="C14452" s="205" t="s">
        <v>692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287</v>
      </c>
      <c r="H14452" s="207" t="s">
        <v>1005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691</v>
      </c>
      <c r="C14453" s="205" t="s">
        <v>692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287</v>
      </c>
      <c r="H14453" s="207" t="s">
        <v>1005</v>
      </c>
      <c r="I14453" s="207" t="s">
        <v>242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691</v>
      </c>
      <c r="C14454" s="205" t="s">
        <v>692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287</v>
      </c>
      <c r="H14454" s="207" t="s">
        <v>1005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691</v>
      </c>
      <c r="C14455" s="205" t="s">
        <v>692</v>
      </c>
      <c r="D14455" s="72" t="str">
        <f t="shared" si="451"/>
        <v>nov/2019</v>
      </c>
      <c r="E14455" s="206">
        <v>43797</v>
      </c>
      <c r="F14455" s="205" t="s">
        <v>210</v>
      </c>
      <c r="G14455" s="205" t="s">
        <v>287</v>
      </c>
      <c r="H14455" s="207" t="s">
        <v>298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691</v>
      </c>
      <c r="C14456" s="205" t="s">
        <v>692</v>
      </c>
      <c r="D14456" s="72" t="str">
        <f t="shared" si="451"/>
        <v>nov/2019</v>
      </c>
      <c r="E14456" s="206">
        <v>43797</v>
      </c>
      <c r="F14456" s="205" t="s">
        <v>210</v>
      </c>
      <c r="G14456" s="205" t="s">
        <v>287</v>
      </c>
      <c r="H14456" s="207" t="s">
        <v>298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691</v>
      </c>
      <c r="C14457" s="205" t="s">
        <v>692</v>
      </c>
      <c r="D14457" s="72" t="str">
        <f t="shared" si="451"/>
        <v>nov/2019</v>
      </c>
      <c r="E14457" s="206">
        <v>43797</v>
      </c>
      <c r="F14457" s="205" t="s">
        <v>210</v>
      </c>
      <c r="G14457" s="205" t="s">
        <v>287</v>
      </c>
      <c r="H14457" s="207" t="s">
        <v>298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691</v>
      </c>
      <c r="C14458" s="205" t="s">
        <v>692</v>
      </c>
      <c r="D14458" s="72" t="str">
        <f t="shared" si="451"/>
        <v>nov/2019</v>
      </c>
      <c r="E14458" s="206">
        <v>43797</v>
      </c>
      <c r="F14458" s="205" t="s">
        <v>210</v>
      </c>
      <c r="G14458" s="205" t="s">
        <v>287</v>
      </c>
      <c r="H14458" s="207" t="s">
        <v>298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691</v>
      </c>
      <c r="C14459" s="205" t="s">
        <v>692</v>
      </c>
      <c r="D14459" s="72" t="str">
        <f t="shared" si="451"/>
        <v>nov/2019</v>
      </c>
      <c r="E14459" s="206">
        <v>43797</v>
      </c>
      <c r="F14459" s="205" t="s">
        <v>210</v>
      </c>
      <c r="G14459" s="205" t="s">
        <v>287</v>
      </c>
      <c r="H14459" s="207" t="s">
        <v>298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691</v>
      </c>
      <c r="C14460" s="205" t="s">
        <v>692</v>
      </c>
      <c r="D14460" s="72" t="str">
        <f t="shared" si="451"/>
        <v>nov/2019</v>
      </c>
      <c r="E14460" s="206">
        <v>43797</v>
      </c>
      <c r="F14460" s="205" t="s">
        <v>210</v>
      </c>
      <c r="G14460" s="205" t="s">
        <v>287</v>
      </c>
      <c r="H14460" s="207" t="s">
        <v>298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691</v>
      </c>
      <c r="C14461" s="205" t="s">
        <v>692</v>
      </c>
      <c r="D14461" s="72" t="str">
        <f t="shared" si="451"/>
        <v>nov/2019</v>
      </c>
      <c r="E14461" s="206">
        <v>43797</v>
      </c>
      <c r="F14461" s="205" t="s">
        <v>210</v>
      </c>
      <c r="G14461" s="205" t="s">
        <v>287</v>
      </c>
      <c r="H14461" s="207" t="s">
        <v>298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691</v>
      </c>
      <c r="C14462" s="205" t="s">
        <v>692</v>
      </c>
      <c r="D14462" s="72" t="str">
        <f t="shared" si="451"/>
        <v>nov/2019</v>
      </c>
      <c r="E14462" s="206">
        <v>43797</v>
      </c>
      <c r="F14462" s="205" t="s">
        <v>210</v>
      </c>
      <c r="G14462" s="205" t="s">
        <v>287</v>
      </c>
      <c r="H14462" s="207" t="s">
        <v>298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691</v>
      </c>
      <c r="C14463" s="205" t="s">
        <v>692</v>
      </c>
      <c r="D14463" s="72" t="str">
        <f t="shared" si="451"/>
        <v>nov/2019</v>
      </c>
      <c r="E14463" s="206">
        <v>43797</v>
      </c>
      <c r="F14463" s="205" t="s">
        <v>210</v>
      </c>
      <c r="G14463" s="205" t="s">
        <v>287</v>
      </c>
      <c r="H14463" s="207" t="s">
        <v>298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691</v>
      </c>
      <c r="C14464" s="205" t="s">
        <v>692</v>
      </c>
      <c r="D14464" s="72" t="str">
        <f t="shared" si="451"/>
        <v>nov/2019</v>
      </c>
      <c r="E14464" s="206">
        <v>43797</v>
      </c>
      <c r="F14464" s="205" t="s">
        <v>210</v>
      </c>
      <c r="G14464" s="205" t="s">
        <v>287</v>
      </c>
      <c r="H14464" s="207" t="s">
        <v>298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693</v>
      </c>
      <c r="C14465" s="205" t="s">
        <v>692</v>
      </c>
      <c r="D14465" s="72" t="str">
        <f t="shared" si="451"/>
        <v>nov/2019</v>
      </c>
      <c r="E14465" s="206">
        <v>43798</v>
      </c>
      <c r="F14465" s="205" t="s">
        <v>201</v>
      </c>
      <c r="G14465" s="205" t="s">
        <v>287</v>
      </c>
      <c r="H14465" s="207" t="s">
        <v>1887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693</v>
      </c>
      <c r="C14466" s="205" t="s">
        <v>692</v>
      </c>
      <c r="D14466" s="72" t="str">
        <f t="shared" si="451"/>
        <v>nov/2019</v>
      </c>
      <c r="E14466" s="206">
        <v>43798</v>
      </c>
      <c r="F14466" s="205" t="s">
        <v>203</v>
      </c>
      <c r="G14466" s="205" t="s">
        <v>287</v>
      </c>
      <c r="H14466" s="207" t="s">
        <v>204</v>
      </c>
      <c r="I14466" s="207" t="s">
        <v>292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691</v>
      </c>
      <c r="C14467" s="205" t="s">
        <v>692</v>
      </c>
      <c r="D14467" s="72" t="str">
        <f t="shared" si="451"/>
        <v>nov/2019</v>
      </c>
      <c r="E14467" s="206">
        <v>43798</v>
      </c>
      <c r="F14467" s="205" t="s">
        <v>201</v>
      </c>
      <c r="G14467" s="205" t="s">
        <v>287</v>
      </c>
      <c r="H14467" s="207" t="s">
        <v>1887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691</v>
      </c>
      <c r="C14468" s="205" t="s">
        <v>692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287</v>
      </c>
      <c r="H14468" s="207" t="s">
        <v>2308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691</v>
      </c>
      <c r="C14469" s="205" t="s">
        <v>692</v>
      </c>
      <c r="D14469" s="72" t="str">
        <f t="shared" si="453"/>
        <v>nov/2019</v>
      </c>
      <c r="E14469" s="206">
        <v>43798</v>
      </c>
      <c r="F14469" s="205" t="s">
        <v>211</v>
      </c>
      <c r="G14469" s="205" t="s">
        <v>287</v>
      </c>
      <c r="H14469" s="207" t="s">
        <v>2419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691</v>
      </c>
      <c r="C14470" s="205" t="s">
        <v>692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287</v>
      </c>
      <c r="H14470" s="207" t="s">
        <v>1354</v>
      </c>
      <c r="I14470" s="207" t="s">
        <v>235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691</v>
      </c>
      <c r="C14471" s="205" t="s">
        <v>692</v>
      </c>
      <c r="D14471" s="72" t="str">
        <f t="shared" si="453"/>
        <v>nov/2019</v>
      </c>
      <c r="E14471" s="206">
        <v>43798</v>
      </c>
      <c r="F14471" s="205" t="s">
        <v>210</v>
      </c>
      <c r="G14471" s="205" t="s">
        <v>287</v>
      </c>
      <c r="H14471" s="207" t="s">
        <v>298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691</v>
      </c>
      <c r="C14472" s="205" t="s">
        <v>692</v>
      </c>
      <c r="D14472" s="72" t="str">
        <f t="shared" si="453"/>
        <v>nov/2019</v>
      </c>
      <c r="E14472" s="206">
        <v>43798</v>
      </c>
      <c r="F14472" s="205" t="s">
        <v>210</v>
      </c>
      <c r="G14472" s="205" t="s">
        <v>287</v>
      </c>
      <c r="H14472" s="207" t="s">
        <v>298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691</v>
      </c>
      <c r="C14473" s="205" t="s">
        <v>692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287</v>
      </c>
      <c r="H14473" s="207" t="s">
        <v>2534</v>
      </c>
      <c r="I14473" s="207" t="s">
        <v>230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693</v>
      </c>
      <c r="C14474" s="205" t="s">
        <v>692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287</v>
      </c>
      <c r="H14474" s="207" t="s">
        <v>2534</v>
      </c>
      <c r="I14474" s="207" t="s">
        <v>230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693</v>
      </c>
      <c r="C14475" s="205" t="s">
        <v>692</v>
      </c>
      <c r="D14475" s="72" t="str">
        <f t="shared" si="453"/>
        <v>dez/2019</v>
      </c>
      <c r="E14475" s="206">
        <v>43801</v>
      </c>
      <c r="F14475" s="205" t="s">
        <v>201</v>
      </c>
      <c r="G14475" s="205" t="s">
        <v>287</v>
      </c>
      <c r="H14475" s="207" t="s">
        <v>1887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693</v>
      </c>
      <c r="C14476" s="205" t="s">
        <v>692</v>
      </c>
      <c r="D14476" s="72" t="str">
        <f t="shared" si="453"/>
        <v>dez/2019</v>
      </c>
      <c r="E14476" s="206">
        <v>43801</v>
      </c>
      <c r="F14476" s="205" t="s">
        <v>520</v>
      </c>
      <c r="G14476" s="205" t="s">
        <v>287</v>
      </c>
      <c r="H14476" s="207" t="s">
        <v>204</v>
      </c>
      <c r="I14476" s="207" t="s">
        <v>292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691</v>
      </c>
      <c r="C14477" s="205" t="s">
        <v>692</v>
      </c>
      <c r="D14477" s="72" t="str">
        <f t="shared" si="453"/>
        <v>dez/2019</v>
      </c>
      <c r="E14477" s="206">
        <v>43801</v>
      </c>
      <c r="F14477" s="205" t="s">
        <v>1618</v>
      </c>
      <c r="G14477" s="205" t="s">
        <v>287</v>
      </c>
      <c r="H14477" s="207" t="s">
        <v>1888</v>
      </c>
      <c r="I14477" s="207" t="s">
        <v>202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691</v>
      </c>
      <c r="C14478" s="205" t="s">
        <v>692</v>
      </c>
      <c r="D14478" s="72" t="str">
        <f t="shared" si="453"/>
        <v>dez/2019</v>
      </c>
      <c r="E14478" s="206">
        <v>43801</v>
      </c>
      <c r="F14478" s="205" t="s">
        <v>201</v>
      </c>
      <c r="G14478" s="205" t="s">
        <v>287</v>
      </c>
      <c r="H14478" s="207" t="s">
        <v>1887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691</v>
      </c>
      <c r="C14479" s="205" t="s">
        <v>692</v>
      </c>
      <c r="D14479" s="72" t="str">
        <f t="shared" si="453"/>
        <v>dez/2019</v>
      </c>
      <c r="E14479" s="206">
        <v>43801</v>
      </c>
      <c r="F14479" s="205" t="s">
        <v>2535</v>
      </c>
      <c r="G14479" s="205" t="s">
        <v>287</v>
      </c>
      <c r="H14479" s="207" t="s">
        <v>905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691</v>
      </c>
      <c r="C14480" s="205" t="s">
        <v>692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287</v>
      </c>
      <c r="H14480" s="207" t="s">
        <v>582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691</v>
      </c>
      <c r="C14481" s="205" t="s">
        <v>692</v>
      </c>
      <c r="D14481" s="72" t="str">
        <f t="shared" si="453"/>
        <v>dez/2019</v>
      </c>
      <c r="E14481" s="206">
        <v>43801</v>
      </c>
      <c r="F14481" s="205" t="s">
        <v>210</v>
      </c>
      <c r="G14481" s="205" t="s">
        <v>287</v>
      </c>
      <c r="H14481" s="207" t="s">
        <v>298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693</v>
      </c>
      <c r="C14482" s="205" t="s">
        <v>692</v>
      </c>
      <c r="D14482" s="72" t="str">
        <f t="shared" si="453"/>
        <v>dez/2019</v>
      </c>
      <c r="E14482" s="206">
        <v>43802</v>
      </c>
      <c r="F14482" s="205" t="s">
        <v>201</v>
      </c>
      <c r="G14482" s="205" t="s">
        <v>287</v>
      </c>
      <c r="H14482" s="207" t="s">
        <v>1887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693</v>
      </c>
      <c r="C14483" s="205" t="s">
        <v>692</v>
      </c>
      <c r="D14483" s="72" t="str">
        <f t="shared" si="453"/>
        <v>dez/2019</v>
      </c>
      <c r="E14483" s="206">
        <v>43802</v>
      </c>
      <c r="F14483" s="205" t="s">
        <v>520</v>
      </c>
      <c r="G14483" s="205" t="s">
        <v>287</v>
      </c>
      <c r="H14483" s="207" t="s">
        <v>204</v>
      </c>
      <c r="I14483" s="207" t="s">
        <v>292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691</v>
      </c>
      <c r="C14484" s="205" t="s">
        <v>692</v>
      </c>
      <c r="D14484" s="72" t="str">
        <f t="shared" si="453"/>
        <v>dez/2019</v>
      </c>
      <c r="E14484" s="206">
        <v>43802</v>
      </c>
      <c r="F14484" s="205" t="s">
        <v>201</v>
      </c>
      <c r="G14484" s="205" t="s">
        <v>287</v>
      </c>
      <c r="H14484" s="207" t="s">
        <v>1887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691</v>
      </c>
      <c r="C14485" s="205" t="s">
        <v>692</v>
      </c>
      <c r="D14485" s="72" t="str">
        <f t="shared" si="453"/>
        <v>dez/2019</v>
      </c>
      <c r="E14485" s="206">
        <v>43802</v>
      </c>
      <c r="F14485" s="205" t="s">
        <v>2535</v>
      </c>
      <c r="G14485" s="205" t="s">
        <v>287</v>
      </c>
      <c r="H14485" s="207" t="s">
        <v>905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691</v>
      </c>
      <c r="C14486" s="265" t="s">
        <v>692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287</v>
      </c>
      <c r="H14486" s="267" t="s">
        <v>2536</v>
      </c>
      <c r="I14486" s="267" t="s">
        <v>236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691</v>
      </c>
      <c r="C14487" s="265" t="s">
        <v>692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303</v>
      </c>
      <c r="H14487" s="267" t="s">
        <v>2537</v>
      </c>
      <c r="I14487" s="267" t="s">
        <v>235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691</v>
      </c>
      <c r="C14488" s="265" t="s">
        <v>692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287</v>
      </c>
      <c r="H14488" s="267" t="s">
        <v>1778</v>
      </c>
      <c r="I14488" s="267" t="s">
        <v>236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691</v>
      </c>
      <c r="C14489" s="265" t="s">
        <v>692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287</v>
      </c>
      <c r="H14489" s="267" t="s">
        <v>2538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691</v>
      </c>
      <c r="C14490" s="265" t="s">
        <v>692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303</v>
      </c>
      <c r="H14490" s="267" t="s">
        <v>2539</v>
      </c>
      <c r="I14490" s="267" t="s">
        <v>235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691</v>
      </c>
      <c r="C14491" s="265" t="s">
        <v>692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303</v>
      </c>
      <c r="H14491" s="267" t="s">
        <v>1015</v>
      </c>
      <c r="I14491" s="267" t="s">
        <v>260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691</v>
      </c>
      <c r="C14492" s="265" t="s">
        <v>692</v>
      </c>
      <c r="D14492" s="72" t="str">
        <f t="shared" si="453"/>
        <v>dez/2019</v>
      </c>
      <c r="E14492" s="266">
        <v>43802</v>
      </c>
      <c r="F14492" s="265" t="s">
        <v>2177</v>
      </c>
      <c r="G14492" s="265" t="s">
        <v>2540</v>
      </c>
      <c r="H14492" s="267" t="s">
        <v>2178</v>
      </c>
      <c r="I14492" s="267" t="s">
        <v>235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691</v>
      </c>
      <c r="C14493" s="265" t="s">
        <v>692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303</v>
      </c>
      <c r="H14493" s="267" t="s">
        <v>2537</v>
      </c>
      <c r="I14493" s="267" t="s">
        <v>235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691</v>
      </c>
      <c r="C14494" s="265" t="s">
        <v>692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303</v>
      </c>
      <c r="H14494" s="267" t="s">
        <v>2541</v>
      </c>
      <c r="I14494" s="267" t="s">
        <v>235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691</v>
      </c>
      <c r="C14495" s="265" t="s">
        <v>692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287</v>
      </c>
      <c r="H14495" s="267" t="s">
        <v>2542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691</v>
      </c>
      <c r="C14496" s="265" t="s">
        <v>692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287</v>
      </c>
      <c r="H14496" s="267" t="s">
        <v>2377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691</v>
      </c>
      <c r="C14497" s="265" t="s">
        <v>692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287</v>
      </c>
      <c r="H14497" s="267" t="s">
        <v>2377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691</v>
      </c>
      <c r="C14498" s="265" t="s">
        <v>692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303</v>
      </c>
      <c r="H14498" s="267" t="s">
        <v>1059</v>
      </c>
      <c r="I14498" s="267" t="s">
        <v>261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691</v>
      </c>
      <c r="C14499" s="265" t="s">
        <v>692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287</v>
      </c>
      <c r="H14499" s="267" t="s">
        <v>1030</v>
      </c>
      <c r="I14499" s="267" t="s">
        <v>235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691</v>
      </c>
      <c r="C14500" s="265" t="s">
        <v>692</v>
      </c>
      <c r="D14500" s="72" t="str">
        <f t="shared" si="453"/>
        <v>dez/2019</v>
      </c>
      <c r="E14500" s="266">
        <v>43802</v>
      </c>
      <c r="F14500" s="265" t="s">
        <v>210</v>
      </c>
      <c r="G14500" s="265" t="s">
        <v>287</v>
      </c>
      <c r="H14500" s="267" t="s">
        <v>298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691</v>
      </c>
      <c r="C14501" s="265" t="s">
        <v>692</v>
      </c>
      <c r="D14501" s="72" t="str">
        <f t="shared" si="453"/>
        <v>dez/2019</v>
      </c>
      <c r="E14501" s="266">
        <v>43802</v>
      </c>
      <c r="F14501" s="265" t="s">
        <v>210</v>
      </c>
      <c r="G14501" s="265" t="s">
        <v>287</v>
      </c>
      <c r="H14501" s="267" t="s">
        <v>298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691</v>
      </c>
      <c r="C14502" s="265" t="s">
        <v>692</v>
      </c>
      <c r="D14502" s="72" t="str">
        <f t="shared" si="453"/>
        <v>dez/2019</v>
      </c>
      <c r="E14502" s="266">
        <v>43802</v>
      </c>
      <c r="F14502" s="265" t="s">
        <v>210</v>
      </c>
      <c r="G14502" s="265" t="s">
        <v>287</v>
      </c>
      <c r="H14502" s="267" t="s">
        <v>298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691</v>
      </c>
      <c r="C14503" s="265" t="s">
        <v>692</v>
      </c>
      <c r="D14503" s="72" t="str">
        <f t="shared" si="453"/>
        <v>dez/2019</v>
      </c>
      <c r="E14503" s="266">
        <v>43802</v>
      </c>
      <c r="F14503" s="265" t="s">
        <v>210</v>
      </c>
      <c r="G14503" s="265" t="s">
        <v>287</v>
      </c>
      <c r="H14503" s="267" t="s">
        <v>298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691</v>
      </c>
      <c r="C14504" s="265" t="s">
        <v>692</v>
      </c>
      <c r="D14504" s="72" t="str">
        <f t="shared" si="453"/>
        <v>dez/2019</v>
      </c>
      <c r="E14504" s="266">
        <v>43802</v>
      </c>
      <c r="F14504" s="265" t="s">
        <v>210</v>
      </c>
      <c r="G14504" s="265" t="s">
        <v>287</v>
      </c>
      <c r="H14504" s="267" t="s">
        <v>298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691</v>
      </c>
      <c r="C14505" s="265" t="s">
        <v>692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287</v>
      </c>
      <c r="H14505" s="267" t="s">
        <v>2543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691</v>
      </c>
      <c r="C14506" s="265" t="s">
        <v>692</v>
      </c>
      <c r="D14506" s="72" t="str">
        <f t="shared" si="453"/>
        <v>dez/2019</v>
      </c>
      <c r="E14506" s="266">
        <v>43802</v>
      </c>
      <c r="F14506" s="265" t="s">
        <v>520</v>
      </c>
      <c r="G14506" s="265" t="s">
        <v>287</v>
      </c>
      <c r="H14506" s="267" t="s">
        <v>204</v>
      </c>
      <c r="I14506" s="267" t="s">
        <v>292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691</v>
      </c>
      <c r="C14507" s="265" t="s">
        <v>692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287</v>
      </c>
      <c r="H14507" s="267" t="s">
        <v>1115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691</v>
      </c>
      <c r="C14508" s="265" t="s">
        <v>692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287</v>
      </c>
      <c r="H14508" s="267" t="s">
        <v>1115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691</v>
      </c>
      <c r="C14509" s="265" t="s">
        <v>692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287</v>
      </c>
      <c r="H14509" s="267" t="s">
        <v>1115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691</v>
      </c>
      <c r="C14510" s="265" t="s">
        <v>692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287</v>
      </c>
      <c r="H14510" s="267" t="s">
        <v>1115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691</v>
      </c>
      <c r="C14511" s="265" t="s">
        <v>692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287</v>
      </c>
      <c r="H14511" s="267" t="s">
        <v>1115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691</v>
      </c>
      <c r="C14512" s="265" t="s">
        <v>692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287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691</v>
      </c>
      <c r="C14513" s="265" t="s">
        <v>692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287</v>
      </c>
      <c r="H14513" s="207" t="s">
        <v>307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691</v>
      </c>
      <c r="C14514" s="265" t="s">
        <v>692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287</v>
      </c>
      <c r="H14514" s="267" t="s">
        <v>399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691</v>
      </c>
      <c r="C14515" s="265" t="s">
        <v>692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287</v>
      </c>
      <c r="H14515" s="267" t="s">
        <v>1023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691</v>
      </c>
      <c r="C14516" s="265" t="s">
        <v>692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287</v>
      </c>
      <c r="H14516" s="267" t="s">
        <v>1585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691</v>
      </c>
      <c r="C14517" s="265" t="s">
        <v>692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287</v>
      </c>
      <c r="H14517" s="267" t="s">
        <v>1585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691</v>
      </c>
      <c r="C14518" s="265" t="s">
        <v>692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287</v>
      </c>
      <c r="H14518" s="267" t="s">
        <v>2091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691</v>
      </c>
      <c r="C14519" s="265" t="s">
        <v>692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287</v>
      </c>
      <c r="H14519" s="267" t="s">
        <v>2091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691</v>
      </c>
      <c r="C14520" s="265" t="s">
        <v>692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287</v>
      </c>
      <c r="H14520" s="267" t="s">
        <v>1679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691</v>
      </c>
      <c r="C14521" s="265" t="s">
        <v>692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287</v>
      </c>
      <c r="H14521" s="267" t="s">
        <v>1679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691</v>
      </c>
      <c r="C14522" s="265" t="s">
        <v>692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287</v>
      </c>
      <c r="H14522" s="267" t="s">
        <v>1592</v>
      </c>
      <c r="I14522" s="267" t="s">
        <v>263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691</v>
      </c>
      <c r="C14523" s="265" t="s">
        <v>692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287</v>
      </c>
      <c r="H14523" s="267" t="s">
        <v>342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691</v>
      </c>
      <c r="C14524" s="265" t="s">
        <v>692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287</v>
      </c>
      <c r="H14524" s="267" t="s">
        <v>345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691</v>
      </c>
      <c r="C14525" s="265" t="s">
        <v>692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287</v>
      </c>
      <c r="H14525" s="267" t="s">
        <v>325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691</v>
      </c>
      <c r="C14526" s="265" t="s">
        <v>692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287</v>
      </c>
      <c r="H14526" s="267" t="s">
        <v>334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691</v>
      </c>
      <c r="C14527" s="265" t="s">
        <v>692</v>
      </c>
      <c r="D14527" s="72" t="str">
        <f t="shared" si="453"/>
        <v>dez/2019</v>
      </c>
      <c r="E14527" s="266">
        <v>43803</v>
      </c>
      <c r="F14527" s="265" t="s">
        <v>2544</v>
      </c>
      <c r="G14527" s="265" t="s">
        <v>287</v>
      </c>
      <c r="H14527" s="267" t="s">
        <v>2342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691</v>
      </c>
      <c r="C14528" s="265" t="s">
        <v>692</v>
      </c>
      <c r="D14528" s="72" t="str">
        <f t="shared" si="453"/>
        <v>dez/2019</v>
      </c>
      <c r="E14528" s="266">
        <v>43803</v>
      </c>
      <c r="F14528" s="265" t="s">
        <v>2545</v>
      </c>
      <c r="G14528" s="265" t="s">
        <v>287</v>
      </c>
      <c r="H14528" s="267" t="s">
        <v>2342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691</v>
      </c>
      <c r="C14529" s="265" t="s">
        <v>692</v>
      </c>
      <c r="D14529" s="72" t="str">
        <f t="shared" si="453"/>
        <v>dez/2019</v>
      </c>
      <c r="E14529" s="266">
        <v>43803</v>
      </c>
      <c r="F14529" s="265" t="s">
        <v>2546</v>
      </c>
      <c r="G14529" s="265" t="s">
        <v>287</v>
      </c>
      <c r="H14529" s="267" t="s">
        <v>2342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691</v>
      </c>
      <c r="C14530" s="265" t="s">
        <v>692</v>
      </c>
      <c r="D14530" s="72" t="str">
        <f t="shared" si="453"/>
        <v>dez/2019</v>
      </c>
      <c r="E14530" s="266">
        <v>43803</v>
      </c>
      <c r="F14530" s="265" t="s">
        <v>2547</v>
      </c>
      <c r="G14530" s="265" t="s">
        <v>287</v>
      </c>
      <c r="H14530" s="267" t="s">
        <v>2342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691</v>
      </c>
      <c r="C14531" s="265" t="s">
        <v>692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287</v>
      </c>
      <c r="H14531" s="267" t="s">
        <v>2342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691</v>
      </c>
      <c r="C14532" s="265" t="s">
        <v>692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287</v>
      </c>
      <c r="H14532" s="267" t="s">
        <v>2342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691</v>
      </c>
      <c r="C14533" s="265" t="s">
        <v>692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287</v>
      </c>
      <c r="H14533" s="267" t="s">
        <v>2342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691</v>
      </c>
      <c r="C14534" s="265" t="s">
        <v>692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287</v>
      </c>
      <c r="H14534" s="267" t="s">
        <v>2342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691</v>
      </c>
      <c r="C14535" s="265" t="s">
        <v>692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287</v>
      </c>
      <c r="H14535" s="267" t="s">
        <v>1110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691</v>
      </c>
      <c r="C14536" s="265" t="s">
        <v>692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287</v>
      </c>
      <c r="H14536" s="267" t="s">
        <v>1110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691</v>
      </c>
      <c r="C14537" s="265" t="s">
        <v>692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287</v>
      </c>
      <c r="H14537" s="267" t="s">
        <v>1462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691</v>
      </c>
      <c r="C14538" s="265" t="s">
        <v>692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287</v>
      </c>
      <c r="H14538" s="267" t="s">
        <v>1462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691</v>
      </c>
      <c r="C14539" s="265" t="s">
        <v>692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287</v>
      </c>
      <c r="H14539" s="267" t="s">
        <v>1073</v>
      </c>
      <c r="I14539" s="267" t="s">
        <v>1937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691</v>
      </c>
      <c r="C14540" s="265" t="s">
        <v>692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287</v>
      </c>
      <c r="H14540" s="267" t="s">
        <v>1073</v>
      </c>
      <c r="I14540" s="267" t="s">
        <v>1937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691</v>
      </c>
      <c r="C14541" s="265" t="s">
        <v>692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287</v>
      </c>
      <c r="H14541" s="267" t="s">
        <v>1073</v>
      </c>
      <c r="I14541" s="267" t="s">
        <v>1937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691</v>
      </c>
      <c r="C14542" s="265" t="s">
        <v>692</v>
      </c>
      <c r="D14542" s="72" t="str">
        <f t="shared" si="455"/>
        <v>dez/2019</v>
      </c>
      <c r="E14542" s="266">
        <v>43803</v>
      </c>
      <c r="F14542" s="265" t="s">
        <v>2177</v>
      </c>
      <c r="G14542" s="265" t="s">
        <v>2530</v>
      </c>
      <c r="H14542" s="267" t="s">
        <v>2178</v>
      </c>
      <c r="I14542" s="267" t="s">
        <v>235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691</v>
      </c>
      <c r="C14543" s="265" t="s">
        <v>692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287</v>
      </c>
      <c r="H14543" s="267" t="s">
        <v>1011</v>
      </c>
      <c r="I14543" s="267" t="s">
        <v>235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691</v>
      </c>
      <c r="C14544" s="265" t="s">
        <v>692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287</v>
      </c>
      <c r="H14544" s="267" t="s">
        <v>611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691</v>
      </c>
      <c r="C14545" s="265" t="s">
        <v>692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287</v>
      </c>
      <c r="H14545" s="267" t="s">
        <v>1007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691</v>
      </c>
      <c r="C14546" s="265" t="s">
        <v>692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287</v>
      </c>
      <c r="H14546" s="267" t="s">
        <v>559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691</v>
      </c>
      <c r="C14547" s="265" t="s">
        <v>692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287</v>
      </c>
      <c r="H14547" s="267" t="s">
        <v>559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691</v>
      </c>
      <c r="C14548" s="265" t="s">
        <v>692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287</v>
      </c>
      <c r="H14548" s="267" t="s">
        <v>1115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691</v>
      </c>
      <c r="C14549" s="265" t="s">
        <v>692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287</v>
      </c>
      <c r="H14549" s="267" t="s">
        <v>1115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691</v>
      </c>
      <c r="C14550" s="265" t="s">
        <v>692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287</v>
      </c>
      <c r="H14550" s="267" t="s">
        <v>1115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691</v>
      </c>
      <c r="C14551" s="265" t="s">
        <v>692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287</v>
      </c>
      <c r="H14551" s="267" t="s">
        <v>1115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691</v>
      </c>
      <c r="C14552" s="265" t="s">
        <v>692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287</v>
      </c>
      <c r="H14552" s="267" t="s">
        <v>1115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691</v>
      </c>
      <c r="C14553" s="265" t="s">
        <v>692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287</v>
      </c>
      <c r="H14553" s="267" t="s">
        <v>336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691</v>
      </c>
      <c r="C14554" s="265" t="s">
        <v>692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287</v>
      </c>
      <c r="H14554" s="267" t="s">
        <v>336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691</v>
      </c>
      <c r="C14555" s="265" t="s">
        <v>692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287</v>
      </c>
      <c r="H14555" s="267" t="s">
        <v>327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691</v>
      </c>
      <c r="C14556" s="265" t="s">
        <v>692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287</v>
      </c>
      <c r="H14556" s="267" t="s">
        <v>2548</v>
      </c>
      <c r="I14556" s="267" t="s">
        <v>235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691</v>
      </c>
      <c r="C14557" s="265" t="s">
        <v>692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287</v>
      </c>
      <c r="H14557" s="267" t="s">
        <v>2485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691</v>
      </c>
      <c r="C14558" s="265" t="s">
        <v>692</v>
      </c>
      <c r="D14558" s="72" t="str">
        <f t="shared" si="455"/>
        <v>dez/2019</v>
      </c>
      <c r="E14558" s="266">
        <v>43803</v>
      </c>
      <c r="F14558" s="265" t="s">
        <v>210</v>
      </c>
      <c r="G14558" s="265" t="s">
        <v>287</v>
      </c>
      <c r="H14558" s="267" t="s">
        <v>298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691</v>
      </c>
      <c r="C14559" s="265" t="s">
        <v>692</v>
      </c>
      <c r="D14559" s="72" t="str">
        <f t="shared" si="455"/>
        <v>dez/2019</v>
      </c>
      <c r="E14559" s="266">
        <v>43803</v>
      </c>
      <c r="F14559" s="265" t="s">
        <v>210</v>
      </c>
      <c r="G14559" s="265" t="s">
        <v>287</v>
      </c>
      <c r="H14559" s="267" t="s">
        <v>298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691</v>
      </c>
      <c r="C14560" s="265" t="s">
        <v>692</v>
      </c>
      <c r="D14560" s="72" t="str">
        <f t="shared" si="455"/>
        <v>dez/2019</v>
      </c>
      <c r="E14560" s="266">
        <v>43803</v>
      </c>
      <c r="F14560" s="265" t="s">
        <v>210</v>
      </c>
      <c r="G14560" s="265" t="s">
        <v>287</v>
      </c>
      <c r="H14560" s="267" t="s">
        <v>298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691</v>
      </c>
      <c r="C14561" s="265" t="s">
        <v>692</v>
      </c>
      <c r="D14561" s="72" t="str">
        <f t="shared" si="455"/>
        <v>dez/2019</v>
      </c>
      <c r="E14561" s="266">
        <v>43803</v>
      </c>
      <c r="F14561" s="265" t="s">
        <v>210</v>
      </c>
      <c r="G14561" s="265" t="s">
        <v>287</v>
      </c>
      <c r="H14561" s="267" t="s">
        <v>298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691</v>
      </c>
      <c r="C14562" s="265" t="s">
        <v>692</v>
      </c>
      <c r="D14562" s="72" t="str">
        <f t="shared" si="455"/>
        <v>dez/2019</v>
      </c>
      <c r="E14562" s="266">
        <v>43803</v>
      </c>
      <c r="F14562" s="265" t="s">
        <v>210</v>
      </c>
      <c r="G14562" s="265" t="s">
        <v>287</v>
      </c>
      <c r="H14562" s="267" t="s">
        <v>298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691</v>
      </c>
      <c r="C14563" s="265" t="s">
        <v>692</v>
      </c>
      <c r="D14563" s="72" t="str">
        <f t="shared" si="455"/>
        <v>dez/2019</v>
      </c>
      <c r="E14563" s="266">
        <v>43803</v>
      </c>
      <c r="F14563" s="265" t="s">
        <v>210</v>
      </c>
      <c r="G14563" s="265" t="s">
        <v>287</v>
      </c>
      <c r="H14563" s="267" t="s">
        <v>298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691</v>
      </c>
      <c r="C14564" s="265" t="s">
        <v>692</v>
      </c>
      <c r="D14564" s="72" t="str">
        <f t="shared" si="455"/>
        <v>dez/2019</v>
      </c>
      <c r="E14564" s="266">
        <v>43803</v>
      </c>
      <c r="F14564" s="265" t="s">
        <v>210</v>
      </c>
      <c r="G14564" s="265" t="s">
        <v>287</v>
      </c>
      <c r="H14564" s="267" t="s">
        <v>298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691</v>
      </c>
      <c r="C14565" s="265" t="s">
        <v>692</v>
      </c>
      <c r="D14565" s="72" t="str">
        <f t="shared" si="455"/>
        <v>dez/2019</v>
      </c>
      <c r="E14565" s="266">
        <v>43803</v>
      </c>
      <c r="F14565" s="265" t="s">
        <v>210</v>
      </c>
      <c r="G14565" s="265" t="s">
        <v>287</v>
      </c>
      <c r="H14565" s="267" t="s">
        <v>298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691</v>
      </c>
      <c r="C14566" s="265" t="s">
        <v>692</v>
      </c>
      <c r="D14566" s="72" t="str">
        <f t="shared" si="455"/>
        <v>dez/2019</v>
      </c>
      <c r="E14566" s="266">
        <v>43803</v>
      </c>
      <c r="F14566" s="265" t="s">
        <v>210</v>
      </c>
      <c r="G14566" s="265" t="s">
        <v>287</v>
      </c>
      <c r="H14566" s="267" t="s">
        <v>298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691</v>
      </c>
      <c r="C14567" s="265" t="s">
        <v>692</v>
      </c>
      <c r="D14567" s="72" t="str">
        <f t="shared" si="455"/>
        <v>dez/2019</v>
      </c>
      <c r="E14567" s="266">
        <v>43803</v>
      </c>
      <c r="F14567" s="265" t="s">
        <v>210</v>
      </c>
      <c r="G14567" s="265" t="s">
        <v>287</v>
      </c>
      <c r="H14567" s="267" t="s">
        <v>298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691</v>
      </c>
      <c r="C14568" s="265" t="s">
        <v>692</v>
      </c>
      <c r="D14568" s="72" t="str">
        <f t="shared" si="455"/>
        <v>dez/2019</v>
      </c>
      <c r="E14568" s="266">
        <v>43803</v>
      </c>
      <c r="F14568" s="265" t="s">
        <v>210</v>
      </c>
      <c r="G14568" s="265" t="s">
        <v>287</v>
      </c>
      <c r="H14568" s="267" t="s">
        <v>298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691</v>
      </c>
      <c r="C14569" s="265" t="s">
        <v>692</v>
      </c>
      <c r="D14569" s="72" t="str">
        <f t="shared" si="455"/>
        <v>dez/2019</v>
      </c>
      <c r="E14569" s="266">
        <v>43803</v>
      </c>
      <c r="F14569" s="265" t="s">
        <v>210</v>
      </c>
      <c r="G14569" s="265" t="s">
        <v>287</v>
      </c>
      <c r="H14569" s="267" t="s">
        <v>298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691</v>
      </c>
      <c r="C14570" s="265" t="s">
        <v>692</v>
      </c>
      <c r="D14570" s="72" t="str">
        <f t="shared" si="455"/>
        <v>dez/2019</v>
      </c>
      <c r="E14570" s="266">
        <v>43803</v>
      </c>
      <c r="F14570" s="265" t="s">
        <v>210</v>
      </c>
      <c r="G14570" s="265" t="s">
        <v>287</v>
      </c>
      <c r="H14570" s="267" t="s">
        <v>298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691</v>
      </c>
      <c r="C14571" s="265" t="s">
        <v>692</v>
      </c>
      <c r="D14571" s="72" t="str">
        <f t="shared" si="455"/>
        <v>dez/2019</v>
      </c>
      <c r="E14571" s="266">
        <v>43803</v>
      </c>
      <c r="F14571" s="265" t="s">
        <v>210</v>
      </c>
      <c r="G14571" s="265" t="s">
        <v>287</v>
      </c>
      <c r="H14571" s="267" t="s">
        <v>298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691</v>
      </c>
      <c r="C14572" s="265" t="s">
        <v>692</v>
      </c>
      <c r="D14572" s="72" t="str">
        <f t="shared" si="455"/>
        <v>dez/2019</v>
      </c>
      <c r="E14572" s="266">
        <v>43803</v>
      </c>
      <c r="F14572" s="265" t="s">
        <v>210</v>
      </c>
      <c r="G14572" s="265" t="s">
        <v>287</v>
      </c>
      <c r="H14572" s="267" t="s">
        <v>298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691</v>
      </c>
      <c r="C14573" s="265" t="s">
        <v>692</v>
      </c>
      <c r="D14573" s="72" t="str">
        <f t="shared" si="455"/>
        <v>dez/2019</v>
      </c>
      <c r="E14573" s="266">
        <v>43803</v>
      </c>
      <c r="F14573" s="265" t="s">
        <v>210</v>
      </c>
      <c r="G14573" s="265" t="s">
        <v>287</v>
      </c>
      <c r="H14573" s="267" t="s">
        <v>298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691</v>
      </c>
      <c r="C14574" s="265" t="s">
        <v>692</v>
      </c>
      <c r="D14574" s="72" t="str">
        <f t="shared" si="455"/>
        <v>dez/2019</v>
      </c>
      <c r="E14574" s="266">
        <v>43803</v>
      </c>
      <c r="F14574" s="265" t="s">
        <v>210</v>
      </c>
      <c r="G14574" s="265" t="s">
        <v>287</v>
      </c>
      <c r="H14574" s="267" t="s">
        <v>298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691</v>
      </c>
      <c r="C14575" s="265" t="s">
        <v>692</v>
      </c>
      <c r="D14575" s="72" t="str">
        <f t="shared" si="455"/>
        <v>dez/2019</v>
      </c>
      <c r="E14575" s="266">
        <v>43803</v>
      </c>
      <c r="F14575" s="265" t="s">
        <v>210</v>
      </c>
      <c r="G14575" s="265" t="s">
        <v>287</v>
      </c>
      <c r="H14575" s="267" t="s">
        <v>298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691</v>
      </c>
      <c r="C14576" s="265" t="s">
        <v>692</v>
      </c>
      <c r="D14576" s="72" t="str">
        <f t="shared" si="455"/>
        <v>dez/2019</v>
      </c>
      <c r="E14576" s="266">
        <v>43803</v>
      </c>
      <c r="F14576" s="265" t="s">
        <v>210</v>
      </c>
      <c r="G14576" s="265" t="s">
        <v>287</v>
      </c>
      <c r="H14576" s="267" t="s">
        <v>298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691</v>
      </c>
      <c r="C14577" s="265" t="s">
        <v>692</v>
      </c>
      <c r="D14577" s="72" t="str">
        <f t="shared" si="455"/>
        <v>dez/2019</v>
      </c>
      <c r="E14577" s="266">
        <v>43803</v>
      </c>
      <c r="F14577" s="265" t="s">
        <v>203</v>
      </c>
      <c r="G14577" s="265" t="s">
        <v>287</v>
      </c>
      <c r="H14577" s="267" t="s">
        <v>204</v>
      </c>
      <c r="I14577" s="267" t="s">
        <v>292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693</v>
      </c>
      <c r="C14578" s="265" t="s">
        <v>692</v>
      </c>
      <c r="D14578" s="72" t="str">
        <f t="shared" si="455"/>
        <v>dez/2019</v>
      </c>
      <c r="E14578" s="266">
        <v>43804</v>
      </c>
      <c r="F14578" s="265" t="s">
        <v>201</v>
      </c>
      <c r="G14578" s="265" t="s">
        <v>287</v>
      </c>
      <c r="H14578" s="267" t="s">
        <v>1887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693</v>
      </c>
      <c r="C14579" s="265" t="s">
        <v>692</v>
      </c>
      <c r="D14579" s="72" t="str">
        <f t="shared" si="455"/>
        <v>dez/2019</v>
      </c>
      <c r="E14579" s="266">
        <v>43804</v>
      </c>
      <c r="F14579" s="265" t="s">
        <v>520</v>
      </c>
      <c r="G14579" s="265" t="s">
        <v>287</v>
      </c>
      <c r="H14579" s="267" t="s">
        <v>204</v>
      </c>
      <c r="I14579" s="267" t="s">
        <v>292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691</v>
      </c>
      <c r="C14580" s="265" t="s">
        <v>692</v>
      </c>
      <c r="D14580" s="72" t="str">
        <f t="shared" si="455"/>
        <v>dez/2019</v>
      </c>
      <c r="E14580" s="266">
        <v>43804</v>
      </c>
      <c r="F14580" s="265" t="s">
        <v>201</v>
      </c>
      <c r="G14580" s="265" t="s">
        <v>287</v>
      </c>
      <c r="H14580" s="267" t="s">
        <v>1887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691</v>
      </c>
      <c r="C14581" s="265" t="s">
        <v>692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287</v>
      </c>
      <c r="H14581" s="267" t="s">
        <v>2549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691</v>
      </c>
      <c r="C14582" s="265" t="s">
        <v>692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287</v>
      </c>
      <c r="H14582" s="267" t="s">
        <v>1610</v>
      </c>
      <c r="I14582" s="267" t="s">
        <v>269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691</v>
      </c>
      <c r="C14583" s="265" t="s">
        <v>692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287</v>
      </c>
      <c r="H14583" s="267" t="s">
        <v>1610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691</v>
      </c>
      <c r="C14584" s="265" t="s">
        <v>692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287</v>
      </c>
      <c r="H14584" s="267" t="s">
        <v>1610</v>
      </c>
      <c r="I14584" s="267" t="s">
        <v>269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691</v>
      </c>
      <c r="C14585" s="265" t="s">
        <v>692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287</v>
      </c>
      <c r="H14585" s="267" t="s">
        <v>1610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691</v>
      </c>
      <c r="C14586" s="265" t="s">
        <v>692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287</v>
      </c>
      <c r="H14586" s="270" t="s">
        <v>1115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691</v>
      </c>
      <c r="C14587" s="265" t="s">
        <v>692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287</v>
      </c>
      <c r="H14587" s="270" t="s">
        <v>1115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691</v>
      </c>
      <c r="C14588" s="265" t="s">
        <v>692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287</v>
      </c>
      <c r="H14588" s="270" t="s">
        <v>1115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691</v>
      </c>
      <c r="C14589" s="265" t="s">
        <v>692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287</v>
      </c>
      <c r="H14589" s="270" t="s">
        <v>1115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691</v>
      </c>
      <c r="C14590" s="265" t="s">
        <v>692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287</v>
      </c>
      <c r="H14590" s="270" t="s">
        <v>1115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691</v>
      </c>
      <c r="C14591" s="265" t="s">
        <v>692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287</v>
      </c>
      <c r="H14591" s="267" t="s">
        <v>2340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691</v>
      </c>
      <c r="C14592" s="265" t="s">
        <v>692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287</v>
      </c>
      <c r="H14592" s="267" t="s">
        <v>2175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691</v>
      </c>
      <c r="C14593" s="265" t="s">
        <v>692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287</v>
      </c>
      <c r="H14593" s="267" t="s">
        <v>2074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691</v>
      </c>
      <c r="C14594" s="265" t="s">
        <v>692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287</v>
      </c>
      <c r="H14594" s="267" t="s">
        <v>1714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691</v>
      </c>
      <c r="C14595" s="265" t="s">
        <v>692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287</v>
      </c>
      <c r="H14595" s="267" t="s">
        <v>1714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691</v>
      </c>
      <c r="C14596" s="205" t="s">
        <v>692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287</v>
      </c>
      <c r="H14596" s="207" t="s">
        <v>2181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691</v>
      </c>
      <c r="C14597" s="205" t="s">
        <v>692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287</v>
      </c>
      <c r="H14597" s="207" t="s">
        <v>1039</v>
      </c>
      <c r="I14597" s="207" t="s">
        <v>245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691</v>
      </c>
      <c r="C14598" s="205" t="s">
        <v>692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287</v>
      </c>
      <c r="H14598" s="207" t="s">
        <v>1039</v>
      </c>
      <c r="I14598" s="207" t="s">
        <v>245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691</v>
      </c>
      <c r="C14599" s="205" t="s">
        <v>692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287</v>
      </c>
      <c r="H14599" s="207" t="s">
        <v>1039</v>
      </c>
      <c r="I14599" s="207" t="s">
        <v>245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691</v>
      </c>
      <c r="C14600" s="205" t="s">
        <v>692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287</v>
      </c>
      <c r="H14600" s="207" t="s">
        <v>1039</v>
      </c>
      <c r="I14600" s="207" t="s">
        <v>245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691</v>
      </c>
      <c r="C14601" s="205" t="s">
        <v>692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287</v>
      </c>
      <c r="H14601" s="207" t="s">
        <v>1039</v>
      </c>
      <c r="I14601" s="207" t="s">
        <v>245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691</v>
      </c>
      <c r="C14602" s="205" t="s">
        <v>692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287</v>
      </c>
      <c r="H14602" s="207" t="s">
        <v>1039</v>
      </c>
      <c r="I14602" s="207" t="s">
        <v>245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691</v>
      </c>
      <c r="C14603" s="205" t="s">
        <v>692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287</v>
      </c>
      <c r="H14603" s="207" t="s">
        <v>1039</v>
      </c>
      <c r="I14603" s="207" t="s">
        <v>245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691</v>
      </c>
      <c r="C14604" s="205" t="s">
        <v>692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287</v>
      </c>
      <c r="H14604" s="207" t="s">
        <v>1039</v>
      </c>
      <c r="I14604" s="207" t="s">
        <v>245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691</v>
      </c>
      <c r="C14605" s="205" t="s">
        <v>692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287</v>
      </c>
      <c r="H14605" s="207" t="s">
        <v>1039</v>
      </c>
      <c r="I14605" s="207" t="s">
        <v>245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691</v>
      </c>
      <c r="C14606" s="205" t="s">
        <v>692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287</v>
      </c>
      <c r="H14606" s="207" t="s">
        <v>1039</v>
      </c>
      <c r="I14606" s="207" t="s">
        <v>245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691</v>
      </c>
      <c r="C14607" s="205" t="s">
        <v>692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287</v>
      </c>
      <c r="H14607" s="207" t="s">
        <v>1039</v>
      </c>
      <c r="I14607" s="207" t="s">
        <v>245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691</v>
      </c>
      <c r="C14608" s="205" t="s">
        <v>692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287</v>
      </c>
      <c r="H14608" s="207" t="s">
        <v>1039</v>
      </c>
      <c r="I14608" s="207" t="s">
        <v>245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691</v>
      </c>
      <c r="C14609" s="205" t="s">
        <v>692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287</v>
      </c>
      <c r="H14609" s="207" t="s">
        <v>1039</v>
      </c>
      <c r="I14609" s="207" t="s">
        <v>245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691</v>
      </c>
      <c r="C14610" s="205" t="s">
        <v>692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287</v>
      </c>
      <c r="H14610" s="207" t="s">
        <v>1039</v>
      </c>
      <c r="I14610" s="207" t="s">
        <v>245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691</v>
      </c>
      <c r="C14611" s="205" t="s">
        <v>692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287</v>
      </c>
      <c r="H14611" s="207" t="s">
        <v>1039</v>
      </c>
      <c r="I14611" s="207" t="s">
        <v>245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691</v>
      </c>
      <c r="C14612" s="205" t="s">
        <v>692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287</v>
      </c>
      <c r="H14612" s="207" t="s">
        <v>1039</v>
      </c>
      <c r="I14612" s="207" t="s">
        <v>245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691</v>
      </c>
      <c r="C14613" s="205" t="s">
        <v>692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287</v>
      </c>
      <c r="H14613" s="207" t="s">
        <v>1039</v>
      </c>
      <c r="I14613" s="207" t="s">
        <v>245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691</v>
      </c>
      <c r="C14614" s="205" t="s">
        <v>692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287</v>
      </c>
      <c r="H14614" s="207" t="s">
        <v>1039</v>
      </c>
      <c r="I14614" s="207" t="s">
        <v>245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691</v>
      </c>
      <c r="C14615" s="205" t="s">
        <v>692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287</v>
      </c>
      <c r="H14615" s="207" t="s">
        <v>1039</v>
      </c>
      <c r="I14615" s="207" t="s">
        <v>245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691</v>
      </c>
      <c r="C14616" s="205" t="s">
        <v>692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287</v>
      </c>
      <c r="H14616" s="207" t="s">
        <v>1039</v>
      </c>
      <c r="I14616" s="207" t="s">
        <v>245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691</v>
      </c>
      <c r="C14617" s="205" t="s">
        <v>692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287</v>
      </c>
      <c r="H14617" s="207" t="s">
        <v>1039</v>
      </c>
      <c r="I14617" s="207" t="s">
        <v>245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691</v>
      </c>
      <c r="C14618" s="205" t="s">
        <v>692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287</v>
      </c>
      <c r="H14618" s="207" t="s">
        <v>1039</v>
      </c>
      <c r="I14618" s="207" t="s">
        <v>245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691</v>
      </c>
      <c r="C14619" s="205" t="s">
        <v>692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287</v>
      </c>
      <c r="H14619" s="207" t="s">
        <v>1039</v>
      </c>
      <c r="I14619" s="207" t="s">
        <v>245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691</v>
      </c>
      <c r="C14620" s="205" t="s">
        <v>692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287</v>
      </c>
      <c r="H14620" s="207" t="s">
        <v>1039</v>
      </c>
      <c r="I14620" s="207" t="s">
        <v>245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691</v>
      </c>
      <c r="C14621" s="205" t="s">
        <v>692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287</v>
      </c>
      <c r="H14621" s="207" t="s">
        <v>1039</v>
      </c>
      <c r="I14621" s="207" t="s">
        <v>245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691</v>
      </c>
      <c r="C14622" s="205" t="s">
        <v>692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287</v>
      </c>
      <c r="H14622" s="207" t="s">
        <v>1039</v>
      </c>
      <c r="I14622" s="207" t="s">
        <v>245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691</v>
      </c>
      <c r="C14623" s="205" t="s">
        <v>692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287</v>
      </c>
      <c r="H14623" s="207" t="s">
        <v>1039</v>
      </c>
      <c r="I14623" s="207" t="s">
        <v>245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691</v>
      </c>
      <c r="C14624" s="205" t="s">
        <v>692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287</v>
      </c>
      <c r="H14624" s="207" t="s">
        <v>1039</v>
      </c>
      <c r="I14624" s="207" t="s">
        <v>245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691</v>
      </c>
      <c r="C14625" s="205" t="s">
        <v>692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287</v>
      </c>
      <c r="H14625" s="207" t="s">
        <v>1039</v>
      </c>
      <c r="I14625" s="207" t="s">
        <v>245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691</v>
      </c>
      <c r="C14626" s="205" t="s">
        <v>692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287</v>
      </c>
      <c r="H14626" s="207" t="s">
        <v>1039</v>
      </c>
      <c r="I14626" s="207" t="s">
        <v>245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691</v>
      </c>
      <c r="C14627" s="205" t="s">
        <v>692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287</v>
      </c>
      <c r="H14627" s="207" t="s">
        <v>1039</v>
      </c>
      <c r="I14627" s="207" t="s">
        <v>245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691</v>
      </c>
      <c r="C14628" s="205" t="s">
        <v>692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287</v>
      </c>
      <c r="H14628" s="207" t="s">
        <v>1039</v>
      </c>
      <c r="I14628" s="207" t="s">
        <v>245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691</v>
      </c>
      <c r="C14629" s="205" t="s">
        <v>692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287</v>
      </c>
      <c r="H14629" s="207" t="s">
        <v>1039</v>
      </c>
      <c r="I14629" s="207" t="s">
        <v>245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691</v>
      </c>
      <c r="C14630" s="205" t="s">
        <v>692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287</v>
      </c>
      <c r="H14630" s="207" t="s">
        <v>1039</v>
      </c>
      <c r="I14630" s="207" t="s">
        <v>245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691</v>
      </c>
      <c r="C14631" s="205" t="s">
        <v>692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287</v>
      </c>
      <c r="H14631" s="207" t="s">
        <v>1039</v>
      </c>
      <c r="I14631" s="207" t="s">
        <v>245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691</v>
      </c>
      <c r="C14632" s="205" t="s">
        <v>692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287</v>
      </c>
      <c r="H14632" s="207" t="s">
        <v>1039</v>
      </c>
      <c r="I14632" s="207" t="s">
        <v>245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691</v>
      </c>
      <c r="C14633" s="205" t="s">
        <v>692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287</v>
      </c>
      <c r="H14633" s="207" t="s">
        <v>1039</v>
      </c>
      <c r="I14633" s="207" t="s">
        <v>245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691</v>
      </c>
      <c r="C14634" s="205" t="s">
        <v>692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287</v>
      </c>
      <c r="H14634" s="207" t="s">
        <v>1039</v>
      </c>
      <c r="I14634" s="207" t="s">
        <v>245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691</v>
      </c>
      <c r="C14635" s="205" t="s">
        <v>692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287</v>
      </c>
      <c r="H14635" s="207" t="s">
        <v>1039</v>
      </c>
      <c r="I14635" s="207" t="s">
        <v>245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691</v>
      </c>
      <c r="C14636" s="205" t="s">
        <v>692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287</v>
      </c>
      <c r="H14636" s="207" t="s">
        <v>1039</v>
      </c>
      <c r="I14636" s="207" t="s">
        <v>245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691</v>
      </c>
      <c r="C14637" s="205" t="s">
        <v>692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287</v>
      </c>
      <c r="H14637" s="207" t="s">
        <v>1039</v>
      </c>
      <c r="I14637" s="207" t="s">
        <v>245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691</v>
      </c>
      <c r="C14638" s="205" t="s">
        <v>692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287</v>
      </c>
      <c r="H14638" s="207" t="s">
        <v>1039</v>
      </c>
      <c r="I14638" s="207" t="s">
        <v>245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691</v>
      </c>
      <c r="C14639" s="205" t="s">
        <v>692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287</v>
      </c>
      <c r="H14639" s="207" t="s">
        <v>1039</v>
      </c>
      <c r="I14639" s="207" t="s">
        <v>245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691</v>
      </c>
      <c r="C14640" s="205" t="s">
        <v>692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287</v>
      </c>
      <c r="H14640" s="207" t="s">
        <v>1039</v>
      </c>
      <c r="I14640" s="207" t="s">
        <v>245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691</v>
      </c>
      <c r="C14641" s="205" t="s">
        <v>692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287</v>
      </c>
      <c r="H14641" s="207" t="s">
        <v>1039</v>
      </c>
      <c r="I14641" s="207" t="s">
        <v>245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691</v>
      </c>
      <c r="C14642" s="205" t="s">
        <v>692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287</v>
      </c>
      <c r="H14642" s="207" t="s">
        <v>1039</v>
      </c>
      <c r="I14642" s="207" t="s">
        <v>245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691</v>
      </c>
      <c r="C14643" s="205" t="s">
        <v>692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287</v>
      </c>
      <c r="H14643" s="207" t="s">
        <v>1039</v>
      </c>
      <c r="I14643" s="207" t="s">
        <v>245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691</v>
      </c>
      <c r="C14644" s="205" t="s">
        <v>692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287</v>
      </c>
      <c r="H14644" s="207" t="s">
        <v>1039</v>
      </c>
      <c r="I14644" s="207" t="s">
        <v>245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691</v>
      </c>
      <c r="C14645" s="205" t="s">
        <v>692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287</v>
      </c>
      <c r="H14645" s="207" t="s">
        <v>1039</v>
      </c>
      <c r="I14645" s="207" t="s">
        <v>245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691</v>
      </c>
      <c r="C14646" s="205" t="s">
        <v>692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287</v>
      </c>
      <c r="H14646" s="207" t="s">
        <v>1039</v>
      </c>
      <c r="I14646" s="207" t="s">
        <v>245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691</v>
      </c>
      <c r="C14647" s="205" t="s">
        <v>692</v>
      </c>
      <c r="D14647" s="72" t="str">
        <f t="shared" si="457"/>
        <v>dez/2019</v>
      </c>
      <c r="E14647" s="206">
        <v>43804</v>
      </c>
      <c r="F14647" s="205"/>
      <c r="G14647" s="205" t="s">
        <v>287</v>
      </c>
      <c r="H14647" s="207" t="s">
        <v>1039</v>
      </c>
      <c r="I14647" s="207" t="s">
        <v>245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691</v>
      </c>
      <c r="C14648" s="205" t="s">
        <v>692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287</v>
      </c>
      <c r="H14648" s="207" t="s">
        <v>1039</v>
      </c>
      <c r="I14648" s="207" t="s">
        <v>245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691</v>
      </c>
      <c r="C14649" s="205" t="s">
        <v>692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287</v>
      </c>
      <c r="H14649" s="207" t="s">
        <v>2174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691</v>
      </c>
      <c r="C14650" s="205" t="s">
        <v>692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287</v>
      </c>
      <c r="H14650" s="207" t="s">
        <v>2174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691</v>
      </c>
      <c r="C14651" s="205" t="s">
        <v>692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287</v>
      </c>
      <c r="H14651" s="207" t="s">
        <v>2174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691</v>
      </c>
      <c r="C14652" s="205" t="s">
        <v>692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287</v>
      </c>
      <c r="H14652" s="207" t="s">
        <v>2174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691</v>
      </c>
      <c r="C14653" s="205" t="s">
        <v>692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287</v>
      </c>
      <c r="H14653" s="207" t="s">
        <v>2174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691</v>
      </c>
      <c r="C14654" s="205" t="s">
        <v>692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287</v>
      </c>
      <c r="H14654" s="207" t="s">
        <v>2174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691</v>
      </c>
      <c r="C14655" s="205" t="s">
        <v>692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287</v>
      </c>
      <c r="H14655" s="207" t="s">
        <v>2174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691</v>
      </c>
      <c r="C14656" s="205" t="s">
        <v>692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287</v>
      </c>
      <c r="H14656" s="207" t="s">
        <v>2174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691</v>
      </c>
      <c r="C14657" s="205" t="s">
        <v>692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287</v>
      </c>
      <c r="H14657" s="207" t="s">
        <v>2174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691</v>
      </c>
      <c r="C14658" s="205" t="s">
        <v>692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287</v>
      </c>
      <c r="H14658" s="207" t="s">
        <v>2174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691</v>
      </c>
      <c r="C14659" s="205" t="s">
        <v>692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287</v>
      </c>
      <c r="H14659" s="207" t="s">
        <v>2174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691</v>
      </c>
      <c r="C14660" s="205" t="s">
        <v>692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287</v>
      </c>
      <c r="H14660" s="207" t="s">
        <v>2174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691</v>
      </c>
      <c r="C14661" s="205" t="s">
        <v>692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287</v>
      </c>
      <c r="H14661" s="207" t="s">
        <v>2174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691</v>
      </c>
      <c r="C14662" s="205" t="s">
        <v>692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287</v>
      </c>
      <c r="H14662" s="207" t="s">
        <v>2174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691</v>
      </c>
      <c r="C14663" s="205" t="s">
        <v>692</v>
      </c>
      <c r="D14663" s="72" t="str">
        <f t="shared" si="459"/>
        <v>dez/2019</v>
      </c>
      <c r="E14663" s="206">
        <v>43804</v>
      </c>
      <c r="F14663" s="205" t="s">
        <v>211</v>
      </c>
      <c r="G14663" s="205" t="s">
        <v>287</v>
      </c>
      <c r="H14663" s="207" t="s">
        <v>2550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691</v>
      </c>
      <c r="C14664" s="205" t="s">
        <v>692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287</v>
      </c>
      <c r="H14664" s="207" t="s">
        <v>2001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691</v>
      </c>
      <c r="C14665" s="205" t="s">
        <v>692</v>
      </c>
      <c r="D14665" s="72" t="str">
        <f t="shared" si="459"/>
        <v>dez/2019</v>
      </c>
      <c r="E14665" s="206">
        <v>43804</v>
      </c>
      <c r="F14665" s="205" t="s">
        <v>210</v>
      </c>
      <c r="G14665" s="205" t="s">
        <v>287</v>
      </c>
      <c r="H14665" s="207" t="s">
        <v>298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691</v>
      </c>
      <c r="C14666" s="205" t="s">
        <v>692</v>
      </c>
      <c r="D14666" s="72" t="str">
        <f t="shared" si="459"/>
        <v>dez/2019</v>
      </c>
      <c r="E14666" s="206">
        <v>43804</v>
      </c>
      <c r="F14666" s="205" t="s">
        <v>210</v>
      </c>
      <c r="G14666" s="205" t="s">
        <v>287</v>
      </c>
      <c r="H14666" s="207" t="s">
        <v>298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691</v>
      </c>
      <c r="C14667" s="205" t="s">
        <v>692</v>
      </c>
      <c r="D14667" s="72" t="str">
        <f t="shared" si="459"/>
        <v>dez/2019</v>
      </c>
      <c r="E14667" s="206">
        <v>43804</v>
      </c>
      <c r="F14667" s="205" t="s">
        <v>210</v>
      </c>
      <c r="G14667" s="205" t="s">
        <v>287</v>
      </c>
      <c r="H14667" s="207" t="s">
        <v>298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691</v>
      </c>
      <c r="C14668" s="205" t="s">
        <v>692</v>
      </c>
      <c r="D14668" s="72" t="str">
        <f t="shared" si="459"/>
        <v>dez/2019</v>
      </c>
      <c r="E14668" s="206">
        <v>43804</v>
      </c>
      <c r="F14668" s="205" t="s">
        <v>210</v>
      </c>
      <c r="G14668" s="205" t="s">
        <v>287</v>
      </c>
      <c r="H14668" s="207" t="s">
        <v>298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691</v>
      </c>
      <c r="C14669" s="205" t="s">
        <v>692</v>
      </c>
      <c r="D14669" s="72" t="str">
        <f t="shared" si="459"/>
        <v>dez/2019</v>
      </c>
      <c r="E14669" s="206">
        <v>43804</v>
      </c>
      <c r="F14669" s="205" t="s">
        <v>210</v>
      </c>
      <c r="G14669" s="205" t="s">
        <v>287</v>
      </c>
      <c r="H14669" s="207" t="s">
        <v>298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691</v>
      </c>
      <c r="C14670" s="205" t="s">
        <v>692</v>
      </c>
      <c r="D14670" s="72" t="str">
        <f t="shared" si="459"/>
        <v>dez/2019</v>
      </c>
      <c r="E14670" s="206">
        <v>43804</v>
      </c>
      <c r="F14670" s="205" t="s">
        <v>210</v>
      </c>
      <c r="G14670" s="205" t="s">
        <v>287</v>
      </c>
      <c r="H14670" s="207" t="s">
        <v>298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691</v>
      </c>
      <c r="C14671" s="205" t="s">
        <v>692</v>
      </c>
      <c r="D14671" s="72" t="str">
        <f t="shared" si="459"/>
        <v>dez/2019</v>
      </c>
      <c r="E14671" s="206">
        <v>43804</v>
      </c>
      <c r="F14671" s="205" t="s">
        <v>210</v>
      </c>
      <c r="G14671" s="205" t="s">
        <v>287</v>
      </c>
      <c r="H14671" s="207" t="s">
        <v>298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691</v>
      </c>
      <c r="C14672" s="205" t="s">
        <v>692</v>
      </c>
      <c r="D14672" s="72" t="str">
        <f t="shared" si="459"/>
        <v>dez/2019</v>
      </c>
      <c r="E14672" s="206">
        <v>43804</v>
      </c>
      <c r="F14672" s="205" t="s">
        <v>210</v>
      </c>
      <c r="G14672" s="205" t="s">
        <v>287</v>
      </c>
      <c r="H14672" s="207" t="s">
        <v>298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691</v>
      </c>
      <c r="C14673" s="205" t="s">
        <v>692</v>
      </c>
      <c r="D14673" s="72" t="str">
        <f t="shared" si="459"/>
        <v>dez/2019</v>
      </c>
      <c r="E14673" s="206">
        <v>43804</v>
      </c>
      <c r="F14673" s="205" t="s">
        <v>210</v>
      </c>
      <c r="G14673" s="205" t="s">
        <v>287</v>
      </c>
      <c r="H14673" s="207" t="s">
        <v>298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693</v>
      </c>
      <c r="C14674" s="205" t="s">
        <v>692</v>
      </c>
      <c r="D14674" s="72" t="str">
        <f t="shared" si="459"/>
        <v>dez/2019</v>
      </c>
      <c r="E14674" s="206">
        <v>43805</v>
      </c>
      <c r="F14674" s="205" t="s">
        <v>201</v>
      </c>
      <c r="G14674" s="205" t="s">
        <v>287</v>
      </c>
      <c r="H14674" s="207" t="s">
        <v>1887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693</v>
      </c>
      <c r="C14675" s="205" t="s">
        <v>692</v>
      </c>
      <c r="D14675" s="72" t="str">
        <f t="shared" si="459"/>
        <v>dez/2019</v>
      </c>
      <c r="E14675" s="206">
        <v>43805</v>
      </c>
      <c r="F14675" s="205" t="s">
        <v>520</v>
      </c>
      <c r="G14675" s="205" t="s">
        <v>287</v>
      </c>
      <c r="H14675" s="207" t="s">
        <v>204</v>
      </c>
      <c r="I14675" s="207" t="s">
        <v>292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691</v>
      </c>
      <c r="C14676" s="205" t="s">
        <v>692</v>
      </c>
      <c r="D14676" s="72" t="str">
        <f t="shared" si="459"/>
        <v>dez/2019</v>
      </c>
      <c r="E14676" s="206">
        <v>43805</v>
      </c>
      <c r="F14676" s="205" t="s">
        <v>201</v>
      </c>
      <c r="G14676" s="205" t="s">
        <v>287</v>
      </c>
      <c r="H14676" s="207" t="s">
        <v>1887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691</v>
      </c>
      <c r="C14677" s="205" t="s">
        <v>692</v>
      </c>
      <c r="D14677" s="72" t="str">
        <f t="shared" si="459"/>
        <v>dez/2019</v>
      </c>
      <c r="E14677" s="206">
        <v>43805</v>
      </c>
      <c r="F14677" s="205" t="s">
        <v>1886</v>
      </c>
      <c r="G14677" s="205" t="s">
        <v>287</v>
      </c>
      <c r="H14677" s="207" t="s">
        <v>2551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691</v>
      </c>
      <c r="C14678" s="205" t="s">
        <v>692</v>
      </c>
      <c r="D14678" s="72" t="str">
        <f t="shared" si="459"/>
        <v>dez/2019</v>
      </c>
      <c r="E14678" s="206">
        <v>43805</v>
      </c>
      <c r="F14678" s="205" t="s">
        <v>1886</v>
      </c>
      <c r="G14678" s="205" t="s">
        <v>287</v>
      </c>
      <c r="H14678" s="207" t="s">
        <v>2552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691</v>
      </c>
      <c r="C14679" s="205" t="s">
        <v>692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287</v>
      </c>
      <c r="H14679" s="207" t="s">
        <v>390</v>
      </c>
      <c r="I14679" s="207" t="s">
        <v>240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691</v>
      </c>
      <c r="C14680" s="205" t="s">
        <v>692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287</v>
      </c>
      <c r="H14680" s="207" t="s">
        <v>390</v>
      </c>
      <c r="I14680" s="207" t="s">
        <v>240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691</v>
      </c>
      <c r="C14681" s="205" t="s">
        <v>692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287</v>
      </c>
      <c r="H14681" s="207" t="s">
        <v>390</v>
      </c>
      <c r="I14681" s="207" t="s">
        <v>240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691</v>
      </c>
      <c r="C14682" s="205" t="s">
        <v>692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287</v>
      </c>
      <c r="H14682" s="207" t="s">
        <v>1761</v>
      </c>
      <c r="I14682" s="207" t="s">
        <v>241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691</v>
      </c>
      <c r="C14683" s="205" t="s">
        <v>692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287</v>
      </c>
      <c r="H14683" s="207" t="s">
        <v>346</v>
      </c>
      <c r="I14683" s="207" t="s">
        <v>241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691</v>
      </c>
      <c r="C14684" s="205" t="s">
        <v>692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289</v>
      </c>
      <c r="H14684" s="207" t="s">
        <v>346</v>
      </c>
      <c r="I14684" s="207" t="s">
        <v>241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691</v>
      </c>
      <c r="C14685" s="205" t="s">
        <v>692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287</v>
      </c>
      <c r="H14685" s="207" t="s">
        <v>346</v>
      </c>
      <c r="I14685" s="207" t="s">
        <v>240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691</v>
      </c>
      <c r="C14686" s="205" t="s">
        <v>692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303</v>
      </c>
      <c r="H14686" s="207" t="s">
        <v>346</v>
      </c>
      <c r="I14686" s="207" t="s">
        <v>241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691</v>
      </c>
      <c r="C14687" s="205" t="s">
        <v>692</v>
      </c>
      <c r="D14687" s="72" t="str">
        <f t="shared" si="459"/>
        <v>dez/2019</v>
      </c>
      <c r="E14687" s="206">
        <v>43805</v>
      </c>
      <c r="F14687" s="205" t="s">
        <v>201</v>
      </c>
      <c r="G14687" s="205" t="s">
        <v>287</v>
      </c>
      <c r="H14687" s="207" t="s">
        <v>294</v>
      </c>
      <c r="I14687" s="207" t="s">
        <v>229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691</v>
      </c>
      <c r="C14688" s="205" t="s">
        <v>692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287</v>
      </c>
      <c r="H14688" s="207" t="s">
        <v>1066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691</v>
      </c>
      <c r="C14689" s="205" t="s">
        <v>692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287</v>
      </c>
      <c r="H14689" s="207" t="s">
        <v>1066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691</v>
      </c>
      <c r="C14690" s="205" t="s">
        <v>692</v>
      </c>
      <c r="D14690" s="72" t="str">
        <f t="shared" si="459"/>
        <v>dez/2019</v>
      </c>
      <c r="E14690" s="206">
        <v>43805</v>
      </c>
      <c r="F14690" s="205" t="s">
        <v>210</v>
      </c>
      <c r="G14690" s="205" t="s">
        <v>287</v>
      </c>
      <c r="H14690" s="207" t="s">
        <v>298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691</v>
      </c>
      <c r="C14691" s="205" t="s">
        <v>692</v>
      </c>
      <c r="D14691" s="72" t="str">
        <f t="shared" si="459"/>
        <v>dez/2019</v>
      </c>
      <c r="E14691" s="206">
        <v>43805</v>
      </c>
      <c r="F14691" s="205" t="s">
        <v>210</v>
      </c>
      <c r="G14691" s="205" t="s">
        <v>287</v>
      </c>
      <c r="H14691" s="207" t="s">
        <v>298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691</v>
      </c>
      <c r="C14692" s="205" t="s">
        <v>692</v>
      </c>
      <c r="D14692" s="72" t="str">
        <f t="shared" si="459"/>
        <v>dez/2019</v>
      </c>
      <c r="E14692" s="206">
        <v>43805</v>
      </c>
      <c r="F14692" s="205" t="s">
        <v>210</v>
      </c>
      <c r="G14692" s="205" t="s">
        <v>287</v>
      </c>
      <c r="H14692" s="207" t="s">
        <v>298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691</v>
      </c>
      <c r="C14693" s="205" t="s">
        <v>692</v>
      </c>
      <c r="D14693" s="72" t="str">
        <f t="shared" si="459"/>
        <v>dez/2019</v>
      </c>
      <c r="E14693" s="206">
        <v>43808</v>
      </c>
      <c r="F14693" s="205" t="s">
        <v>2553</v>
      </c>
      <c r="G14693" s="205" t="s">
        <v>287</v>
      </c>
      <c r="H14693" s="207" t="s">
        <v>1354</v>
      </c>
      <c r="I14693" s="207" t="s">
        <v>235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691</v>
      </c>
      <c r="C14694" s="205" t="s">
        <v>692</v>
      </c>
      <c r="D14694" s="72" t="str">
        <f t="shared" si="459"/>
        <v>dez/2019</v>
      </c>
      <c r="E14694" s="206">
        <v>43808</v>
      </c>
      <c r="F14694" s="205" t="s">
        <v>2554</v>
      </c>
      <c r="G14694" s="205" t="s">
        <v>287</v>
      </c>
      <c r="H14694" s="209" t="s">
        <v>1011</v>
      </c>
      <c r="I14694" s="207" t="s">
        <v>235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691</v>
      </c>
      <c r="C14695" s="205" t="s">
        <v>692</v>
      </c>
      <c r="D14695" s="72" t="str">
        <f t="shared" si="459"/>
        <v>dez/2019</v>
      </c>
      <c r="E14695" s="206">
        <v>43808</v>
      </c>
      <c r="F14695" s="205" t="s">
        <v>2554</v>
      </c>
      <c r="G14695" s="205" t="s">
        <v>287</v>
      </c>
      <c r="H14695" s="209" t="s">
        <v>1011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691</v>
      </c>
      <c r="C14696" s="205" t="s">
        <v>692</v>
      </c>
      <c r="D14696" s="72" t="str">
        <f t="shared" si="459"/>
        <v>dez/2019</v>
      </c>
      <c r="E14696" s="206">
        <v>43808</v>
      </c>
      <c r="F14696" s="205" t="s">
        <v>2555</v>
      </c>
      <c r="G14696" s="205" t="s">
        <v>287</v>
      </c>
      <c r="H14696" s="207" t="s">
        <v>1017</v>
      </c>
      <c r="I14696" s="207" t="s">
        <v>235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691</v>
      </c>
      <c r="C14697" s="205" t="s">
        <v>692</v>
      </c>
      <c r="D14697" s="72" t="str">
        <f t="shared" si="459"/>
        <v>dez/2019</v>
      </c>
      <c r="E14697" s="206">
        <v>43808</v>
      </c>
      <c r="F14697" s="205" t="s">
        <v>2556</v>
      </c>
      <c r="G14697" s="205" t="s">
        <v>287</v>
      </c>
      <c r="H14697" s="207" t="s">
        <v>2309</v>
      </c>
      <c r="I14697" s="207" t="s">
        <v>260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691</v>
      </c>
      <c r="C14698" s="205" t="s">
        <v>692</v>
      </c>
      <c r="D14698" s="72" t="str">
        <f t="shared" si="459"/>
        <v>dez/2019</v>
      </c>
      <c r="E14698" s="206">
        <v>43808</v>
      </c>
      <c r="F14698" s="205" t="s">
        <v>2557</v>
      </c>
      <c r="G14698" s="205" t="s">
        <v>287</v>
      </c>
      <c r="H14698" s="207" t="s">
        <v>2342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691</v>
      </c>
      <c r="C14699" s="205" t="s">
        <v>692</v>
      </c>
      <c r="D14699" s="72" t="str">
        <f t="shared" si="459"/>
        <v>dez/2019</v>
      </c>
      <c r="E14699" s="206">
        <v>43808</v>
      </c>
      <c r="F14699" s="205" t="s">
        <v>2558</v>
      </c>
      <c r="G14699" s="205" t="s">
        <v>287</v>
      </c>
      <c r="H14699" s="207" t="s">
        <v>1592</v>
      </c>
      <c r="I14699" s="229" t="s">
        <v>263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691</v>
      </c>
      <c r="C14700" s="205" t="s">
        <v>692</v>
      </c>
      <c r="D14700" s="72" t="str">
        <f t="shared" si="459"/>
        <v>dez/2019</v>
      </c>
      <c r="E14700" s="206">
        <v>43808</v>
      </c>
      <c r="F14700" s="205" t="s">
        <v>2559</v>
      </c>
      <c r="G14700" s="205" t="s">
        <v>287</v>
      </c>
      <c r="H14700" s="209" t="s">
        <v>1011</v>
      </c>
      <c r="I14700" s="207" t="s">
        <v>235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691</v>
      </c>
      <c r="C14701" s="205" t="s">
        <v>692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289</v>
      </c>
      <c r="H14701" s="207" t="s">
        <v>2034</v>
      </c>
      <c r="I14701" s="207" t="s">
        <v>241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691</v>
      </c>
      <c r="C14702" s="205" t="s">
        <v>692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287</v>
      </c>
      <c r="H14702" s="207" t="s">
        <v>2034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691</v>
      </c>
      <c r="C14703" s="205" t="s">
        <v>692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287</v>
      </c>
      <c r="H14703" s="207" t="s">
        <v>2368</v>
      </c>
      <c r="I14703" s="207" t="s">
        <v>240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691</v>
      </c>
      <c r="C14704" s="205" t="s">
        <v>692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287</v>
      </c>
      <c r="H14704" s="207" t="s">
        <v>2368</v>
      </c>
      <c r="I14704" s="207" t="s">
        <v>240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691</v>
      </c>
      <c r="C14705" s="205" t="s">
        <v>692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287</v>
      </c>
      <c r="H14705" s="207" t="s">
        <v>2368</v>
      </c>
      <c r="I14705" s="207" t="s">
        <v>240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691</v>
      </c>
      <c r="C14706" s="205" t="s">
        <v>692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287</v>
      </c>
      <c r="H14706" s="207" t="s">
        <v>2368</v>
      </c>
      <c r="I14706" s="207" t="s">
        <v>240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691</v>
      </c>
      <c r="C14707" s="205" t="s">
        <v>692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287</v>
      </c>
      <c r="H14707" s="207" t="s">
        <v>1983</v>
      </c>
      <c r="I14707" s="207" t="s">
        <v>248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691</v>
      </c>
      <c r="C14708" s="205" t="s">
        <v>692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287</v>
      </c>
      <c r="H14708" s="207" t="s">
        <v>1983</v>
      </c>
      <c r="I14708" s="207" t="s">
        <v>248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691</v>
      </c>
      <c r="C14709" s="205" t="s">
        <v>692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287</v>
      </c>
      <c r="H14709" s="207" t="s">
        <v>2560</v>
      </c>
      <c r="I14709" s="207" t="s">
        <v>240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691</v>
      </c>
      <c r="C14710" s="205" t="s">
        <v>692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287</v>
      </c>
      <c r="H14710" s="207" t="s">
        <v>288</v>
      </c>
      <c r="I14710" s="207" t="s">
        <v>244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691</v>
      </c>
      <c r="C14711" s="205" t="s">
        <v>692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287</v>
      </c>
      <c r="H14711" s="207" t="s">
        <v>288</v>
      </c>
      <c r="I14711" s="207" t="s">
        <v>244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691</v>
      </c>
      <c r="C14712" s="205" t="s">
        <v>692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287</v>
      </c>
      <c r="H14712" s="207" t="s">
        <v>288</v>
      </c>
      <c r="I14712" s="207" t="s">
        <v>244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691</v>
      </c>
      <c r="C14713" s="205" t="s">
        <v>692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287</v>
      </c>
      <c r="H14713" s="207" t="s">
        <v>288</v>
      </c>
      <c r="I14713" s="207" t="s">
        <v>244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691</v>
      </c>
      <c r="C14714" s="205" t="s">
        <v>692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287</v>
      </c>
      <c r="H14714" s="207" t="s">
        <v>288</v>
      </c>
      <c r="I14714" s="207" t="s">
        <v>244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691</v>
      </c>
      <c r="C14715" s="205" t="s">
        <v>692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287</v>
      </c>
      <c r="H14715" s="207" t="s">
        <v>288</v>
      </c>
      <c r="I14715" s="207" t="s">
        <v>244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691</v>
      </c>
      <c r="C14716" s="205" t="s">
        <v>692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287</v>
      </c>
      <c r="H14716" s="207" t="s">
        <v>288</v>
      </c>
      <c r="I14716" s="207" t="s">
        <v>244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691</v>
      </c>
      <c r="C14717" s="205" t="s">
        <v>692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287</v>
      </c>
      <c r="H14717" s="207" t="s">
        <v>288</v>
      </c>
      <c r="I14717" s="207" t="s">
        <v>244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691</v>
      </c>
      <c r="C14718" s="205" t="s">
        <v>692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287</v>
      </c>
      <c r="H14718" s="207" t="s">
        <v>288</v>
      </c>
      <c r="I14718" s="207" t="s">
        <v>244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691</v>
      </c>
      <c r="C14719" s="205" t="s">
        <v>692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287</v>
      </c>
      <c r="H14719" s="207" t="s">
        <v>288</v>
      </c>
      <c r="I14719" s="207" t="s">
        <v>244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691</v>
      </c>
      <c r="C14720" s="205" t="s">
        <v>692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287</v>
      </c>
      <c r="H14720" s="207" t="s">
        <v>288</v>
      </c>
      <c r="I14720" s="207" t="s">
        <v>244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691</v>
      </c>
      <c r="C14721" s="205" t="s">
        <v>692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287</v>
      </c>
      <c r="H14721" s="207" t="s">
        <v>389</v>
      </c>
      <c r="I14721" s="207" t="s">
        <v>241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691</v>
      </c>
      <c r="C14722" s="205" t="s">
        <v>692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287</v>
      </c>
      <c r="H14722" s="207" t="s">
        <v>389</v>
      </c>
      <c r="I14722" s="207" t="s">
        <v>241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691</v>
      </c>
      <c r="C14723" s="205" t="s">
        <v>692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303</v>
      </c>
      <c r="H14723" s="207" t="s">
        <v>1612</v>
      </c>
      <c r="I14723" s="207" t="s">
        <v>241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691</v>
      </c>
      <c r="C14724" s="205" t="s">
        <v>692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289</v>
      </c>
      <c r="H14724" s="207" t="s">
        <v>1612</v>
      </c>
      <c r="I14724" s="207" t="s">
        <v>241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691</v>
      </c>
      <c r="C14725" s="205" t="s">
        <v>692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287</v>
      </c>
      <c r="H14725" s="207" t="s">
        <v>1612</v>
      </c>
      <c r="I14725" s="207" t="s">
        <v>241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691</v>
      </c>
      <c r="C14726" s="205" t="s">
        <v>692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287</v>
      </c>
      <c r="H14726" s="207" t="s">
        <v>1612</v>
      </c>
      <c r="I14726" s="207" t="s">
        <v>241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691</v>
      </c>
      <c r="C14727" s="205" t="s">
        <v>692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287</v>
      </c>
      <c r="H14727" s="207" t="s">
        <v>1612</v>
      </c>
      <c r="I14727" s="207" t="s">
        <v>241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691</v>
      </c>
      <c r="C14728" s="205" t="s">
        <v>692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287</v>
      </c>
      <c r="H14728" s="207" t="s">
        <v>1612</v>
      </c>
      <c r="I14728" s="207" t="s">
        <v>241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691</v>
      </c>
      <c r="C14729" s="205" t="s">
        <v>692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287</v>
      </c>
      <c r="H14729" s="207" t="s">
        <v>2561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691</v>
      </c>
      <c r="C14730" s="205" t="s">
        <v>692</v>
      </c>
      <c r="D14730" s="72" t="str">
        <f t="shared" si="461"/>
        <v>dez/2019</v>
      </c>
      <c r="E14730" s="206">
        <v>43808</v>
      </c>
      <c r="F14730" s="205" t="s">
        <v>210</v>
      </c>
      <c r="G14730" s="205" t="s">
        <v>287</v>
      </c>
      <c r="H14730" s="207" t="s">
        <v>298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691</v>
      </c>
      <c r="C14731" s="205" t="s">
        <v>692</v>
      </c>
      <c r="D14731" s="72" t="str">
        <f t="shared" si="461"/>
        <v>dez/2019</v>
      </c>
      <c r="E14731" s="206">
        <v>43808</v>
      </c>
      <c r="F14731" s="205" t="s">
        <v>210</v>
      </c>
      <c r="G14731" s="205" t="s">
        <v>287</v>
      </c>
      <c r="H14731" s="207" t="s">
        <v>298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691</v>
      </c>
      <c r="C14732" s="205" t="s">
        <v>692</v>
      </c>
      <c r="D14732" s="72" t="str">
        <f t="shared" si="461"/>
        <v>dez/2019</v>
      </c>
      <c r="E14732" s="206">
        <v>43808</v>
      </c>
      <c r="F14732" s="205" t="s">
        <v>210</v>
      </c>
      <c r="G14732" s="205" t="s">
        <v>287</v>
      </c>
      <c r="H14732" s="207" t="s">
        <v>298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691</v>
      </c>
      <c r="C14733" s="205" t="s">
        <v>692</v>
      </c>
      <c r="D14733" s="72" t="str">
        <f t="shared" si="461"/>
        <v>dez/2019</v>
      </c>
      <c r="E14733" s="206">
        <v>43808</v>
      </c>
      <c r="F14733" s="205" t="s">
        <v>210</v>
      </c>
      <c r="G14733" s="205" t="s">
        <v>287</v>
      </c>
      <c r="H14733" s="207" t="s">
        <v>298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691</v>
      </c>
      <c r="C14734" s="205" t="s">
        <v>692</v>
      </c>
      <c r="D14734" s="72" t="str">
        <f t="shared" si="461"/>
        <v>dez/2019</v>
      </c>
      <c r="E14734" s="206">
        <v>43808</v>
      </c>
      <c r="F14734" s="205" t="s">
        <v>210</v>
      </c>
      <c r="G14734" s="205" t="s">
        <v>287</v>
      </c>
      <c r="H14734" s="207" t="s">
        <v>298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691</v>
      </c>
      <c r="C14735" s="205" t="s">
        <v>692</v>
      </c>
      <c r="D14735" s="72" t="str">
        <f t="shared" si="461"/>
        <v>dez/2019</v>
      </c>
      <c r="E14735" s="206">
        <v>43808</v>
      </c>
      <c r="F14735" s="205" t="s">
        <v>210</v>
      </c>
      <c r="G14735" s="205" t="s">
        <v>287</v>
      </c>
      <c r="H14735" s="207" t="s">
        <v>298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691</v>
      </c>
      <c r="C14736" s="205" t="s">
        <v>692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287</v>
      </c>
      <c r="H14736" s="207" t="s">
        <v>178</v>
      </c>
      <c r="I14736" s="207" t="s">
        <v>240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691</v>
      </c>
      <c r="C14737" s="205" t="s">
        <v>692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287</v>
      </c>
      <c r="H14737" s="207" t="s">
        <v>178</v>
      </c>
      <c r="I14737" s="207" t="s">
        <v>241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691</v>
      </c>
      <c r="C14738" s="205" t="s">
        <v>692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287</v>
      </c>
      <c r="H14738" s="207" t="s">
        <v>2562</v>
      </c>
      <c r="I14738" s="207" t="s">
        <v>241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691</v>
      </c>
      <c r="C14739" s="205" t="s">
        <v>692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287</v>
      </c>
      <c r="H14739" s="207" t="s">
        <v>178</v>
      </c>
      <c r="I14739" s="207" t="s">
        <v>240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691</v>
      </c>
      <c r="C14740" s="205" t="s">
        <v>692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287</v>
      </c>
      <c r="H14740" s="207" t="s">
        <v>178</v>
      </c>
      <c r="I14740" s="207" t="s">
        <v>241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691</v>
      </c>
      <c r="C14741" s="205" t="s">
        <v>692</v>
      </c>
      <c r="D14741" s="72" t="str">
        <f t="shared" si="461"/>
        <v>dez/2019</v>
      </c>
      <c r="E14741" s="206">
        <v>43809</v>
      </c>
      <c r="F14741" s="205" t="s">
        <v>210</v>
      </c>
      <c r="G14741" s="205" t="s">
        <v>287</v>
      </c>
      <c r="H14741" s="207" t="s">
        <v>298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693</v>
      </c>
      <c r="C14742" s="205" t="s">
        <v>692</v>
      </c>
      <c r="D14742" s="72" t="str">
        <f t="shared" si="461"/>
        <v>dez/2019</v>
      </c>
      <c r="E14742" s="206">
        <v>43810</v>
      </c>
      <c r="F14742" s="205" t="s">
        <v>210</v>
      </c>
      <c r="G14742" s="205" t="s">
        <v>287</v>
      </c>
      <c r="H14742" s="207" t="s">
        <v>298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693</v>
      </c>
      <c r="C14743" s="205" t="s">
        <v>692</v>
      </c>
      <c r="D14743" s="72" t="str">
        <f t="shared" si="461"/>
        <v>dez/2019</v>
      </c>
      <c r="E14743" s="206">
        <v>43810</v>
      </c>
      <c r="F14743" s="205" t="s">
        <v>520</v>
      </c>
      <c r="G14743" s="205" t="s">
        <v>287</v>
      </c>
      <c r="H14743" s="207" t="s">
        <v>204</v>
      </c>
      <c r="I14743" s="207" t="s">
        <v>292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693</v>
      </c>
      <c r="C14744" s="205" t="s">
        <v>692</v>
      </c>
      <c r="D14744" s="72" t="str">
        <f t="shared" si="461"/>
        <v>dez/2019</v>
      </c>
      <c r="E14744" s="206">
        <v>43811</v>
      </c>
      <c r="F14744" s="205" t="s">
        <v>210</v>
      </c>
      <c r="G14744" s="205" t="s">
        <v>287</v>
      </c>
      <c r="H14744" s="207" t="s">
        <v>298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693</v>
      </c>
      <c r="C14745" s="205" t="s">
        <v>692</v>
      </c>
      <c r="D14745" s="72" t="str">
        <f t="shared" si="461"/>
        <v>dez/2019</v>
      </c>
      <c r="E14745" s="206">
        <v>43811</v>
      </c>
      <c r="F14745" s="205" t="s">
        <v>520</v>
      </c>
      <c r="G14745" s="205" t="s">
        <v>287</v>
      </c>
      <c r="H14745" s="207" t="s">
        <v>204</v>
      </c>
      <c r="I14745" s="207" t="s">
        <v>292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691</v>
      </c>
      <c r="C14746" s="205" t="s">
        <v>692</v>
      </c>
      <c r="D14746" s="72" t="str">
        <f t="shared" si="461"/>
        <v>dez/2019</v>
      </c>
      <c r="E14746" s="206">
        <v>43811</v>
      </c>
      <c r="F14746" s="205" t="s">
        <v>314</v>
      </c>
      <c r="G14746" s="205" t="s">
        <v>287</v>
      </c>
      <c r="H14746" s="207" t="s">
        <v>881</v>
      </c>
      <c r="I14746" s="207" t="s">
        <v>268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691</v>
      </c>
      <c r="C14747" s="205" t="s">
        <v>692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287</v>
      </c>
      <c r="H14747" s="207" t="s">
        <v>1828</v>
      </c>
      <c r="I14747" s="207" t="s">
        <v>242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691</v>
      </c>
      <c r="C14748" s="205" t="s">
        <v>692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287</v>
      </c>
      <c r="H14748" s="207" t="s">
        <v>1828</v>
      </c>
      <c r="I14748" s="207" t="s">
        <v>242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691</v>
      </c>
      <c r="C14749" s="205" t="s">
        <v>692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287</v>
      </c>
      <c r="H14749" s="207" t="s">
        <v>1828</v>
      </c>
      <c r="I14749" s="207" t="s">
        <v>242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691</v>
      </c>
      <c r="C14750" s="205" t="s">
        <v>692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287</v>
      </c>
      <c r="H14750" s="207" t="s">
        <v>1828</v>
      </c>
      <c r="I14750" s="207" t="s">
        <v>242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691</v>
      </c>
      <c r="C14751" s="205" t="s">
        <v>692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287</v>
      </c>
      <c r="H14751" s="207" t="s">
        <v>1828</v>
      </c>
      <c r="I14751" s="207" t="s">
        <v>242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691</v>
      </c>
      <c r="C14752" s="205" t="s">
        <v>692</v>
      </c>
      <c r="D14752" s="72" t="str">
        <f t="shared" si="461"/>
        <v>dez/2019</v>
      </c>
      <c r="E14752" s="206">
        <v>43811</v>
      </c>
      <c r="F14752" s="205" t="s">
        <v>314</v>
      </c>
      <c r="G14752" s="205" t="s">
        <v>287</v>
      </c>
      <c r="H14752" s="207" t="s">
        <v>2563</v>
      </c>
      <c r="I14752" s="207" t="s">
        <v>268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691</v>
      </c>
      <c r="C14753" s="205" t="s">
        <v>692</v>
      </c>
      <c r="D14753" s="72" t="str">
        <f t="shared" si="461"/>
        <v>dez/2019</v>
      </c>
      <c r="E14753" s="206">
        <v>43811</v>
      </c>
      <c r="F14753" s="205" t="s">
        <v>314</v>
      </c>
      <c r="G14753" s="205" t="s">
        <v>287</v>
      </c>
      <c r="H14753" s="207" t="s">
        <v>181</v>
      </c>
      <c r="I14753" s="207" t="s">
        <v>268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691</v>
      </c>
      <c r="C14754" s="205" t="s">
        <v>692</v>
      </c>
      <c r="D14754" s="72" t="str">
        <f t="shared" si="461"/>
        <v>dez/2019</v>
      </c>
      <c r="E14754" s="206">
        <v>43811</v>
      </c>
      <c r="F14754" s="205" t="s">
        <v>210</v>
      </c>
      <c r="G14754" s="205" t="s">
        <v>287</v>
      </c>
      <c r="H14754" s="207" t="s">
        <v>298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691</v>
      </c>
      <c r="C14755" s="205" t="s">
        <v>692</v>
      </c>
      <c r="D14755" s="72" t="str">
        <f t="shared" si="461"/>
        <v>dez/2019</v>
      </c>
      <c r="E14755" s="206">
        <v>43811</v>
      </c>
      <c r="F14755" s="205" t="s">
        <v>210</v>
      </c>
      <c r="G14755" s="205" t="s">
        <v>287</v>
      </c>
      <c r="H14755" s="207" t="s">
        <v>298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691</v>
      </c>
      <c r="C14756" s="205" t="s">
        <v>692</v>
      </c>
      <c r="D14756" s="72" t="str">
        <f t="shared" si="461"/>
        <v>dez/2019</v>
      </c>
      <c r="E14756" s="206">
        <v>43811</v>
      </c>
      <c r="F14756" s="205" t="s">
        <v>2430</v>
      </c>
      <c r="G14756" s="205" t="s">
        <v>289</v>
      </c>
      <c r="H14756" s="207" t="s">
        <v>2564</v>
      </c>
      <c r="I14756" s="207" t="s">
        <v>222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691</v>
      </c>
      <c r="C14757" s="205" t="s">
        <v>692</v>
      </c>
      <c r="D14757" s="72" t="str">
        <f t="shared" si="461"/>
        <v>dez/2019</v>
      </c>
      <c r="E14757" s="206">
        <v>43812</v>
      </c>
      <c r="F14757" s="205" t="s">
        <v>2565</v>
      </c>
      <c r="G14757" s="205" t="s">
        <v>287</v>
      </c>
      <c r="H14757" s="207" t="s">
        <v>2566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691</v>
      </c>
      <c r="C14758" s="205" t="s">
        <v>692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287</v>
      </c>
      <c r="H14758" s="207" t="s">
        <v>399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691</v>
      </c>
      <c r="C14759" s="205" t="s">
        <v>692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287</v>
      </c>
      <c r="H14759" s="207" t="s">
        <v>1046</v>
      </c>
      <c r="I14759" s="207" t="s">
        <v>242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691</v>
      </c>
      <c r="C14760" s="205" t="s">
        <v>692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287</v>
      </c>
      <c r="H14760" s="207" t="s">
        <v>1046</v>
      </c>
      <c r="I14760" s="207" t="s">
        <v>242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691</v>
      </c>
      <c r="C14761" s="205" t="s">
        <v>692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287</v>
      </c>
      <c r="H14761" s="207" t="s">
        <v>2181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691</v>
      </c>
      <c r="C14762" s="205" t="s">
        <v>692</v>
      </c>
      <c r="D14762" s="72" t="str">
        <f t="shared" si="461"/>
        <v>dez/2019</v>
      </c>
      <c r="E14762" s="206">
        <v>43812</v>
      </c>
      <c r="F14762" s="205" t="s">
        <v>210</v>
      </c>
      <c r="G14762" s="205" t="s">
        <v>287</v>
      </c>
      <c r="H14762" s="207" t="s">
        <v>298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691</v>
      </c>
      <c r="C14763" s="205" t="s">
        <v>692</v>
      </c>
      <c r="D14763" s="72" t="str">
        <f t="shared" si="461"/>
        <v>dez/2019</v>
      </c>
      <c r="E14763" s="206">
        <v>43812</v>
      </c>
      <c r="F14763" s="205" t="s">
        <v>210</v>
      </c>
      <c r="G14763" s="205" t="s">
        <v>287</v>
      </c>
      <c r="H14763" s="207" t="s">
        <v>298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691</v>
      </c>
      <c r="C14764" s="205" t="s">
        <v>692</v>
      </c>
      <c r="D14764" s="72" t="str">
        <f t="shared" si="461"/>
        <v>dez/2019</v>
      </c>
      <c r="E14764" s="206">
        <v>43815</v>
      </c>
      <c r="F14764" s="205" t="s">
        <v>1618</v>
      </c>
      <c r="G14764" s="205" t="s">
        <v>287</v>
      </c>
      <c r="H14764" s="207" t="s">
        <v>1888</v>
      </c>
      <c r="I14764" s="207" t="s">
        <v>202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691</v>
      </c>
      <c r="C14765" s="205" t="s">
        <v>692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287</v>
      </c>
      <c r="H14765" s="207" t="s">
        <v>1023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691</v>
      </c>
      <c r="C14766" s="205" t="s">
        <v>692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287</v>
      </c>
      <c r="H14766" s="207" t="s">
        <v>346</v>
      </c>
      <c r="I14766" s="207" t="s">
        <v>240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691</v>
      </c>
      <c r="C14767" s="205" t="s">
        <v>692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287</v>
      </c>
      <c r="H14767" s="207" t="s">
        <v>2567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691</v>
      </c>
      <c r="C14768" s="205" t="s">
        <v>692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287</v>
      </c>
      <c r="H14768" s="207" t="s">
        <v>2038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691</v>
      </c>
      <c r="C14769" s="205" t="s">
        <v>692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287</v>
      </c>
      <c r="H14769" s="207" t="s">
        <v>2038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691</v>
      </c>
      <c r="C14770" s="205" t="s">
        <v>692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287</v>
      </c>
      <c r="H14770" s="207" t="s">
        <v>2038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691</v>
      </c>
      <c r="C14771" s="205" t="s">
        <v>692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287</v>
      </c>
      <c r="H14771" s="207" t="s">
        <v>2038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691</v>
      </c>
      <c r="C14772" s="205" t="s">
        <v>692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287</v>
      </c>
      <c r="H14772" s="207" t="s">
        <v>2568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691</v>
      </c>
      <c r="C14773" s="205" t="s">
        <v>692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287</v>
      </c>
      <c r="H14773" s="207" t="s">
        <v>2569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691</v>
      </c>
      <c r="C14774" s="205" t="s">
        <v>692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287</v>
      </c>
      <c r="H14774" s="207" t="s">
        <v>346</v>
      </c>
      <c r="I14774" s="207" t="s">
        <v>241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691</v>
      </c>
      <c r="C14775" s="205" t="s">
        <v>692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287</v>
      </c>
      <c r="H14775" s="207" t="s">
        <v>346</v>
      </c>
      <c r="I14775" s="207" t="s">
        <v>241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691</v>
      </c>
      <c r="C14776" s="205" t="s">
        <v>692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287</v>
      </c>
      <c r="H14776" s="207" t="s">
        <v>346</v>
      </c>
      <c r="I14776" s="207" t="s">
        <v>240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691</v>
      </c>
      <c r="C14777" s="205" t="s">
        <v>692</v>
      </c>
      <c r="D14777" s="72" t="str">
        <f t="shared" si="461"/>
        <v>dez/2019</v>
      </c>
      <c r="E14777" s="206">
        <v>43815</v>
      </c>
      <c r="F14777" s="205" t="s">
        <v>210</v>
      </c>
      <c r="G14777" s="205" t="s">
        <v>287</v>
      </c>
      <c r="H14777" s="207" t="s">
        <v>298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691</v>
      </c>
      <c r="C14778" s="205" t="s">
        <v>692</v>
      </c>
      <c r="D14778" s="72" t="str">
        <f t="shared" si="461"/>
        <v>dez/2019</v>
      </c>
      <c r="E14778" s="206">
        <v>43815</v>
      </c>
      <c r="F14778" s="205" t="s">
        <v>210</v>
      </c>
      <c r="G14778" s="205" t="s">
        <v>287</v>
      </c>
      <c r="H14778" s="207" t="s">
        <v>298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691</v>
      </c>
      <c r="C14779" s="205" t="s">
        <v>692</v>
      </c>
      <c r="D14779" s="72" t="str">
        <f t="shared" si="461"/>
        <v>dez/2019</v>
      </c>
      <c r="E14779" s="206">
        <v>43815</v>
      </c>
      <c r="F14779" s="205" t="s">
        <v>210</v>
      </c>
      <c r="G14779" s="205" t="s">
        <v>287</v>
      </c>
      <c r="H14779" s="207" t="s">
        <v>298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691</v>
      </c>
      <c r="C14780" s="205" t="s">
        <v>692</v>
      </c>
      <c r="D14780" s="72" t="str">
        <f t="shared" si="461"/>
        <v>dez/2019</v>
      </c>
      <c r="E14780" s="206">
        <v>43815</v>
      </c>
      <c r="F14780" s="205" t="s">
        <v>210</v>
      </c>
      <c r="G14780" s="205" t="s">
        <v>287</v>
      </c>
      <c r="H14780" s="207" t="s">
        <v>298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691</v>
      </c>
      <c r="C14781" s="205" t="s">
        <v>692</v>
      </c>
      <c r="D14781" s="72" t="str">
        <f t="shared" si="461"/>
        <v>dez/2019</v>
      </c>
      <c r="E14781" s="206">
        <v>43815</v>
      </c>
      <c r="F14781" s="205" t="s">
        <v>210</v>
      </c>
      <c r="G14781" s="205" t="s">
        <v>287</v>
      </c>
      <c r="H14781" s="207" t="s">
        <v>321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691</v>
      </c>
      <c r="C14782" s="205" t="s">
        <v>692</v>
      </c>
      <c r="D14782" s="72" t="str">
        <f t="shared" si="461"/>
        <v>dez/2019</v>
      </c>
      <c r="E14782" s="206">
        <v>43815</v>
      </c>
      <c r="F14782" s="205" t="s">
        <v>210</v>
      </c>
      <c r="G14782" s="205" t="s">
        <v>287</v>
      </c>
      <c r="H14782" s="207" t="s">
        <v>298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691</v>
      </c>
      <c r="C14783" s="205" t="s">
        <v>692</v>
      </c>
      <c r="D14783" s="72" t="str">
        <f t="shared" si="461"/>
        <v>dez/2019</v>
      </c>
      <c r="E14783" s="206">
        <v>43815</v>
      </c>
      <c r="F14783" s="205" t="s">
        <v>520</v>
      </c>
      <c r="G14783" s="205" t="s">
        <v>287</v>
      </c>
      <c r="H14783" s="207" t="s">
        <v>204</v>
      </c>
      <c r="I14783" s="207" t="s">
        <v>292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691</v>
      </c>
      <c r="C14784" s="205" t="s">
        <v>692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287</v>
      </c>
      <c r="H14784" s="207" t="s">
        <v>2357</v>
      </c>
      <c r="I14784" s="207" t="s">
        <v>252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691</v>
      </c>
      <c r="C14785" s="205" t="s">
        <v>692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287</v>
      </c>
      <c r="H14785" s="207" t="s">
        <v>2570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691</v>
      </c>
      <c r="C14786" s="205" t="s">
        <v>692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287</v>
      </c>
      <c r="H14786" s="207" t="s">
        <v>2571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691</v>
      </c>
      <c r="C14787" s="205" t="s">
        <v>692</v>
      </c>
      <c r="D14787" s="72" t="str">
        <f t="shared" si="461"/>
        <v>dez/2019</v>
      </c>
      <c r="E14787" s="206">
        <v>43816</v>
      </c>
      <c r="F14787" s="205" t="s">
        <v>2572</v>
      </c>
      <c r="G14787" s="205" t="s">
        <v>287</v>
      </c>
      <c r="H14787" s="207" t="s">
        <v>1017</v>
      </c>
      <c r="I14787" s="207" t="s">
        <v>235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691</v>
      </c>
      <c r="C14788" s="205" t="s">
        <v>692</v>
      </c>
      <c r="D14788" s="72" t="str">
        <f t="shared" ref="D14788:D14851" si="463">TEXT(E14788,"mmm/aaaa")</f>
        <v>dez/2019</v>
      </c>
      <c r="E14788" s="206">
        <v>43816</v>
      </c>
      <c r="F14788" s="205" t="s">
        <v>2573</v>
      </c>
      <c r="G14788" s="205" t="s">
        <v>287</v>
      </c>
      <c r="H14788" s="207" t="s">
        <v>1017</v>
      </c>
      <c r="I14788" s="207" t="s">
        <v>235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691</v>
      </c>
      <c r="C14789" s="205" t="s">
        <v>692</v>
      </c>
      <c r="D14789" s="72" t="str">
        <f t="shared" si="463"/>
        <v>dez/2019</v>
      </c>
      <c r="E14789" s="206">
        <v>43816</v>
      </c>
      <c r="F14789" s="205" t="s">
        <v>2574</v>
      </c>
      <c r="G14789" s="205" t="s">
        <v>287</v>
      </c>
      <c r="H14789" s="207" t="s">
        <v>2342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691</v>
      </c>
      <c r="C14790" s="205" t="s">
        <v>692</v>
      </c>
      <c r="D14790" s="72" t="str">
        <f t="shared" si="463"/>
        <v>dez/2019</v>
      </c>
      <c r="E14790" s="206">
        <v>43816</v>
      </c>
      <c r="F14790" s="205" t="s">
        <v>2575</v>
      </c>
      <c r="G14790" s="205" t="s">
        <v>287</v>
      </c>
      <c r="H14790" s="207" t="s">
        <v>2342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691</v>
      </c>
      <c r="C14791" s="205" t="s">
        <v>692</v>
      </c>
      <c r="D14791" s="72" t="str">
        <f t="shared" si="463"/>
        <v>dez/2019</v>
      </c>
      <c r="E14791" s="206">
        <v>43816</v>
      </c>
      <c r="F14791" s="205" t="s">
        <v>2576</v>
      </c>
      <c r="G14791" s="205" t="s">
        <v>287</v>
      </c>
      <c r="H14791" s="207" t="s">
        <v>2342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691</v>
      </c>
      <c r="C14792" s="205" t="s">
        <v>692</v>
      </c>
      <c r="D14792" s="72" t="str">
        <f t="shared" si="463"/>
        <v>dez/2019</v>
      </c>
      <c r="E14792" s="206">
        <v>43816</v>
      </c>
      <c r="F14792" s="205" t="s">
        <v>2577</v>
      </c>
      <c r="G14792" s="205" t="s">
        <v>287</v>
      </c>
      <c r="H14792" s="207" t="s">
        <v>1354</v>
      </c>
      <c r="I14792" s="207" t="s">
        <v>235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691</v>
      </c>
      <c r="C14793" s="205" t="s">
        <v>692</v>
      </c>
      <c r="D14793" s="72" t="str">
        <f t="shared" si="463"/>
        <v>dez/2019</v>
      </c>
      <c r="E14793" s="206">
        <v>43816</v>
      </c>
      <c r="F14793" s="205" t="s">
        <v>2578</v>
      </c>
      <c r="G14793" s="205" t="s">
        <v>287</v>
      </c>
      <c r="H14793" s="207" t="s">
        <v>1354</v>
      </c>
      <c r="I14793" s="207" t="s">
        <v>235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691</v>
      </c>
      <c r="C14794" s="205" t="s">
        <v>692</v>
      </c>
      <c r="D14794" s="72" t="str">
        <f t="shared" si="463"/>
        <v>dez/2019</v>
      </c>
      <c r="E14794" s="206">
        <v>43816</v>
      </c>
      <c r="F14794" s="205" t="s">
        <v>2579</v>
      </c>
      <c r="G14794" s="205" t="s">
        <v>287</v>
      </c>
      <c r="H14794" s="207" t="s">
        <v>2116</v>
      </c>
      <c r="I14794" s="207" t="s">
        <v>235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691</v>
      </c>
      <c r="C14795" s="205" t="s">
        <v>692</v>
      </c>
      <c r="D14795" s="72" t="str">
        <f t="shared" si="463"/>
        <v>dez/2019</v>
      </c>
      <c r="E14795" s="206">
        <v>43816</v>
      </c>
      <c r="F14795" s="205" t="s">
        <v>2580</v>
      </c>
      <c r="G14795" s="205" t="s">
        <v>287</v>
      </c>
      <c r="H14795" s="207" t="s">
        <v>1011</v>
      </c>
      <c r="I14795" s="207" t="s">
        <v>235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691</v>
      </c>
      <c r="C14796" s="205" t="s">
        <v>692</v>
      </c>
      <c r="D14796" s="72" t="str">
        <f t="shared" si="463"/>
        <v>dez/2019</v>
      </c>
      <c r="E14796" s="206">
        <v>43816</v>
      </c>
      <c r="F14796" s="205" t="s">
        <v>2581</v>
      </c>
      <c r="G14796" s="205" t="s">
        <v>287</v>
      </c>
      <c r="H14796" s="207" t="s">
        <v>1011</v>
      </c>
      <c r="I14796" s="207" t="s">
        <v>235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691</v>
      </c>
      <c r="C14797" s="205" t="s">
        <v>692</v>
      </c>
      <c r="D14797" s="72" t="str">
        <f t="shared" si="463"/>
        <v>dez/2019</v>
      </c>
      <c r="E14797" s="206">
        <v>43816</v>
      </c>
      <c r="F14797" s="205" t="s">
        <v>2582</v>
      </c>
      <c r="G14797" s="205" t="s">
        <v>287</v>
      </c>
      <c r="H14797" s="207" t="s">
        <v>1011</v>
      </c>
      <c r="I14797" s="207" t="s">
        <v>235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691</v>
      </c>
      <c r="C14798" s="205" t="s">
        <v>692</v>
      </c>
      <c r="D14798" s="72" t="str">
        <f t="shared" si="463"/>
        <v>dez/2019</v>
      </c>
      <c r="E14798" s="206">
        <v>43816</v>
      </c>
      <c r="F14798" s="205" t="s">
        <v>2583</v>
      </c>
      <c r="G14798" s="205" t="s">
        <v>287</v>
      </c>
      <c r="H14798" s="207" t="s">
        <v>336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691</v>
      </c>
      <c r="C14799" s="205" t="s">
        <v>692</v>
      </c>
      <c r="D14799" s="72" t="str">
        <f t="shared" si="463"/>
        <v>dez/2019</v>
      </c>
      <c r="E14799" s="206">
        <v>43816</v>
      </c>
      <c r="F14799" s="205" t="s">
        <v>2584</v>
      </c>
      <c r="G14799" s="205" t="s">
        <v>287</v>
      </c>
      <c r="H14799" s="207" t="s">
        <v>1610</v>
      </c>
      <c r="I14799" s="267" t="s">
        <v>269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691</v>
      </c>
      <c r="C14800" s="205" t="s">
        <v>692</v>
      </c>
      <c r="D14800" s="72" t="str">
        <f t="shared" si="463"/>
        <v>dez/2019</v>
      </c>
      <c r="E14800" s="206">
        <v>43816</v>
      </c>
      <c r="F14800" s="205" t="s">
        <v>2585</v>
      </c>
      <c r="G14800" s="205" t="s">
        <v>287</v>
      </c>
      <c r="H14800" s="207" t="s">
        <v>334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691</v>
      </c>
      <c r="C14801" s="205" t="s">
        <v>692</v>
      </c>
      <c r="D14801" s="72" t="str">
        <f t="shared" si="463"/>
        <v>dez/2019</v>
      </c>
      <c r="E14801" s="206">
        <v>43816</v>
      </c>
      <c r="F14801" s="205" t="s">
        <v>2586</v>
      </c>
      <c r="G14801" s="205" t="s">
        <v>287</v>
      </c>
      <c r="H14801" s="207" t="s">
        <v>2587</v>
      </c>
      <c r="I14801" s="207" t="s">
        <v>264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691</v>
      </c>
      <c r="C14802" s="205" t="s">
        <v>692</v>
      </c>
      <c r="D14802" s="72" t="str">
        <f t="shared" si="463"/>
        <v>dez/2019</v>
      </c>
      <c r="E14802" s="206">
        <v>43816</v>
      </c>
      <c r="F14802" s="205" t="s">
        <v>2588</v>
      </c>
      <c r="G14802" s="205" t="s">
        <v>287</v>
      </c>
      <c r="H14802" s="207" t="s">
        <v>2092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691</v>
      </c>
      <c r="C14803" s="205" t="s">
        <v>692</v>
      </c>
      <c r="D14803" s="72" t="str">
        <f t="shared" si="463"/>
        <v>dez/2019</v>
      </c>
      <c r="E14803" s="206">
        <v>43816</v>
      </c>
      <c r="F14803" s="205" t="s">
        <v>2589</v>
      </c>
      <c r="G14803" s="205" t="s">
        <v>287</v>
      </c>
      <c r="H14803" s="207" t="s">
        <v>1059</v>
      </c>
      <c r="I14803" s="207" t="s">
        <v>261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691</v>
      </c>
      <c r="C14804" s="205" t="s">
        <v>692</v>
      </c>
      <c r="D14804" s="72" t="str">
        <f t="shared" si="463"/>
        <v>dez/2019</v>
      </c>
      <c r="E14804" s="206">
        <v>43816</v>
      </c>
      <c r="F14804" s="205" t="s">
        <v>2590</v>
      </c>
      <c r="G14804" s="205" t="s">
        <v>287</v>
      </c>
      <c r="H14804" s="207" t="s">
        <v>2190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691</v>
      </c>
      <c r="C14805" s="205" t="s">
        <v>692</v>
      </c>
      <c r="D14805" s="72" t="str">
        <f t="shared" si="463"/>
        <v>dez/2019</v>
      </c>
      <c r="E14805" s="206">
        <v>43816</v>
      </c>
      <c r="F14805" s="205" t="s">
        <v>2591</v>
      </c>
      <c r="G14805" s="205" t="s">
        <v>287</v>
      </c>
      <c r="H14805" s="207" t="s">
        <v>1462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691</v>
      </c>
      <c r="C14806" s="205" t="s">
        <v>692</v>
      </c>
      <c r="D14806" s="72" t="str">
        <f t="shared" si="463"/>
        <v>dez/2019</v>
      </c>
      <c r="E14806" s="206">
        <v>43816</v>
      </c>
      <c r="F14806" s="205" t="s">
        <v>2592</v>
      </c>
      <c r="G14806" s="205" t="s">
        <v>287</v>
      </c>
      <c r="H14806" s="207" t="s">
        <v>2408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691</v>
      </c>
      <c r="C14807" s="205" t="s">
        <v>692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287</v>
      </c>
      <c r="H14807" s="207" t="s">
        <v>194</v>
      </c>
      <c r="I14807" s="207" t="s">
        <v>247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691</v>
      </c>
      <c r="C14808" s="205" t="s">
        <v>692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287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691</v>
      </c>
      <c r="C14809" s="205" t="s">
        <v>692</v>
      </c>
      <c r="D14809" s="72" t="str">
        <f t="shared" si="463"/>
        <v>dez/2019</v>
      </c>
      <c r="E14809" s="206">
        <v>43816</v>
      </c>
      <c r="F14809" s="205" t="s">
        <v>2593</v>
      </c>
      <c r="G14809" s="205" t="s">
        <v>287</v>
      </c>
      <c r="H14809" s="207" t="s">
        <v>2594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691</v>
      </c>
      <c r="C14810" s="205" t="s">
        <v>692</v>
      </c>
      <c r="D14810" s="72" t="str">
        <f t="shared" si="463"/>
        <v>dez/2019</v>
      </c>
      <c r="E14810" s="206">
        <v>43816</v>
      </c>
      <c r="F14810" s="205" t="s">
        <v>2595</v>
      </c>
      <c r="G14810" s="205" t="s">
        <v>287</v>
      </c>
      <c r="H14810" s="207" t="s">
        <v>2342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691</v>
      </c>
      <c r="C14811" s="205" t="s">
        <v>692</v>
      </c>
      <c r="D14811" s="72" t="str">
        <f t="shared" si="463"/>
        <v>dez/2019</v>
      </c>
      <c r="E14811" s="206">
        <v>43816</v>
      </c>
      <c r="F14811" s="205" t="s">
        <v>2596</v>
      </c>
      <c r="G14811" s="205" t="s">
        <v>287</v>
      </c>
      <c r="H14811" s="207" t="s">
        <v>2342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691</v>
      </c>
      <c r="C14812" s="205" t="s">
        <v>692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287</v>
      </c>
      <c r="H14812" s="207" t="s">
        <v>2597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691</v>
      </c>
      <c r="C14813" s="205" t="s">
        <v>692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287</v>
      </c>
      <c r="H14813" s="207" t="s">
        <v>2598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691</v>
      </c>
      <c r="C14814" s="205" t="s">
        <v>692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287</v>
      </c>
      <c r="H14814" s="207" t="s">
        <v>1036</v>
      </c>
      <c r="I14814" s="207" t="s">
        <v>243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691</v>
      </c>
      <c r="C14815" s="205" t="s">
        <v>692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287</v>
      </c>
      <c r="H14815" s="207" t="s">
        <v>1036</v>
      </c>
      <c r="I14815" s="207" t="s">
        <v>243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691</v>
      </c>
      <c r="C14816" s="205" t="s">
        <v>692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287</v>
      </c>
      <c r="H14816" s="207" t="s">
        <v>2357</v>
      </c>
      <c r="I14816" s="207" t="s">
        <v>252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691</v>
      </c>
      <c r="C14817" s="205" t="s">
        <v>692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287</v>
      </c>
      <c r="H14817" s="207" t="s">
        <v>2599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691</v>
      </c>
      <c r="C14818" s="205" t="s">
        <v>692</v>
      </c>
      <c r="D14818" s="72" t="str">
        <f t="shared" si="463"/>
        <v>dez/2019</v>
      </c>
      <c r="E14818" s="206">
        <v>43816</v>
      </c>
      <c r="F14818" s="205" t="s">
        <v>210</v>
      </c>
      <c r="G14818" s="205" t="s">
        <v>287</v>
      </c>
      <c r="H14818" s="207" t="s">
        <v>298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691</v>
      </c>
      <c r="C14819" s="205" t="s">
        <v>692</v>
      </c>
      <c r="D14819" s="72" t="str">
        <f t="shared" si="463"/>
        <v>dez/2019</v>
      </c>
      <c r="E14819" s="206">
        <v>43816</v>
      </c>
      <c r="F14819" s="205" t="s">
        <v>210</v>
      </c>
      <c r="G14819" s="205" t="s">
        <v>287</v>
      </c>
      <c r="H14819" s="207" t="s">
        <v>298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691</v>
      </c>
      <c r="C14820" s="205" t="s">
        <v>692</v>
      </c>
      <c r="D14820" s="72" t="str">
        <f t="shared" si="463"/>
        <v>dez/2019</v>
      </c>
      <c r="E14820" s="206">
        <v>43816</v>
      </c>
      <c r="F14820" s="205" t="s">
        <v>210</v>
      </c>
      <c r="G14820" s="205" t="s">
        <v>287</v>
      </c>
      <c r="H14820" s="207" t="s">
        <v>298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691</v>
      </c>
      <c r="C14821" s="205" t="s">
        <v>692</v>
      </c>
      <c r="D14821" s="72" t="str">
        <f t="shared" si="463"/>
        <v>dez/2019</v>
      </c>
      <c r="E14821" s="206">
        <v>43816</v>
      </c>
      <c r="F14821" s="205" t="s">
        <v>210</v>
      </c>
      <c r="G14821" s="205" t="s">
        <v>287</v>
      </c>
      <c r="H14821" s="207" t="s">
        <v>298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691</v>
      </c>
      <c r="C14822" s="205" t="s">
        <v>692</v>
      </c>
      <c r="D14822" s="72" t="str">
        <f t="shared" si="463"/>
        <v>dez/2019</v>
      </c>
      <c r="E14822" s="206">
        <v>43816</v>
      </c>
      <c r="F14822" s="205" t="s">
        <v>520</v>
      </c>
      <c r="G14822" s="205" t="s">
        <v>287</v>
      </c>
      <c r="H14822" s="207" t="s">
        <v>204</v>
      </c>
      <c r="I14822" s="207" t="s">
        <v>292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691</v>
      </c>
      <c r="C14823" s="205" t="s">
        <v>692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287</v>
      </c>
      <c r="H14823" s="207" t="s">
        <v>307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691</v>
      </c>
      <c r="C14824" s="205" t="s">
        <v>692</v>
      </c>
      <c r="D14824" s="72" t="str">
        <f t="shared" si="463"/>
        <v>dez/2019</v>
      </c>
      <c r="E14824" s="206">
        <v>43817</v>
      </c>
      <c r="F14824" s="205" t="s">
        <v>2011</v>
      </c>
      <c r="G14824" s="205" t="s">
        <v>287</v>
      </c>
      <c r="H14824" s="207" t="s">
        <v>2220</v>
      </c>
      <c r="I14824" s="207" t="s">
        <v>268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691</v>
      </c>
      <c r="C14825" s="205" t="s">
        <v>692</v>
      </c>
      <c r="D14825" s="72" t="str">
        <f t="shared" si="463"/>
        <v>dez/2019</v>
      </c>
      <c r="E14825" s="206">
        <v>43817</v>
      </c>
      <c r="F14825" s="205" t="s">
        <v>2011</v>
      </c>
      <c r="G14825" s="205" t="s">
        <v>287</v>
      </c>
      <c r="H14825" s="207" t="s">
        <v>1603</v>
      </c>
      <c r="I14825" s="207" t="s">
        <v>268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691</v>
      </c>
      <c r="C14826" s="205" t="s">
        <v>692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287</v>
      </c>
      <c r="H14826" s="207" t="s">
        <v>1938</v>
      </c>
      <c r="I14826" s="207" t="s">
        <v>242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691</v>
      </c>
      <c r="C14827" s="205" t="s">
        <v>692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287</v>
      </c>
      <c r="H14827" s="207" t="s">
        <v>2308</v>
      </c>
      <c r="I14827" s="207" t="s">
        <v>251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691</v>
      </c>
      <c r="C14828" s="205" t="s">
        <v>692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287</v>
      </c>
      <c r="H14828" s="207" t="s">
        <v>2357</v>
      </c>
      <c r="I14828" s="207" t="s">
        <v>252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691</v>
      </c>
      <c r="C14829" s="205" t="s">
        <v>692</v>
      </c>
      <c r="D14829" s="72" t="str">
        <f t="shared" si="463"/>
        <v>dez/2019</v>
      </c>
      <c r="E14829" s="206">
        <v>43817</v>
      </c>
      <c r="F14829" s="205" t="s">
        <v>210</v>
      </c>
      <c r="G14829" s="205" t="s">
        <v>287</v>
      </c>
      <c r="H14829" s="207" t="s">
        <v>298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691</v>
      </c>
      <c r="C14830" s="205" t="s">
        <v>692</v>
      </c>
      <c r="D14830" s="72" t="str">
        <f t="shared" si="463"/>
        <v>dez/2019</v>
      </c>
      <c r="E14830" s="206">
        <v>43817</v>
      </c>
      <c r="F14830" s="205" t="s">
        <v>210</v>
      </c>
      <c r="G14830" s="205" t="s">
        <v>287</v>
      </c>
      <c r="H14830" s="207" t="s">
        <v>298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691</v>
      </c>
      <c r="C14831" s="205" t="s">
        <v>692</v>
      </c>
      <c r="D14831" s="72" t="str">
        <f t="shared" si="463"/>
        <v>dez/2019</v>
      </c>
      <c r="E14831" s="206">
        <v>43817</v>
      </c>
      <c r="F14831" s="205" t="s">
        <v>210</v>
      </c>
      <c r="G14831" s="205" t="s">
        <v>287</v>
      </c>
      <c r="H14831" s="207" t="s">
        <v>298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691</v>
      </c>
      <c r="C14832" s="205" t="s">
        <v>692</v>
      </c>
      <c r="D14832" s="72" t="str">
        <f t="shared" si="463"/>
        <v>dez/2019</v>
      </c>
      <c r="E14832" s="206">
        <v>43817</v>
      </c>
      <c r="F14832" s="205" t="s">
        <v>210</v>
      </c>
      <c r="G14832" s="205" t="s">
        <v>287</v>
      </c>
      <c r="H14832" s="207" t="s">
        <v>298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691</v>
      </c>
      <c r="C14833" s="205" t="s">
        <v>692</v>
      </c>
      <c r="D14833" s="72" t="str">
        <f t="shared" si="463"/>
        <v>dez/2019</v>
      </c>
      <c r="E14833" s="206">
        <v>43817</v>
      </c>
      <c r="F14833" s="205" t="s">
        <v>210</v>
      </c>
      <c r="G14833" s="205" t="s">
        <v>287</v>
      </c>
      <c r="H14833" s="207" t="s">
        <v>298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691</v>
      </c>
      <c r="C14834" s="205" t="s">
        <v>692</v>
      </c>
      <c r="D14834" s="72" t="str">
        <f t="shared" si="463"/>
        <v>dez/2019</v>
      </c>
      <c r="E14834" s="206">
        <v>43817</v>
      </c>
      <c r="F14834" s="205" t="s">
        <v>520</v>
      </c>
      <c r="G14834" s="205" t="s">
        <v>287</v>
      </c>
      <c r="H14834" s="207" t="s">
        <v>204</v>
      </c>
      <c r="I14834" s="207" t="s">
        <v>292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693</v>
      </c>
      <c r="C14835" s="205" t="s">
        <v>692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287</v>
      </c>
      <c r="H14835" s="207" t="s">
        <v>140</v>
      </c>
      <c r="I14835" s="207" t="s">
        <v>227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693</v>
      </c>
      <c r="C14836" s="205" t="s">
        <v>692</v>
      </c>
      <c r="D14836" s="72" t="str">
        <f t="shared" si="463"/>
        <v>dez/2019</v>
      </c>
      <c r="E14836" s="206">
        <v>43818</v>
      </c>
      <c r="F14836" s="205" t="s">
        <v>210</v>
      </c>
      <c r="G14836" s="205" t="s">
        <v>287</v>
      </c>
      <c r="H14836" s="207" t="s">
        <v>321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691</v>
      </c>
      <c r="C14837" s="205" t="s">
        <v>692</v>
      </c>
      <c r="D14837" s="72" t="str">
        <f t="shared" si="463"/>
        <v>dez/2019</v>
      </c>
      <c r="E14837" s="206">
        <v>43818</v>
      </c>
      <c r="F14837" s="205" t="s">
        <v>1626</v>
      </c>
      <c r="G14837" s="205" t="s">
        <v>287</v>
      </c>
      <c r="H14837" s="207" t="s">
        <v>2309</v>
      </c>
      <c r="I14837" s="207" t="s">
        <v>260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691</v>
      </c>
      <c r="C14838" s="205" t="s">
        <v>692</v>
      </c>
      <c r="D14838" s="72" t="str">
        <f t="shared" si="463"/>
        <v>dez/2019</v>
      </c>
      <c r="E14838" s="206">
        <v>43818</v>
      </c>
      <c r="F14838" s="205" t="s">
        <v>650</v>
      </c>
      <c r="G14838" s="205" t="s">
        <v>287</v>
      </c>
      <c r="H14838" s="207" t="s">
        <v>1017</v>
      </c>
      <c r="I14838" s="207" t="s">
        <v>235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691</v>
      </c>
      <c r="C14839" s="205" t="s">
        <v>692</v>
      </c>
      <c r="D14839" s="72" t="str">
        <f t="shared" si="463"/>
        <v>dez/2019</v>
      </c>
      <c r="E14839" s="206">
        <v>43818</v>
      </c>
      <c r="F14839" s="205" t="s">
        <v>2600</v>
      </c>
      <c r="G14839" s="205" t="s">
        <v>287</v>
      </c>
      <c r="H14839" s="207" t="s">
        <v>2342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691</v>
      </c>
      <c r="C14840" s="205" t="s">
        <v>692</v>
      </c>
      <c r="D14840" s="72" t="str">
        <f t="shared" si="463"/>
        <v>dez/2019</v>
      </c>
      <c r="E14840" s="206">
        <v>43818</v>
      </c>
      <c r="F14840" s="205" t="s">
        <v>2601</v>
      </c>
      <c r="G14840" s="205" t="s">
        <v>287</v>
      </c>
      <c r="H14840" s="207" t="s">
        <v>2342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691</v>
      </c>
      <c r="C14841" s="205" t="s">
        <v>692</v>
      </c>
      <c r="D14841" s="72" t="str">
        <f t="shared" si="463"/>
        <v>dez/2019</v>
      </c>
      <c r="E14841" s="206">
        <v>43818</v>
      </c>
      <c r="F14841" s="205" t="s">
        <v>2602</v>
      </c>
      <c r="G14841" s="205" t="s">
        <v>287</v>
      </c>
      <c r="H14841" s="207" t="s">
        <v>2342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691</v>
      </c>
      <c r="C14842" s="205" t="s">
        <v>692</v>
      </c>
      <c r="D14842" s="72" t="str">
        <f t="shared" si="463"/>
        <v>dez/2019</v>
      </c>
      <c r="E14842" s="206">
        <v>43818</v>
      </c>
      <c r="F14842" s="205" t="s">
        <v>2603</v>
      </c>
      <c r="G14842" s="205" t="s">
        <v>287</v>
      </c>
      <c r="H14842" s="207" t="s">
        <v>1354</v>
      </c>
      <c r="I14842" s="207" t="s">
        <v>235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691</v>
      </c>
      <c r="C14843" s="205" t="s">
        <v>692</v>
      </c>
      <c r="D14843" s="72" t="str">
        <f t="shared" si="463"/>
        <v>dez/2019</v>
      </c>
      <c r="E14843" s="206">
        <v>43818</v>
      </c>
      <c r="F14843" s="205" t="s">
        <v>2604</v>
      </c>
      <c r="G14843" s="205" t="s">
        <v>287</v>
      </c>
      <c r="H14843" s="207" t="s">
        <v>1354</v>
      </c>
      <c r="I14843" s="207" t="s">
        <v>235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691</v>
      </c>
      <c r="C14844" s="205" t="s">
        <v>692</v>
      </c>
      <c r="D14844" s="72" t="str">
        <f t="shared" si="463"/>
        <v>dez/2019</v>
      </c>
      <c r="E14844" s="206">
        <v>43818</v>
      </c>
      <c r="F14844" s="205" t="s">
        <v>2605</v>
      </c>
      <c r="G14844" s="205" t="s">
        <v>287</v>
      </c>
      <c r="H14844" s="207" t="s">
        <v>2116</v>
      </c>
      <c r="I14844" s="207" t="s">
        <v>235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691</v>
      </c>
      <c r="C14845" s="205" t="s">
        <v>692</v>
      </c>
      <c r="D14845" s="72" t="str">
        <f t="shared" si="463"/>
        <v>dez/2019</v>
      </c>
      <c r="E14845" s="206">
        <v>43818</v>
      </c>
      <c r="F14845" s="205" t="s">
        <v>2606</v>
      </c>
      <c r="G14845" s="205" t="s">
        <v>287</v>
      </c>
      <c r="H14845" s="207" t="s">
        <v>1011</v>
      </c>
      <c r="I14845" s="207" t="s">
        <v>235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691</v>
      </c>
      <c r="C14846" s="205" t="s">
        <v>692</v>
      </c>
      <c r="D14846" s="72" t="str">
        <f t="shared" si="463"/>
        <v>dez/2019</v>
      </c>
      <c r="E14846" s="206">
        <v>43818</v>
      </c>
      <c r="F14846" s="205" t="s">
        <v>2607</v>
      </c>
      <c r="G14846" s="205" t="s">
        <v>287</v>
      </c>
      <c r="H14846" s="207" t="s">
        <v>2608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691</v>
      </c>
      <c r="C14847" s="205" t="s">
        <v>692</v>
      </c>
      <c r="D14847" s="72" t="str">
        <f t="shared" si="463"/>
        <v>dez/2019</v>
      </c>
      <c r="E14847" s="206">
        <v>43818</v>
      </c>
      <c r="F14847" s="205" t="s">
        <v>2609</v>
      </c>
      <c r="G14847" s="205" t="s">
        <v>287</v>
      </c>
      <c r="H14847" s="207" t="s">
        <v>2610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691</v>
      </c>
      <c r="C14848" s="205" t="s">
        <v>692</v>
      </c>
      <c r="D14848" s="72" t="str">
        <f t="shared" si="463"/>
        <v>dez/2019</v>
      </c>
      <c r="E14848" s="206">
        <v>43818</v>
      </c>
      <c r="F14848" s="205" t="s">
        <v>2611</v>
      </c>
      <c r="G14848" s="205" t="s">
        <v>287</v>
      </c>
      <c r="H14848" s="207" t="s">
        <v>326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691</v>
      </c>
      <c r="C14849" s="205" t="s">
        <v>692</v>
      </c>
      <c r="D14849" s="72" t="str">
        <f t="shared" si="463"/>
        <v>dez/2019</v>
      </c>
      <c r="E14849" s="206">
        <v>43818</v>
      </c>
      <c r="F14849" s="205" t="s">
        <v>2612</v>
      </c>
      <c r="G14849" s="205" t="s">
        <v>287</v>
      </c>
      <c r="H14849" s="207" t="s">
        <v>1610</v>
      </c>
      <c r="I14849" s="207" t="s">
        <v>269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691</v>
      </c>
      <c r="C14850" s="205" t="s">
        <v>692</v>
      </c>
      <c r="D14850" s="72" t="str">
        <f t="shared" si="463"/>
        <v>dez/2019</v>
      </c>
      <c r="E14850" s="206">
        <v>43818</v>
      </c>
      <c r="F14850" s="205" t="s">
        <v>2613</v>
      </c>
      <c r="G14850" s="205" t="s">
        <v>287</v>
      </c>
      <c r="H14850" s="207" t="s">
        <v>334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691</v>
      </c>
      <c r="C14851" s="205" t="s">
        <v>692</v>
      </c>
      <c r="D14851" s="72" t="str">
        <f t="shared" si="463"/>
        <v>dez/2019</v>
      </c>
      <c r="E14851" s="206">
        <v>43818</v>
      </c>
      <c r="F14851" s="205" t="s">
        <v>2614</v>
      </c>
      <c r="G14851" s="205" t="s">
        <v>287</v>
      </c>
      <c r="H14851" s="207" t="s">
        <v>2615</v>
      </c>
      <c r="I14851" s="207" t="s">
        <v>264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691</v>
      </c>
      <c r="C14852" s="205" t="s">
        <v>692</v>
      </c>
      <c r="D14852" s="72" t="str">
        <f t="shared" ref="D14852:D14915" si="465">TEXT(E14852,"mmm/aaaa")</f>
        <v>dez/2019</v>
      </c>
      <c r="E14852" s="206">
        <v>43818</v>
      </c>
      <c r="F14852" s="205" t="s">
        <v>2616</v>
      </c>
      <c r="G14852" s="205" t="s">
        <v>287</v>
      </c>
      <c r="H14852" s="207" t="s">
        <v>2092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691</v>
      </c>
      <c r="C14853" s="205" t="s">
        <v>692</v>
      </c>
      <c r="D14853" s="72" t="str">
        <f t="shared" si="465"/>
        <v>dez/2019</v>
      </c>
      <c r="E14853" s="206">
        <v>43818</v>
      </c>
      <c r="F14853" s="205" t="s">
        <v>2617</v>
      </c>
      <c r="G14853" s="205" t="s">
        <v>287</v>
      </c>
      <c r="H14853" s="207" t="s">
        <v>2092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691</v>
      </c>
      <c r="C14854" s="205" t="s">
        <v>692</v>
      </c>
      <c r="D14854" s="72" t="str">
        <f t="shared" si="465"/>
        <v>dez/2019</v>
      </c>
      <c r="E14854" s="206">
        <v>43818</v>
      </c>
      <c r="F14854" s="205" t="s">
        <v>2618</v>
      </c>
      <c r="G14854" s="205" t="s">
        <v>287</v>
      </c>
      <c r="H14854" s="207" t="s">
        <v>1059</v>
      </c>
      <c r="I14854" s="207" t="s">
        <v>261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691</v>
      </c>
      <c r="C14855" s="205" t="s">
        <v>692</v>
      </c>
      <c r="D14855" s="72" t="str">
        <f t="shared" si="465"/>
        <v>dez/2019</v>
      </c>
      <c r="E14855" s="206">
        <v>43818</v>
      </c>
      <c r="F14855" s="205" t="s">
        <v>2619</v>
      </c>
      <c r="G14855" s="205" t="s">
        <v>287</v>
      </c>
      <c r="H14855" s="207" t="s">
        <v>1059</v>
      </c>
      <c r="I14855" s="207" t="s">
        <v>261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691</v>
      </c>
      <c r="C14856" s="205" t="s">
        <v>692</v>
      </c>
      <c r="D14856" s="72" t="str">
        <f t="shared" si="465"/>
        <v>dez/2019</v>
      </c>
      <c r="E14856" s="206">
        <v>43818</v>
      </c>
      <c r="F14856" s="205" t="s">
        <v>2620</v>
      </c>
      <c r="G14856" s="205" t="s">
        <v>287</v>
      </c>
      <c r="H14856" s="207" t="s">
        <v>2190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691</v>
      </c>
      <c r="C14857" s="205" t="s">
        <v>692</v>
      </c>
      <c r="D14857" s="72" t="str">
        <f t="shared" si="465"/>
        <v>dez/2019</v>
      </c>
      <c r="E14857" s="206">
        <v>43818</v>
      </c>
      <c r="F14857" s="205" t="s">
        <v>2621</v>
      </c>
      <c r="G14857" s="205" t="s">
        <v>287</v>
      </c>
      <c r="H14857" s="207" t="s">
        <v>1462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691</v>
      </c>
      <c r="C14858" s="205" t="s">
        <v>692</v>
      </c>
      <c r="D14858" s="72" t="str">
        <f t="shared" si="465"/>
        <v>dez/2019</v>
      </c>
      <c r="E14858" s="206">
        <v>43818</v>
      </c>
      <c r="F14858" s="205" t="s">
        <v>2622</v>
      </c>
      <c r="G14858" s="205" t="s">
        <v>287</v>
      </c>
      <c r="H14858" s="207" t="s">
        <v>2075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691</v>
      </c>
      <c r="C14859" s="205" t="s">
        <v>692</v>
      </c>
      <c r="D14859" s="72" t="str">
        <f t="shared" si="465"/>
        <v>dez/2019</v>
      </c>
      <c r="E14859" s="206">
        <v>43818</v>
      </c>
      <c r="F14859" s="205" t="s">
        <v>2623</v>
      </c>
      <c r="G14859" s="205" t="s">
        <v>287</v>
      </c>
      <c r="H14859" s="207" t="s">
        <v>2075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691</v>
      </c>
      <c r="C14860" s="205" t="s">
        <v>692</v>
      </c>
      <c r="D14860" s="72" t="str">
        <f t="shared" si="465"/>
        <v>dez/2019</v>
      </c>
      <c r="E14860" s="206">
        <v>43818</v>
      </c>
      <c r="F14860" s="205" t="s">
        <v>2624</v>
      </c>
      <c r="G14860" s="205" t="s">
        <v>287</v>
      </c>
      <c r="H14860" s="207" t="s">
        <v>2075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691</v>
      </c>
      <c r="C14861" s="205" t="s">
        <v>692</v>
      </c>
      <c r="D14861" s="72" t="str">
        <f t="shared" si="465"/>
        <v>dez/2019</v>
      </c>
      <c r="E14861" s="206">
        <v>43818</v>
      </c>
      <c r="F14861" s="205" t="s">
        <v>2625</v>
      </c>
      <c r="G14861" s="205" t="s">
        <v>287</v>
      </c>
      <c r="H14861" s="207" t="s">
        <v>2075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691</v>
      </c>
      <c r="C14862" s="205" t="s">
        <v>692</v>
      </c>
      <c r="D14862" s="72" t="str">
        <f t="shared" si="465"/>
        <v>dez/2019</v>
      </c>
      <c r="E14862" s="206">
        <v>43818</v>
      </c>
      <c r="F14862" s="205" t="s">
        <v>2614</v>
      </c>
      <c r="G14862" s="205" t="s">
        <v>287</v>
      </c>
      <c r="H14862" s="207" t="s">
        <v>2615</v>
      </c>
      <c r="I14862" s="207" t="s">
        <v>264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691</v>
      </c>
      <c r="C14863" s="205" t="s">
        <v>692</v>
      </c>
      <c r="D14863" s="72" t="str">
        <f t="shared" si="465"/>
        <v>dez/2019</v>
      </c>
      <c r="E14863" s="206">
        <v>43818</v>
      </c>
      <c r="F14863" s="205" t="s">
        <v>2011</v>
      </c>
      <c r="G14863" s="205" t="s">
        <v>287</v>
      </c>
      <c r="H14863" s="207" t="s">
        <v>819</v>
      </c>
      <c r="I14863" s="207" t="s">
        <v>268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691</v>
      </c>
      <c r="C14864" s="205" t="s">
        <v>692</v>
      </c>
      <c r="D14864" s="72" t="str">
        <f t="shared" si="465"/>
        <v>dez/2019</v>
      </c>
      <c r="E14864" s="206">
        <v>43818</v>
      </c>
      <c r="F14864" s="205" t="s">
        <v>2011</v>
      </c>
      <c r="G14864" s="205" t="s">
        <v>287</v>
      </c>
      <c r="H14864" s="207" t="s">
        <v>956</v>
      </c>
      <c r="I14864" s="207" t="s">
        <v>268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691</v>
      </c>
      <c r="C14865" s="205" t="s">
        <v>692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287</v>
      </c>
      <c r="H14865" s="207" t="s">
        <v>316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691</v>
      </c>
      <c r="C14866" s="205" t="s">
        <v>692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287</v>
      </c>
      <c r="H14866" s="207" t="s">
        <v>2626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691</v>
      </c>
      <c r="C14867" s="205" t="s">
        <v>692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287</v>
      </c>
      <c r="H14867" s="207" t="s">
        <v>2626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691</v>
      </c>
      <c r="C14868" s="205" t="s">
        <v>692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287</v>
      </c>
      <c r="H14868" s="207" t="s">
        <v>2626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691</v>
      </c>
      <c r="C14869" s="205" t="s">
        <v>692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287</v>
      </c>
      <c r="H14869" s="207" t="s">
        <v>1983</v>
      </c>
      <c r="I14869" s="207" t="s">
        <v>248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691</v>
      </c>
      <c r="C14870" s="205" t="s">
        <v>692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287</v>
      </c>
      <c r="H14870" s="207" t="s">
        <v>1983</v>
      </c>
      <c r="I14870" s="207" t="s">
        <v>248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691</v>
      </c>
      <c r="C14871" s="205" t="s">
        <v>692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287</v>
      </c>
      <c r="H14871" s="207" t="s">
        <v>1884</v>
      </c>
      <c r="I14871" s="207" t="s">
        <v>242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691</v>
      </c>
      <c r="C14872" s="205" t="s">
        <v>692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287</v>
      </c>
      <c r="H14872" s="207" t="s">
        <v>1884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691</v>
      </c>
      <c r="C14873" s="205" t="s">
        <v>692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287</v>
      </c>
      <c r="H14873" s="207" t="s">
        <v>1884</v>
      </c>
      <c r="I14873" s="207" t="s">
        <v>242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691</v>
      </c>
      <c r="C14874" s="205" t="s">
        <v>692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287</v>
      </c>
      <c r="H14874" s="207" t="s">
        <v>1884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691</v>
      </c>
      <c r="C14875" s="205" t="s">
        <v>692</v>
      </c>
      <c r="D14875" s="72" t="str">
        <f t="shared" si="465"/>
        <v>dez/2019</v>
      </c>
      <c r="E14875" s="206">
        <v>43818</v>
      </c>
      <c r="F14875" s="205" t="s">
        <v>2011</v>
      </c>
      <c r="G14875" s="205" t="s">
        <v>287</v>
      </c>
      <c r="H14875" s="207" t="s">
        <v>933</v>
      </c>
      <c r="I14875" s="207" t="s">
        <v>268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691</v>
      </c>
      <c r="C14876" s="205" t="s">
        <v>692</v>
      </c>
      <c r="D14876" s="72" t="str">
        <f t="shared" si="465"/>
        <v>dez/2019</v>
      </c>
      <c r="E14876" s="206">
        <v>43818</v>
      </c>
      <c r="F14876" s="205" t="s">
        <v>2011</v>
      </c>
      <c r="G14876" s="205" t="s">
        <v>287</v>
      </c>
      <c r="H14876" s="207" t="s">
        <v>881</v>
      </c>
      <c r="I14876" s="207" t="s">
        <v>268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691</v>
      </c>
      <c r="C14877" s="205" t="s">
        <v>692</v>
      </c>
      <c r="D14877" s="72" t="str">
        <f t="shared" si="465"/>
        <v>dez/2019</v>
      </c>
      <c r="E14877" s="206">
        <v>43818</v>
      </c>
      <c r="F14877" s="205" t="s">
        <v>210</v>
      </c>
      <c r="G14877" s="205" t="s">
        <v>287</v>
      </c>
      <c r="H14877" s="207" t="s">
        <v>298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691</v>
      </c>
      <c r="C14878" s="205" t="s">
        <v>692</v>
      </c>
      <c r="D14878" s="72" t="str">
        <f t="shared" si="465"/>
        <v>dez/2019</v>
      </c>
      <c r="E14878" s="206">
        <v>43818</v>
      </c>
      <c r="F14878" s="205" t="s">
        <v>210</v>
      </c>
      <c r="G14878" s="205" t="s">
        <v>287</v>
      </c>
      <c r="H14878" s="207" t="s">
        <v>298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691</v>
      </c>
      <c r="C14879" s="205" t="s">
        <v>692</v>
      </c>
      <c r="D14879" s="72" t="str">
        <f t="shared" si="465"/>
        <v>dez/2019</v>
      </c>
      <c r="E14879" s="206">
        <v>43818</v>
      </c>
      <c r="F14879" s="205" t="s">
        <v>210</v>
      </c>
      <c r="G14879" s="205" t="s">
        <v>287</v>
      </c>
      <c r="H14879" s="207" t="s">
        <v>298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691</v>
      </c>
      <c r="C14880" s="205" t="s">
        <v>692</v>
      </c>
      <c r="D14880" s="72" t="str">
        <f t="shared" si="465"/>
        <v>dez/2019</v>
      </c>
      <c r="E14880" s="206">
        <v>43818</v>
      </c>
      <c r="F14880" s="205" t="s">
        <v>210</v>
      </c>
      <c r="G14880" s="205" t="s">
        <v>287</v>
      </c>
      <c r="H14880" s="207" t="s">
        <v>298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691</v>
      </c>
      <c r="C14881" s="205" t="s">
        <v>692</v>
      </c>
      <c r="D14881" s="72" t="str">
        <f t="shared" si="465"/>
        <v>dez/2019</v>
      </c>
      <c r="E14881" s="206">
        <v>43818</v>
      </c>
      <c r="F14881" s="205" t="s">
        <v>210</v>
      </c>
      <c r="G14881" s="205" t="s">
        <v>287</v>
      </c>
      <c r="H14881" s="207" t="s">
        <v>298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691</v>
      </c>
      <c r="C14882" s="205" t="s">
        <v>692</v>
      </c>
      <c r="D14882" s="72" t="str">
        <f t="shared" si="465"/>
        <v>dez/2019</v>
      </c>
      <c r="E14882" s="206">
        <v>43818</v>
      </c>
      <c r="F14882" s="205" t="s">
        <v>210</v>
      </c>
      <c r="G14882" s="205" t="s">
        <v>287</v>
      </c>
      <c r="H14882" s="207" t="s">
        <v>298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691</v>
      </c>
      <c r="C14883" s="205" t="s">
        <v>692</v>
      </c>
      <c r="D14883" s="72" t="str">
        <f t="shared" si="465"/>
        <v>dez/2019</v>
      </c>
      <c r="E14883" s="206">
        <v>43818</v>
      </c>
      <c r="F14883" s="205" t="s">
        <v>520</v>
      </c>
      <c r="G14883" s="205" t="s">
        <v>287</v>
      </c>
      <c r="H14883" s="207" t="s">
        <v>204</v>
      </c>
      <c r="I14883" s="207" t="s">
        <v>292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691</v>
      </c>
      <c r="C14884" s="205" t="s">
        <v>692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287</v>
      </c>
      <c r="H14884" s="267" t="s">
        <v>1592</v>
      </c>
      <c r="I14884" s="267" t="s">
        <v>263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691</v>
      </c>
      <c r="C14885" s="205" t="s">
        <v>692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287</v>
      </c>
      <c r="H14885" s="207" t="s">
        <v>2052</v>
      </c>
      <c r="I14885" s="207" t="s">
        <v>252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691</v>
      </c>
      <c r="C14886" s="205" t="s">
        <v>692</v>
      </c>
      <c r="D14886" s="72" t="str">
        <f t="shared" si="465"/>
        <v>dez/2019</v>
      </c>
      <c r="E14886" s="206">
        <v>43819</v>
      </c>
      <c r="F14886" s="205" t="s">
        <v>210</v>
      </c>
      <c r="G14886" s="205" t="s">
        <v>287</v>
      </c>
      <c r="H14886" s="207" t="s">
        <v>298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691</v>
      </c>
      <c r="C14887" s="205" t="s">
        <v>692</v>
      </c>
      <c r="D14887" s="72" t="str">
        <f t="shared" si="465"/>
        <v>dez/2019</v>
      </c>
      <c r="E14887" s="206">
        <v>43819</v>
      </c>
      <c r="F14887" s="205" t="s">
        <v>210</v>
      </c>
      <c r="G14887" s="205" t="s">
        <v>287</v>
      </c>
      <c r="H14887" s="207" t="s">
        <v>298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691</v>
      </c>
      <c r="C14888" s="205" t="s">
        <v>692</v>
      </c>
      <c r="D14888" s="72" t="str">
        <f t="shared" si="465"/>
        <v>dez/2019</v>
      </c>
      <c r="E14888" s="206">
        <v>43819</v>
      </c>
      <c r="F14888" s="205" t="s">
        <v>520</v>
      </c>
      <c r="G14888" s="205" t="s">
        <v>287</v>
      </c>
      <c r="H14888" s="207" t="s">
        <v>204</v>
      </c>
      <c r="I14888" s="207" t="s">
        <v>292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693</v>
      </c>
      <c r="C14889" s="205" t="s">
        <v>692</v>
      </c>
      <c r="D14889" s="72" t="str">
        <f t="shared" si="465"/>
        <v>dez/2019</v>
      </c>
      <c r="E14889" s="206">
        <v>43822</v>
      </c>
      <c r="F14889" s="205" t="s">
        <v>201</v>
      </c>
      <c r="G14889" s="205" t="s">
        <v>287</v>
      </c>
      <c r="H14889" s="207" t="s">
        <v>1887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693</v>
      </c>
      <c r="C14890" s="205" t="s">
        <v>692</v>
      </c>
      <c r="D14890" s="72" t="str">
        <f t="shared" si="465"/>
        <v>dez/2019</v>
      </c>
      <c r="E14890" s="206">
        <v>43822</v>
      </c>
      <c r="F14890" s="205" t="s">
        <v>520</v>
      </c>
      <c r="G14890" s="205" t="s">
        <v>287</v>
      </c>
      <c r="H14890" s="207" t="s">
        <v>204</v>
      </c>
      <c r="I14890" s="207" t="s">
        <v>292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691</v>
      </c>
      <c r="C14891" s="205" t="s">
        <v>692</v>
      </c>
      <c r="D14891" s="72" t="str">
        <f t="shared" si="465"/>
        <v>dez/2019</v>
      </c>
      <c r="E14891" s="206">
        <v>43822</v>
      </c>
      <c r="F14891" s="205" t="s">
        <v>201</v>
      </c>
      <c r="G14891" s="205" t="s">
        <v>287</v>
      </c>
      <c r="H14891" s="207" t="s">
        <v>1887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691</v>
      </c>
      <c r="C14892" s="205" t="s">
        <v>692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287</v>
      </c>
      <c r="H14892" s="207" t="s">
        <v>217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691</v>
      </c>
      <c r="C14893" s="205" t="s">
        <v>692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287</v>
      </c>
      <c r="H14893" s="207" t="s">
        <v>1023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691</v>
      </c>
      <c r="C14894" s="205" t="s">
        <v>692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287</v>
      </c>
      <c r="H14894" s="207" t="s">
        <v>143</v>
      </c>
      <c r="I14894" s="207" t="s">
        <v>247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691</v>
      </c>
      <c r="C14895" s="205" t="s">
        <v>692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287</v>
      </c>
      <c r="H14895" s="207" t="s">
        <v>143</v>
      </c>
      <c r="I14895" s="207" t="s">
        <v>247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691</v>
      </c>
      <c r="C14896" s="205" t="s">
        <v>692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2627</v>
      </c>
      <c r="H14896" s="207" t="s">
        <v>2531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691</v>
      </c>
      <c r="C14897" s="205" t="s">
        <v>692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287</v>
      </c>
      <c r="H14897" s="207" t="s">
        <v>2028</v>
      </c>
      <c r="I14897" s="207" t="s">
        <v>249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691</v>
      </c>
      <c r="C14898" s="205" t="s">
        <v>692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287</v>
      </c>
      <c r="H14898" s="207" t="s">
        <v>2028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691</v>
      </c>
      <c r="C14899" s="205" t="s">
        <v>692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287</v>
      </c>
      <c r="H14899" s="207" t="s">
        <v>2028</v>
      </c>
      <c r="I14899" s="207" t="s">
        <v>249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691</v>
      </c>
      <c r="C14900" s="205" t="s">
        <v>692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287</v>
      </c>
      <c r="H14900" s="207" t="s">
        <v>2028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691</v>
      </c>
      <c r="C14901" s="205" t="s">
        <v>692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287</v>
      </c>
      <c r="H14901" s="207" t="s">
        <v>2028</v>
      </c>
      <c r="I14901" s="207" t="s">
        <v>249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691</v>
      </c>
      <c r="C14902" s="205" t="s">
        <v>692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287</v>
      </c>
      <c r="H14902" s="207" t="s">
        <v>2028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691</v>
      </c>
      <c r="C14903" s="205" t="s">
        <v>692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287</v>
      </c>
      <c r="H14903" s="207" t="s">
        <v>2194</v>
      </c>
      <c r="I14903" s="207" t="s">
        <v>268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691</v>
      </c>
      <c r="C14904" s="205" t="s">
        <v>692</v>
      </c>
      <c r="D14904" s="72" t="str">
        <f t="shared" si="465"/>
        <v>dez/2019</v>
      </c>
      <c r="E14904" s="206">
        <v>43822</v>
      </c>
      <c r="F14904" s="205" t="s">
        <v>210</v>
      </c>
      <c r="G14904" s="205" t="s">
        <v>287</v>
      </c>
      <c r="H14904" s="207" t="s">
        <v>298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691</v>
      </c>
      <c r="C14905" s="205" t="s">
        <v>692</v>
      </c>
      <c r="D14905" s="72" t="str">
        <f t="shared" si="465"/>
        <v>dez/2019</v>
      </c>
      <c r="E14905" s="206">
        <v>43822</v>
      </c>
      <c r="F14905" s="205" t="s">
        <v>210</v>
      </c>
      <c r="G14905" s="205" t="s">
        <v>287</v>
      </c>
      <c r="H14905" s="207" t="s">
        <v>298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691</v>
      </c>
      <c r="C14906" s="205" t="s">
        <v>692</v>
      </c>
      <c r="D14906" s="72" t="str">
        <f t="shared" si="465"/>
        <v>dez/2019</v>
      </c>
      <c r="E14906" s="206">
        <v>43822</v>
      </c>
      <c r="F14906" s="205" t="s">
        <v>210</v>
      </c>
      <c r="G14906" s="205" t="s">
        <v>287</v>
      </c>
      <c r="H14906" s="207" t="s">
        <v>298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691</v>
      </c>
      <c r="C14907" s="205" t="s">
        <v>692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287</v>
      </c>
      <c r="H14907" s="207" t="s">
        <v>2408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691</v>
      </c>
      <c r="C14908" s="205" t="s">
        <v>692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287</v>
      </c>
      <c r="H14908" s="207" t="s">
        <v>2628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691</v>
      </c>
      <c r="C14909" s="205" t="s">
        <v>692</v>
      </c>
      <c r="D14909" s="72" t="str">
        <f t="shared" si="465"/>
        <v>dez/2019</v>
      </c>
      <c r="E14909" s="206">
        <v>43826</v>
      </c>
      <c r="F14909" s="205" t="s">
        <v>584</v>
      </c>
      <c r="G14909" s="205" t="s">
        <v>287</v>
      </c>
      <c r="H14909" s="207" t="s">
        <v>770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691</v>
      </c>
      <c r="C14910" s="205" t="s">
        <v>692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287</v>
      </c>
      <c r="H14910" s="207" t="s">
        <v>2629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691</v>
      </c>
      <c r="C14911" s="205" t="s">
        <v>692</v>
      </c>
      <c r="D14911" s="72" t="str">
        <f t="shared" si="465"/>
        <v>dez/2019</v>
      </c>
      <c r="E14911" s="206">
        <v>43826</v>
      </c>
      <c r="F14911" s="205" t="s">
        <v>210</v>
      </c>
      <c r="G14911" s="205" t="s">
        <v>287</v>
      </c>
      <c r="H14911" s="207" t="s">
        <v>298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691</v>
      </c>
      <c r="C14912" s="205" t="s">
        <v>692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287</v>
      </c>
      <c r="H14912" s="207" t="s">
        <v>828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691</v>
      </c>
      <c r="C14913" s="205" t="s">
        <v>692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287</v>
      </c>
      <c r="H14913" s="207" t="s">
        <v>898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691</v>
      </c>
      <c r="C14914" s="205" t="s">
        <v>692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287</v>
      </c>
      <c r="H14914" s="207" t="s">
        <v>1054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691</v>
      </c>
      <c r="C14915" s="205" t="s">
        <v>692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287</v>
      </c>
      <c r="H14915" s="207" t="s">
        <v>811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691</v>
      </c>
      <c r="C14916" s="205" t="s">
        <v>692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287</v>
      </c>
      <c r="H14916" s="207" t="s">
        <v>1055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691</v>
      </c>
      <c r="C14917" s="205" t="s">
        <v>692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287</v>
      </c>
      <c r="H14917" s="207" t="s">
        <v>848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691</v>
      </c>
      <c r="C14918" s="205" t="s">
        <v>692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287</v>
      </c>
      <c r="H14918" s="207" t="s">
        <v>769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691</v>
      </c>
      <c r="C14919" s="205" t="s">
        <v>692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287</v>
      </c>
      <c r="H14919" s="207" t="s">
        <v>2630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691</v>
      </c>
      <c r="C14920" s="205" t="s">
        <v>692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287</v>
      </c>
      <c r="H14920" s="207" t="s">
        <v>722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691</v>
      </c>
      <c r="C14921" s="205" t="s">
        <v>692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287</v>
      </c>
      <c r="H14921" s="207" t="s">
        <v>823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691</v>
      </c>
      <c r="C14922" s="205" t="s">
        <v>692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287</v>
      </c>
      <c r="H14922" s="207" t="s">
        <v>873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691</v>
      </c>
      <c r="C14923" s="205" t="s">
        <v>692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287</v>
      </c>
      <c r="H14923" s="207" t="s">
        <v>738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691</v>
      </c>
      <c r="C14924" s="205" t="s">
        <v>692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287</v>
      </c>
      <c r="H14924" s="207" t="s">
        <v>863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691</v>
      </c>
      <c r="C14925" s="205" t="s">
        <v>692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287</v>
      </c>
      <c r="H14925" s="207" t="s">
        <v>815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691</v>
      </c>
      <c r="C14926" s="205" t="s">
        <v>692</v>
      </c>
      <c r="D14926" s="72" t="str">
        <f t="shared" si="467"/>
        <v>dez/2019</v>
      </c>
      <c r="E14926" s="206">
        <v>43829</v>
      </c>
      <c r="F14926" s="205" t="s">
        <v>211</v>
      </c>
      <c r="G14926" s="205" t="s">
        <v>287</v>
      </c>
      <c r="H14926" s="207" t="s">
        <v>2631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693</v>
      </c>
      <c r="C14927" s="205" t="s">
        <v>692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287</v>
      </c>
      <c r="H14927" s="207" t="s">
        <v>2632</v>
      </c>
      <c r="I14927" s="207" t="s">
        <v>230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691</v>
      </c>
      <c r="C14928" s="205" t="s">
        <v>692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287</v>
      </c>
      <c r="H14928" s="207" t="s">
        <v>2632</v>
      </c>
      <c r="I14928" s="207" t="s">
        <v>230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1881</v>
      </c>
    </row>
    <row r="14929" spans="1:12" x14ac:dyDescent="0.3">
      <c r="A14929" s="286" t="str">
        <f t="shared" si="466"/>
        <v>2020</v>
      </c>
      <c r="B14929" s="205" t="s">
        <v>691</v>
      </c>
      <c r="C14929" s="205" t="s">
        <v>692</v>
      </c>
      <c r="D14929" s="72" t="str">
        <f t="shared" si="467"/>
        <v>jan/2020</v>
      </c>
      <c r="E14929" s="206">
        <v>43832</v>
      </c>
      <c r="F14929" s="205" t="s">
        <v>210</v>
      </c>
      <c r="G14929" s="205" t="s">
        <v>287</v>
      </c>
      <c r="H14929" s="207" t="s">
        <v>298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691</v>
      </c>
      <c r="C14930" s="205" t="s">
        <v>692</v>
      </c>
      <c r="D14930" s="72" t="str">
        <f t="shared" si="467"/>
        <v>jan/2020</v>
      </c>
      <c r="E14930" s="206">
        <v>43833</v>
      </c>
      <c r="F14930" s="205" t="s">
        <v>547</v>
      </c>
      <c r="G14930" s="205" t="s">
        <v>287</v>
      </c>
      <c r="H14930" s="207" t="s">
        <v>2634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691</v>
      </c>
      <c r="C14931" s="205" t="s">
        <v>692</v>
      </c>
      <c r="D14931" s="72" t="str">
        <f t="shared" si="467"/>
        <v>jan/2020</v>
      </c>
      <c r="E14931" s="206">
        <v>43833</v>
      </c>
      <c r="F14931" s="205" t="s">
        <v>547</v>
      </c>
      <c r="G14931" s="205" t="s">
        <v>287</v>
      </c>
      <c r="H14931" s="207" t="s">
        <v>2085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691</v>
      </c>
      <c r="C14932" s="205" t="s">
        <v>692</v>
      </c>
      <c r="D14932" s="72" t="str">
        <f t="shared" si="467"/>
        <v>jan/2020</v>
      </c>
      <c r="E14932" s="206">
        <v>43833</v>
      </c>
      <c r="F14932" s="205" t="s">
        <v>1670</v>
      </c>
      <c r="G14932" s="205" t="s">
        <v>287</v>
      </c>
      <c r="H14932" s="207" t="s">
        <v>2634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691</v>
      </c>
      <c r="C14933" s="205" t="s">
        <v>692</v>
      </c>
      <c r="D14933" s="72" t="str">
        <f t="shared" si="467"/>
        <v>jan/2020</v>
      </c>
      <c r="E14933" s="206">
        <v>43836</v>
      </c>
      <c r="F14933" s="205" t="s">
        <v>211</v>
      </c>
      <c r="G14933" s="205" t="s">
        <v>287</v>
      </c>
      <c r="H14933" s="207" t="s">
        <v>2635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691</v>
      </c>
      <c r="C14934" s="205" t="s">
        <v>692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287</v>
      </c>
      <c r="H14934" s="207" t="s">
        <v>2636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691</v>
      </c>
      <c r="C14935" s="205" t="s">
        <v>692</v>
      </c>
      <c r="D14935" s="72" t="str">
        <f t="shared" si="467"/>
        <v>jan/2020</v>
      </c>
      <c r="E14935" s="206">
        <v>43837</v>
      </c>
      <c r="F14935" s="205" t="s">
        <v>1886</v>
      </c>
      <c r="G14935" s="205" t="s">
        <v>287</v>
      </c>
      <c r="H14935" s="207" t="s">
        <v>2637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691</v>
      </c>
      <c r="C14936" s="205" t="s">
        <v>692</v>
      </c>
      <c r="D14936" s="72" t="str">
        <f t="shared" si="467"/>
        <v>jan/2020</v>
      </c>
      <c r="E14936" s="206">
        <v>43837</v>
      </c>
      <c r="F14936" s="205" t="s">
        <v>1886</v>
      </c>
      <c r="G14936" s="205" t="s">
        <v>287</v>
      </c>
      <c r="H14936" s="207" t="s">
        <v>2638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691</v>
      </c>
      <c r="C14937" s="205" t="s">
        <v>692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287</v>
      </c>
      <c r="H14937" s="207" t="s">
        <v>399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691</v>
      </c>
      <c r="C14938" s="205" t="s">
        <v>692</v>
      </c>
      <c r="D14938" s="72" t="str">
        <f t="shared" si="467"/>
        <v>jan/2020</v>
      </c>
      <c r="E14938" s="206">
        <v>43837</v>
      </c>
      <c r="F14938" s="205" t="s">
        <v>201</v>
      </c>
      <c r="G14938" s="205" t="s">
        <v>287</v>
      </c>
      <c r="H14938" s="207" t="s">
        <v>294</v>
      </c>
      <c r="I14938" s="207" t="s">
        <v>229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691</v>
      </c>
      <c r="C14939" s="205" t="s">
        <v>692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287</v>
      </c>
      <c r="H14939" s="207" t="s">
        <v>2639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691</v>
      </c>
      <c r="C14940" s="205" t="s">
        <v>692</v>
      </c>
      <c r="D14940" s="72" t="str">
        <f t="shared" si="467"/>
        <v>jan/2020</v>
      </c>
      <c r="E14940" s="206">
        <v>43837</v>
      </c>
      <c r="F14940" s="205" t="s">
        <v>520</v>
      </c>
      <c r="G14940" s="205" t="s">
        <v>287</v>
      </c>
      <c r="H14940" s="207" t="s">
        <v>204</v>
      </c>
      <c r="I14940" s="207" t="s">
        <v>292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691</v>
      </c>
      <c r="C14941" s="205" t="s">
        <v>692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287</v>
      </c>
      <c r="H14941" s="207" t="s">
        <v>389</v>
      </c>
      <c r="I14941" s="207" t="s">
        <v>241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691</v>
      </c>
      <c r="C14942" s="205" t="s">
        <v>692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287</v>
      </c>
      <c r="H14942" s="267" t="s">
        <v>2549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691</v>
      </c>
      <c r="C14943" s="205" t="s">
        <v>692</v>
      </c>
      <c r="D14943" s="72" t="str">
        <f t="shared" si="467"/>
        <v>jan/2020</v>
      </c>
      <c r="E14943" s="206">
        <v>43838</v>
      </c>
      <c r="F14943" s="205" t="s">
        <v>210</v>
      </c>
      <c r="G14943" s="205" t="s">
        <v>287</v>
      </c>
      <c r="H14943" s="207" t="s">
        <v>298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691</v>
      </c>
      <c r="C14944" s="205" t="s">
        <v>692</v>
      </c>
      <c r="D14944" s="72" t="str">
        <f t="shared" si="467"/>
        <v>jan/2020</v>
      </c>
      <c r="E14944" s="206">
        <v>43838</v>
      </c>
      <c r="F14944" s="205" t="s">
        <v>210</v>
      </c>
      <c r="G14944" s="205" t="s">
        <v>287</v>
      </c>
      <c r="H14944" s="207" t="s">
        <v>298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691</v>
      </c>
      <c r="C14945" s="205" t="s">
        <v>692</v>
      </c>
      <c r="D14945" s="72" t="str">
        <f t="shared" si="467"/>
        <v>jan/2020</v>
      </c>
      <c r="E14945" s="206">
        <v>43838</v>
      </c>
      <c r="F14945" s="205" t="s">
        <v>520</v>
      </c>
      <c r="G14945" s="205" t="s">
        <v>287</v>
      </c>
      <c r="H14945" s="207" t="s">
        <v>204</v>
      </c>
      <c r="I14945" s="207" t="s">
        <v>292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691</v>
      </c>
      <c r="C14946" s="205" t="s">
        <v>692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287</v>
      </c>
      <c r="H14946" s="207" t="s">
        <v>2173</v>
      </c>
      <c r="I14946" s="207" t="s">
        <v>236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691</v>
      </c>
      <c r="C14947" s="205" t="s">
        <v>692</v>
      </c>
      <c r="D14947" s="72" t="str">
        <f t="shared" si="467"/>
        <v>jan/2020</v>
      </c>
      <c r="E14947" s="206">
        <v>43839</v>
      </c>
      <c r="F14947" s="205" t="s">
        <v>210</v>
      </c>
      <c r="G14947" s="205" t="s">
        <v>287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691</v>
      </c>
      <c r="C14948" s="205" t="s">
        <v>692</v>
      </c>
      <c r="D14948" s="72" t="str">
        <f t="shared" si="467"/>
        <v>jan/2020</v>
      </c>
      <c r="E14948" s="206">
        <v>43839</v>
      </c>
      <c r="F14948" s="205" t="s">
        <v>520</v>
      </c>
      <c r="G14948" s="205" t="s">
        <v>287</v>
      </c>
      <c r="H14948" s="207" t="s">
        <v>204</v>
      </c>
      <c r="I14948" s="207" t="s">
        <v>292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691</v>
      </c>
      <c r="C14949" s="205" t="s">
        <v>692</v>
      </c>
      <c r="D14949" s="72" t="str">
        <f t="shared" si="467"/>
        <v>jan/2020</v>
      </c>
      <c r="E14949" s="206">
        <v>43844</v>
      </c>
      <c r="F14949" s="205" t="s">
        <v>210</v>
      </c>
      <c r="G14949" s="205" t="s">
        <v>287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691</v>
      </c>
      <c r="C14950" s="205" t="s">
        <v>692</v>
      </c>
      <c r="D14950" s="72" t="str">
        <f t="shared" si="467"/>
        <v>jan/2020</v>
      </c>
      <c r="E14950" s="206">
        <v>43844</v>
      </c>
      <c r="F14950" s="205" t="s">
        <v>520</v>
      </c>
      <c r="G14950" s="205" t="s">
        <v>287</v>
      </c>
      <c r="H14950" s="207" t="s">
        <v>204</v>
      </c>
      <c r="I14950" s="207" t="s">
        <v>292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691</v>
      </c>
      <c r="C14951" s="205" t="s">
        <v>692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287</v>
      </c>
      <c r="H14951" s="207" t="s">
        <v>582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691</v>
      </c>
      <c r="C14952" s="205" t="s">
        <v>692</v>
      </c>
      <c r="D14952" s="72" t="str">
        <f t="shared" si="467"/>
        <v>jan/2020</v>
      </c>
      <c r="E14952" s="206">
        <v>43844</v>
      </c>
      <c r="F14952" s="205" t="s">
        <v>2640</v>
      </c>
      <c r="G14952" s="205" t="s">
        <v>287</v>
      </c>
      <c r="H14952" s="207" t="s">
        <v>2372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691</v>
      </c>
      <c r="C14953" s="205" t="s">
        <v>692</v>
      </c>
      <c r="D14953" s="72" t="str">
        <f t="shared" si="467"/>
        <v>jan/2020</v>
      </c>
      <c r="E14953" s="206">
        <v>43845</v>
      </c>
      <c r="F14953" s="205" t="s">
        <v>1670</v>
      </c>
      <c r="G14953" s="205" t="s">
        <v>287</v>
      </c>
      <c r="H14953" s="207" t="s">
        <v>318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691</v>
      </c>
      <c r="C14954" s="205" t="s">
        <v>692</v>
      </c>
      <c r="D14954" s="72" t="str">
        <f t="shared" si="467"/>
        <v>jan/2020</v>
      </c>
      <c r="E14954" s="206">
        <v>43845</v>
      </c>
      <c r="F14954" s="205" t="s">
        <v>547</v>
      </c>
      <c r="G14954" s="205" t="s">
        <v>287</v>
      </c>
      <c r="H14954" s="207" t="s">
        <v>318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691</v>
      </c>
      <c r="C14955" s="205" t="s">
        <v>692</v>
      </c>
      <c r="D14955" s="72" t="str">
        <f t="shared" si="467"/>
        <v>jan/2020</v>
      </c>
      <c r="E14955" s="206">
        <v>43845</v>
      </c>
      <c r="F14955" s="205" t="s">
        <v>210</v>
      </c>
      <c r="G14955" s="205" t="s">
        <v>287</v>
      </c>
      <c r="H14955" s="207" t="s">
        <v>321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691</v>
      </c>
      <c r="C14956" s="205" t="s">
        <v>692</v>
      </c>
      <c r="D14956" s="72" t="str">
        <f t="shared" si="467"/>
        <v>jan/2020</v>
      </c>
      <c r="E14956" s="206">
        <v>43845</v>
      </c>
      <c r="F14956" s="205" t="s">
        <v>520</v>
      </c>
      <c r="G14956" s="205" t="s">
        <v>287</v>
      </c>
      <c r="H14956" s="207" t="s">
        <v>204</v>
      </c>
      <c r="I14956" s="207" t="s">
        <v>292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691</v>
      </c>
      <c r="C14957" s="205" t="s">
        <v>692</v>
      </c>
      <c r="D14957" s="72" t="str">
        <f t="shared" si="467"/>
        <v>jan/2020</v>
      </c>
      <c r="E14957" s="206">
        <v>43846</v>
      </c>
      <c r="F14957" s="205" t="s">
        <v>1670</v>
      </c>
      <c r="G14957" s="205" t="s">
        <v>287</v>
      </c>
      <c r="H14957" s="207" t="s">
        <v>2641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691</v>
      </c>
      <c r="C14958" s="205" t="s">
        <v>692</v>
      </c>
      <c r="D14958" s="72" t="str">
        <f t="shared" si="467"/>
        <v>jan/2020</v>
      </c>
      <c r="E14958" s="206">
        <v>43846</v>
      </c>
      <c r="F14958" s="205" t="s">
        <v>547</v>
      </c>
      <c r="G14958" s="205" t="s">
        <v>287</v>
      </c>
      <c r="H14958" s="207" t="s">
        <v>2641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691</v>
      </c>
      <c r="C14959" s="205" t="s">
        <v>692</v>
      </c>
      <c r="D14959" s="72" t="str">
        <f t="shared" si="467"/>
        <v>jan/2020</v>
      </c>
      <c r="E14959" s="206">
        <v>43846</v>
      </c>
      <c r="F14959" s="205" t="s">
        <v>520</v>
      </c>
      <c r="G14959" s="205" t="s">
        <v>287</v>
      </c>
      <c r="H14959" s="207" t="s">
        <v>204</v>
      </c>
      <c r="I14959" s="207" t="s">
        <v>292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693</v>
      </c>
      <c r="C14960" s="205" t="s">
        <v>692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287</v>
      </c>
      <c r="H14960" s="207" t="s">
        <v>140</v>
      </c>
      <c r="I14960" s="207" t="s">
        <v>227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693</v>
      </c>
      <c r="C14961" s="205" t="s">
        <v>692</v>
      </c>
      <c r="D14961" s="72" t="str">
        <f t="shared" si="467"/>
        <v>jan/2020</v>
      </c>
      <c r="E14961" s="206">
        <v>43853</v>
      </c>
      <c r="F14961" s="205" t="s">
        <v>201</v>
      </c>
      <c r="G14961" s="205" t="s">
        <v>287</v>
      </c>
      <c r="H14961" s="207" t="s">
        <v>1887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693</v>
      </c>
      <c r="C14962" s="205" t="s">
        <v>692</v>
      </c>
      <c r="D14962" s="72" t="str">
        <f t="shared" si="467"/>
        <v>jan/2020</v>
      </c>
      <c r="E14962" s="206">
        <v>43853</v>
      </c>
      <c r="F14962" s="205" t="s">
        <v>210</v>
      </c>
      <c r="G14962" s="205" t="s">
        <v>287</v>
      </c>
      <c r="H14962" s="207" t="s">
        <v>321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691</v>
      </c>
      <c r="C14963" s="205" t="s">
        <v>692</v>
      </c>
      <c r="D14963" s="72" t="str">
        <f t="shared" si="467"/>
        <v>jan/2020</v>
      </c>
      <c r="E14963" s="206">
        <v>43853</v>
      </c>
      <c r="F14963" s="205" t="s">
        <v>201</v>
      </c>
      <c r="G14963" s="205" t="s">
        <v>287</v>
      </c>
      <c r="H14963" s="207" t="s">
        <v>1887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691</v>
      </c>
      <c r="C14964" s="205" t="s">
        <v>692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287</v>
      </c>
      <c r="H14964" s="207" t="s">
        <v>399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691</v>
      </c>
      <c r="C14965" s="205" t="s">
        <v>692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287</v>
      </c>
      <c r="H14965" s="207" t="s">
        <v>2181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691</v>
      </c>
      <c r="C14966" s="205" t="s">
        <v>692</v>
      </c>
      <c r="D14966" s="72" t="str">
        <f t="shared" si="467"/>
        <v>jan/2020</v>
      </c>
      <c r="E14966" s="206">
        <v>43853</v>
      </c>
      <c r="F14966" s="205" t="s">
        <v>210</v>
      </c>
      <c r="G14966" s="205" t="s">
        <v>287</v>
      </c>
      <c r="H14966" s="207" t="s">
        <v>298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691</v>
      </c>
      <c r="C14967" s="205" t="s">
        <v>692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287</v>
      </c>
      <c r="H14967" s="207" t="s">
        <v>2639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693</v>
      </c>
      <c r="C14968" s="205" t="s">
        <v>692</v>
      </c>
      <c r="D14968" s="72" t="str">
        <f t="shared" si="467"/>
        <v>jan/2020</v>
      </c>
      <c r="E14968" s="206">
        <v>43854</v>
      </c>
      <c r="F14968" s="205" t="s">
        <v>1618</v>
      </c>
      <c r="G14968" s="205" t="s">
        <v>287</v>
      </c>
      <c r="H14968" s="207" t="s">
        <v>1888</v>
      </c>
      <c r="I14968" s="207" t="s">
        <v>202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693</v>
      </c>
      <c r="C14969" s="205" t="s">
        <v>692</v>
      </c>
      <c r="D14969" s="72" t="str">
        <f t="shared" si="467"/>
        <v>jan/2020</v>
      </c>
      <c r="E14969" s="206">
        <v>43854</v>
      </c>
      <c r="F14969" s="205" t="s">
        <v>201</v>
      </c>
      <c r="G14969" s="205" t="s">
        <v>287</v>
      </c>
      <c r="H14969" s="207" t="s">
        <v>1887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693</v>
      </c>
      <c r="C14970" s="205" t="s">
        <v>692</v>
      </c>
      <c r="D14970" s="72" t="str">
        <f t="shared" si="467"/>
        <v>jan/2020</v>
      </c>
      <c r="E14970" s="206">
        <v>43854</v>
      </c>
      <c r="F14970" s="205" t="s">
        <v>201</v>
      </c>
      <c r="G14970" s="205" t="s">
        <v>287</v>
      </c>
      <c r="H14970" s="207" t="s">
        <v>1887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691</v>
      </c>
      <c r="C14971" s="205" t="s">
        <v>692</v>
      </c>
      <c r="D14971" s="72" t="str">
        <f t="shared" si="467"/>
        <v>jan/2020</v>
      </c>
      <c r="E14971" s="206">
        <v>43854</v>
      </c>
      <c r="F14971" s="205" t="s">
        <v>2642</v>
      </c>
      <c r="G14971" s="205" t="s">
        <v>287</v>
      </c>
      <c r="H14971" s="207" t="s">
        <v>2643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691</v>
      </c>
      <c r="C14972" s="205" t="s">
        <v>692</v>
      </c>
      <c r="D14972" s="72" t="str">
        <f t="shared" si="467"/>
        <v>jan/2020</v>
      </c>
      <c r="E14972" s="206">
        <v>43854</v>
      </c>
      <c r="F14972" s="205" t="s">
        <v>201</v>
      </c>
      <c r="G14972" s="205" t="s">
        <v>287</v>
      </c>
      <c r="H14972" s="207" t="s">
        <v>1887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691</v>
      </c>
      <c r="C14973" s="205" t="s">
        <v>692</v>
      </c>
      <c r="D14973" s="72" t="str">
        <f t="shared" si="467"/>
        <v>jan/2020</v>
      </c>
      <c r="E14973" s="206">
        <v>43854</v>
      </c>
      <c r="F14973" s="205" t="s">
        <v>201</v>
      </c>
      <c r="G14973" s="205" t="s">
        <v>287</v>
      </c>
      <c r="H14973" s="207" t="s">
        <v>1887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691</v>
      </c>
      <c r="C14974" s="205" t="s">
        <v>692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287</v>
      </c>
      <c r="H14974" s="207" t="s">
        <v>2644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691</v>
      </c>
      <c r="C14975" s="205" t="s">
        <v>692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287</v>
      </c>
      <c r="H14975" s="207" t="s">
        <v>2038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691</v>
      </c>
      <c r="C14976" s="205" t="s">
        <v>692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287</v>
      </c>
      <c r="H14976" s="207" t="s">
        <v>2645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691</v>
      </c>
      <c r="C14977" s="205" t="s">
        <v>692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287</v>
      </c>
      <c r="H14977" s="207" t="s">
        <v>2173</v>
      </c>
      <c r="I14977" s="207" t="s">
        <v>236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691</v>
      </c>
      <c r="C14978" s="205" t="s">
        <v>692</v>
      </c>
      <c r="D14978" s="72" t="str">
        <f t="shared" si="467"/>
        <v>jan/2020</v>
      </c>
      <c r="E14978" s="206">
        <v>43854</v>
      </c>
      <c r="F14978" s="205" t="s">
        <v>2646</v>
      </c>
      <c r="G14978" s="205" t="s">
        <v>287</v>
      </c>
      <c r="H14978" s="207" t="s">
        <v>2647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691</v>
      </c>
      <c r="C14979" s="205" t="s">
        <v>692</v>
      </c>
      <c r="D14979" s="72" t="str">
        <f t="shared" si="467"/>
        <v>jan/2020</v>
      </c>
      <c r="E14979" s="206">
        <v>43854</v>
      </c>
      <c r="F14979" s="205" t="s">
        <v>2642</v>
      </c>
      <c r="G14979" s="205" t="s">
        <v>287</v>
      </c>
      <c r="H14979" s="207" t="s">
        <v>2643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691</v>
      </c>
      <c r="C14980" s="205" t="s">
        <v>692</v>
      </c>
      <c r="D14980" s="72" t="str">
        <f t="shared" ref="D14980:D15043" si="469">TEXT(E14980,"mmm/aaaa")</f>
        <v>jan/2020</v>
      </c>
      <c r="E14980" s="206">
        <v>43854</v>
      </c>
      <c r="F14980" s="205" t="s">
        <v>2648</v>
      </c>
      <c r="G14980" s="205" t="s">
        <v>287</v>
      </c>
      <c r="H14980" s="207" t="s">
        <v>2649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691</v>
      </c>
      <c r="C14981" s="205" t="s">
        <v>692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287</v>
      </c>
      <c r="H14981" s="267" t="s">
        <v>2536</v>
      </c>
      <c r="I14981" s="267" t="s">
        <v>236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691</v>
      </c>
      <c r="C14982" s="205" t="s">
        <v>692</v>
      </c>
      <c r="D14982" s="72" t="str">
        <f t="shared" si="469"/>
        <v>jan/2020</v>
      </c>
      <c r="E14982" s="206">
        <v>43854</v>
      </c>
      <c r="F14982" s="205" t="s">
        <v>2650</v>
      </c>
      <c r="G14982" s="205" t="s">
        <v>287</v>
      </c>
      <c r="H14982" s="207" t="s">
        <v>2651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691</v>
      </c>
      <c r="C14983" s="205" t="s">
        <v>692</v>
      </c>
      <c r="D14983" s="72" t="str">
        <f t="shared" si="469"/>
        <v>jan/2020</v>
      </c>
      <c r="E14983" s="206">
        <v>43854</v>
      </c>
      <c r="F14983" s="205" t="s">
        <v>2011</v>
      </c>
      <c r="G14983" s="205" t="s">
        <v>287</v>
      </c>
      <c r="H14983" s="207" t="s">
        <v>1603</v>
      </c>
      <c r="I14983" s="207" t="s">
        <v>268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691</v>
      </c>
      <c r="C14984" s="205" t="s">
        <v>692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287</v>
      </c>
      <c r="H14984" s="207" t="s">
        <v>1354</v>
      </c>
      <c r="I14984" s="207" t="s">
        <v>235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691</v>
      </c>
      <c r="C14985" s="205" t="s">
        <v>692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287</v>
      </c>
      <c r="H14985" s="207" t="s">
        <v>1354</v>
      </c>
      <c r="I14985" s="207" t="s">
        <v>235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691</v>
      </c>
      <c r="C14986" s="205" t="s">
        <v>692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287</v>
      </c>
      <c r="H14986" s="207" t="s">
        <v>2652</v>
      </c>
      <c r="I14986" s="207" t="s">
        <v>235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691</v>
      </c>
      <c r="C14987" s="205" t="s">
        <v>692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287</v>
      </c>
      <c r="H14987" s="207" t="s">
        <v>1017</v>
      </c>
      <c r="I14987" s="207" t="s">
        <v>235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691</v>
      </c>
      <c r="C14988" s="205" t="s">
        <v>692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287</v>
      </c>
      <c r="H14988" s="207" t="s">
        <v>2309</v>
      </c>
      <c r="I14988" s="267" t="s">
        <v>260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691</v>
      </c>
      <c r="C14989" s="205" t="s">
        <v>692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287</v>
      </c>
      <c r="H14989" s="207" t="s">
        <v>718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691</v>
      </c>
      <c r="C14990" s="205" t="s">
        <v>692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287</v>
      </c>
      <c r="H14990" s="207" t="s">
        <v>916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691</v>
      </c>
      <c r="C14991" s="205" t="s">
        <v>692</v>
      </c>
      <c r="D14991" s="72" t="str">
        <f t="shared" si="469"/>
        <v>jan/2020</v>
      </c>
      <c r="E14991" s="206">
        <v>43854</v>
      </c>
      <c r="F14991" s="205" t="s">
        <v>2011</v>
      </c>
      <c r="G14991" s="205" t="s">
        <v>287</v>
      </c>
      <c r="H14991" s="207" t="s">
        <v>2653</v>
      </c>
      <c r="I14991" s="207" t="s">
        <v>268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691</v>
      </c>
      <c r="C14992" s="205" t="s">
        <v>692</v>
      </c>
      <c r="D14992" s="72" t="str">
        <f t="shared" si="469"/>
        <v>jan/2020</v>
      </c>
      <c r="E14992" s="206">
        <v>43854</v>
      </c>
      <c r="F14992" s="205" t="s">
        <v>2011</v>
      </c>
      <c r="G14992" s="205" t="s">
        <v>287</v>
      </c>
      <c r="H14992" s="207" t="s">
        <v>2654</v>
      </c>
      <c r="I14992" s="207" t="s">
        <v>268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691</v>
      </c>
      <c r="C14993" s="205" t="s">
        <v>692</v>
      </c>
      <c r="D14993" s="72" t="str">
        <f t="shared" si="469"/>
        <v>jan/2020</v>
      </c>
      <c r="E14993" s="206">
        <v>43854</v>
      </c>
      <c r="F14993" s="205" t="s">
        <v>2011</v>
      </c>
      <c r="G14993" s="205" t="s">
        <v>287</v>
      </c>
      <c r="H14993" s="207" t="s">
        <v>2655</v>
      </c>
      <c r="I14993" s="207" t="s">
        <v>268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691</v>
      </c>
      <c r="C14994" s="205" t="s">
        <v>692</v>
      </c>
      <c r="D14994" s="72" t="str">
        <f t="shared" si="469"/>
        <v>jan/2020</v>
      </c>
      <c r="E14994" s="206">
        <v>43854</v>
      </c>
      <c r="F14994" s="205" t="s">
        <v>2011</v>
      </c>
      <c r="G14994" s="205" t="s">
        <v>287</v>
      </c>
      <c r="H14994" s="207" t="s">
        <v>881</v>
      </c>
      <c r="I14994" s="207" t="s">
        <v>268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691</v>
      </c>
      <c r="C14995" s="205" t="s">
        <v>692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287</v>
      </c>
      <c r="H14995" s="207" t="s">
        <v>1059</v>
      </c>
      <c r="I14995" s="207" t="s">
        <v>261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691</v>
      </c>
      <c r="C14996" s="205" t="s">
        <v>692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287</v>
      </c>
      <c r="H14996" s="267" t="s">
        <v>2377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691</v>
      </c>
      <c r="C14997" s="205" t="s">
        <v>692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287</v>
      </c>
      <c r="H14997" s="267" t="s">
        <v>2377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691</v>
      </c>
      <c r="C14998" s="205" t="s">
        <v>692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287</v>
      </c>
      <c r="H14998" s="267" t="s">
        <v>2377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691</v>
      </c>
      <c r="C14999" s="205" t="s">
        <v>692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287</v>
      </c>
      <c r="H14999" s="207" t="s">
        <v>640</v>
      </c>
      <c r="I14999" s="207" t="s">
        <v>240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691</v>
      </c>
      <c r="C15000" s="205" t="s">
        <v>692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287</v>
      </c>
      <c r="H15000" s="207" t="s">
        <v>640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691</v>
      </c>
      <c r="C15001" s="205" t="s">
        <v>692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287</v>
      </c>
      <c r="H15001" s="207" t="s">
        <v>640</v>
      </c>
      <c r="I15001" s="207" t="s">
        <v>240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691</v>
      </c>
      <c r="C15002" s="205" t="s">
        <v>692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287</v>
      </c>
      <c r="H15002" s="207" t="s">
        <v>640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691</v>
      </c>
      <c r="C15003" s="205" t="s">
        <v>692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287</v>
      </c>
      <c r="H15003" s="207" t="s">
        <v>640</v>
      </c>
      <c r="I15003" s="207" t="s">
        <v>240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691</v>
      </c>
      <c r="C15004" s="205" t="s">
        <v>692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287</v>
      </c>
      <c r="H15004" s="207" t="s">
        <v>640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691</v>
      </c>
      <c r="C15005" s="205" t="s">
        <v>692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287</v>
      </c>
      <c r="H15005" s="207" t="s">
        <v>640</v>
      </c>
      <c r="I15005" s="207" t="s">
        <v>240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691</v>
      </c>
      <c r="C15006" s="205" t="s">
        <v>692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287</v>
      </c>
      <c r="H15006" s="207" t="s">
        <v>640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691</v>
      </c>
      <c r="C15007" s="205" t="s">
        <v>692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287</v>
      </c>
      <c r="H15007" s="207" t="s">
        <v>640</v>
      </c>
      <c r="I15007" s="207" t="s">
        <v>240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691</v>
      </c>
      <c r="C15008" s="205" t="s">
        <v>692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287</v>
      </c>
      <c r="H15008" s="207" t="s">
        <v>640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691</v>
      </c>
      <c r="C15009" s="205" t="s">
        <v>692</v>
      </c>
      <c r="D15009" s="72" t="str">
        <f t="shared" si="469"/>
        <v>jan/2020</v>
      </c>
      <c r="E15009" s="206">
        <v>43854</v>
      </c>
      <c r="F15009" s="205" t="s">
        <v>210</v>
      </c>
      <c r="G15009" s="205" t="s">
        <v>287</v>
      </c>
      <c r="H15009" s="207" t="s">
        <v>298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691</v>
      </c>
      <c r="C15010" s="205" t="s">
        <v>692</v>
      </c>
      <c r="D15010" s="72" t="str">
        <f t="shared" si="469"/>
        <v>jan/2020</v>
      </c>
      <c r="E15010" s="206">
        <v>43854</v>
      </c>
      <c r="F15010" s="205" t="s">
        <v>210</v>
      </c>
      <c r="G15010" s="205" t="s">
        <v>287</v>
      </c>
      <c r="H15010" s="207" t="s">
        <v>298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691</v>
      </c>
      <c r="C15011" s="205" t="s">
        <v>692</v>
      </c>
      <c r="D15011" s="72" t="str">
        <f t="shared" si="469"/>
        <v>jan/2020</v>
      </c>
      <c r="E15011" s="206">
        <v>43854</v>
      </c>
      <c r="F15011" s="205" t="s">
        <v>210</v>
      </c>
      <c r="G15011" s="205" t="s">
        <v>287</v>
      </c>
      <c r="H15011" s="207" t="s">
        <v>298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691</v>
      </c>
      <c r="C15012" s="205" t="s">
        <v>692</v>
      </c>
      <c r="D15012" s="72" t="str">
        <f t="shared" si="469"/>
        <v>jan/2020</v>
      </c>
      <c r="E15012" s="206">
        <v>43854</v>
      </c>
      <c r="F15012" s="205" t="s">
        <v>210</v>
      </c>
      <c r="G15012" s="205" t="s">
        <v>287</v>
      </c>
      <c r="H15012" s="207" t="s">
        <v>298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691</v>
      </c>
      <c r="C15013" s="205" t="s">
        <v>692</v>
      </c>
      <c r="D15013" s="72" t="str">
        <f t="shared" si="469"/>
        <v>jan/2020</v>
      </c>
      <c r="E15013" s="206">
        <v>43854</v>
      </c>
      <c r="F15013" s="205" t="s">
        <v>210</v>
      </c>
      <c r="G15013" s="205" t="s">
        <v>287</v>
      </c>
      <c r="H15013" s="207" t="s">
        <v>298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691</v>
      </c>
      <c r="C15014" s="205" t="s">
        <v>692</v>
      </c>
      <c r="D15014" s="72" t="str">
        <f t="shared" si="469"/>
        <v>jan/2020</v>
      </c>
      <c r="E15014" s="206">
        <v>43854</v>
      </c>
      <c r="F15014" s="205" t="s">
        <v>210</v>
      </c>
      <c r="G15014" s="205" t="s">
        <v>287</v>
      </c>
      <c r="H15014" s="207" t="s">
        <v>298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691</v>
      </c>
      <c r="C15015" s="205" t="s">
        <v>692</v>
      </c>
      <c r="D15015" s="72" t="str">
        <f t="shared" si="469"/>
        <v>jan/2020</v>
      </c>
      <c r="E15015" s="206">
        <v>43854</v>
      </c>
      <c r="F15015" s="205" t="s">
        <v>210</v>
      </c>
      <c r="G15015" s="205" t="s">
        <v>287</v>
      </c>
      <c r="H15015" s="207" t="s">
        <v>298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691</v>
      </c>
      <c r="C15016" s="205" t="s">
        <v>692</v>
      </c>
      <c r="D15016" s="72" t="str">
        <f t="shared" si="469"/>
        <v>jan/2020</v>
      </c>
      <c r="E15016" s="206">
        <v>43854</v>
      </c>
      <c r="F15016" s="205" t="s">
        <v>210</v>
      </c>
      <c r="G15016" s="205" t="s">
        <v>287</v>
      </c>
      <c r="H15016" s="207" t="s">
        <v>298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691</v>
      </c>
      <c r="C15017" s="205" t="s">
        <v>692</v>
      </c>
      <c r="D15017" s="72" t="str">
        <f t="shared" si="469"/>
        <v>jan/2020</v>
      </c>
      <c r="E15017" s="206">
        <v>43854</v>
      </c>
      <c r="F15017" s="205" t="s">
        <v>210</v>
      </c>
      <c r="G15017" s="205" t="s">
        <v>287</v>
      </c>
      <c r="H15017" s="207" t="s">
        <v>298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691</v>
      </c>
      <c r="C15018" s="205" t="s">
        <v>692</v>
      </c>
      <c r="D15018" s="72" t="str">
        <f t="shared" si="469"/>
        <v>jan/2020</v>
      </c>
      <c r="E15018" s="206">
        <v>43854</v>
      </c>
      <c r="F15018" s="205" t="s">
        <v>210</v>
      </c>
      <c r="G15018" s="205" t="s">
        <v>287</v>
      </c>
      <c r="H15018" s="207" t="s">
        <v>298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691</v>
      </c>
      <c r="C15019" s="205" t="s">
        <v>692</v>
      </c>
      <c r="D15019" s="72" t="str">
        <f t="shared" si="469"/>
        <v>jan/2020</v>
      </c>
      <c r="E15019" s="206">
        <v>43854</v>
      </c>
      <c r="F15019" s="205" t="s">
        <v>210</v>
      </c>
      <c r="G15019" s="205" t="s">
        <v>287</v>
      </c>
      <c r="H15019" s="207" t="s">
        <v>298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691</v>
      </c>
      <c r="C15020" s="205" t="s">
        <v>692</v>
      </c>
      <c r="D15020" s="72" t="str">
        <f t="shared" si="469"/>
        <v>jan/2020</v>
      </c>
      <c r="E15020" s="206">
        <v>43854</v>
      </c>
      <c r="F15020" s="205" t="s">
        <v>210</v>
      </c>
      <c r="G15020" s="205" t="s">
        <v>287</v>
      </c>
      <c r="H15020" s="207" t="s">
        <v>298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693</v>
      </c>
      <c r="C15021" s="205" t="s">
        <v>692</v>
      </c>
      <c r="D15021" s="72" t="str">
        <f t="shared" si="469"/>
        <v>jan/2020</v>
      </c>
      <c r="E15021" s="206">
        <v>43857</v>
      </c>
      <c r="F15021" s="205" t="s">
        <v>201</v>
      </c>
      <c r="G15021" s="205" t="s">
        <v>287</v>
      </c>
      <c r="H15021" s="207" t="s">
        <v>1887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693</v>
      </c>
      <c r="C15022" s="205" t="s">
        <v>692</v>
      </c>
      <c r="D15022" s="72" t="str">
        <f t="shared" si="469"/>
        <v>jan/2020</v>
      </c>
      <c r="E15022" s="206">
        <v>43857</v>
      </c>
      <c r="F15022" s="205" t="s">
        <v>210</v>
      </c>
      <c r="G15022" s="205" t="s">
        <v>287</v>
      </c>
      <c r="H15022" s="207" t="s">
        <v>2656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693</v>
      </c>
      <c r="C15023" s="205" t="s">
        <v>692</v>
      </c>
      <c r="D15023" s="72" t="str">
        <f t="shared" si="469"/>
        <v>jan/2020</v>
      </c>
      <c r="E15023" s="206">
        <v>43857</v>
      </c>
      <c r="F15023" s="205" t="s">
        <v>520</v>
      </c>
      <c r="G15023" s="205" t="s">
        <v>287</v>
      </c>
      <c r="H15023" s="207" t="s">
        <v>204</v>
      </c>
      <c r="I15023" s="207" t="s">
        <v>292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691</v>
      </c>
      <c r="C15024" s="205" t="s">
        <v>692</v>
      </c>
      <c r="D15024" s="72" t="str">
        <f t="shared" si="469"/>
        <v>jan/2020</v>
      </c>
      <c r="E15024" s="206">
        <v>43857</v>
      </c>
      <c r="F15024" s="205" t="s">
        <v>201</v>
      </c>
      <c r="G15024" s="205" t="s">
        <v>287</v>
      </c>
      <c r="H15024" s="207" t="s">
        <v>1887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691</v>
      </c>
      <c r="C15025" s="205" t="s">
        <v>692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287</v>
      </c>
      <c r="H15025" s="274" t="s">
        <v>1039</v>
      </c>
      <c r="I15025" s="207" t="s">
        <v>245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691</v>
      </c>
      <c r="C15026" s="205" t="s">
        <v>692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287</v>
      </c>
      <c r="H15026" s="274" t="s">
        <v>1039</v>
      </c>
      <c r="I15026" s="207" t="s">
        <v>245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691</v>
      </c>
      <c r="C15027" s="205" t="s">
        <v>692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287</v>
      </c>
      <c r="H15027" s="274" t="s">
        <v>1039</v>
      </c>
      <c r="I15027" s="207" t="s">
        <v>245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691</v>
      </c>
      <c r="C15028" s="205" t="s">
        <v>692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287</v>
      </c>
      <c r="H15028" s="274" t="s">
        <v>1039</v>
      </c>
      <c r="I15028" s="207" t="s">
        <v>245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691</v>
      </c>
      <c r="C15029" s="205" t="s">
        <v>692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287</v>
      </c>
      <c r="H15029" s="274" t="s">
        <v>1039</v>
      </c>
      <c r="I15029" s="207" t="s">
        <v>245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691</v>
      </c>
      <c r="C15030" s="205" t="s">
        <v>692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287</v>
      </c>
      <c r="H15030" s="274" t="s">
        <v>1039</v>
      </c>
      <c r="I15030" s="207" t="s">
        <v>245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691</v>
      </c>
      <c r="C15031" s="205" t="s">
        <v>692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287</v>
      </c>
      <c r="H15031" s="274" t="s">
        <v>1039</v>
      </c>
      <c r="I15031" s="207" t="s">
        <v>245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691</v>
      </c>
      <c r="C15032" s="205" t="s">
        <v>692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287</v>
      </c>
      <c r="H15032" s="274" t="s">
        <v>1039</v>
      </c>
      <c r="I15032" s="207" t="s">
        <v>245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691</v>
      </c>
      <c r="C15033" s="205" t="s">
        <v>692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287</v>
      </c>
      <c r="H15033" s="274" t="s">
        <v>1039</v>
      </c>
      <c r="I15033" s="207" t="s">
        <v>245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691</v>
      </c>
      <c r="C15034" s="205" t="s">
        <v>692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287</v>
      </c>
      <c r="H15034" s="274" t="s">
        <v>1039</v>
      </c>
      <c r="I15034" s="207" t="s">
        <v>245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691</v>
      </c>
      <c r="C15035" s="205" t="s">
        <v>692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287</v>
      </c>
      <c r="H15035" s="274" t="s">
        <v>1039</v>
      </c>
      <c r="I15035" s="207" t="s">
        <v>245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691</v>
      </c>
      <c r="C15036" s="205" t="s">
        <v>692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287</v>
      </c>
      <c r="H15036" s="274" t="s">
        <v>1039</v>
      </c>
      <c r="I15036" s="207" t="s">
        <v>245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691</v>
      </c>
      <c r="C15037" s="205" t="s">
        <v>692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287</v>
      </c>
      <c r="H15037" s="274" t="s">
        <v>1039</v>
      </c>
      <c r="I15037" s="207" t="s">
        <v>245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691</v>
      </c>
      <c r="C15038" s="205" t="s">
        <v>692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287</v>
      </c>
      <c r="H15038" s="274" t="s">
        <v>1039</v>
      </c>
      <c r="I15038" s="207" t="s">
        <v>245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691</v>
      </c>
      <c r="C15039" s="205" t="s">
        <v>692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287</v>
      </c>
      <c r="H15039" s="274" t="s">
        <v>1039</v>
      </c>
      <c r="I15039" s="207" t="s">
        <v>245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691</v>
      </c>
      <c r="C15040" s="205" t="s">
        <v>692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287</v>
      </c>
      <c r="H15040" s="274" t="s">
        <v>1039</v>
      </c>
      <c r="I15040" s="207" t="s">
        <v>245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691</v>
      </c>
      <c r="C15041" s="205" t="s">
        <v>692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287</v>
      </c>
      <c r="H15041" s="274" t="s">
        <v>1039</v>
      </c>
      <c r="I15041" s="207" t="s">
        <v>245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691</v>
      </c>
      <c r="C15042" s="205" t="s">
        <v>692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287</v>
      </c>
      <c r="H15042" s="274" t="s">
        <v>1039</v>
      </c>
      <c r="I15042" s="207" t="s">
        <v>245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691</v>
      </c>
      <c r="C15043" s="205" t="s">
        <v>692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287</v>
      </c>
      <c r="H15043" s="274" t="s">
        <v>1039</v>
      </c>
      <c r="I15043" s="207" t="s">
        <v>245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691</v>
      </c>
      <c r="C15044" s="205" t="s">
        <v>692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287</v>
      </c>
      <c r="H15044" s="274" t="s">
        <v>1039</v>
      </c>
      <c r="I15044" s="207" t="s">
        <v>245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691</v>
      </c>
      <c r="C15045" s="205" t="s">
        <v>692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287</v>
      </c>
      <c r="H15045" s="274" t="s">
        <v>1039</v>
      </c>
      <c r="I15045" s="207" t="s">
        <v>245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691</v>
      </c>
      <c r="C15046" s="205" t="s">
        <v>692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287</v>
      </c>
      <c r="H15046" s="274" t="s">
        <v>1039</v>
      </c>
      <c r="I15046" s="207" t="s">
        <v>245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691</v>
      </c>
      <c r="C15047" s="205" t="s">
        <v>692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287</v>
      </c>
      <c r="H15047" s="274" t="s">
        <v>1039</v>
      </c>
      <c r="I15047" s="207" t="s">
        <v>245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691</v>
      </c>
      <c r="C15048" s="205" t="s">
        <v>692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287</v>
      </c>
      <c r="H15048" s="274" t="s">
        <v>1039</v>
      </c>
      <c r="I15048" s="207" t="s">
        <v>245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691</v>
      </c>
      <c r="C15049" s="205" t="s">
        <v>692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287</v>
      </c>
      <c r="H15049" s="274" t="s">
        <v>1039</v>
      </c>
      <c r="I15049" s="207" t="s">
        <v>245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691</v>
      </c>
      <c r="C15050" s="205" t="s">
        <v>692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287</v>
      </c>
      <c r="H15050" s="274" t="s">
        <v>1039</v>
      </c>
      <c r="I15050" s="207" t="s">
        <v>245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691</v>
      </c>
      <c r="C15051" s="205" t="s">
        <v>692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287</v>
      </c>
      <c r="H15051" s="274" t="s">
        <v>1039</v>
      </c>
      <c r="I15051" s="207" t="s">
        <v>245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691</v>
      </c>
      <c r="C15052" s="205" t="s">
        <v>692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287</v>
      </c>
      <c r="H15052" s="275" t="s">
        <v>1039</v>
      </c>
      <c r="I15052" s="207" t="s">
        <v>245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691</v>
      </c>
      <c r="C15053" s="205" t="s">
        <v>692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287</v>
      </c>
      <c r="H15053" s="274" t="s">
        <v>1039</v>
      </c>
      <c r="I15053" s="207" t="s">
        <v>245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691</v>
      </c>
      <c r="C15054" s="205" t="s">
        <v>692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287</v>
      </c>
      <c r="H15054" s="274" t="s">
        <v>1039</v>
      </c>
      <c r="I15054" s="207" t="s">
        <v>245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691</v>
      </c>
      <c r="C15055" s="205" t="s">
        <v>692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287</v>
      </c>
      <c r="H15055" s="274" t="s">
        <v>1039</v>
      </c>
      <c r="I15055" s="207" t="s">
        <v>245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691</v>
      </c>
      <c r="C15056" s="205" t="s">
        <v>692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287</v>
      </c>
      <c r="H15056" s="274" t="s">
        <v>1039</v>
      </c>
      <c r="I15056" s="207" t="s">
        <v>245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691</v>
      </c>
      <c r="C15057" s="205" t="s">
        <v>692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287</v>
      </c>
      <c r="H15057" s="274" t="s">
        <v>1039</v>
      </c>
      <c r="I15057" s="207" t="s">
        <v>245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691</v>
      </c>
      <c r="C15058" s="205" t="s">
        <v>692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287</v>
      </c>
      <c r="H15058" s="274" t="s">
        <v>1039</v>
      </c>
      <c r="I15058" s="207" t="s">
        <v>245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691</v>
      </c>
      <c r="C15059" s="205" t="s">
        <v>692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287</v>
      </c>
      <c r="H15059" s="274" t="s">
        <v>1039</v>
      </c>
      <c r="I15059" s="207" t="s">
        <v>245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691</v>
      </c>
      <c r="C15060" s="205" t="s">
        <v>692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287</v>
      </c>
      <c r="H15060" s="274" t="s">
        <v>1039</v>
      </c>
      <c r="I15060" s="207" t="s">
        <v>245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691</v>
      </c>
      <c r="C15061" s="205" t="s">
        <v>692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287</v>
      </c>
      <c r="H15061" s="274" t="s">
        <v>1039</v>
      </c>
      <c r="I15061" s="207" t="s">
        <v>245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691</v>
      </c>
      <c r="C15062" s="205" t="s">
        <v>692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287</v>
      </c>
      <c r="H15062" s="274" t="s">
        <v>1039</v>
      </c>
      <c r="I15062" s="207" t="s">
        <v>245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691</v>
      </c>
      <c r="C15063" s="205" t="s">
        <v>692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287</v>
      </c>
      <c r="H15063" s="274" t="s">
        <v>1039</v>
      </c>
      <c r="I15063" s="207" t="s">
        <v>245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691</v>
      </c>
      <c r="C15064" s="205" t="s">
        <v>692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287</v>
      </c>
      <c r="H15064" s="274" t="s">
        <v>1039</v>
      </c>
      <c r="I15064" s="207" t="s">
        <v>245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691</v>
      </c>
      <c r="C15065" s="205" t="s">
        <v>692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287</v>
      </c>
      <c r="H15065" s="274" t="s">
        <v>1039</v>
      </c>
      <c r="I15065" s="207" t="s">
        <v>245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691</v>
      </c>
      <c r="C15066" s="205" t="s">
        <v>692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287</v>
      </c>
      <c r="H15066" s="274" t="s">
        <v>1039</v>
      </c>
      <c r="I15066" s="207" t="s">
        <v>245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691</v>
      </c>
      <c r="C15067" s="205" t="s">
        <v>692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287</v>
      </c>
      <c r="H15067" s="274" t="s">
        <v>1039</v>
      </c>
      <c r="I15067" s="207" t="s">
        <v>245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691</v>
      </c>
      <c r="C15068" s="205" t="s">
        <v>692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287</v>
      </c>
      <c r="H15068" s="274" t="s">
        <v>1039</v>
      </c>
      <c r="I15068" s="207" t="s">
        <v>245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691</v>
      </c>
      <c r="C15069" s="205" t="s">
        <v>692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287</v>
      </c>
      <c r="H15069" s="274" t="s">
        <v>1039</v>
      </c>
      <c r="I15069" s="207" t="s">
        <v>245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691</v>
      </c>
      <c r="C15070" s="205" t="s">
        <v>692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287</v>
      </c>
      <c r="H15070" s="274" t="s">
        <v>1039</v>
      </c>
      <c r="I15070" s="207" t="s">
        <v>245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691</v>
      </c>
      <c r="C15071" s="205" t="s">
        <v>692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287</v>
      </c>
      <c r="H15071" s="274" t="s">
        <v>1039</v>
      </c>
      <c r="I15071" s="207" t="s">
        <v>245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691</v>
      </c>
      <c r="C15072" s="205" t="s">
        <v>692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287</v>
      </c>
      <c r="H15072" s="274" t="s">
        <v>1039</v>
      </c>
      <c r="I15072" s="207" t="s">
        <v>245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691</v>
      </c>
      <c r="C15073" s="205" t="s">
        <v>692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287</v>
      </c>
      <c r="H15073" s="274" t="s">
        <v>1039</v>
      </c>
      <c r="I15073" s="207" t="s">
        <v>245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691</v>
      </c>
      <c r="C15074" s="205" t="s">
        <v>692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287</v>
      </c>
      <c r="H15074" s="274" t="s">
        <v>1039</v>
      </c>
      <c r="I15074" s="207" t="s">
        <v>245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691</v>
      </c>
      <c r="C15075" s="205" t="s">
        <v>692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287</v>
      </c>
      <c r="H15075" s="274" t="s">
        <v>1039</v>
      </c>
      <c r="I15075" s="207" t="s">
        <v>245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691</v>
      </c>
      <c r="C15076" s="205" t="s">
        <v>692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287</v>
      </c>
      <c r="H15076" s="274" t="s">
        <v>1039</v>
      </c>
      <c r="I15076" s="207" t="s">
        <v>245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691</v>
      </c>
      <c r="C15077" s="205" t="s">
        <v>692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287</v>
      </c>
      <c r="H15077" s="274" t="s">
        <v>1039</v>
      </c>
      <c r="I15077" s="207" t="s">
        <v>245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691</v>
      </c>
      <c r="C15078" s="205" t="s">
        <v>692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287</v>
      </c>
      <c r="H15078" s="274" t="s">
        <v>1039</v>
      </c>
      <c r="I15078" s="207" t="s">
        <v>245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691</v>
      </c>
      <c r="C15079" s="205" t="s">
        <v>692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287</v>
      </c>
      <c r="H15079" s="274" t="s">
        <v>1039</v>
      </c>
      <c r="I15079" s="207" t="s">
        <v>245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691</v>
      </c>
      <c r="C15080" s="205" t="s">
        <v>692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287</v>
      </c>
      <c r="H15080" s="274" t="s">
        <v>1039</v>
      </c>
      <c r="I15080" s="207" t="s">
        <v>245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691</v>
      </c>
      <c r="C15081" s="205" t="s">
        <v>692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287</v>
      </c>
      <c r="H15081" s="274" t="s">
        <v>1039</v>
      </c>
      <c r="I15081" s="207" t="s">
        <v>245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691</v>
      </c>
      <c r="C15082" s="205" t="s">
        <v>692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287</v>
      </c>
      <c r="H15082" s="274" t="s">
        <v>1039</v>
      </c>
      <c r="I15082" s="207" t="s">
        <v>245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691</v>
      </c>
      <c r="C15083" s="205" t="s">
        <v>692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287</v>
      </c>
      <c r="H15083" s="274" t="s">
        <v>1039</v>
      </c>
      <c r="I15083" s="207" t="s">
        <v>245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691</v>
      </c>
      <c r="C15084" s="205" t="s">
        <v>692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287</v>
      </c>
      <c r="H15084" s="274" t="s">
        <v>1039</v>
      </c>
      <c r="I15084" s="207" t="s">
        <v>245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691</v>
      </c>
      <c r="C15085" s="205" t="s">
        <v>692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287</v>
      </c>
      <c r="H15085" s="274" t="s">
        <v>1039</v>
      </c>
      <c r="I15085" s="207" t="s">
        <v>245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691</v>
      </c>
      <c r="C15086" s="205" t="s">
        <v>692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287</v>
      </c>
      <c r="H15086" s="274" t="s">
        <v>1039</v>
      </c>
      <c r="I15086" s="207" t="s">
        <v>245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691</v>
      </c>
      <c r="C15087" s="205" t="s">
        <v>692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287</v>
      </c>
      <c r="H15087" s="274" t="s">
        <v>1039</v>
      </c>
      <c r="I15087" s="207" t="s">
        <v>245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691</v>
      </c>
      <c r="C15088" s="205" t="s">
        <v>692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287</v>
      </c>
      <c r="H15088" s="274" t="s">
        <v>1039</v>
      </c>
      <c r="I15088" s="207" t="s">
        <v>245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691</v>
      </c>
      <c r="C15089" s="205" t="s">
        <v>692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287</v>
      </c>
      <c r="H15089" s="274" t="s">
        <v>1039</v>
      </c>
      <c r="I15089" s="207" t="s">
        <v>245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691</v>
      </c>
      <c r="C15090" s="205" t="s">
        <v>692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287</v>
      </c>
      <c r="H15090" s="274" t="s">
        <v>1039</v>
      </c>
      <c r="I15090" s="207" t="s">
        <v>245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691</v>
      </c>
      <c r="C15091" s="205" t="s">
        <v>692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287</v>
      </c>
      <c r="H15091" s="274" t="s">
        <v>1039</v>
      </c>
      <c r="I15091" s="207" t="s">
        <v>245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691</v>
      </c>
      <c r="C15092" s="205" t="s">
        <v>692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287</v>
      </c>
      <c r="H15092" s="274" t="s">
        <v>1039</v>
      </c>
      <c r="I15092" s="207" t="s">
        <v>245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691</v>
      </c>
      <c r="C15093" s="205" t="s">
        <v>692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287</v>
      </c>
      <c r="H15093" s="274" t="s">
        <v>1039</v>
      </c>
      <c r="I15093" s="207" t="s">
        <v>245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691</v>
      </c>
      <c r="C15094" s="205" t="s">
        <v>692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287</v>
      </c>
      <c r="H15094" s="274" t="s">
        <v>1039</v>
      </c>
      <c r="I15094" s="207" t="s">
        <v>245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691</v>
      </c>
      <c r="C15095" s="205" t="s">
        <v>692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287</v>
      </c>
      <c r="H15095" s="274" t="s">
        <v>1039</v>
      </c>
      <c r="I15095" s="207" t="s">
        <v>245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691</v>
      </c>
      <c r="C15096" s="205" t="s">
        <v>692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287</v>
      </c>
      <c r="H15096" s="274" t="s">
        <v>1039</v>
      </c>
      <c r="I15096" s="207" t="s">
        <v>245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691</v>
      </c>
      <c r="C15097" s="205" t="s">
        <v>692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287</v>
      </c>
      <c r="H15097" s="274" t="s">
        <v>1039</v>
      </c>
      <c r="I15097" s="207" t="s">
        <v>245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691</v>
      </c>
      <c r="C15098" s="205" t="s">
        <v>692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287</v>
      </c>
      <c r="H15098" s="274" t="s">
        <v>1039</v>
      </c>
      <c r="I15098" s="207" t="s">
        <v>245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691</v>
      </c>
      <c r="C15099" s="205" t="s">
        <v>692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287</v>
      </c>
      <c r="H15099" s="274" t="s">
        <v>1039</v>
      </c>
      <c r="I15099" s="207" t="s">
        <v>245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691</v>
      </c>
      <c r="C15100" s="205" t="s">
        <v>692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287</v>
      </c>
      <c r="H15100" s="274" t="s">
        <v>1039</v>
      </c>
      <c r="I15100" s="207" t="s">
        <v>245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691</v>
      </c>
      <c r="C15101" s="205" t="s">
        <v>692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287</v>
      </c>
      <c r="H15101" s="274" t="s">
        <v>1039</v>
      </c>
      <c r="I15101" s="207" t="s">
        <v>245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691</v>
      </c>
      <c r="C15102" s="205" t="s">
        <v>692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287</v>
      </c>
      <c r="H15102" s="274" t="s">
        <v>1039</v>
      </c>
      <c r="I15102" s="207" t="s">
        <v>245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691</v>
      </c>
      <c r="C15103" s="205" t="s">
        <v>692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287</v>
      </c>
      <c r="H15103" s="274" t="s">
        <v>1039</v>
      </c>
      <c r="I15103" s="207" t="s">
        <v>245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691</v>
      </c>
      <c r="C15104" s="205" t="s">
        <v>692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287</v>
      </c>
      <c r="H15104" s="274" t="s">
        <v>1039</v>
      </c>
      <c r="I15104" s="207" t="s">
        <v>245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691</v>
      </c>
      <c r="C15105" s="205" t="s">
        <v>692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287</v>
      </c>
      <c r="H15105" s="274" t="s">
        <v>1039</v>
      </c>
      <c r="I15105" s="207" t="s">
        <v>245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691</v>
      </c>
      <c r="C15106" s="205" t="s">
        <v>692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287</v>
      </c>
      <c r="H15106" s="274" t="s">
        <v>1039</v>
      </c>
      <c r="I15106" s="207" t="s">
        <v>245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691</v>
      </c>
      <c r="C15107" s="205" t="s">
        <v>692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287</v>
      </c>
      <c r="H15107" s="274" t="s">
        <v>1039</v>
      </c>
      <c r="I15107" s="207" t="s">
        <v>245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691</v>
      </c>
      <c r="C15108" s="205" t="s">
        <v>692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287</v>
      </c>
      <c r="H15108" s="274" t="s">
        <v>1039</v>
      </c>
      <c r="I15108" s="207" t="s">
        <v>245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691</v>
      </c>
      <c r="C15109" s="205" t="s">
        <v>692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287</v>
      </c>
      <c r="H15109" s="274" t="s">
        <v>1039</v>
      </c>
      <c r="I15109" s="207" t="s">
        <v>245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691</v>
      </c>
      <c r="C15110" s="205" t="s">
        <v>692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287</v>
      </c>
      <c r="H15110" s="274" t="s">
        <v>1039</v>
      </c>
      <c r="I15110" s="207" t="s">
        <v>245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691</v>
      </c>
      <c r="C15111" s="205" t="s">
        <v>692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287</v>
      </c>
      <c r="H15111" s="275" t="s">
        <v>1039</v>
      </c>
      <c r="I15111" s="207" t="s">
        <v>245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691</v>
      </c>
      <c r="C15112" s="205" t="s">
        <v>692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287</v>
      </c>
      <c r="H15112" s="275" t="s">
        <v>1039</v>
      </c>
      <c r="I15112" s="207" t="s">
        <v>245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691</v>
      </c>
      <c r="C15113" s="205" t="s">
        <v>692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287</v>
      </c>
      <c r="H15113" s="275" t="s">
        <v>1039</v>
      </c>
      <c r="I15113" s="207" t="s">
        <v>245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691</v>
      </c>
      <c r="C15114" s="205" t="s">
        <v>692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287</v>
      </c>
      <c r="H15114" s="274" t="s">
        <v>1039</v>
      </c>
      <c r="I15114" s="207" t="s">
        <v>245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691</v>
      </c>
      <c r="C15115" s="205" t="s">
        <v>692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287</v>
      </c>
      <c r="H15115" s="275" t="s">
        <v>1039</v>
      </c>
      <c r="I15115" s="207" t="s">
        <v>245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691</v>
      </c>
      <c r="C15116" s="205" t="s">
        <v>692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287</v>
      </c>
      <c r="H15116" s="275" t="s">
        <v>1039</v>
      </c>
      <c r="I15116" s="207" t="s">
        <v>245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691</v>
      </c>
      <c r="C15117" s="205" t="s">
        <v>692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287</v>
      </c>
      <c r="H15117" s="275" t="s">
        <v>1039</v>
      </c>
      <c r="I15117" s="207" t="s">
        <v>245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691</v>
      </c>
      <c r="C15118" s="205" t="s">
        <v>692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287</v>
      </c>
      <c r="H15118" s="274" t="s">
        <v>1039</v>
      </c>
      <c r="I15118" s="207" t="s">
        <v>245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691</v>
      </c>
      <c r="C15119" s="205" t="s">
        <v>692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287</v>
      </c>
      <c r="H15119" s="275" t="s">
        <v>1039</v>
      </c>
      <c r="I15119" s="207" t="s">
        <v>245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691</v>
      </c>
      <c r="C15120" s="205" t="s">
        <v>692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287</v>
      </c>
      <c r="H15120" s="275" t="s">
        <v>1039</v>
      </c>
      <c r="I15120" s="207" t="s">
        <v>245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691</v>
      </c>
      <c r="C15121" s="205" t="s">
        <v>692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287</v>
      </c>
      <c r="H15121" s="275" t="s">
        <v>1039</v>
      </c>
      <c r="I15121" s="207" t="s">
        <v>245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691</v>
      </c>
      <c r="C15122" s="205" t="s">
        <v>692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287</v>
      </c>
      <c r="H15122" s="275" t="s">
        <v>1039</v>
      </c>
      <c r="I15122" s="207" t="s">
        <v>245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691</v>
      </c>
      <c r="C15123" s="205" t="s">
        <v>692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287</v>
      </c>
      <c r="H15123" s="275" t="s">
        <v>1039</v>
      </c>
      <c r="I15123" s="207" t="s">
        <v>245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691</v>
      </c>
      <c r="C15124" s="205" t="s">
        <v>692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287</v>
      </c>
      <c r="H15124" s="275" t="s">
        <v>1039</v>
      </c>
      <c r="I15124" s="207" t="s">
        <v>245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691</v>
      </c>
      <c r="C15125" s="205" t="s">
        <v>692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287</v>
      </c>
      <c r="H15125" s="275" t="s">
        <v>1039</v>
      </c>
      <c r="I15125" s="207" t="s">
        <v>245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691</v>
      </c>
      <c r="C15126" s="205" t="s">
        <v>692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287</v>
      </c>
      <c r="H15126" s="275" t="s">
        <v>1039</v>
      </c>
      <c r="I15126" s="207" t="s">
        <v>245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691</v>
      </c>
      <c r="C15127" s="205" t="s">
        <v>692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287</v>
      </c>
      <c r="H15127" s="274" t="s">
        <v>1039</v>
      </c>
      <c r="I15127" s="207" t="s">
        <v>245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691</v>
      </c>
      <c r="C15128" s="205" t="s">
        <v>692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287</v>
      </c>
      <c r="H15128" s="274" t="s">
        <v>1039</v>
      </c>
      <c r="I15128" s="207" t="s">
        <v>245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691</v>
      </c>
      <c r="C15129" s="205" t="s">
        <v>692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287</v>
      </c>
      <c r="H15129" s="275" t="s">
        <v>1039</v>
      </c>
      <c r="I15129" s="207" t="s">
        <v>245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691</v>
      </c>
      <c r="C15130" s="205" t="s">
        <v>692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287</v>
      </c>
      <c r="H15130" s="275" t="s">
        <v>1039</v>
      </c>
      <c r="I15130" s="207" t="s">
        <v>245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691</v>
      </c>
      <c r="C15131" s="205" t="s">
        <v>692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287</v>
      </c>
      <c r="H15131" s="274" t="s">
        <v>1039</v>
      </c>
      <c r="I15131" s="207" t="s">
        <v>245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691</v>
      </c>
      <c r="C15132" s="205" t="s">
        <v>692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287</v>
      </c>
      <c r="H15132" s="275" t="s">
        <v>1039</v>
      </c>
      <c r="I15132" s="207" t="s">
        <v>245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691</v>
      </c>
      <c r="C15133" s="205" t="s">
        <v>692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287</v>
      </c>
      <c r="H15133" s="274" t="s">
        <v>1039</v>
      </c>
      <c r="I15133" s="207" t="s">
        <v>245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691</v>
      </c>
      <c r="C15134" s="205" t="s">
        <v>692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287</v>
      </c>
      <c r="H15134" s="275" t="s">
        <v>1039</v>
      </c>
      <c r="I15134" s="207" t="s">
        <v>245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691</v>
      </c>
      <c r="C15135" s="205" t="s">
        <v>692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287</v>
      </c>
      <c r="H15135" s="275" t="s">
        <v>1039</v>
      </c>
      <c r="I15135" s="207" t="s">
        <v>245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691</v>
      </c>
      <c r="C15136" s="205" t="s">
        <v>692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287</v>
      </c>
      <c r="H15136" s="274" t="s">
        <v>1039</v>
      </c>
      <c r="I15136" s="207" t="s">
        <v>245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691</v>
      </c>
      <c r="C15137" s="205" t="s">
        <v>692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287</v>
      </c>
      <c r="H15137" s="274" t="s">
        <v>1039</v>
      </c>
      <c r="I15137" s="207" t="s">
        <v>245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691</v>
      </c>
      <c r="C15138" s="205" t="s">
        <v>692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287</v>
      </c>
      <c r="H15138" s="274" t="s">
        <v>1039</v>
      </c>
      <c r="I15138" s="207" t="s">
        <v>245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691</v>
      </c>
      <c r="C15139" s="205" t="s">
        <v>692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287</v>
      </c>
      <c r="H15139" s="274" t="s">
        <v>1039</v>
      </c>
      <c r="I15139" s="207" t="s">
        <v>245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691</v>
      </c>
      <c r="C15140" s="205" t="s">
        <v>692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287</v>
      </c>
      <c r="H15140" s="274" t="s">
        <v>1039</v>
      </c>
      <c r="I15140" s="207" t="s">
        <v>245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691</v>
      </c>
      <c r="C15141" s="205" t="s">
        <v>692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287</v>
      </c>
      <c r="H15141" s="274" t="s">
        <v>1039</v>
      </c>
      <c r="I15141" s="207" t="s">
        <v>245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691</v>
      </c>
      <c r="C15142" s="205" t="s">
        <v>692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287</v>
      </c>
      <c r="H15142" s="274" t="s">
        <v>1039</v>
      </c>
      <c r="I15142" s="207" t="s">
        <v>245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691</v>
      </c>
      <c r="C15143" s="205" t="s">
        <v>692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287</v>
      </c>
      <c r="H15143" s="274" t="s">
        <v>1039</v>
      </c>
      <c r="I15143" s="207" t="s">
        <v>245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691</v>
      </c>
      <c r="C15144" s="205" t="s">
        <v>692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287</v>
      </c>
      <c r="H15144" s="274" t="s">
        <v>1039</v>
      </c>
      <c r="I15144" s="207" t="s">
        <v>245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691</v>
      </c>
      <c r="C15145" s="205" t="s">
        <v>692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287</v>
      </c>
      <c r="H15145" s="274" t="s">
        <v>1039</v>
      </c>
      <c r="I15145" s="207" t="s">
        <v>245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691</v>
      </c>
      <c r="C15146" s="205" t="s">
        <v>692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287</v>
      </c>
      <c r="H15146" s="274" t="s">
        <v>1039</v>
      </c>
      <c r="I15146" s="207" t="s">
        <v>245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691</v>
      </c>
      <c r="C15147" s="205" t="s">
        <v>692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287</v>
      </c>
      <c r="H15147" s="274" t="s">
        <v>1039</v>
      </c>
      <c r="I15147" s="207" t="s">
        <v>245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691</v>
      </c>
      <c r="C15148" s="205" t="s">
        <v>692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287</v>
      </c>
      <c r="H15148" s="274" t="s">
        <v>1039</v>
      </c>
      <c r="I15148" s="207" t="s">
        <v>245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691</v>
      </c>
      <c r="C15149" s="205" t="s">
        <v>692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287</v>
      </c>
      <c r="H15149" s="274" t="s">
        <v>1039</v>
      </c>
      <c r="I15149" s="207" t="s">
        <v>245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691</v>
      </c>
      <c r="C15150" s="205" t="s">
        <v>692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287</v>
      </c>
      <c r="H15150" s="274" t="s">
        <v>1039</v>
      </c>
      <c r="I15150" s="207" t="s">
        <v>245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691</v>
      </c>
      <c r="C15151" s="205" t="s">
        <v>692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287</v>
      </c>
      <c r="H15151" s="274" t="s">
        <v>1039</v>
      </c>
      <c r="I15151" s="207" t="s">
        <v>245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691</v>
      </c>
      <c r="C15152" s="205" t="s">
        <v>692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287</v>
      </c>
      <c r="H15152" s="274" t="s">
        <v>1039</v>
      </c>
      <c r="I15152" s="207" t="s">
        <v>245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691</v>
      </c>
      <c r="C15153" s="205" t="s">
        <v>692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287</v>
      </c>
      <c r="H15153" s="274" t="s">
        <v>1039</v>
      </c>
      <c r="I15153" s="207" t="s">
        <v>245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691</v>
      </c>
      <c r="C15154" s="205" t="s">
        <v>692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287</v>
      </c>
      <c r="H15154" s="274" t="s">
        <v>1039</v>
      </c>
      <c r="I15154" s="207" t="s">
        <v>245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691</v>
      </c>
      <c r="C15155" s="205" t="s">
        <v>692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287</v>
      </c>
      <c r="H15155" s="274" t="s">
        <v>1039</v>
      </c>
      <c r="I15155" s="207" t="s">
        <v>245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691</v>
      </c>
      <c r="C15156" s="205" t="s">
        <v>692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287</v>
      </c>
      <c r="H15156" s="274" t="s">
        <v>1039</v>
      </c>
      <c r="I15156" s="207" t="s">
        <v>245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691</v>
      </c>
      <c r="C15157" s="205" t="s">
        <v>692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287</v>
      </c>
      <c r="H15157" s="274" t="s">
        <v>1039</v>
      </c>
      <c r="I15157" s="207" t="s">
        <v>245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691</v>
      </c>
      <c r="C15158" s="205" t="s">
        <v>692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287</v>
      </c>
      <c r="H15158" s="275" t="s">
        <v>1039</v>
      </c>
      <c r="I15158" s="207" t="s">
        <v>245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691</v>
      </c>
      <c r="C15159" s="205" t="s">
        <v>692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287</v>
      </c>
      <c r="H15159" s="275" t="s">
        <v>1039</v>
      </c>
      <c r="I15159" s="207" t="s">
        <v>245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691</v>
      </c>
      <c r="C15160" s="205" t="s">
        <v>692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287</v>
      </c>
      <c r="H15160" s="275" t="s">
        <v>1039</v>
      </c>
      <c r="I15160" s="207" t="s">
        <v>245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691</v>
      </c>
      <c r="C15161" s="205" t="s">
        <v>692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287</v>
      </c>
      <c r="H15161" s="274" t="s">
        <v>1039</v>
      </c>
      <c r="I15161" s="207" t="s">
        <v>245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691</v>
      </c>
      <c r="C15162" s="205" t="s">
        <v>692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287</v>
      </c>
      <c r="H15162" s="274" t="s">
        <v>1039</v>
      </c>
      <c r="I15162" s="207" t="s">
        <v>245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691</v>
      </c>
      <c r="C15163" s="205" t="s">
        <v>692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287</v>
      </c>
      <c r="H15163" s="274" t="s">
        <v>1039</v>
      </c>
      <c r="I15163" s="207" t="s">
        <v>245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691</v>
      </c>
      <c r="C15164" s="205" t="s">
        <v>692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287</v>
      </c>
      <c r="H15164" s="274" t="s">
        <v>1039</v>
      </c>
      <c r="I15164" s="207" t="s">
        <v>245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691</v>
      </c>
      <c r="C15165" s="205" t="s">
        <v>692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287</v>
      </c>
      <c r="H15165" s="274" t="s">
        <v>1039</v>
      </c>
      <c r="I15165" s="207" t="s">
        <v>245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691</v>
      </c>
      <c r="C15166" s="205" t="s">
        <v>692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287</v>
      </c>
      <c r="H15166" s="274" t="s">
        <v>1039</v>
      </c>
      <c r="I15166" s="207" t="s">
        <v>245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691</v>
      </c>
      <c r="C15167" s="205" t="s">
        <v>692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287</v>
      </c>
      <c r="H15167" s="274" t="s">
        <v>1039</v>
      </c>
      <c r="I15167" s="207" t="s">
        <v>245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691</v>
      </c>
      <c r="C15168" s="205" t="s">
        <v>692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287</v>
      </c>
      <c r="H15168" s="274" t="s">
        <v>1039</v>
      </c>
      <c r="I15168" s="207" t="s">
        <v>245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691</v>
      </c>
      <c r="C15169" s="205" t="s">
        <v>692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287</v>
      </c>
      <c r="H15169" s="274" t="s">
        <v>1039</v>
      </c>
      <c r="I15169" s="207" t="s">
        <v>245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691</v>
      </c>
      <c r="C15170" s="205" t="s">
        <v>692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287</v>
      </c>
      <c r="H15170" s="274" t="s">
        <v>1039</v>
      </c>
      <c r="I15170" s="207" t="s">
        <v>245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691</v>
      </c>
      <c r="C15171" s="205" t="s">
        <v>692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287</v>
      </c>
      <c r="H15171" s="274" t="s">
        <v>1039</v>
      </c>
      <c r="I15171" s="207" t="s">
        <v>245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691</v>
      </c>
      <c r="C15172" s="205" t="s">
        <v>692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287</v>
      </c>
      <c r="H15172" s="274" t="s">
        <v>1039</v>
      </c>
      <c r="I15172" s="207" t="s">
        <v>245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691</v>
      </c>
      <c r="C15173" s="205" t="s">
        <v>692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287</v>
      </c>
      <c r="H15173" s="274" t="s">
        <v>1039</v>
      </c>
      <c r="I15173" s="207" t="s">
        <v>245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691</v>
      </c>
      <c r="C15174" s="205" t="s">
        <v>692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287</v>
      </c>
      <c r="H15174" s="274" t="s">
        <v>1039</v>
      </c>
      <c r="I15174" s="207" t="s">
        <v>245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691</v>
      </c>
      <c r="C15175" s="205" t="s">
        <v>692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287</v>
      </c>
      <c r="H15175" s="274" t="s">
        <v>1039</v>
      </c>
      <c r="I15175" s="207" t="s">
        <v>245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691</v>
      </c>
      <c r="C15176" s="205" t="s">
        <v>692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287</v>
      </c>
      <c r="H15176" s="274" t="s">
        <v>1039</v>
      </c>
      <c r="I15176" s="207" t="s">
        <v>245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691</v>
      </c>
      <c r="C15177" s="205" t="s">
        <v>692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287</v>
      </c>
      <c r="H15177" s="274" t="s">
        <v>1039</v>
      </c>
      <c r="I15177" s="207" t="s">
        <v>245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691</v>
      </c>
      <c r="C15178" s="205" t="s">
        <v>692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287</v>
      </c>
      <c r="H15178" s="274" t="s">
        <v>1039</v>
      </c>
      <c r="I15178" s="207" t="s">
        <v>245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691</v>
      </c>
      <c r="C15179" s="205" t="s">
        <v>692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287</v>
      </c>
      <c r="H15179" s="274" t="s">
        <v>1039</v>
      </c>
      <c r="I15179" s="207" t="s">
        <v>245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691</v>
      </c>
      <c r="C15180" s="205" t="s">
        <v>692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287</v>
      </c>
      <c r="H15180" s="274" t="s">
        <v>1039</v>
      </c>
      <c r="I15180" s="207" t="s">
        <v>245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691</v>
      </c>
      <c r="C15181" s="205" t="s">
        <v>692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287</v>
      </c>
      <c r="H15181" s="274" t="s">
        <v>1039</v>
      </c>
      <c r="I15181" s="207" t="s">
        <v>245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691</v>
      </c>
      <c r="C15182" s="205" t="s">
        <v>692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287</v>
      </c>
      <c r="H15182" s="274" t="s">
        <v>1039</v>
      </c>
      <c r="I15182" s="207" t="s">
        <v>245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691</v>
      </c>
      <c r="C15183" s="205" t="s">
        <v>692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287</v>
      </c>
      <c r="H15183" s="274" t="s">
        <v>1039</v>
      </c>
      <c r="I15183" s="207" t="s">
        <v>245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691</v>
      </c>
      <c r="C15184" s="205" t="s">
        <v>692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287</v>
      </c>
      <c r="H15184" s="274" t="s">
        <v>1039</v>
      </c>
      <c r="I15184" s="207" t="s">
        <v>245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691</v>
      </c>
      <c r="C15185" s="205" t="s">
        <v>692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287</v>
      </c>
      <c r="H15185" s="274" t="s">
        <v>1039</v>
      </c>
      <c r="I15185" s="207" t="s">
        <v>245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691</v>
      </c>
      <c r="C15186" s="205" t="s">
        <v>692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287</v>
      </c>
      <c r="H15186" s="274" t="s">
        <v>1039</v>
      </c>
      <c r="I15186" s="207" t="s">
        <v>245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691</v>
      </c>
      <c r="C15187" s="205" t="s">
        <v>692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287</v>
      </c>
      <c r="H15187" s="274" t="s">
        <v>1039</v>
      </c>
      <c r="I15187" s="207" t="s">
        <v>245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691</v>
      </c>
      <c r="C15188" s="205" t="s">
        <v>692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287</v>
      </c>
      <c r="H15188" s="274" t="s">
        <v>1039</v>
      </c>
      <c r="I15188" s="207" t="s">
        <v>245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691</v>
      </c>
      <c r="C15189" s="205" t="s">
        <v>692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287</v>
      </c>
      <c r="H15189" s="274" t="s">
        <v>1039</v>
      </c>
      <c r="I15189" s="207" t="s">
        <v>245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691</v>
      </c>
      <c r="C15190" s="205" t="s">
        <v>692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287</v>
      </c>
      <c r="H15190" s="274" t="s">
        <v>1039</v>
      </c>
      <c r="I15190" s="207" t="s">
        <v>245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691</v>
      </c>
      <c r="C15191" s="205" t="s">
        <v>692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287</v>
      </c>
      <c r="H15191" s="274" t="s">
        <v>1039</v>
      </c>
      <c r="I15191" s="207" t="s">
        <v>245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691</v>
      </c>
      <c r="C15192" s="205" t="s">
        <v>692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287</v>
      </c>
      <c r="H15192" s="274" t="s">
        <v>1039</v>
      </c>
      <c r="I15192" s="207" t="s">
        <v>245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691</v>
      </c>
      <c r="C15193" s="205" t="s">
        <v>692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287</v>
      </c>
      <c r="H15193" s="274" t="s">
        <v>1039</v>
      </c>
      <c r="I15193" s="207" t="s">
        <v>245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691</v>
      </c>
      <c r="C15194" s="205" t="s">
        <v>692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287</v>
      </c>
      <c r="H15194" s="274" t="s">
        <v>1039</v>
      </c>
      <c r="I15194" s="207" t="s">
        <v>245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691</v>
      </c>
      <c r="C15195" s="205" t="s">
        <v>692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287</v>
      </c>
      <c r="H15195" s="274" t="s">
        <v>1039</v>
      </c>
      <c r="I15195" s="207" t="s">
        <v>245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691</v>
      </c>
      <c r="C15196" s="205" t="s">
        <v>692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287</v>
      </c>
      <c r="H15196" s="274" t="s">
        <v>1039</v>
      </c>
      <c r="I15196" s="207" t="s">
        <v>245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691</v>
      </c>
      <c r="C15197" s="205" t="s">
        <v>692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287</v>
      </c>
      <c r="H15197" s="274" t="s">
        <v>1039</v>
      </c>
      <c r="I15197" s="207" t="s">
        <v>245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691</v>
      </c>
      <c r="C15198" s="205" t="s">
        <v>692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287</v>
      </c>
      <c r="H15198" s="274" t="s">
        <v>1039</v>
      </c>
      <c r="I15198" s="207" t="s">
        <v>245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691</v>
      </c>
      <c r="C15199" s="205" t="s">
        <v>692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287</v>
      </c>
      <c r="H15199" s="274" t="s">
        <v>1039</v>
      </c>
      <c r="I15199" s="207" t="s">
        <v>245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691</v>
      </c>
      <c r="C15200" s="205" t="s">
        <v>692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287</v>
      </c>
      <c r="H15200" s="274" t="s">
        <v>1039</v>
      </c>
      <c r="I15200" s="207" t="s">
        <v>245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691</v>
      </c>
      <c r="C15201" s="205" t="s">
        <v>692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287</v>
      </c>
      <c r="H15201" s="274" t="s">
        <v>1039</v>
      </c>
      <c r="I15201" s="207" t="s">
        <v>245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691</v>
      </c>
      <c r="C15202" s="205" t="s">
        <v>692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287</v>
      </c>
      <c r="H15202" s="274" t="s">
        <v>1039</v>
      </c>
      <c r="I15202" s="207" t="s">
        <v>245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691</v>
      </c>
      <c r="C15203" s="205" t="s">
        <v>692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287</v>
      </c>
      <c r="H15203" s="274" t="s">
        <v>1039</v>
      </c>
      <c r="I15203" s="207" t="s">
        <v>245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691</v>
      </c>
      <c r="C15204" s="205" t="s">
        <v>692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287</v>
      </c>
      <c r="H15204" s="274" t="s">
        <v>1039</v>
      </c>
      <c r="I15204" s="207" t="s">
        <v>245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691</v>
      </c>
      <c r="C15205" s="205" t="s">
        <v>692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287</v>
      </c>
      <c r="H15205" s="274" t="s">
        <v>1039</v>
      </c>
      <c r="I15205" s="207" t="s">
        <v>245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691</v>
      </c>
      <c r="C15206" s="205" t="s">
        <v>692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287</v>
      </c>
      <c r="H15206" s="274" t="s">
        <v>1039</v>
      </c>
      <c r="I15206" s="207" t="s">
        <v>245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691</v>
      </c>
      <c r="C15207" s="205" t="s">
        <v>692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287</v>
      </c>
      <c r="H15207" s="274" t="s">
        <v>1039</v>
      </c>
      <c r="I15207" s="207" t="s">
        <v>245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691</v>
      </c>
      <c r="C15208" s="205" t="s">
        <v>692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287</v>
      </c>
      <c r="H15208" s="274" t="s">
        <v>1039</v>
      </c>
      <c r="I15208" s="207" t="s">
        <v>245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691</v>
      </c>
      <c r="C15209" s="205" t="s">
        <v>692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287</v>
      </c>
      <c r="H15209" s="274" t="s">
        <v>1039</v>
      </c>
      <c r="I15209" s="207" t="s">
        <v>245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691</v>
      </c>
      <c r="C15210" s="205" t="s">
        <v>692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287</v>
      </c>
      <c r="H15210" s="274" t="s">
        <v>1039</v>
      </c>
      <c r="I15210" s="207" t="s">
        <v>245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691</v>
      </c>
      <c r="C15211" s="205" t="s">
        <v>692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287</v>
      </c>
      <c r="H15211" s="274" t="s">
        <v>1039</v>
      </c>
      <c r="I15211" s="207" t="s">
        <v>245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691</v>
      </c>
      <c r="C15212" s="205" t="s">
        <v>692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287</v>
      </c>
      <c r="H15212" s="274" t="s">
        <v>1039</v>
      </c>
      <c r="I15212" s="207" t="s">
        <v>245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691</v>
      </c>
      <c r="C15213" s="205" t="s">
        <v>692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287</v>
      </c>
      <c r="H15213" s="274" t="s">
        <v>1039</v>
      </c>
      <c r="I15213" s="207" t="s">
        <v>245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691</v>
      </c>
      <c r="C15214" s="205" t="s">
        <v>692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287</v>
      </c>
      <c r="H15214" s="274" t="s">
        <v>1039</v>
      </c>
      <c r="I15214" s="207" t="s">
        <v>245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691</v>
      </c>
      <c r="C15215" s="205" t="s">
        <v>692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287</v>
      </c>
      <c r="H15215" s="274" t="s">
        <v>1039</v>
      </c>
      <c r="I15215" s="207" t="s">
        <v>245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691</v>
      </c>
      <c r="C15216" s="205" t="s">
        <v>692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287</v>
      </c>
      <c r="H15216" s="274" t="s">
        <v>1039</v>
      </c>
      <c r="I15216" s="207" t="s">
        <v>245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691</v>
      </c>
      <c r="C15217" s="205" t="s">
        <v>692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287</v>
      </c>
      <c r="H15217" s="274" t="s">
        <v>1039</v>
      </c>
      <c r="I15217" s="207" t="s">
        <v>245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691</v>
      </c>
      <c r="C15218" s="205" t="s">
        <v>692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287</v>
      </c>
      <c r="H15218" s="274" t="s">
        <v>1039</v>
      </c>
      <c r="I15218" s="207" t="s">
        <v>245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691</v>
      </c>
      <c r="C15219" s="205" t="s">
        <v>692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287</v>
      </c>
      <c r="H15219" s="274" t="s">
        <v>1039</v>
      </c>
      <c r="I15219" s="207" t="s">
        <v>245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691</v>
      </c>
      <c r="C15220" s="205" t="s">
        <v>692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287</v>
      </c>
      <c r="H15220" s="274" t="s">
        <v>1039</v>
      </c>
      <c r="I15220" s="207" t="s">
        <v>245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691</v>
      </c>
      <c r="C15221" s="205" t="s">
        <v>692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287</v>
      </c>
      <c r="H15221" s="274" t="s">
        <v>1039</v>
      </c>
      <c r="I15221" s="207" t="s">
        <v>245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691</v>
      </c>
      <c r="C15222" s="205" t="s">
        <v>692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287</v>
      </c>
      <c r="H15222" s="274" t="s">
        <v>1039</v>
      </c>
      <c r="I15222" s="207" t="s">
        <v>245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691</v>
      </c>
      <c r="C15223" s="205" t="s">
        <v>692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287</v>
      </c>
      <c r="H15223" s="274" t="s">
        <v>1039</v>
      </c>
      <c r="I15223" s="207" t="s">
        <v>245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691</v>
      </c>
      <c r="C15224" s="205" t="s">
        <v>692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287</v>
      </c>
      <c r="H15224" s="274" t="s">
        <v>1039</v>
      </c>
      <c r="I15224" s="207" t="s">
        <v>245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691</v>
      </c>
      <c r="C15225" s="205" t="s">
        <v>692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287</v>
      </c>
      <c r="H15225" s="274" t="s">
        <v>1039</v>
      </c>
      <c r="I15225" s="207" t="s">
        <v>245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691</v>
      </c>
      <c r="C15226" s="205" t="s">
        <v>692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287</v>
      </c>
      <c r="H15226" s="274" t="s">
        <v>1039</v>
      </c>
      <c r="I15226" s="207" t="s">
        <v>245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691</v>
      </c>
      <c r="C15227" s="205" t="s">
        <v>692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287</v>
      </c>
      <c r="H15227" s="274" t="s">
        <v>1039</v>
      </c>
      <c r="I15227" s="207" t="s">
        <v>245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691</v>
      </c>
      <c r="C15228" s="205" t="s">
        <v>692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287</v>
      </c>
      <c r="H15228" s="274" t="s">
        <v>1039</v>
      </c>
      <c r="I15228" s="207" t="s">
        <v>245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691</v>
      </c>
      <c r="C15229" s="205" t="s">
        <v>692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287</v>
      </c>
      <c r="H15229" s="274" t="s">
        <v>1039</v>
      </c>
      <c r="I15229" s="207" t="s">
        <v>245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691</v>
      </c>
      <c r="C15230" s="205" t="s">
        <v>692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287</v>
      </c>
      <c r="H15230" s="274" t="s">
        <v>1039</v>
      </c>
      <c r="I15230" s="207" t="s">
        <v>245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691</v>
      </c>
      <c r="C15231" s="205" t="s">
        <v>692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287</v>
      </c>
      <c r="H15231" s="274" t="s">
        <v>1039</v>
      </c>
      <c r="I15231" s="207" t="s">
        <v>245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691</v>
      </c>
      <c r="C15232" s="205" t="s">
        <v>692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287</v>
      </c>
      <c r="H15232" s="274" t="s">
        <v>1039</v>
      </c>
      <c r="I15232" s="207" t="s">
        <v>245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691</v>
      </c>
      <c r="C15233" s="205" t="s">
        <v>692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287</v>
      </c>
      <c r="H15233" s="274" t="s">
        <v>1039</v>
      </c>
      <c r="I15233" s="207" t="s">
        <v>245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691</v>
      </c>
      <c r="C15234" s="205" t="s">
        <v>692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287</v>
      </c>
      <c r="H15234" s="274" t="s">
        <v>1039</v>
      </c>
      <c r="I15234" s="207" t="s">
        <v>245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691</v>
      </c>
      <c r="C15235" s="205" t="s">
        <v>692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287</v>
      </c>
      <c r="H15235" s="274" t="s">
        <v>1039</v>
      </c>
      <c r="I15235" s="207" t="s">
        <v>245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691</v>
      </c>
      <c r="C15236" s="205" t="s">
        <v>692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287</v>
      </c>
      <c r="H15236" s="274" t="s">
        <v>1039</v>
      </c>
      <c r="I15236" s="207" t="s">
        <v>245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691</v>
      </c>
      <c r="C15237" s="205" t="s">
        <v>692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287</v>
      </c>
      <c r="H15237" s="274" t="s">
        <v>1039</v>
      </c>
      <c r="I15237" s="207" t="s">
        <v>245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691</v>
      </c>
      <c r="C15238" s="205" t="s">
        <v>692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287</v>
      </c>
      <c r="H15238" s="274" t="s">
        <v>1039</v>
      </c>
      <c r="I15238" s="207" t="s">
        <v>245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691</v>
      </c>
      <c r="C15239" s="205" t="s">
        <v>692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287</v>
      </c>
      <c r="H15239" s="274" t="s">
        <v>1039</v>
      </c>
      <c r="I15239" s="207" t="s">
        <v>245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691</v>
      </c>
      <c r="C15240" s="205" t="s">
        <v>692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287</v>
      </c>
      <c r="H15240" s="274" t="s">
        <v>1039</v>
      </c>
      <c r="I15240" s="207" t="s">
        <v>245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691</v>
      </c>
      <c r="C15241" s="205" t="s">
        <v>692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287</v>
      </c>
      <c r="H15241" s="274" t="s">
        <v>1039</v>
      </c>
      <c r="I15241" s="207" t="s">
        <v>245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691</v>
      </c>
      <c r="C15242" s="205" t="s">
        <v>692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287</v>
      </c>
      <c r="H15242" s="274" t="s">
        <v>1039</v>
      </c>
      <c r="I15242" s="207" t="s">
        <v>245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691</v>
      </c>
      <c r="C15243" s="205" t="s">
        <v>692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287</v>
      </c>
      <c r="H15243" s="274" t="s">
        <v>1039</v>
      </c>
      <c r="I15243" s="207" t="s">
        <v>245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691</v>
      </c>
      <c r="C15244" s="205" t="s">
        <v>692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287</v>
      </c>
      <c r="H15244" s="274" t="s">
        <v>1039</v>
      </c>
      <c r="I15244" s="207" t="s">
        <v>245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691</v>
      </c>
      <c r="C15245" s="205" t="s">
        <v>692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287</v>
      </c>
      <c r="H15245" s="274" t="s">
        <v>1039</v>
      </c>
      <c r="I15245" s="207" t="s">
        <v>245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691</v>
      </c>
      <c r="C15246" s="205" t="s">
        <v>692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287</v>
      </c>
      <c r="H15246" s="274" t="s">
        <v>1039</v>
      </c>
      <c r="I15246" s="207" t="s">
        <v>245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691</v>
      </c>
      <c r="C15247" s="205" t="s">
        <v>692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287</v>
      </c>
      <c r="H15247" s="275" t="s">
        <v>1039</v>
      </c>
      <c r="I15247" s="207" t="s">
        <v>245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691</v>
      </c>
      <c r="C15248" s="205" t="s">
        <v>692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287</v>
      </c>
      <c r="H15248" s="274" t="s">
        <v>1039</v>
      </c>
      <c r="I15248" s="207" t="s">
        <v>245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691</v>
      </c>
      <c r="C15249" s="205" t="s">
        <v>692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287</v>
      </c>
      <c r="H15249" s="274" t="s">
        <v>1039</v>
      </c>
      <c r="I15249" s="207" t="s">
        <v>245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691</v>
      </c>
      <c r="C15250" s="205" t="s">
        <v>692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287</v>
      </c>
      <c r="H15250" s="274" t="s">
        <v>1039</v>
      </c>
      <c r="I15250" s="207" t="s">
        <v>245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691</v>
      </c>
      <c r="C15251" s="205" t="s">
        <v>692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287</v>
      </c>
      <c r="H15251" s="274" t="s">
        <v>1039</v>
      </c>
      <c r="I15251" s="207" t="s">
        <v>245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691</v>
      </c>
      <c r="C15252" s="205" t="s">
        <v>692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287</v>
      </c>
      <c r="H15252" s="274" t="s">
        <v>1039</v>
      </c>
      <c r="I15252" s="207" t="s">
        <v>245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691</v>
      </c>
      <c r="C15253" s="205" t="s">
        <v>692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287</v>
      </c>
      <c r="H15253" s="274" t="s">
        <v>1039</v>
      </c>
      <c r="I15253" s="207" t="s">
        <v>245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691</v>
      </c>
      <c r="C15254" s="205" t="s">
        <v>692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287</v>
      </c>
      <c r="H15254" s="274" t="s">
        <v>1039</v>
      </c>
      <c r="I15254" s="207" t="s">
        <v>245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691</v>
      </c>
      <c r="C15255" s="205" t="s">
        <v>692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287</v>
      </c>
      <c r="H15255" s="274" t="s">
        <v>1039</v>
      </c>
      <c r="I15255" s="207" t="s">
        <v>245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691</v>
      </c>
      <c r="C15256" s="205" t="s">
        <v>692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287</v>
      </c>
      <c r="H15256" s="274" t="s">
        <v>1039</v>
      </c>
      <c r="I15256" s="207" t="s">
        <v>245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691</v>
      </c>
      <c r="C15257" s="205" t="s">
        <v>692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287</v>
      </c>
      <c r="H15257" s="274" t="s">
        <v>1039</v>
      </c>
      <c r="I15257" s="207" t="s">
        <v>245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691</v>
      </c>
      <c r="C15258" s="205" t="s">
        <v>692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287</v>
      </c>
      <c r="H15258" s="274" t="s">
        <v>1039</v>
      </c>
      <c r="I15258" s="207" t="s">
        <v>245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691</v>
      </c>
      <c r="C15259" s="205" t="s">
        <v>692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287</v>
      </c>
      <c r="H15259" s="274" t="s">
        <v>1039</v>
      </c>
      <c r="I15259" s="207" t="s">
        <v>245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691</v>
      </c>
      <c r="C15260" s="205" t="s">
        <v>692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287</v>
      </c>
      <c r="H15260" s="274" t="s">
        <v>1039</v>
      </c>
      <c r="I15260" s="207" t="s">
        <v>245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691</v>
      </c>
      <c r="C15261" s="205" t="s">
        <v>692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287</v>
      </c>
      <c r="H15261" s="274" t="s">
        <v>1039</v>
      </c>
      <c r="I15261" s="207" t="s">
        <v>245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691</v>
      </c>
      <c r="C15262" s="205" t="s">
        <v>692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287</v>
      </c>
      <c r="H15262" s="274" t="s">
        <v>1039</v>
      </c>
      <c r="I15262" s="207" t="s">
        <v>245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691</v>
      </c>
      <c r="C15263" s="205" t="s">
        <v>692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287</v>
      </c>
      <c r="H15263" s="274" t="s">
        <v>1039</v>
      </c>
      <c r="I15263" s="207" t="s">
        <v>245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691</v>
      </c>
      <c r="C15264" s="205" t="s">
        <v>692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287</v>
      </c>
      <c r="H15264" s="274" t="s">
        <v>1039</v>
      </c>
      <c r="I15264" s="207" t="s">
        <v>245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691</v>
      </c>
      <c r="C15265" s="205" t="s">
        <v>692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287</v>
      </c>
      <c r="H15265" s="274" t="s">
        <v>1039</v>
      </c>
      <c r="I15265" s="207" t="s">
        <v>245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691</v>
      </c>
      <c r="C15266" s="205" t="s">
        <v>692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287</v>
      </c>
      <c r="H15266" s="274" t="s">
        <v>1039</v>
      </c>
      <c r="I15266" s="207" t="s">
        <v>245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691</v>
      </c>
      <c r="C15267" s="205" t="s">
        <v>692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287</v>
      </c>
      <c r="H15267" s="274" t="s">
        <v>1039</v>
      </c>
      <c r="I15267" s="207" t="s">
        <v>245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691</v>
      </c>
      <c r="C15268" s="205" t="s">
        <v>692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287</v>
      </c>
      <c r="H15268" s="274" t="s">
        <v>1039</v>
      </c>
      <c r="I15268" s="207" t="s">
        <v>245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691</v>
      </c>
      <c r="C15269" s="205" t="s">
        <v>692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287</v>
      </c>
      <c r="H15269" s="274" t="s">
        <v>1039</v>
      </c>
      <c r="I15269" s="207" t="s">
        <v>245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691</v>
      </c>
      <c r="C15270" s="205" t="s">
        <v>692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287</v>
      </c>
      <c r="H15270" s="274" t="s">
        <v>1039</v>
      </c>
      <c r="I15270" s="207" t="s">
        <v>245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691</v>
      </c>
      <c r="C15271" s="205" t="s">
        <v>692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287</v>
      </c>
      <c r="H15271" s="274" t="s">
        <v>1039</v>
      </c>
      <c r="I15271" s="207" t="s">
        <v>245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691</v>
      </c>
      <c r="C15272" s="205" t="s">
        <v>692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287</v>
      </c>
      <c r="H15272" s="274" t="s">
        <v>1039</v>
      </c>
      <c r="I15272" s="207" t="s">
        <v>245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691</v>
      </c>
      <c r="C15273" s="205" t="s">
        <v>692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287</v>
      </c>
      <c r="H15273" s="274" t="s">
        <v>1039</v>
      </c>
      <c r="I15273" s="207" t="s">
        <v>245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691</v>
      </c>
      <c r="C15274" s="205" t="s">
        <v>692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287</v>
      </c>
      <c r="H15274" s="274" t="s">
        <v>1039</v>
      </c>
      <c r="I15274" s="207" t="s">
        <v>245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691</v>
      </c>
      <c r="C15275" s="205" t="s">
        <v>692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287</v>
      </c>
      <c r="H15275" s="274" t="s">
        <v>1039</v>
      </c>
      <c r="I15275" s="207" t="s">
        <v>245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691</v>
      </c>
      <c r="C15276" s="205" t="s">
        <v>692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287</v>
      </c>
      <c r="H15276" s="274" t="s">
        <v>1039</v>
      </c>
      <c r="I15276" s="207" t="s">
        <v>245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691</v>
      </c>
      <c r="C15277" s="205" t="s">
        <v>692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287</v>
      </c>
      <c r="H15277" s="274" t="s">
        <v>1039</v>
      </c>
      <c r="I15277" s="207" t="s">
        <v>245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691</v>
      </c>
      <c r="C15278" s="205" t="s">
        <v>692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287</v>
      </c>
      <c r="H15278" s="274" t="s">
        <v>1039</v>
      </c>
      <c r="I15278" s="207" t="s">
        <v>245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691</v>
      </c>
      <c r="C15279" s="205" t="s">
        <v>692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287</v>
      </c>
      <c r="H15279" s="274" t="s">
        <v>1039</v>
      </c>
      <c r="I15279" s="207" t="s">
        <v>245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691</v>
      </c>
      <c r="C15280" s="205" t="s">
        <v>692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287</v>
      </c>
      <c r="H15280" s="274" t="s">
        <v>1039</v>
      </c>
      <c r="I15280" s="207" t="s">
        <v>245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691</v>
      </c>
      <c r="C15281" s="205" t="s">
        <v>692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287</v>
      </c>
      <c r="H15281" s="274" t="s">
        <v>1039</v>
      </c>
      <c r="I15281" s="207" t="s">
        <v>245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691</v>
      </c>
      <c r="C15282" s="205" t="s">
        <v>692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287</v>
      </c>
      <c r="H15282" s="274" t="s">
        <v>1039</v>
      </c>
      <c r="I15282" s="207" t="s">
        <v>245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691</v>
      </c>
      <c r="C15283" s="205" t="s">
        <v>692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287</v>
      </c>
      <c r="H15283" s="274" t="s">
        <v>1039</v>
      </c>
      <c r="I15283" s="207" t="s">
        <v>245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691</v>
      </c>
      <c r="C15284" s="205" t="s">
        <v>692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287</v>
      </c>
      <c r="H15284" s="274" t="s">
        <v>1039</v>
      </c>
      <c r="I15284" s="207" t="s">
        <v>245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691</v>
      </c>
      <c r="C15285" s="205" t="s">
        <v>692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287</v>
      </c>
      <c r="H15285" s="274" t="s">
        <v>1039</v>
      </c>
      <c r="I15285" s="207" t="s">
        <v>245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691</v>
      </c>
      <c r="C15286" s="205" t="s">
        <v>692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287</v>
      </c>
      <c r="H15286" s="274" t="s">
        <v>1039</v>
      </c>
      <c r="I15286" s="207" t="s">
        <v>245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691</v>
      </c>
      <c r="C15287" s="205" t="s">
        <v>692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287</v>
      </c>
      <c r="H15287" s="274" t="s">
        <v>1039</v>
      </c>
      <c r="I15287" s="207" t="s">
        <v>245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691</v>
      </c>
      <c r="C15288" s="205" t="s">
        <v>692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287</v>
      </c>
      <c r="H15288" s="274" t="s">
        <v>1039</v>
      </c>
      <c r="I15288" s="207" t="s">
        <v>245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691</v>
      </c>
      <c r="C15289" s="205" t="s">
        <v>692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287</v>
      </c>
      <c r="H15289" s="274" t="s">
        <v>1039</v>
      </c>
      <c r="I15289" s="207" t="s">
        <v>245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691</v>
      </c>
      <c r="C15290" s="205" t="s">
        <v>692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287</v>
      </c>
      <c r="H15290" s="274" t="s">
        <v>1039</v>
      </c>
      <c r="I15290" s="207" t="s">
        <v>245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691</v>
      </c>
      <c r="C15291" s="205" t="s">
        <v>692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287</v>
      </c>
      <c r="H15291" s="274" t="s">
        <v>1039</v>
      </c>
      <c r="I15291" s="207" t="s">
        <v>245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691</v>
      </c>
      <c r="C15292" s="205" t="s">
        <v>692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287</v>
      </c>
      <c r="H15292" s="207" t="s">
        <v>1354</v>
      </c>
      <c r="I15292" s="267" t="s">
        <v>235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691</v>
      </c>
      <c r="C15293" s="205" t="s">
        <v>692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287</v>
      </c>
      <c r="H15293" s="207" t="s">
        <v>1354</v>
      </c>
      <c r="I15293" s="267" t="s">
        <v>235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691</v>
      </c>
      <c r="C15294" s="205" t="s">
        <v>692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287</v>
      </c>
      <c r="H15294" s="207" t="s">
        <v>298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691</v>
      </c>
      <c r="C15295" s="205" t="s">
        <v>692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287</v>
      </c>
      <c r="H15295" s="207" t="s">
        <v>298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693</v>
      </c>
      <c r="C15296" s="205" t="s">
        <v>692</v>
      </c>
      <c r="D15296" s="72" t="str">
        <f t="shared" si="477"/>
        <v>jan/2020</v>
      </c>
      <c r="E15296" s="206">
        <v>43858</v>
      </c>
      <c r="F15296" s="205" t="s">
        <v>201</v>
      </c>
      <c r="G15296" s="205" t="s">
        <v>287</v>
      </c>
      <c r="H15296" s="207" t="s">
        <v>1887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693</v>
      </c>
      <c r="C15297" s="205" t="s">
        <v>692</v>
      </c>
      <c r="D15297" s="72" t="str">
        <f t="shared" si="477"/>
        <v>jan/2020</v>
      </c>
      <c r="E15297" s="206">
        <v>43858</v>
      </c>
      <c r="F15297" s="205" t="s">
        <v>520</v>
      </c>
      <c r="G15297" s="205" t="s">
        <v>287</v>
      </c>
      <c r="H15297" s="207" t="s">
        <v>204</v>
      </c>
      <c r="I15297" s="207" t="s">
        <v>292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691</v>
      </c>
      <c r="C15298" s="205" t="s">
        <v>692</v>
      </c>
      <c r="D15298" s="72" t="str">
        <f t="shared" si="477"/>
        <v>jan/2020</v>
      </c>
      <c r="E15298" s="206">
        <v>43858</v>
      </c>
      <c r="F15298" s="205" t="s">
        <v>2642</v>
      </c>
      <c r="G15298" s="205" t="s">
        <v>287</v>
      </c>
      <c r="H15298" s="207" t="s">
        <v>2643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691</v>
      </c>
      <c r="C15299" s="205" t="s">
        <v>692</v>
      </c>
      <c r="D15299" s="72" t="str">
        <f t="shared" si="477"/>
        <v>jan/2020</v>
      </c>
      <c r="E15299" s="206">
        <v>43858</v>
      </c>
      <c r="F15299" s="205" t="s">
        <v>201</v>
      </c>
      <c r="G15299" s="205" t="s">
        <v>287</v>
      </c>
      <c r="H15299" s="207" t="s">
        <v>1887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691</v>
      </c>
      <c r="C15300" s="205" t="s">
        <v>692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287</v>
      </c>
      <c r="H15300" s="207" t="s">
        <v>2657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691</v>
      </c>
      <c r="C15301" s="205" t="s">
        <v>692</v>
      </c>
      <c r="D15301" s="72" t="str">
        <f t="shared" si="479"/>
        <v>jan/2020</v>
      </c>
      <c r="E15301" s="206">
        <v>43858</v>
      </c>
      <c r="F15301" s="205" t="s">
        <v>2642</v>
      </c>
      <c r="G15301" s="205" t="s">
        <v>287</v>
      </c>
      <c r="H15301" s="207" t="s">
        <v>2643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691</v>
      </c>
      <c r="C15302" s="205" t="s">
        <v>692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287</v>
      </c>
      <c r="H15302" s="207" t="s">
        <v>2308</v>
      </c>
      <c r="I15302" s="207" t="s">
        <v>251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691</v>
      </c>
      <c r="C15303" s="205" t="s">
        <v>692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313</v>
      </c>
      <c r="H15303" s="207" t="s">
        <v>2368</v>
      </c>
      <c r="I15303" s="207" t="s">
        <v>240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691</v>
      </c>
      <c r="C15304" s="205" t="s">
        <v>692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293</v>
      </c>
      <c r="H15304" s="207" t="s">
        <v>2368</v>
      </c>
      <c r="I15304" s="207" t="s">
        <v>240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691</v>
      </c>
      <c r="C15305" s="205" t="s">
        <v>692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313</v>
      </c>
      <c r="H15305" s="207" t="s">
        <v>2368</v>
      </c>
      <c r="I15305" s="207" t="s">
        <v>240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691</v>
      </c>
      <c r="C15306" s="205" t="s">
        <v>692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287</v>
      </c>
      <c r="H15306" s="207" t="s">
        <v>2368</v>
      </c>
      <c r="I15306" s="207" t="s">
        <v>240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691</v>
      </c>
      <c r="C15307" s="205" t="s">
        <v>692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287</v>
      </c>
      <c r="H15307" s="207" t="s">
        <v>2368</v>
      </c>
      <c r="I15307" s="207" t="s">
        <v>240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691</v>
      </c>
      <c r="C15308" s="205" t="s">
        <v>692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287</v>
      </c>
      <c r="H15308" s="207" t="s">
        <v>2368</v>
      </c>
      <c r="I15308" s="207" t="s">
        <v>240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691</v>
      </c>
      <c r="C15309" s="205" t="s">
        <v>692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287</v>
      </c>
      <c r="H15309" s="207" t="s">
        <v>2368</v>
      </c>
      <c r="I15309" s="207" t="s">
        <v>240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691</v>
      </c>
      <c r="C15310" s="205" t="s">
        <v>692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287</v>
      </c>
      <c r="H15310" s="207" t="s">
        <v>2368</v>
      </c>
      <c r="I15310" s="207" t="s">
        <v>240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691</v>
      </c>
      <c r="C15311" s="205" t="s">
        <v>692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287</v>
      </c>
      <c r="H15311" s="207" t="s">
        <v>2368</v>
      </c>
      <c r="I15311" s="207" t="s">
        <v>240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691</v>
      </c>
      <c r="C15312" s="205" t="s">
        <v>692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287</v>
      </c>
      <c r="H15312" s="207" t="s">
        <v>2368</v>
      </c>
      <c r="I15312" s="207" t="s">
        <v>240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691</v>
      </c>
      <c r="C15313" s="205" t="s">
        <v>692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287</v>
      </c>
      <c r="H15313" s="207" t="s">
        <v>2368</v>
      </c>
      <c r="I15313" s="207" t="s">
        <v>240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691</v>
      </c>
      <c r="C15314" s="205" t="s">
        <v>692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287</v>
      </c>
      <c r="H15314" s="207" t="s">
        <v>2368</v>
      </c>
      <c r="I15314" s="207" t="s">
        <v>240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691</v>
      </c>
      <c r="C15315" s="205" t="s">
        <v>692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287</v>
      </c>
      <c r="H15315" s="267" t="s">
        <v>2340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691</v>
      </c>
      <c r="C15316" s="205" t="s">
        <v>692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287</v>
      </c>
      <c r="H15316" s="207" t="s">
        <v>1011</v>
      </c>
      <c r="I15316" s="207" t="s">
        <v>235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691</v>
      </c>
      <c r="C15317" s="205" t="s">
        <v>692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287</v>
      </c>
      <c r="H15317" s="207" t="s">
        <v>1011</v>
      </c>
      <c r="I15317" s="207" t="s">
        <v>235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691</v>
      </c>
      <c r="C15318" s="205" t="s">
        <v>692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287</v>
      </c>
      <c r="H15318" s="267" t="s">
        <v>342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691</v>
      </c>
      <c r="C15319" s="205" t="s">
        <v>692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287</v>
      </c>
      <c r="H15319" s="267" t="s">
        <v>342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691</v>
      </c>
      <c r="C15320" s="205" t="s">
        <v>692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287</v>
      </c>
      <c r="H15320" s="267" t="s">
        <v>1592</v>
      </c>
      <c r="I15320" s="267" t="s">
        <v>263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691</v>
      </c>
      <c r="C15321" s="205" t="s">
        <v>692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287</v>
      </c>
      <c r="H15321" s="267" t="s">
        <v>1592</v>
      </c>
      <c r="I15321" s="267" t="s">
        <v>263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691</v>
      </c>
      <c r="C15322" s="205" t="s">
        <v>692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287</v>
      </c>
      <c r="H15322" s="207" t="s">
        <v>2342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691</v>
      </c>
      <c r="C15323" s="205" t="s">
        <v>692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287</v>
      </c>
      <c r="H15323" s="207" t="s">
        <v>2342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691</v>
      </c>
      <c r="C15324" s="205" t="s">
        <v>692</v>
      </c>
      <c r="D15324" s="72" t="str">
        <f t="shared" si="479"/>
        <v>jan/2020</v>
      </c>
      <c r="E15324" s="206">
        <v>43858</v>
      </c>
      <c r="F15324" s="265" t="s">
        <v>2658</v>
      </c>
      <c r="G15324" s="205" t="s">
        <v>287</v>
      </c>
      <c r="H15324" s="207" t="s">
        <v>2342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691</v>
      </c>
      <c r="C15325" s="205" t="s">
        <v>692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287</v>
      </c>
      <c r="H15325" s="207" t="s">
        <v>2342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691</v>
      </c>
      <c r="C15326" s="205" t="s">
        <v>692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287</v>
      </c>
      <c r="H15326" s="207" t="s">
        <v>316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691</v>
      </c>
      <c r="C15327" s="205" t="s">
        <v>692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287</v>
      </c>
      <c r="H15327" s="267" t="s">
        <v>1679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691</v>
      </c>
      <c r="C15328" s="205" t="s">
        <v>692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287</v>
      </c>
      <c r="H15328" s="207" t="s">
        <v>334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691</v>
      </c>
      <c r="C15329" s="205" t="s">
        <v>692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287</v>
      </c>
      <c r="H15329" s="270" t="s">
        <v>1115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691</v>
      </c>
      <c r="C15330" s="205" t="s">
        <v>692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287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691</v>
      </c>
      <c r="C15331" s="205" t="s">
        <v>692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287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691</v>
      </c>
      <c r="C15332" s="205" t="s">
        <v>692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287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691</v>
      </c>
      <c r="C15333" s="205" t="s">
        <v>692</v>
      </c>
      <c r="D15333" s="72" t="str">
        <f t="shared" si="479"/>
        <v>jan/2020</v>
      </c>
      <c r="E15333" s="206">
        <v>43858</v>
      </c>
      <c r="F15333" s="265" t="s">
        <v>2177</v>
      </c>
      <c r="G15333" s="265" t="s">
        <v>2659</v>
      </c>
      <c r="H15333" s="267" t="s">
        <v>2178</v>
      </c>
      <c r="I15333" s="267" t="s">
        <v>235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691</v>
      </c>
      <c r="C15334" s="205" t="s">
        <v>692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287</v>
      </c>
      <c r="H15334" s="267" t="s">
        <v>327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691</v>
      </c>
      <c r="C15335" s="205" t="s">
        <v>692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287</v>
      </c>
      <c r="H15335" s="207" t="s">
        <v>389</v>
      </c>
      <c r="I15335" s="207" t="s">
        <v>241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691</v>
      </c>
      <c r="C15336" s="205" t="s">
        <v>692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287</v>
      </c>
      <c r="H15336" s="207" t="s">
        <v>389</v>
      </c>
      <c r="I15336" s="207" t="s">
        <v>241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691</v>
      </c>
      <c r="C15337" s="205" t="s">
        <v>692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287</v>
      </c>
      <c r="H15337" s="207" t="s">
        <v>389</v>
      </c>
      <c r="I15337" s="207" t="s">
        <v>241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691</v>
      </c>
      <c r="C15338" s="205" t="s">
        <v>692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287</v>
      </c>
      <c r="H15338" s="207" t="s">
        <v>389</v>
      </c>
      <c r="I15338" s="207" t="s">
        <v>241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691</v>
      </c>
      <c r="C15339" s="205" t="s">
        <v>692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287</v>
      </c>
      <c r="H15339" s="207" t="s">
        <v>389</v>
      </c>
      <c r="I15339" s="207" t="s">
        <v>241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691</v>
      </c>
      <c r="C15340" s="205" t="s">
        <v>692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287</v>
      </c>
      <c r="H15340" s="207" t="s">
        <v>346</v>
      </c>
      <c r="I15340" s="207" t="s">
        <v>241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691</v>
      </c>
      <c r="C15341" s="205" t="s">
        <v>692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287</v>
      </c>
      <c r="H15341" s="207" t="s">
        <v>346</v>
      </c>
      <c r="I15341" s="207" t="s">
        <v>241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691</v>
      </c>
      <c r="C15342" s="205" t="s">
        <v>692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287</v>
      </c>
      <c r="H15342" s="207" t="s">
        <v>346</v>
      </c>
      <c r="I15342" s="207" t="s">
        <v>241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691</v>
      </c>
      <c r="C15343" s="205" t="s">
        <v>692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287</v>
      </c>
      <c r="H15343" s="207" t="s">
        <v>346</v>
      </c>
      <c r="I15343" s="207" t="s">
        <v>240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691</v>
      </c>
      <c r="C15344" s="205" t="s">
        <v>692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287</v>
      </c>
      <c r="H15344" s="207" t="s">
        <v>346</v>
      </c>
      <c r="I15344" s="207" t="s">
        <v>241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691</v>
      </c>
      <c r="C15345" s="205" t="s">
        <v>692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287</v>
      </c>
      <c r="H15345" s="207" t="s">
        <v>346</v>
      </c>
      <c r="I15345" s="207" t="s">
        <v>241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691</v>
      </c>
      <c r="C15346" s="205" t="s">
        <v>692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287</v>
      </c>
      <c r="H15346" s="207" t="s">
        <v>346</v>
      </c>
      <c r="I15346" s="207" t="s">
        <v>241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691</v>
      </c>
      <c r="C15347" s="205" t="s">
        <v>692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287</v>
      </c>
      <c r="H15347" s="207" t="s">
        <v>346</v>
      </c>
      <c r="I15347" s="207" t="s">
        <v>241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691</v>
      </c>
      <c r="C15348" s="205" t="s">
        <v>692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287</v>
      </c>
      <c r="H15348" s="207" t="s">
        <v>346</v>
      </c>
      <c r="I15348" s="207" t="s">
        <v>241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691</v>
      </c>
      <c r="C15349" s="205" t="s">
        <v>692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287</v>
      </c>
      <c r="H15349" s="207" t="s">
        <v>346</v>
      </c>
      <c r="I15349" s="207" t="s">
        <v>241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691</v>
      </c>
      <c r="C15350" s="205" t="s">
        <v>692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287</v>
      </c>
      <c r="H15350" s="207" t="s">
        <v>999</v>
      </c>
      <c r="I15350" s="233" t="s">
        <v>248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691</v>
      </c>
      <c r="C15351" s="205" t="s">
        <v>692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287</v>
      </c>
      <c r="H15351" s="207" t="s">
        <v>999</v>
      </c>
      <c r="I15351" s="233" t="s">
        <v>248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691</v>
      </c>
      <c r="C15352" s="205" t="s">
        <v>692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287</v>
      </c>
      <c r="H15352" s="207" t="s">
        <v>999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691</v>
      </c>
      <c r="C15353" s="205" t="s">
        <v>692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287</v>
      </c>
      <c r="H15353" s="207" t="s">
        <v>999</v>
      </c>
      <c r="I15353" s="233" t="s">
        <v>248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691</v>
      </c>
      <c r="C15354" s="205" t="s">
        <v>692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287</v>
      </c>
      <c r="H15354" s="207" t="s">
        <v>999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691</v>
      </c>
      <c r="C15355" s="205" t="s">
        <v>692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287</v>
      </c>
      <c r="H15355" s="207" t="s">
        <v>2660</v>
      </c>
      <c r="I15355" s="207" t="s">
        <v>241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691</v>
      </c>
      <c r="C15356" s="205" t="s">
        <v>692</v>
      </c>
      <c r="D15356" s="72" t="str">
        <f t="shared" si="479"/>
        <v>jan/2020</v>
      </c>
      <c r="E15356" s="206">
        <v>43858</v>
      </c>
      <c r="F15356" s="205" t="s">
        <v>2642</v>
      </c>
      <c r="G15356" s="205" t="s">
        <v>287</v>
      </c>
      <c r="H15356" s="207" t="s">
        <v>2643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691</v>
      </c>
      <c r="C15357" s="205" t="s">
        <v>692</v>
      </c>
      <c r="D15357" s="72" t="str">
        <f t="shared" si="479"/>
        <v>jan/2020</v>
      </c>
      <c r="E15357" s="206">
        <v>43858</v>
      </c>
      <c r="F15357" s="205" t="s">
        <v>2351</v>
      </c>
      <c r="G15357" s="205" t="s">
        <v>287</v>
      </c>
      <c r="H15357" s="207" t="s">
        <v>2661</v>
      </c>
      <c r="I15357" s="207" t="s">
        <v>273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691</v>
      </c>
      <c r="C15358" s="205" t="s">
        <v>692</v>
      </c>
      <c r="D15358" s="72" t="str">
        <f t="shared" si="479"/>
        <v>jan/2020</v>
      </c>
      <c r="E15358" s="206">
        <v>43858</v>
      </c>
      <c r="F15358" s="205" t="s">
        <v>210</v>
      </c>
      <c r="G15358" s="205" t="s">
        <v>287</v>
      </c>
      <c r="H15358" s="207" t="s">
        <v>298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691</v>
      </c>
      <c r="C15359" s="205" t="s">
        <v>692</v>
      </c>
      <c r="D15359" s="72" t="str">
        <f t="shared" si="479"/>
        <v>jan/2020</v>
      </c>
      <c r="E15359" s="206">
        <v>43858</v>
      </c>
      <c r="F15359" s="205" t="s">
        <v>210</v>
      </c>
      <c r="G15359" s="205" t="s">
        <v>287</v>
      </c>
      <c r="H15359" s="207" t="s">
        <v>298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691</v>
      </c>
      <c r="C15360" s="205" t="s">
        <v>692</v>
      </c>
      <c r="D15360" s="72" t="str">
        <f t="shared" si="479"/>
        <v>jan/2020</v>
      </c>
      <c r="E15360" s="206">
        <v>43858</v>
      </c>
      <c r="F15360" s="205" t="s">
        <v>210</v>
      </c>
      <c r="G15360" s="205" t="s">
        <v>287</v>
      </c>
      <c r="H15360" s="207" t="s">
        <v>298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691</v>
      </c>
      <c r="C15361" s="205" t="s">
        <v>692</v>
      </c>
      <c r="D15361" s="72" t="str">
        <f t="shared" si="479"/>
        <v>jan/2020</v>
      </c>
      <c r="E15361" s="206">
        <v>43858</v>
      </c>
      <c r="F15361" s="205" t="s">
        <v>210</v>
      </c>
      <c r="G15361" s="205" t="s">
        <v>287</v>
      </c>
      <c r="H15361" s="207" t="s">
        <v>298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691</v>
      </c>
      <c r="C15362" s="205" t="s">
        <v>692</v>
      </c>
      <c r="D15362" s="72" t="str">
        <f t="shared" si="479"/>
        <v>jan/2020</v>
      </c>
      <c r="E15362" s="206">
        <v>43858</v>
      </c>
      <c r="F15362" s="205" t="s">
        <v>210</v>
      </c>
      <c r="G15362" s="205" t="s">
        <v>287</v>
      </c>
      <c r="H15362" s="207" t="s">
        <v>298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691</v>
      </c>
      <c r="C15363" s="205" t="s">
        <v>692</v>
      </c>
      <c r="D15363" s="72" t="str">
        <f t="shared" si="479"/>
        <v>jan/2020</v>
      </c>
      <c r="E15363" s="206">
        <v>43858</v>
      </c>
      <c r="F15363" s="205" t="s">
        <v>210</v>
      </c>
      <c r="G15363" s="205" t="s">
        <v>287</v>
      </c>
      <c r="H15363" s="207" t="s">
        <v>298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691</v>
      </c>
      <c r="C15364" s="205" t="s">
        <v>692</v>
      </c>
      <c r="D15364" s="72" t="str">
        <f t="shared" ref="D15364:D15427" si="481">TEXT(E15364,"mmm/aaaa")</f>
        <v>jan/2020</v>
      </c>
      <c r="E15364" s="206">
        <v>43858</v>
      </c>
      <c r="F15364" s="205" t="s">
        <v>210</v>
      </c>
      <c r="G15364" s="205" t="s">
        <v>287</v>
      </c>
      <c r="H15364" s="207" t="s">
        <v>298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691</v>
      </c>
      <c r="C15365" s="205" t="s">
        <v>692</v>
      </c>
      <c r="D15365" s="72" t="str">
        <f t="shared" si="481"/>
        <v>jan/2020</v>
      </c>
      <c r="E15365" s="206">
        <v>43858</v>
      </c>
      <c r="F15365" s="205" t="s">
        <v>210</v>
      </c>
      <c r="G15365" s="205" t="s">
        <v>287</v>
      </c>
      <c r="H15365" s="207" t="s">
        <v>298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691</v>
      </c>
      <c r="C15366" s="205" t="s">
        <v>692</v>
      </c>
      <c r="D15366" s="72" t="str">
        <f t="shared" si="481"/>
        <v>jan/2020</v>
      </c>
      <c r="E15366" s="206">
        <v>43858</v>
      </c>
      <c r="F15366" s="205" t="s">
        <v>210</v>
      </c>
      <c r="G15366" s="205" t="s">
        <v>287</v>
      </c>
      <c r="H15366" s="207" t="s">
        <v>298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691</v>
      </c>
      <c r="C15367" s="205" t="s">
        <v>692</v>
      </c>
      <c r="D15367" s="72" t="str">
        <f t="shared" si="481"/>
        <v>jan/2020</v>
      </c>
      <c r="E15367" s="206">
        <v>43858</v>
      </c>
      <c r="F15367" s="205" t="s">
        <v>210</v>
      </c>
      <c r="G15367" s="205" t="s">
        <v>287</v>
      </c>
      <c r="H15367" s="207" t="s">
        <v>298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691</v>
      </c>
      <c r="C15368" s="205" t="s">
        <v>692</v>
      </c>
      <c r="D15368" s="72" t="str">
        <f t="shared" si="481"/>
        <v>jan/2020</v>
      </c>
      <c r="E15368" s="206">
        <v>43858</v>
      </c>
      <c r="F15368" s="205" t="s">
        <v>210</v>
      </c>
      <c r="G15368" s="205" t="s">
        <v>287</v>
      </c>
      <c r="H15368" s="207" t="s">
        <v>298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691</v>
      </c>
      <c r="C15369" s="205" t="s">
        <v>692</v>
      </c>
      <c r="D15369" s="72" t="str">
        <f t="shared" si="481"/>
        <v>jan/2020</v>
      </c>
      <c r="E15369" s="206">
        <v>43858</v>
      </c>
      <c r="F15369" s="205" t="s">
        <v>210</v>
      </c>
      <c r="G15369" s="205" t="s">
        <v>287</v>
      </c>
      <c r="H15369" s="207" t="s">
        <v>298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691</v>
      </c>
      <c r="C15370" s="205" t="s">
        <v>692</v>
      </c>
      <c r="D15370" s="72" t="str">
        <f t="shared" si="481"/>
        <v>jan/2020</v>
      </c>
      <c r="E15370" s="206">
        <v>43858</v>
      </c>
      <c r="F15370" s="205" t="s">
        <v>210</v>
      </c>
      <c r="G15370" s="205" t="s">
        <v>287</v>
      </c>
      <c r="H15370" s="207" t="s">
        <v>298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691</v>
      </c>
      <c r="C15371" s="205" t="s">
        <v>692</v>
      </c>
      <c r="D15371" s="72" t="str">
        <f t="shared" si="481"/>
        <v>jan/2020</v>
      </c>
      <c r="E15371" s="206">
        <v>43858</v>
      </c>
      <c r="F15371" s="205" t="s">
        <v>210</v>
      </c>
      <c r="G15371" s="205" t="s">
        <v>287</v>
      </c>
      <c r="H15371" s="207" t="s">
        <v>298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691</v>
      </c>
      <c r="C15372" s="205" t="s">
        <v>692</v>
      </c>
      <c r="D15372" s="72" t="str">
        <f t="shared" si="481"/>
        <v>jan/2020</v>
      </c>
      <c r="E15372" s="206">
        <v>43858</v>
      </c>
      <c r="F15372" s="205" t="s">
        <v>210</v>
      </c>
      <c r="G15372" s="205" t="s">
        <v>287</v>
      </c>
      <c r="H15372" s="207" t="s">
        <v>298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691</v>
      </c>
      <c r="C15373" s="205" t="s">
        <v>692</v>
      </c>
      <c r="D15373" s="72" t="str">
        <f t="shared" si="481"/>
        <v>jan/2020</v>
      </c>
      <c r="E15373" s="206">
        <v>43858</v>
      </c>
      <c r="F15373" s="205" t="s">
        <v>210</v>
      </c>
      <c r="G15373" s="205" t="s">
        <v>287</v>
      </c>
      <c r="H15373" s="207" t="s">
        <v>298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691</v>
      </c>
      <c r="C15374" s="205" t="s">
        <v>692</v>
      </c>
      <c r="D15374" s="72" t="str">
        <f t="shared" si="481"/>
        <v>jan/2020</v>
      </c>
      <c r="E15374" s="206">
        <v>43858</v>
      </c>
      <c r="F15374" s="205" t="s">
        <v>210</v>
      </c>
      <c r="G15374" s="205" t="s">
        <v>287</v>
      </c>
      <c r="H15374" s="207" t="s">
        <v>298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691</v>
      </c>
      <c r="C15375" s="205" t="s">
        <v>692</v>
      </c>
      <c r="D15375" s="72" t="str">
        <f t="shared" si="481"/>
        <v>jan/2020</v>
      </c>
      <c r="E15375" s="206">
        <v>43858</v>
      </c>
      <c r="F15375" s="205" t="s">
        <v>210</v>
      </c>
      <c r="G15375" s="205" t="s">
        <v>287</v>
      </c>
      <c r="H15375" s="207" t="s">
        <v>298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691</v>
      </c>
      <c r="C15376" s="205" t="s">
        <v>692</v>
      </c>
      <c r="D15376" s="72" t="str">
        <f t="shared" si="481"/>
        <v>jan/2020</v>
      </c>
      <c r="E15376" s="206">
        <v>43858</v>
      </c>
      <c r="F15376" s="205" t="s">
        <v>210</v>
      </c>
      <c r="G15376" s="205" t="s">
        <v>287</v>
      </c>
      <c r="H15376" s="207" t="s">
        <v>298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691</v>
      </c>
      <c r="C15377" s="205" t="s">
        <v>692</v>
      </c>
      <c r="D15377" s="72" t="str">
        <f t="shared" si="481"/>
        <v>jan/2020</v>
      </c>
      <c r="E15377" s="206">
        <v>43858</v>
      </c>
      <c r="F15377" s="205" t="s">
        <v>210</v>
      </c>
      <c r="G15377" s="205" t="s">
        <v>287</v>
      </c>
      <c r="H15377" s="207" t="s">
        <v>298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691</v>
      </c>
      <c r="C15378" s="205" t="s">
        <v>692</v>
      </c>
      <c r="D15378" s="72" t="str">
        <f t="shared" si="481"/>
        <v>jan/2020</v>
      </c>
      <c r="E15378" s="206">
        <v>43858</v>
      </c>
      <c r="F15378" s="205" t="s">
        <v>210</v>
      </c>
      <c r="G15378" s="205" t="s">
        <v>287</v>
      </c>
      <c r="H15378" s="207" t="s">
        <v>298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691</v>
      </c>
      <c r="C15379" s="205" t="s">
        <v>692</v>
      </c>
      <c r="D15379" s="72" t="str">
        <f t="shared" si="481"/>
        <v>jan/2020</v>
      </c>
      <c r="E15379" s="206">
        <v>43858</v>
      </c>
      <c r="F15379" s="205" t="s">
        <v>210</v>
      </c>
      <c r="G15379" s="205" t="s">
        <v>287</v>
      </c>
      <c r="H15379" s="207" t="s">
        <v>298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693</v>
      </c>
      <c r="C15380" s="205" t="s">
        <v>692</v>
      </c>
      <c r="D15380" s="72" t="str">
        <f t="shared" si="481"/>
        <v>jan/2020</v>
      </c>
      <c r="E15380" s="206">
        <v>43859</v>
      </c>
      <c r="F15380" s="205" t="s">
        <v>201</v>
      </c>
      <c r="G15380" s="205" t="s">
        <v>287</v>
      </c>
      <c r="H15380" s="207" t="s">
        <v>1887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693</v>
      </c>
      <c r="C15381" s="205" t="s">
        <v>692</v>
      </c>
      <c r="D15381" s="72" t="str">
        <f t="shared" si="481"/>
        <v>jan/2020</v>
      </c>
      <c r="E15381" s="206">
        <v>43859</v>
      </c>
      <c r="F15381" s="205" t="s">
        <v>520</v>
      </c>
      <c r="G15381" s="205" t="s">
        <v>287</v>
      </c>
      <c r="H15381" s="207" t="s">
        <v>204</v>
      </c>
      <c r="I15381" s="207" t="s">
        <v>292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691</v>
      </c>
      <c r="C15382" s="205" t="s">
        <v>692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287</v>
      </c>
      <c r="H15382" s="207" t="s">
        <v>2662</v>
      </c>
      <c r="I15382" s="207" t="s">
        <v>241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691</v>
      </c>
      <c r="C15383" s="205" t="s">
        <v>692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287</v>
      </c>
      <c r="H15383" s="207" t="s">
        <v>2662</v>
      </c>
      <c r="I15383" s="207" t="s">
        <v>241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691</v>
      </c>
      <c r="C15384" s="205" t="s">
        <v>692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287</v>
      </c>
      <c r="H15384" s="207" t="s">
        <v>2662</v>
      </c>
      <c r="I15384" s="207" t="s">
        <v>241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691</v>
      </c>
      <c r="C15385" s="205" t="s">
        <v>692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287</v>
      </c>
      <c r="H15385" s="207" t="s">
        <v>2662</v>
      </c>
      <c r="I15385" s="207" t="s">
        <v>241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691</v>
      </c>
      <c r="C15386" s="205" t="s">
        <v>692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287</v>
      </c>
      <c r="H15386" s="207" t="s">
        <v>2662</v>
      </c>
      <c r="I15386" s="207" t="s">
        <v>241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691</v>
      </c>
      <c r="C15387" s="205" t="s">
        <v>692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287</v>
      </c>
      <c r="H15387" s="207" t="s">
        <v>2662</v>
      </c>
      <c r="I15387" s="207" t="s">
        <v>240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691</v>
      </c>
      <c r="C15388" s="205" t="s">
        <v>692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287</v>
      </c>
      <c r="H15388" s="207" t="s">
        <v>2662</v>
      </c>
      <c r="I15388" s="207" t="s">
        <v>241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691</v>
      </c>
      <c r="C15389" s="205" t="s">
        <v>692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287</v>
      </c>
      <c r="H15389" s="207" t="s">
        <v>2662</v>
      </c>
      <c r="I15389" s="207" t="s">
        <v>241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691</v>
      </c>
      <c r="C15390" s="205" t="s">
        <v>692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287</v>
      </c>
      <c r="H15390" s="207" t="s">
        <v>2662</v>
      </c>
      <c r="I15390" s="207" t="s">
        <v>241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691</v>
      </c>
      <c r="C15391" s="205" t="s">
        <v>692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287</v>
      </c>
      <c r="H15391" s="207" t="s">
        <v>2662</v>
      </c>
      <c r="I15391" s="207" t="s">
        <v>241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691</v>
      </c>
      <c r="C15392" s="205" t="s">
        <v>692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287</v>
      </c>
      <c r="H15392" s="207" t="s">
        <v>2662</v>
      </c>
      <c r="I15392" s="207" t="s">
        <v>241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691</v>
      </c>
      <c r="C15393" s="205" t="s">
        <v>692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287</v>
      </c>
      <c r="H15393" s="207" t="s">
        <v>2662</v>
      </c>
      <c r="I15393" s="207" t="s">
        <v>240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691</v>
      </c>
      <c r="C15394" s="205" t="s">
        <v>692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287</v>
      </c>
      <c r="H15394" s="207" t="s">
        <v>2662</v>
      </c>
      <c r="I15394" s="207" t="s">
        <v>240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691</v>
      </c>
      <c r="C15395" s="205" t="s">
        <v>692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287</v>
      </c>
      <c r="H15395" s="207" t="s">
        <v>2662</v>
      </c>
      <c r="I15395" s="207" t="s">
        <v>241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691</v>
      </c>
      <c r="C15396" s="205" t="s">
        <v>692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287</v>
      </c>
      <c r="H15396" s="207" t="s">
        <v>2663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691</v>
      </c>
      <c r="C15397" s="205" t="s">
        <v>692</v>
      </c>
      <c r="D15397" s="72" t="str">
        <f t="shared" si="481"/>
        <v>jan/2020</v>
      </c>
      <c r="E15397" s="206">
        <v>43859</v>
      </c>
      <c r="F15397" s="205" t="s">
        <v>201</v>
      </c>
      <c r="G15397" s="205" t="s">
        <v>287</v>
      </c>
      <c r="H15397" s="207" t="s">
        <v>1887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691</v>
      </c>
      <c r="C15398" s="205" t="s">
        <v>692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287</v>
      </c>
      <c r="H15398" s="207" t="s">
        <v>1023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691</v>
      </c>
      <c r="C15399" s="205" t="s">
        <v>692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287</v>
      </c>
      <c r="H15399" s="207" t="s">
        <v>2662</v>
      </c>
      <c r="I15399" s="207" t="s">
        <v>241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691</v>
      </c>
      <c r="C15400" s="205" t="s">
        <v>692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287</v>
      </c>
      <c r="H15400" s="207" t="s">
        <v>2662</v>
      </c>
      <c r="I15400" s="207" t="s">
        <v>241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691</v>
      </c>
      <c r="C15401" s="205" t="s">
        <v>692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287</v>
      </c>
      <c r="H15401" s="207" t="s">
        <v>2662</v>
      </c>
      <c r="I15401" s="207" t="s">
        <v>241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691</v>
      </c>
      <c r="C15402" s="205" t="s">
        <v>692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287</v>
      </c>
      <c r="H15402" s="207" t="s">
        <v>2662</v>
      </c>
      <c r="I15402" s="207" t="s">
        <v>241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691</v>
      </c>
      <c r="C15403" s="205" t="s">
        <v>692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287</v>
      </c>
      <c r="H15403" s="207" t="s">
        <v>2662</v>
      </c>
      <c r="I15403" s="207" t="s">
        <v>241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691</v>
      </c>
      <c r="C15404" s="205" t="s">
        <v>692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287</v>
      </c>
      <c r="H15404" s="207" t="s">
        <v>2662</v>
      </c>
      <c r="I15404" s="207" t="s">
        <v>240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691</v>
      </c>
      <c r="C15405" s="205" t="s">
        <v>692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287</v>
      </c>
      <c r="H15405" s="207" t="s">
        <v>2662</v>
      </c>
      <c r="I15405" s="207" t="s">
        <v>241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691</v>
      </c>
      <c r="C15406" s="205" t="s">
        <v>692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287</v>
      </c>
      <c r="H15406" s="207" t="s">
        <v>2662</v>
      </c>
      <c r="I15406" s="207" t="s">
        <v>241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691</v>
      </c>
      <c r="C15407" s="205" t="s">
        <v>692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287</v>
      </c>
      <c r="H15407" s="207" t="s">
        <v>2662</v>
      </c>
      <c r="I15407" s="207" t="s">
        <v>241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691</v>
      </c>
      <c r="C15408" s="205" t="s">
        <v>692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287</v>
      </c>
      <c r="H15408" s="207" t="s">
        <v>2662</v>
      </c>
      <c r="I15408" s="207" t="s">
        <v>241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691</v>
      </c>
      <c r="C15409" s="205" t="s">
        <v>692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287</v>
      </c>
      <c r="H15409" s="207" t="s">
        <v>2662</v>
      </c>
      <c r="I15409" s="207" t="s">
        <v>241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691</v>
      </c>
      <c r="C15410" s="205" t="s">
        <v>692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287</v>
      </c>
      <c r="H15410" s="207" t="s">
        <v>2662</v>
      </c>
      <c r="I15410" s="207" t="s">
        <v>240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691</v>
      </c>
      <c r="C15411" s="205" t="s">
        <v>692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287</v>
      </c>
      <c r="H15411" s="207" t="s">
        <v>2662</v>
      </c>
      <c r="I15411" s="207" t="s">
        <v>240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691</v>
      </c>
      <c r="C15412" s="205" t="s">
        <v>692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287</v>
      </c>
      <c r="H15412" s="207" t="s">
        <v>2662</v>
      </c>
      <c r="I15412" s="207" t="s">
        <v>241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691</v>
      </c>
      <c r="C15413" s="205" t="s">
        <v>692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287</v>
      </c>
      <c r="H15413" s="207" t="s">
        <v>1023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691</v>
      </c>
      <c r="C15414" s="205" t="s">
        <v>692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287</v>
      </c>
      <c r="H15414" s="207" t="s">
        <v>2664</v>
      </c>
      <c r="I15414" s="207" t="s">
        <v>240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691</v>
      </c>
      <c r="C15415" s="205" t="s">
        <v>692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287</v>
      </c>
      <c r="H15415" s="207" t="s">
        <v>2664</v>
      </c>
      <c r="I15415" s="207" t="s">
        <v>240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691</v>
      </c>
      <c r="C15416" s="205" t="s">
        <v>692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287</v>
      </c>
      <c r="H15416" s="207" t="s">
        <v>2663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691</v>
      </c>
      <c r="C15417" s="205" t="s">
        <v>692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287</v>
      </c>
      <c r="H15417" s="207" t="s">
        <v>1911</v>
      </c>
      <c r="I15417" s="207" t="s">
        <v>252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691</v>
      </c>
      <c r="C15418" s="205" t="s">
        <v>692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287</v>
      </c>
      <c r="H15418" s="207" t="s">
        <v>1911</v>
      </c>
      <c r="I15418" s="207" t="s">
        <v>252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691</v>
      </c>
      <c r="C15419" s="205" t="s">
        <v>692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287</v>
      </c>
      <c r="H15419" s="207" t="s">
        <v>1911</v>
      </c>
      <c r="I15419" s="207" t="s">
        <v>252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691</v>
      </c>
      <c r="C15420" s="205" t="s">
        <v>692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287</v>
      </c>
      <c r="H15420" s="207" t="s">
        <v>1911</v>
      </c>
      <c r="I15420" s="207" t="s">
        <v>252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691</v>
      </c>
      <c r="C15421" s="205" t="s">
        <v>692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287</v>
      </c>
      <c r="H15421" s="267" t="s">
        <v>2542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691</v>
      </c>
      <c r="C15422" s="205" t="s">
        <v>692</v>
      </c>
      <c r="D15422" s="72" t="str">
        <f t="shared" si="481"/>
        <v>jan/2020</v>
      </c>
      <c r="E15422" s="206">
        <v>43859</v>
      </c>
      <c r="F15422" s="205" t="s">
        <v>210</v>
      </c>
      <c r="G15422" s="205" t="s">
        <v>287</v>
      </c>
      <c r="H15422" s="207" t="s">
        <v>298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691</v>
      </c>
      <c r="C15423" s="205" t="s">
        <v>692</v>
      </c>
      <c r="D15423" s="72" t="str">
        <f t="shared" si="481"/>
        <v>jan/2020</v>
      </c>
      <c r="E15423" s="206">
        <v>43859</v>
      </c>
      <c r="F15423" s="205" t="s">
        <v>210</v>
      </c>
      <c r="G15423" s="205" t="s">
        <v>287</v>
      </c>
      <c r="H15423" s="207" t="s">
        <v>298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691</v>
      </c>
      <c r="C15424" s="205" t="s">
        <v>692</v>
      </c>
      <c r="D15424" s="72" t="str">
        <f t="shared" si="481"/>
        <v>jan/2020</v>
      </c>
      <c r="E15424" s="206">
        <v>43859</v>
      </c>
      <c r="F15424" s="205" t="s">
        <v>210</v>
      </c>
      <c r="G15424" s="205" t="s">
        <v>287</v>
      </c>
      <c r="H15424" s="207" t="s">
        <v>298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691</v>
      </c>
      <c r="C15425" s="205" t="s">
        <v>692</v>
      </c>
      <c r="D15425" s="72" t="str">
        <f t="shared" si="481"/>
        <v>jan/2020</v>
      </c>
      <c r="E15425" s="206">
        <v>43859</v>
      </c>
      <c r="F15425" s="205" t="s">
        <v>210</v>
      </c>
      <c r="G15425" s="205" t="s">
        <v>287</v>
      </c>
      <c r="H15425" s="207" t="s">
        <v>298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691</v>
      </c>
      <c r="C15426" s="205" t="s">
        <v>692</v>
      </c>
      <c r="D15426" s="72" t="str">
        <f t="shared" si="481"/>
        <v>jan/2020</v>
      </c>
      <c r="E15426" s="206">
        <v>43859</v>
      </c>
      <c r="F15426" s="205" t="s">
        <v>210</v>
      </c>
      <c r="G15426" s="205" t="s">
        <v>287</v>
      </c>
      <c r="H15426" s="207" t="s">
        <v>298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691</v>
      </c>
      <c r="C15427" s="205" t="s">
        <v>692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287</v>
      </c>
      <c r="H15427" s="207" t="s">
        <v>2662</v>
      </c>
      <c r="I15427" s="207" t="s">
        <v>241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691</v>
      </c>
      <c r="C15428" s="205" t="s">
        <v>692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287</v>
      </c>
      <c r="H15428" s="207" t="s">
        <v>2662</v>
      </c>
      <c r="I15428" s="207" t="s">
        <v>241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691</v>
      </c>
      <c r="C15429" s="205" t="s">
        <v>692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287</v>
      </c>
      <c r="H15429" s="207" t="s">
        <v>2662</v>
      </c>
      <c r="I15429" s="207" t="s">
        <v>241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691</v>
      </c>
      <c r="C15430" s="205" t="s">
        <v>692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287</v>
      </c>
      <c r="H15430" s="207" t="s">
        <v>2662</v>
      </c>
      <c r="I15430" s="207" t="s">
        <v>241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691</v>
      </c>
      <c r="C15431" s="205" t="s">
        <v>692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287</v>
      </c>
      <c r="H15431" s="207" t="s">
        <v>2662</v>
      </c>
      <c r="I15431" s="207" t="s">
        <v>241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691</v>
      </c>
      <c r="C15432" s="205" t="s">
        <v>692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287</v>
      </c>
      <c r="H15432" s="207" t="s">
        <v>2662</v>
      </c>
      <c r="I15432" s="207" t="s">
        <v>240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691</v>
      </c>
      <c r="C15433" s="205" t="s">
        <v>692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287</v>
      </c>
      <c r="H15433" s="207" t="s">
        <v>2662</v>
      </c>
      <c r="I15433" s="207" t="s">
        <v>241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691</v>
      </c>
      <c r="C15434" s="205" t="s">
        <v>692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287</v>
      </c>
      <c r="H15434" s="207" t="s">
        <v>2662</v>
      </c>
      <c r="I15434" s="207" t="s">
        <v>241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691</v>
      </c>
      <c r="C15435" s="205" t="s">
        <v>692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287</v>
      </c>
      <c r="H15435" s="207" t="s">
        <v>2662</v>
      </c>
      <c r="I15435" s="207" t="s">
        <v>241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691</v>
      </c>
      <c r="C15436" s="205" t="s">
        <v>692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287</v>
      </c>
      <c r="H15436" s="207" t="s">
        <v>2662</v>
      </c>
      <c r="I15436" s="207" t="s">
        <v>241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691</v>
      </c>
      <c r="C15437" s="205" t="s">
        <v>692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287</v>
      </c>
      <c r="H15437" s="207" t="s">
        <v>2662</v>
      </c>
      <c r="I15437" s="207" t="s">
        <v>241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691</v>
      </c>
      <c r="C15438" s="205" t="s">
        <v>692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287</v>
      </c>
      <c r="H15438" s="207" t="s">
        <v>2662</v>
      </c>
      <c r="I15438" s="207" t="s">
        <v>240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691</v>
      </c>
      <c r="C15439" s="205" t="s">
        <v>692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287</v>
      </c>
      <c r="H15439" s="207" t="s">
        <v>2662</v>
      </c>
      <c r="I15439" s="207" t="s">
        <v>240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691</v>
      </c>
      <c r="C15440" s="205" t="s">
        <v>692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287</v>
      </c>
      <c r="H15440" s="207" t="s">
        <v>2662</v>
      </c>
      <c r="I15440" s="207" t="s">
        <v>241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691</v>
      </c>
      <c r="C15441" s="205" t="s">
        <v>692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287</v>
      </c>
      <c r="H15441" s="207" t="s">
        <v>2662</v>
      </c>
      <c r="I15441" s="207" t="s">
        <v>241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691</v>
      </c>
      <c r="C15442" s="205" t="s">
        <v>692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287</v>
      </c>
      <c r="H15442" s="207" t="s">
        <v>2662</v>
      </c>
      <c r="I15442" s="207" t="s">
        <v>241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691</v>
      </c>
      <c r="C15443" s="205" t="s">
        <v>692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287</v>
      </c>
      <c r="H15443" s="207" t="s">
        <v>2662</v>
      </c>
      <c r="I15443" s="207" t="s">
        <v>241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691</v>
      </c>
      <c r="C15444" s="205" t="s">
        <v>692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287</v>
      </c>
      <c r="H15444" s="207" t="s">
        <v>2662</v>
      </c>
      <c r="I15444" s="207" t="s">
        <v>241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691</v>
      </c>
      <c r="C15445" s="205" t="s">
        <v>692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287</v>
      </c>
      <c r="H15445" s="207" t="s">
        <v>2662</v>
      </c>
      <c r="I15445" s="207" t="s">
        <v>241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691</v>
      </c>
      <c r="C15446" s="205" t="s">
        <v>692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287</v>
      </c>
      <c r="H15446" s="207" t="s">
        <v>2662</v>
      </c>
      <c r="I15446" s="207" t="s">
        <v>240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691</v>
      </c>
      <c r="C15447" s="205" t="s">
        <v>692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287</v>
      </c>
      <c r="H15447" s="207" t="s">
        <v>2662</v>
      </c>
      <c r="I15447" s="207" t="s">
        <v>241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691</v>
      </c>
      <c r="C15448" s="205" t="s">
        <v>692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287</v>
      </c>
      <c r="H15448" s="207" t="s">
        <v>2662</v>
      </c>
      <c r="I15448" s="207" t="s">
        <v>241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691</v>
      </c>
      <c r="C15449" s="205" t="s">
        <v>692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287</v>
      </c>
      <c r="H15449" s="207" t="s">
        <v>2662</v>
      </c>
      <c r="I15449" s="207" t="s">
        <v>241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691</v>
      </c>
      <c r="C15450" s="205" t="s">
        <v>692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287</v>
      </c>
      <c r="H15450" s="207" t="s">
        <v>2662</v>
      </c>
      <c r="I15450" s="207" t="s">
        <v>241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691</v>
      </c>
      <c r="C15451" s="205" t="s">
        <v>692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287</v>
      </c>
      <c r="H15451" s="207" t="s">
        <v>2662</v>
      </c>
      <c r="I15451" s="207" t="s">
        <v>241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691</v>
      </c>
      <c r="C15452" s="205" t="s">
        <v>692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287</v>
      </c>
      <c r="H15452" s="207" t="s">
        <v>2662</v>
      </c>
      <c r="I15452" s="207" t="s">
        <v>240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691</v>
      </c>
      <c r="C15453" s="205" t="s">
        <v>692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287</v>
      </c>
      <c r="H15453" s="207" t="s">
        <v>2662</v>
      </c>
      <c r="I15453" s="207" t="s">
        <v>240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691</v>
      </c>
      <c r="C15454" s="205" t="s">
        <v>692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287</v>
      </c>
      <c r="H15454" s="207" t="s">
        <v>2662</v>
      </c>
      <c r="I15454" s="207" t="s">
        <v>241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691</v>
      </c>
      <c r="C15455" s="205" t="s">
        <v>692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287</v>
      </c>
      <c r="H15455" s="207" t="s">
        <v>2663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691</v>
      </c>
      <c r="C15456" s="205" t="s">
        <v>692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287</v>
      </c>
      <c r="H15456" s="207" t="s">
        <v>1714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691</v>
      </c>
      <c r="C15457" s="205" t="s">
        <v>692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287</v>
      </c>
      <c r="H15457" s="207" t="s">
        <v>1714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691</v>
      </c>
      <c r="C15458" s="205" t="s">
        <v>692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287</v>
      </c>
      <c r="H15458" s="207" t="s">
        <v>1714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691</v>
      </c>
      <c r="C15459" s="205" t="s">
        <v>692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287</v>
      </c>
      <c r="H15459" s="207" t="s">
        <v>1714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691</v>
      </c>
      <c r="C15460" s="205" t="s">
        <v>692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287</v>
      </c>
      <c r="H15460" s="239" t="s">
        <v>288</v>
      </c>
      <c r="I15460" s="207" t="s">
        <v>244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691</v>
      </c>
      <c r="C15461" s="205" t="s">
        <v>692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287</v>
      </c>
      <c r="H15461" s="239" t="s">
        <v>288</v>
      </c>
      <c r="I15461" s="207" t="s">
        <v>244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691</v>
      </c>
      <c r="C15462" s="205" t="s">
        <v>692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287</v>
      </c>
      <c r="H15462" s="239" t="s">
        <v>288</v>
      </c>
      <c r="I15462" s="207" t="s">
        <v>244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691</v>
      </c>
      <c r="C15463" s="205" t="s">
        <v>692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287</v>
      </c>
      <c r="H15463" s="239" t="s">
        <v>288</v>
      </c>
      <c r="I15463" s="207" t="s">
        <v>244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691</v>
      </c>
      <c r="C15464" s="205" t="s">
        <v>692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287</v>
      </c>
      <c r="H15464" s="239" t="s">
        <v>288</v>
      </c>
      <c r="I15464" s="207" t="s">
        <v>244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691</v>
      </c>
      <c r="C15465" s="205" t="s">
        <v>692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287</v>
      </c>
      <c r="H15465" s="239" t="s">
        <v>288</v>
      </c>
      <c r="I15465" s="207" t="s">
        <v>244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691</v>
      </c>
      <c r="C15466" s="205" t="s">
        <v>692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287</v>
      </c>
      <c r="H15466" s="207" t="s">
        <v>2662</v>
      </c>
      <c r="I15466" s="207" t="s">
        <v>241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691</v>
      </c>
      <c r="C15467" s="205" t="s">
        <v>692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287</v>
      </c>
      <c r="H15467" s="207" t="s">
        <v>2662</v>
      </c>
      <c r="I15467" s="207" t="s">
        <v>241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691</v>
      </c>
      <c r="C15468" s="205" t="s">
        <v>692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287</v>
      </c>
      <c r="H15468" s="207" t="s">
        <v>2662</v>
      </c>
      <c r="I15468" s="207" t="s">
        <v>241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691</v>
      </c>
      <c r="C15469" s="205" t="s">
        <v>692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287</v>
      </c>
      <c r="H15469" s="207" t="s">
        <v>2662</v>
      </c>
      <c r="I15469" s="207" t="s">
        <v>241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691</v>
      </c>
      <c r="C15470" s="205" t="s">
        <v>692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287</v>
      </c>
      <c r="H15470" s="207" t="s">
        <v>2662</v>
      </c>
      <c r="I15470" s="207" t="s">
        <v>241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691</v>
      </c>
      <c r="C15471" s="205" t="s">
        <v>692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287</v>
      </c>
      <c r="H15471" s="207" t="s">
        <v>2662</v>
      </c>
      <c r="I15471" s="207" t="s">
        <v>240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691</v>
      </c>
      <c r="C15472" s="205" t="s">
        <v>692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287</v>
      </c>
      <c r="H15472" s="207" t="s">
        <v>2662</v>
      </c>
      <c r="I15472" s="207" t="s">
        <v>241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691</v>
      </c>
      <c r="C15473" s="205" t="s">
        <v>692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287</v>
      </c>
      <c r="H15473" s="207" t="s">
        <v>2662</v>
      </c>
      <c r="I15473" s="207" t="s">
        <v>241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691</v>
      </c>
      <c r="C15474" s="205" t="s">
        <v>692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287</v>
      </c>
      <c r="H15474" s="207" t="s">
        <v>2662</v>
      </c>
      <c r="I15474" s="207" t="s">
        <v>241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691</v>
      </c>
      <c r="C15475" s="205" t="s">
        <v>692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287</v>
      </c>
      <c r="H15475" s="207" t="s">
        <v>2662</v>
      </c>
      <c r="I15475" s="207" t="s">
        <v>241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691</v>
      </c>
      <c r="C15476" s="205" t="s">
        <v>692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287</v>
      </c>
      <c r="H15476" s="207" t="s">
        <v>2662</v>
      </c>
      <c r="I15476" s="207" t="s">
        <v>241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691</v>
      </c>
      <c r="C15477" s="205" t="s">
        <v>692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287</v>
      </c>
      <c r="H15477" s="207" t="s">
        <v>2662</v>
      </c>
      <c r="I15477" s="207" t="s">
        <v>240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691</v>
      </c>
      <c r="C15478" s="205" t="s">
        <v>692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287</v>
      </c>
      <c r="H15478" s="207" t="s">
        <v>2662</v>
      </c>
      <c r="I15478" s="207" t="s">
        <v>240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691</v>
      </c>
      <c r="C15479" s="205" t="s">
        <v>692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287</v>
      </c>
      <c r="H15479" s="207" t="s">
        <v>2662</v>
      </c>
      <c r="I15479" s="207" t="s">
        <v>241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691</v>
      </c>
      <c r="C15480" s="205" t="s">
        <v>692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287</v>
      </c>
      <c r="H15480" s="207" t="s">
        <v>2052</v>
      </c>
      <c r="I15480" s="207" t="s">
        <v>252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691</v>
      </c>
      <c r="C15481" s="205" t="s">
        <v>692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287</v>
      </c>
      <c r="H15481" s="207" t="s">
        <v>2052</v>
      </c>
      <c r="I15481" s="207" t="s">
        <v>252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691</v>
      </c>
      <c r="C15482" s="205" t="s">
        <v>692</v>
      </c>
      <c r="D15482" s="72" t="str">
        <f t="shared" si="483"/>
        <v>jan/2020</v>
      </c>
      <c r="E15482" s="206">
        <v>43860</v>
      </c>
      <c r="F15482" s="205" t="s">
        <v>210</v>
      </c>
      <c r="G15482" s="205" t="s">
        <v>287</v>
      </c>
      <c r="H15482" s="207" t="s">
        <v>298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691</v>
      </c>
      <c r="C15483" s="205" t="s">
        <v>692</v>
      </c>
      <c r="D15483" s="72" t="str">
        <f t="shared" si="483"/>
        <v>jan/2020</v>
      </c>
      <c r="E15483" s="206">
        <v>43860</v>
      </c>
      <c r="F15483" s="205" t="s">
        <v>210</v>
      </c>
      <c r="G15483" s="205" t="s">
        <v>287</v>
      </c>
      <c r="H15483" s="207" t="s">
        <v>298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691</v>
      </c>
      <c r="C15484" s="205" t="s">
        <v>692</v>
      </c>
      <c r="D15484" s="72" t="str">
        <f t="shared" si="483"/>
        <v>jan/2020</v>
      </c>
      <c r="E15484" s="206">
        <v>43860</v>
      </c>
      <c r="F15484" s="205" t="s">
        <v>210</v>
      </c>
      <c r="G15484" s="205" t="s">
        <v>287</v>
      </c>
      <c r="H15484" s="207" t="s">
        <v>298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691</v>
      </c>
      <c r="C15485" s="205" t="s">
        <v>692</v>
      </c>
      <c r="D15485" s="72" t="str">
        <f t="shared" si="483"/>
        <v>jan/2020</v>
      </c>
      <c r="E15485" s="206">
        <v>43860</v>
      </c>
      <c r="F15485" s="205" t="s">
        <v>210</v>
      </c>
      <c r="G15485" s="205" t="s">
        <v>287</v>
      </c>
      <c r="H15485" s="207" t="s">
        <v>298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691</v>
      </c>
      <c r="C15486" s="205" t="s">
        <v>692</v>
      </c>
      <c r="D15486" s="72" t="str">
        <f t="shared" si="483"/>
        <v>jan/2020</v>
      </c>
      <c r="E15486" s="206">
        <v>43860</v>
      </c>
      <c r="F15486" s="205" t="s">
        <v>210</v>
      </c>
      <c r="G15486" s="205" t="s">
        <v>287</v>
      </c>
      <c r="H15486" s="207" t="s">
        <v>298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691</v>
      </c>
      <c r="C15487" s="205" t="s">
        <v>692</v>
      </c>
      <c r="D15487" s="72" t="str">
        <f t="shared" si="483"/>
        <v>jan/2020</v>
      </c>
      <c r="E15487" s="206">
        <v>43860</v>
      </c>
      <c r="F15487" s="205" t="s">
        <v>210</v>
      </c>
      <c r="G15487" s="205" t="s">
        <v>287</v>
      </c>
      <c r="H15487" s="207" t="s">
        <v>298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691</v>
      </c>
      <c r="C15488" s="205" t="s">
        <v>692</v>
      </c>
      <c r="D15488" s="72" t="str">
        <f t="shared" si="483"/>
        <v>jan/2020</v>
      </c>
      <c r="E15488" s="206">
        <v>43861</v>
      </c>
      <c r="F15488" s="205" t="s">
        <v>1618</v>
      </c>
      <c r="G15488" s="205" t="s">
        <v>287</v>
      </c>
      <c r="H15488" s="207" t="s">
        <v>1888</v>
      </c>
      <c r="I15488" s="207" t="s">
        <v>202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691</v>
      </c>
      <c r="C15489" s="205" t="s">
        <v>692</v>
      </c>
      <c r="D15489" s="72" t="str">
        <f t="shared" si="483"/>
        <v>jan/2020</v>
      </c>
      <c r="E15489" s="206">
        <v>43861</v>
      </c>
      <c r="F15489" s="205" t="s">
        <v>211</v>
      </c>
      <c r="G15489" s="205" t="s">
        <v>287</v>
      </c>
      <c r="H15489" s="207" t="s">
        <v>2665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691</v>
      </c>
      <c r="C15490" s="205" t="s">
        <v>692</v>
      </c>
      <c r="D15490" s="72" t="str">
        <f t="shared" si="483"/>
        <v>jan/2020</v>
      </c>
      <c r="E15490" s="206">
        <v>43861</v>
      </c>
      <c r="F15490" s="205" t="s">
        <v>2666</v>
      </c>
      <c r="G15490" s="205" t="s">
        <v>287</v>
      </c>
      <c r="H15490" s="207" t="s">
        <v>2667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691</v>
      </c>
      <c r="C15491" s="205" t="s">
        <v>692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287</v>
      </c>
      <c r="H15491" s="207" t="s">
        <v>2668</v>
      </c>
      <c r="I15491" s="207" t="s">
        <v>241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691</v>
      </c>
      <c r="C15492" s="205" t="s">
        <v>692</v>
      </c>
      <c r="D15492" s="72" t="str">
        <f t="shared" ref="D15492:D15555" si="485">TEXT(E15492,"mmm/aaaa")</f>
        <v>jan/2020</v>
      </c>
      <c r="E15492" s="206">
        <v>43861</v>
      </c>
      <c r="F15492" s="205" t="s">
        <v>314</v>
      </c>
      <c r="G15492" s="205" t="s">
        <v>287</v>
      </c>
      <c r="H15492" s="207" t="s">
        <v>325</v>
      </c>
      <c r="I15492" s="207" t="s">
        <v>268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691</v>
      </c>
      <c r="C15493" s="205" t="s">
        <v>692</v>
      </c>
      <c r="D15493" s="72" t="str">
        <f t="shared" si="485"/>
        <v>jan/2020</v>
      </c>
      <c r="E15493" s="206">
        <v>43861</v>
      </c>
      <c r="F15493" s="205" t="s">
        <v>314</v>
      </c>
      <c r="G15493" s="205" t="s">
        <v>287</v>
      </c>
      <c r="H15493" s="207" t="s">
        <v>325</v>
      </c>
      <c r="I15493" s="207" t="s">
        <v>268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691</v>
      </c>
      <c r="C15494" s="205" t="s">
        <v>692</v>
      </c>
      <c r="D15494" s="72" t="str">
        <f t="shared" si="485"/>
        <v>jan/2020</v>
      </c>
      <c r="E15494" s="206">
        <v>43861</v>
      </c>
      <c r="F15494" s="205" t="s">
        <v>314</v>
      </c>
      <c r="G15494" s="205" t="s">
        <v>287</v>
      </c>
      <c r="H15494" s="207" t="s">
        <v>325</v>
      </c>
      <c r="I15494" s="207" t="s">
        <v>268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691</v>
      </c>
      <c r="C15495" s="205" t="s">
        <v>692</v>
      </c>
      <c r="D15495" s="72" t="str">
        <f t="shared" si="485"/>
        <v>jan/2020</v>
      </c>
      <c r="E15495" s="206">
        <v>43861</v>
      </c>
      <c r="F15495" s="205" t="s">
        <v>314</v>
      </c>
      <c r="G15495" s="205" t="s">
        <v>287</v>
      </c>
      <c r="H15495" s="207" t="s">
        <v>325</v>
      </c>
      <c r="I15495" s="207" t="s">
        <v>268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691</v>
      </c>
      <c r="C15496" s="205" t="s">
        <v>692</v>
      </c>
      <c r="D15496" s="72" t="str">
        <f t="shared" si="485"/>
        <v>jan/2020</v>
      </c>
      <c r="E15496" s="206">
        <v>43861</v>
      </c>
      <c r="F15496" s="205" t="s">
        <v>314</v>
      </c>
      <c r="G15496" s="205" t="s">
        <v>287</v>
      </c>
      <c r="H15496" s="207" t="s">
        <v>325</v>
      </c>
      <c r="I15496" s="207" t="s">
        <v>268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691</v>
      </c>
      <c r="C15497" s="205" t="s">
        <v>692</v>
      </c>
      <c r="D15497" s="72" t="str">
        <f t="shared" si="485"/>
        <v>jan/2020</v>
      </c>
      <c r="E15497" s="206">
        <v>43861</v>
      </c>
      <c r="F15497" s="205" t="s">
        <v>210</v>
      </c>
      <c r="G15497" s="205" t="s">
        <v>287</v>
      </c>
      <c r="H15497" s="207" t="s">
        <v>298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691</v>
      </c>
      <c r="C15498" s="205" t="s">
        <v>692</v>
      </c>
      <c r="D15498" s="72" t="str">
        <f t="shared" si="485"/>
        <v>jan/2020</v>
      </c>
      <c r="E15498" s="206">
        <v>43861</v>
      </c>
      <c r="F15498" s="205" t="s">
        <v>210</v>
      </c>
      <c r="G15498" s="205" t="s">
        <v>287</v>
      </c>
      <c r="H15498" s="207" t="s">
        <v>298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691</v>
      </c>
      <c r="C15499" s="205" t="s">
        <v>692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287</v>
      </c>
      <c r="H15499" s="207" t="s">
        <v>728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691</v>
      </c>
      <c r="C15500" s="205" t="s">
        <v>692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287</v>
      </c>
      <c r="H15500" s="207" t="s">
        <v>2669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691</v>
      </c>
      <c r="C15501" s="205" t="s">
        <v>692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287</v>
      </c>
      <c r="H15501" s="207" t="s">
        <v>870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691</v>
      </c>
      <c r="C15502" s="205" t="s">
        <v>692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287</v>
      </c>
      <c r="H15502" s="207" t="s">
        <v>845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691</v>
      </c>
      <c r="C15503" s="205" t="s">
        <v>692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287</v>
      </c>
      <c r="H15503" s="207" t="s">
        <v>1268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691</v>
      </c>
      <c r="C15504" s="205" t="s">
        <v>692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287</v>
      </c>
      <c r="H15504" s="207" t="s">
        <v>2670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691</v>
      </c>
      <c r="C15505" s="205" t="s">
        <v>692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287</v>
      </c>
      <c r="H15505" s="207" t="s">
        <v>938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691</v>
      </c>
      <c r="C15506" s="205" t="s">
        <v>692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287</v>
      </c>
      <c r="H15506" s="207" t="s">
        <v>2671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691</v>
      </c>
      <c r="C15507" s="205" t="s">
        <v>692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287</v>
      </c>
      <c r="H15507" s="207" t="s">
        <v>753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691</v>
      </c>
      <c r="C15508" s="205" t="s">
        <v>692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287</v>
      </c>
      <c r="H15508" s="207" t="s">
        <v>712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691</v>
      </c>
      <c r="C15509" s="205" t="s">
        <v>692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287</v>
      </c>
      <c r="H15509" s="207" t="s">
        <v>959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691</v>
      </c>
      <c r="C15510" s="205" t="s">
        <v>692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287</v>
      </c>
      <c r="H15510" s="207" t="s">
        <v>858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691</v>
      </c>
      <c r="C15511" s="205" t="s">
        <v>692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287</v>
      </c>
      <c r="H15511" s="207" t="s">
        <v>807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691</v>
      </c>
      <c r="C15512" s="205" t="s">
        <v>692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287</v>
      </c>
      <c r="H15512" s="207" t="s">
        <v>783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691</v>
      </c>
      <c r="C15513" s="205" t="s">
        <v>692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287</v>
      </c>
      <c r="H15513" s="207" t="s">
        <v>736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691</v>
      </c>
      <c r="C15514" s="205" t="s">
        <v>692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287</v>
      </c>
      <c r="H15514" s="207" t="s">
        <v>2672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691</v>
      </c>
      <c r="C15515" s="205" t="s">
        <v>692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287</v>
      </c>
      <c r="H15515" s="207" t="s">
        <v>862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693</v>
      </c>
      <c r="C15516" s="205" t="s">
        <v>692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287</v>
      </c>
      <c r="H15516" s="207" t="s">
        <v>2673</v>
      </c>
      <c r="I15516" s="207" t="s">
        <v>230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691</v>
      </c>
      <c r="C15517" s="205" t="s">
        <v>692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287</v>
      </c>
      <c r="H15517" s="207" t="s">
        <v>2673</v>
      </c>
      <c r="I15517" s="207" t="s">
        <v>230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691</v>
      </c>
      <c r="C15518" s="205" t="s">
        <v>692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287</v>
      </c>
      <c r="H15518" s="207" t="s">
        <v>2674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691</v>
      </c>
      <c r="C15519" s="205" t="s">
        <v>692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287</v>
      </c>
      <c r="H15519" s="207" t="s">
        <v>2654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691</v>
      </c>
      <c r="C15520" s="205" t="s">
        <v>692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287</v>
      </c>
      <c r="H15520" s="207" t="s">
        <v>2675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691</v>
      </c>
      <c r="C15521" s="205" t="s">
        <v>692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287</v>
      </c>
      <c r="H15521" s="207" t="s">
        <v>2676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691</v>
      </c>
      <c r="C15522" s="205" t="s">
        <v>692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287</v>
      </c>
      <c r="H15522" s="207" t="s">
        <v>2677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691</v>
      </c>
      <c r="C15523" s="205" t="s">
        <v>692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287</v>
      </c>
      <c r="H15523" s="207" t="s">
        <v>1275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691</v>
      </c>
      <c r="C15524" s="205" t="s">
        <v>692</v>
      </c>
      <c r="D15524" s="72" t="str">
        <f t="shared" si="485"/>
        <v>fev/2020</v>
      </c>
      <c r="E15524" s="206">
        <v>43864</v>
      </c>
      <c r="F15524" s="205" t="s">
        <v>201</v>
      </c>
      <c r="G15524" s="205" t="s">
        <v>287</v>
      </c>
      <c r="H15524" s="207" t="s">
        <v>294</v>
      </c>
      <c r="I15524" s="207" t="s">
        <v>229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691</v>
      </c>
      <c r="C15525" s="205" t="s">
        <v>692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287</v>
      </c>
      <c r="H15525" s="207" t="s">
        <v>2678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691</v>
      </c>
      <c r="C15526" s="205" t="s">
        <v>692</v>
      </c>
      <c r="D15526" s="72" t="str">
        <f t="shared" si="485"/>
        <v>fev/2020</v>
      </c>
      <c r="E15526" s="206">
        <v>43864</v>
      </c>
      <c r="F15526" s="205" t="s">
        <v>520</v>
      </c>
      <c r="G15526" s="205" t="s">
        <v>287</v>
      </c>
      <c r="H15526" s="207" t="s">
        <v>204</v>
      </c>
      <c r="I15526" s="207" t="s">
        <v>292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691</v>
      </c>
      <c r="C15527" s="205" t="s">
        <v>692</v>
      </c>
      <c r="D15527" s="72" t="str">
        <f t="shared" si="485"/>
        <v>fev/2020</v>
      </c>
      <c r="E15527" s="206">
        <v>43865</v>
      </c>
      <c r="F15527" s="205" t="s">
        <v>210</v>
      </c>
      <c r="G15527" s="205" t="s">
        <v>287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691</v>
      </c>
      <c r="C15528" s="205" t="s">
        <v>692</v>
      </c>
      <c r="D15528" s="72" t="str">
        <f t="shared" si="485"/>
        <v>fev/2020</v>
      </c>
      <c r="E15528" s="206">
        <v>43865</v>
      </c>
      <c r="F15528" s="205" t="s">
        <v>520</v>
      </c>
      <c r="G15528" s="205" t="s">
        <v>287</v>
      </c>
      <c r="H15528" s="207" t="s">
        <v>204</v>
      </c>
      <c r="I15528" s="207" t="s">
        <v>292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693</v>
      </c>
      <c r="C15529" s="205" t="s">
        <v>692</v>
      </c>
      <c r="D15529" s="72" t="str">
        <f t="shared" si="485"/>
        <v>fev/2020</v>
      </c>
      <c r="E15529" s="206">
        <v>43866</v>
      </c>
      <c r="F15529" s="205" t="s">
        <v>1618</v>
      </c>
      <c r="G15529" s="205" t="s">
        <v>287</v>
      </c>
      <c r="H15529" s="207" t="s">
        <v>1888</v>
      </c>
      <c r="I15529" s="207" t="s">
        <v>202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693</v>
      </c>
      <c r="C15530" s="205" t="s">
        <v>692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287</v>
      </c>
      <c r="H15530" s="207" t="s">
        <v>140</v>
      </c>
      <c r="I15530" s="207" t="s">
        <v>227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693</v>
      </c>
      <c r="C15531" s="205" t="s">
        <v>692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287</v>
      </c>
      <c r="H15531" s="207" t="s">
        <v>140</v>
      </c>
      <c r="I15531" s="207" t="s">
        <v>227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691</v>
      </c>
      <c r="C15532" s="205" t="s">
        <v>692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287</v>
      </c>
      <c r="H15532" s="207" t="s">
        <v>2173</v>
      </c>
      <c r="I15532" s="207" t="s">
        <v>236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691</v>
      </c>
      <c r="C15533" s="205" t="s">
        <v>692</v>
      </c>
      <c r="D15533" s="72" t="str">
        <f t="shared" si="485"/>
        <v>fev/2020</v>
      </c>
      <c r="E15533" s="206">
        <v>43866</v>
      </c>
      <c r="F15533" s="205" t="s">
        <v>210</v>
      </c>
      <c r="G15533" s="205" t="s">
        <v>287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691</v>
      </c>
      <c r="C15534" s="205" t="s">
        <v>692</v>
      </c>
      <c r="D15534" s="72" t="str">
        <f t="shared" si="485"/>
        <v>fev/2020</v>
      </c>
      <c r="E15534" s="206">
        <v>43866</v>
      </c>
      <c r="F15534" s="205" t="s">
        <v>520</v>
      </c>
      <c r="G15534" s="205" t="s">
        <v>287</v>
      </c>
      <c r="H15534" s="207" t="s">
        <v>204</v>
      </c>
      <c r="I15534" s="207" t="s">
        <v>292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693</v>
      </c>
      <c r="C15535" s="205" t="s">
        <v>692</v>
      </c>
      <c r="D15535" s="72" t="str">
        <f t="shared" si="485"/>
        <v>fev/2020</v>
      </c>
      <c r="E15535" s="206">
        <v>43867</v>
      </c>
      <c r="F15535" s="205" t="s">
        <v>201</v>
      </c>
      <c r="G15535" s="205" t="s">
        <v>287</v>
      </c>
      <c r="H15535" s="207" t="s">
        <v>1887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693</v>
      </c>
      <c r="C15536" s="205" t="s">
        <v>692</v>
      </c>
      <c r="D15536" s="72" t="str">
        <f t="shared" si="485"/>
        <v>fev/2020</v>
      </c>
      <c r="E15536" s="206">
        <v>43867</v>
      </c>
      <c r="F15536" s="205" t="s">
        <v>520</v>
      </c>
      <c r="G15536" s="205" t="s">
        <v>287</v>
      </c>
      <c r="H15536" s="207" t="s">
        <v>204</v>
      </c>
      <c r="I15536" s="207" t="s">
        <v>292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691</v>
      </c>
      <c r="C15537" s="205" t="s">
        <v>692</v>
      </c>
      <c r="D15537" s="72" t="str">
        <f t="shared" si="485"/>
        <v>fev/2020</v>
      </c>
      <c r="E15537" s="206">
        <v>43867</v>
      </c>
      <c r="F15537" s="205" t="s">
        <v>1618</v>
      </c>
      <c r="G15537" s="205" t="s">
        <v>287</v>
      </c>
      <c r="H15537" s="207" t="s">
        <v>1888</v>
      </c>
      <c r="I15537" s="207" t="s">
        <v>202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691</v>
      </c>
      <c r="C15538" s="205" t="s">
        <v>692</v>
      </c>
      <c r="D15538" s="72" t="str">
        <f t="shared" si="485"/>
        <v>fev/2020</v>
      </c>
      <c r="E15538" s="206">
        <v>43867</v>
      </c>
      <c r="F15538" s="205" t="s">
        <v>201</v>
      </c>
      <c r="G15538" s="205" t="s">
        <v>287</v>
      </c>
      <c r="H15538" s="207" t="s">
        <v>1887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693</v>
      </c>
      <c r="C15539" s="205" t="s">
        <v>692</v>
      </c>
      <c r="D15539" s="72" t="str">
        <f t="shared" si="485"/>
        <v>fev/2020</v>
      </c>
      <c r="E15539" s="206">
        <v>43868</v>
      </c>
      <c r="F15539" s="205" t="s">
        <v>201</v>
      </c>
      <c r="G15539" s="205" t="s">
        <v>287</v>
      </c>
      <c r="H15539" s="207" t="s">
        <v>1887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693</v>
      </c>
      <c r="C15540" s="205" t="s">
        <v>692</v>
      </c>
      <c r="D15540" s="72" t="str">
        <f t="shared" si="485"/>
        <v>fev/2020</v>
      </c>
      <c r="E15540" s="206">
        <v>43868</v>
      </c>
      <c r="F15540" s="205" t="s">
        <v>520</v>
      </c>
      <c r="G15540" s="205" t="s">
        <v>287</v>
      </c>
      <c r="H15540" s="207" t="s">
        <v>204</v>
      </c>
      <c r="I15540" s="207" t="s">
        <v>292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691</v>
      </c>
      <c r="C15541" s="205" t="s">
        <v>692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287</v>
      </c>
      <c r="H15541" s="207" t="s">
        <v>2663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691</v>
      </c>
      <c r="C15542" s="205" t="s">
        <v>692</v>
      </c>
      <c r="D15542" s="72" t="str">
        <f t="shared" si="485"/>
        <v>fev/2020</v>
      </c>
      <c r="E15542" s="206">
        <v>43868</v>
      </c>
      <c r="F15542" s="205" t="s">
        <v>201</v>
      </c>
      <c r="G15542" s="205" t="s">
        <v>287</v>
      </c>
      <c r="H15542" s="207" t="s">
        <v>1887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691</v>
      </c>
      <c r="C15543" s="205" t="s">
        <v>692</v>
      </c>
      <c r="D15543" s="72" t="str">
        <f t="shared" si="485"/>
        <v>fev/2020</v>
      </c>
      <c r="E15543" s="206">
        <v>43868</v>
      </c>
      <c r="F15543" s="205" t="s">
        <v>1886</v>
      </c>
      <c r="G15543" s="205" t="s">
        <v>287</v>
      </c>
      <c r="H15543" s="207" t="s">
        <v>2679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691</v>
      </c>
      <c r="C15544" s="205" t="s">
        <v>692</v>
      </c>
      <c r="D15544" s="72" t="str">
        <f t="shared" si="485"/>
        <v>fev/2020</v>
      </c>
      <c r="E15544" s="206">
        <v>43868</v>
      </c>
      <c r="F15544" s="205" t="s">
        <v>1886</v>
      </c>
      <c r="G15544" s="205" t="s">
        <v>287</v>
      </c>
      <c r="H15544" s="207" t="s">
        <v>2680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691</v>
      </c>
      <c r="C15545" s="205" t="s">
        <v>692</v>
      </c>
      <c r="D15545" s="72" t="str">
        <f t="shared" si="485"/>
        <v>fev/2020</v>
      </c>
      <c r="E15545" s="206">
        <v>43868</v>
      </c>
      <c r="F15545" s="205" t="s">
        <v>1670</v>
      </c>
      <c r="G15545" s="205" t="s">
        <v>287</v>
      </c>
      <c r="H15545" s="207" t="s">
        <v>2681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691</v>
      </c>
      <c r="C15546" s="205" t="s">
        <v>692</v>
      </c>
      <c r="D15546" s="72" t="str">
        <f t="shared" si="485"/>
        <v>fev/2020</v>
      </c>
      <c r="E15546" s="206">
        <v>43868</v>
      </c>
      <c r="F15546" s="205" t="s">
        <v>1670</v>
      </c>
      <c r="G15546" s="205" t="s">
        <v>287</v>
      </c>
      <c r="H15546" s="207" t="s">
        <v>2242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691</v>
      </c>
      <c r="C15547" s="205" t="s">
        <v>692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287</v>
      </c>
      <c r="H15547" s="207" t="s">
        <v>316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691</v>
      </c>
      <c r="C15548" s="205" t="s">
        <v>692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287</v>
      </c>
      <c r="H15548" s="207" t="s">
        <v>2682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691</v>
      </c>
      <c r="C15549" s="205" t="s">
        <v>692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287</v>
      </c>
      <c r="H15549" s="207" t="s">
        <v>1005</v>
      </c>
      <c r="I15549" s="207" t="s">
        <v>242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691</v>
      </c>
      <c r="C15550" s="205" t="s">
        <v>692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287</v>
      </c>
      <c r="H15550" s="207" t="s">
        <v>1005</v>
      </c>
      <c r="I15550" s="207" t="s">
        <v>242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691</v>
      </c>
      <c r="C15551" s="205" t="s">
        <v>692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287</v>
      </c>
      <c r="H15551" s="207" t="s">
        <v>2536</v>
      </c>
      <c r="I15551" s="207" t="s">
        <v>236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691</v>
      </c>
      <c r="C15552" s="205" t="s">
        <v>692</v>
      </c>
      <c r="D15552" s="72" t="str">
        <f t="shared" si="485"/>
        <v>fev/2020</v>
      </c>
      <c r="E15552" s="206">
        <v>43868</v>
      </c>
      <c r="F15552" s="205" t="s">
        <v>2683</v>
      </c>
      <c r="G15552" s="205" t="s">
        <v>287</v>
      </c>
      <c r="H15552" s="207" t="s">
        <v>2649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691</v>
      </c>
      <c r="C15553" s="205" t="s">
        <v>692</v>
      </c>
      <c r="D15553" s="72" t="str">
        <f t="shared" si="485"/>
        <v>fev/2020</v>
      </c>
      <c r="E15553" s="206">
        <v>43868</v>
      </c>
      <c r="F15553" s="205" t="s">
        <v>2684</v>
      </c>
      <c r="G15553" s="205" t="s">
        <v>287</v>
      </c>
      <c r="H15553" s="207" t="s">
        <v>2643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691</v>
      </c>
      <c r="C15554" s="205" t="s">
        <v>692</v>
      </c>
      <c r="D15554" s="72" t="str">
        <f t="shared" si="485"/>
        <v>fev/2020</v>
      </c>
      <c r="E15554" s="206">
        <v>43868</v>
      </c>
      <c r="F15554" s="205" t="s">
        <v>2685</v>
      </c>
      <c r="G15554" s="205" t="s">
        <v>287</v>
      </c>
      <c r="H15554" s="207" t="s">
        <v>2647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691</v>
      </c>
      <c r="C15555" s="205" t="s">
        <v>692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287</v>
      </c>
      <c r="H15555" s="207" t="s">
        <v>2309</v>
      </c>
      <c r="I15555" s="207" t="s">
        <v>260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691</v>
      </c>
      <c r="C15556" s="205" t="s">
        <v>692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287</v>
      </c>
      <c r="H15556" s="207" t="s">
        <v>2309</v>
      </c>
      <c r="I15556" s="207" t="s">
        <v>260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691</v>
      </c>
      <c r="C15557" s="205" t="s">
        <v>692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287</v>
      </c>
      <c r="H15557" s="207" t="s">
        <v>1354</v>
      </c>
      <c r="I15557" s="207" t="s">
        <v>235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691</v>
      </c>
      <c r="C15558" s="205" t="s">
        <v>692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287</v>
      </c>
      <c r="H15558" s="207" t="s">
        <v>1354</v>
      </c>
      <c r="I15558" s="207" t="s">
        <v>235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691</v>
      </c>
      <c r="C15559" s="205" t="s">
        <v>692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287</v>
      </c>
      <c r="H15559" s="207" t="s">
        <v>1011</v>
      </c>
      <c r="I15559" s="207" t="s">
        <v>235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691</v>
      </c>
      <c r="C15560" s="205" t="s">
        <v>692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287</v>
      </c>
      <c r="H15560" s="207" t="s">
        <v>2652</v>
      </c>
      <c r="I15560" s="207" t="s">
        <v>235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691</v>
      </c>
      <c r="C15561" s="205" t="s">
        <v>692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287</v>
      </c>
      <c r="H15561" s="207" t="s">
        <v>2686</v>
      </c>
      <c r="I15561" s="207" t="s">
        <v>235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691</v>
      </c>
      <c r="C15562" s="205" t="s">
        <v>692</v>
      </c>
      <c r="D15562" s="72" t="str">
        <f t="shared" si="487"/>
        <v>fev/2020</v>
      </c>
      <c r="E15562" s="206">
        <v>43868</v>
      </c>
      <c r="F15562" s="205" t="s">
        <v>314</v>
      </c>
      <c r="G15562" s="205" t="s">
        <v>287</v>
      </c>
      <c r="H15562" s="207" t="s">
        <v>1929</v>
      </c>
      <c r="I15562" s="207" t="s">
        <v>268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691</v>
      </c>
      <c r="C15563" s="205" t="s">
        <v>692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287</v>
      </c>
      <c r="H15563" s="207" t="s">
        <v>2242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691</v>
      </c>
      <c r="C15564" s="205" t="s">
        <v>692</v>
      </c>
      <c r="D15564" s="72" t="str">
        <f t="shared" si="487"/>
        <v>fev/2020</v>
      </c>
      <c r="E15564" s="206">
        <v>43868</v>
      </c>
      <c r="F15564" s="205" t="s">
        <v>2687</v>
      </c>
      <c r="G15564" s="205" t="s">
        <v>287</v>
      </c>
      <c r="H15564" s="207" t="s">
        <v>2688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691</v>
      </c>
      <c r="C15565" s="205" t="s">
        <v>692</v>
      </c>
      <c r="D15565" s="72" t="str">
        <f t="shared" si="487"/>
        <v>fev/2020</v>
      </c>
      <c r="E15565" s="206">
        <v>43868</v>
      </c>
      <c r="F15565" s="205" t="s">
        <v>2351</v>
      </c>
      <c r="G15565" s="205" t="s">
        <v>2530</v>
      </c>
      <c r="H15565" s="207" t="s">
        <v>2661</v>
      </c>
      <c r="I15565" s="207" t="s">
        <v>273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691</v>
      </c>
      <c r="C15566" s="205" t="s">
        <v>692</v>
      </c>
      <c r="D15566" s="72" t="str">
        <f t="shared" si="487"/>
        <v>fev/2020</v>
      </c>
      <c r="E15566" s="206">
        <v>43868</v>
      </c>
      <c r="F15566" s="205" t="s">
        <v>2056</v>
      </c>
      <c r="G15566" s="205" t="s">
        <v>287</v>
      </c>
      <c r="H15566" s="207" t="s">
        <v>1999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691</v>
      </c>
      <c r="C15567" s="205" t="s">
        <v>692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287</v>
      </c>
      <c r="H15567" s="207" t="s">
        <v>2681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691</v>
      </c>
      <c r="C15568" s="205" t="s">
        <v>692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287</v>
      </c>
      <c r="H15568" s="207" t="s">
        <v>2533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691</v>
      </c>
      <c r="C15569" s="205" t="s">
        <v>692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287</v>
      </c>
      <c r="H15569" s="207" t="s">
        <v>2533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691</v>
      </c>
      <c r="C15570" s="205" t="s">
        <v>692</v>
      </c>
      <c r="D15570" s="72" t="str">
        <f t="shared" si="487"/>
        <v>fev/2020</v>
      </c>
      <c r="E15570" s="206">
        <v>43868</v>
      </c>
      <c r="F15570" s="205" t="s">
        <v>210</v>
      </c>
      <c r="G15570" s="205" t="s">
        <v>287</v>
      </c>
      <c r="H15570" s="207" t="s">
        <v>298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691</v>
      </c>
      <c r="C15571" s="205" t="s">
        <v>692</v>
      </c>
      <c r="D15571" s="72" t="str">
        <f t="shared" si="487"/>
        <v>fev/2020</v>
      </c>
      <c r="E15571" s="206">
        <v>43868</v>
      </c>
      <c r="F15571" s="205" t="s">
        <v>210</v>
      </c>
      <c r="G15571" s="205" t="s">
        <v>287</v>
      </c>
      <c r="H15571" s="207" t="s">
        <v>298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691</v>
      </c>
      <c r="C15572" s="205" t="s">
        <v>692</v>
      </c>
      <c r="D15572" s="72" t="str">
        <f t="shared" si="487"/>
        <v>fev/2020</v>
      </c>
      <c r="E15572" s="206">
        <v>43868</v>
      </c>
      <c r="F15572" s="205" t="s">
        <v>210</v>
      </c>
      <c r="G15572" s="205" t="s">
        <v>287</v>
      </c>
      <c r="H15572" s="207" t="s">
        <v>298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691</v>
      </c>
      <c r="C15573" s="205" t="s">
        <v>692</v>
      </c>
      <c r="D15573" s="72" t="str">
        <f t="shared" si="487"/>
        <v>fev/2020</v>
      </c>
      <c r="E15573" s="206">
        <v>43868</v>
      </c>
      <c r="F15573" s="205" t="s">
        <v>210</v>
      </c>
      <c r="G15573" s="205" t="s">
        <v>287</v>
      </c>
      <c r="H15573" s="207" t="s">
        <v>298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691</v>
      </c>
      <c r="C15574" s="205" t="s">
        <v>692</v>
      </c>
      <c r="D15574" s="72" t="str">
        <f t="shared" si="487"/>
        <v>fev/2020</v>
      </c>
      <c r="E15574" s="206">
        <v>43868</v>
      </c>
      <c r="F15574" s="205" t="s">
        <v>210</v>
      </c>
      <c r="G15574" s="205" t="s">
        <v>287</v>
      </c>
      <c r="H15574" s="207" t="s">
        <v>298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691</v>
      </c>
      <c r="C15575" s="205" t="s">
        <v>692</v>
      </c>
      <c r="D15575" s="72" t="str">
        <f t="shared" si="487"/>
        <v>fev/2020</v>
      </c>
      <c r="E15575" s="206">
        <v>43868</v>
      </c>
      <c r="F15575" s="205" t="s">
        <v>210</v>
      </c>
      <c r="G15575" s="205" t="s">
        <v>287</v>
      </c>
      <c r="H15575" s="207" t="s">
        <v>298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691</v>
      </c>
      <c r="C15576" s="205" t="s">
        <v>692</v>
      </c>
      <c r="D15576" s="72" t="str">
        <f t="shared" si="487"/>
        <v>fev/2020</v>
      </c>
      <c r="E15576" s="206">
        <v>43868</v>
      </c>
      <c r="F15576" s="205" t="s">
        <v>210</v>
      </c>
      <c r="G15576" s="205" t="s">
        <v>287</v>
      </c>
      <c r="H15576" s="207" t="s">
        <v>298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691</v>
      </c>
      <c r="C15577" s="205" t="s">
        <v>692</v>
      </c>
      <c r="D15577" s="72" t="str">
        <f t="shared" si="487"/>
        <v>fev/2020</v>
      </c>
      <c r="E15577" s="206">
        <v>43868</v>
      </c>
      <c r="F15577" s="205" t="s">
        <v>210</v>
      </c>
      <c r="G15577" s="205" t="s">
        <v>287</v>
      </c>
      <c r="H15577" s="207" t="s">
        <v>298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691</v>
      </c>
      <c r="C15578" s="205" t="s">
        <v>692</v>
      </c>
      <c r="D15578" s="72" t="str">
        <f t="shared" si="487"/>
        <v>fev/2020</v>
      </c>
      <c r="E15578" s="206">
        <v>43868</v>
      </c>
      <c r="F15578" s="205" t="s">
        <v>210</v>
      </c>
      <c r="G15578" s="205" t="s">
        <v>287</v>
      </c>
      <c r="H15578" s="207" t="s">
        <v>298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691</v>
      </c>
      <c r="C15579" s="205" t="s">
        <v>692</v>
      </c>
      <c r="D15579" s="72" t="str">
        <f t="shared" si="487"/>
        <v>fev/2020</v>
      </c>
      <c r="E15579" s="206">
        <v>43868</v>
      </c>
      <c r="F15579" s="205" t="s">
        <v>210</v>
      </c>
      <c r="G15579" s="205" t="s">
        <v>287</v>
      </c>
      <c r="H15579" s="207" t="s">
        <v>298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691</v>
      </c>
      <c r="C15580" s="205" t="s">
        <v>692</v>
      </c>
      <c r="D15580" s="72" t="str">
        <f t="shared" si="487"/>
        <v>fev/2020</v>
      </c>
      <c r="E15580" s="206">
        <v>43868</v>
      </c>
      <c r="F15580" s="205" t="s">
        <v>210</v>
      </c>
      <c r="G15580" s="205" t="s">
        <v>287</v>
      </c>
      <c r="H15580" s="207" t="s">
        <v>298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691</v>
      </c>
      <c r="C15581" s="205" t="s">
        <v>692</v>
      </c>
      <c r="D15581" s="72" t="str">
        <f t="shared" si="487"/>
        <v>fev/2020</v>
      </c>
      <c r="E15581" s="206">
        <v>43868</v>
      </c>
      <c r="F15581" s="205" t="s">
        <v>210</v>
      </c>
      <c r="G15581" s="205" t="s">
        <v>287</v>
      </c>
      <c r="H15581" s="207" t="s">
        <v>298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691</v>
      </c>
      <c r="C15582" s="205" t="s">
        <v>692</v>
      </c>
      <c r="D15582" s="72" t="str">
        <f t="shared" si="487"/>
        <v>fev/2020</v>
      </c>
      <c r="E15582" s="206">
        <v>43868</v>
      </c>
      <c r="F15582" s="205" t="s">
        <v>210</v>
      </c>
      <c r="G15582" s="205" t="s">
        <v>287</v>
      </c>
      <c r="H15582" s="207" t="s">
        <v>298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691</v>
      </c>
      <c r="C15583" s="205" t="s">
        <v>692</v>
      </c>
      <c r="D15583" s="72" t="str">
        <f t="shared" si="487"/>
        <v>fev/2020</v>
      </c>
      <c r="E15583" s="206">
        <v>43868</v>
      </c>
      <c r="F15583" s="205" t="s">
        <v>210</v>
      </c>
      <c r="G15583" s="205" t="s">
        <v>287</v>
      </c>
      <c r="H15583" s="207" t="s">
        <v>298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691</v>
      </c>
      <c r="C15584" s="205" t="s">
        <v>692</v>
      </c>
      <c r="D15584" s="72" t="str">
        <f t="shared" si="487"/>
        <v>fev/2020</v>
      </c>
      <c r="E15584" s="206">
        <v>43868</v>
      </c>
      <c r="F15584" s="205" t="s">
        <v>210</v>
      </c>
      <c r="G15584" s="205" t="s">
        <v>287</v>
      </c>
      <c r="H15584" s="207" t="s">
        <v>298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691</v>
      </c>
      <c r="C15585" s="205" t="s">
        <v>692</v>
      </c>
      <c r="D15585" s="72" t="str">
        <f t="shared" si="487"/>
        <v>fev/2020</v>
      </c>
      <c r="E15585" s="206">
        <v>43868</v>
      </c>
      <c r="F15585" s="205" t="s">
        <v>520</v>
      </c>
      <c r="G15585" s="205" t="s">
        <v>287</v>
      </c>
      <c r="H15585" s="207" t="s">
        <v>204</v>
      </c>
      <c r="I15585" s="207" t="s">
        <v>292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693</v>
      </c>
      <c r="C15586" s="205" t="s">
        <v>692</v>
      </c>
      <c r="D15586" s="72" t="str">
        <f t="shared" si="487"/>
        <v>fev/2020</v>
      </c>
      <c r="E15586" s="206">
        <v>43871</v>
      </c>
      <c r="F15586" s="205" t="s">
        <v>201</v>
      </c>
      <c r="G15586" s="205" t="s">
        <v>287</v>
      </c>
      <c r="H15586" s="207" t="s">
        <v>1887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693</v>
      </c>
      <c r="C15587" s="205" t="s">
        <v>692</v>
      </c>
      <c r="D15587" s="72" t="str">
        <f t="shared" si="487"/>
        <v>fev/2020</v>
      </c>
      <c r="E15587" s="206">
        <v>43871</v>
      </c>
      <c r="F15587" s="205" t="s">
        <v>210</v>
      </c>
      <c r="G15587" s="205" t="s">
        <v>287</v>
      </c>
      <c r="H15587" s="207" t="s">
        <v>321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693</v>
      </c>
      <c r="C15588" s="205" t="s">
        <v>692</v>
      </c>
      <c r="D15588" s="72" t="str">
        <f t="shared" si="487"/>
        <v>fev/2020</v>
      </c>
      <c r="E15588" s="206">
        <v>43871</v>
      </c>
      <c r="F15588" s="205" t="s">
        <v>520</v>
      </c>
      <c r="G15588" s="205" t="s">
        <v>287</v>
      </c>
      <c r="H15588" s="207" t="s">
        <v>204</v>
      </c>
      <c r="I15588" s="207" t="s">
        <v>292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691</v>
      </c>
      <c r="C15589" s="205" t="s">
        <v>692</v>
      </c>
      <c r="D15589" s="72" t="str">
        <f t="shared" si="487"/>
        <v>fev/2020</v>
      </c>
      <c r="E15589" s="206">
        <v>43871</v>
      </c>
      <c r="F15589" s="205" t="s">
        <v>2689</v>
      </c>
      <c r="G15589" s="205" t="s">
        <v>287</v>
      </c>
      <c r="H15589" s="207" t="s">
        <v>2690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691</v>
      </c>
      <c r="C15590" s="205" t="s">
        <v>692</v>
      </c>
      <c r="D15590" s="72" t="str">
        <f t="shared" si="487"/>
        <v>fev/2020</v>
      </c>
      <c r="E15590" s="206">
        <v>43871</v>
      </c>
      <c r="F15590" s="205" t="s">
        <v>201</v>
      </c>
      <c r="G15590" s="205" t="s">
        <v>287</v>
      </c>
      <c r="H15590" s="207" t="s">
        <v>1887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691</v>
      </c>
      <c r="C15591" s="205" t="s">
        <v>692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287</v>
      </c>
      <c r="H15591" s="207" t="s">
        <v>217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691</v>
      </c>
      <c r="C15592" s="205" t="s">
        <v>692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287</v>
      </c>
      <c r="H15592" s="207" t="s">
        <v>2196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691</v>
      </c>
      <c r="C15593" s="205" t="s">
        <v>692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287</v>
      </c>
      <c r="H15593" s="207" t="s">
        <v>1679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691</v>
      </c>
      <c r="C15594" s="205" t="s">
        <v>692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287</v>
      </c>
      <c r="H15594" s="207" t="s">
        <v>1115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691</v>
      </c>
      <c r="C15595" s="205" t="s">
        <v>692</v>
      </c>
      <c r="D15595" s="72" t="str">
        <f t="shared" si="487"/>
        <v>fev/2020</v>
      </c>
      <c r="E15595" s="206">
        <v>43871</v>
      </c>
      <c r="F15595" s="205" t="s">
        <v>2689</v>
      </c>
      <c r="G15595" s="205" t="s">
        <v>287</v>
      </c>
      <c r="H15595" s="207" t="s">
        <v>2690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691</v>
      </c>
      <c r="C15596" s="205" t="s">
        <v>692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287</v>
      </c>
      <c r="H15596" s="207" t="s">
        <v>390</v>
      </c>
      <c r="I15596" s="207" t="s">
        <v>240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691</v>
      </c>
      <c r="C15597" s="205" t="s">
        <v>692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287</v>
      </c>
      <c r="H15597" s="207" t="s">
        <v>390</v>
      </c>
      <c r="I15597" s="207" t="s">
        <v>240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691</v>
      </c>
      <c r="C15598" s="205" t="s">
        <v>692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287</v>
      </c>
      <c r="H15598" s="207" t="s">
        <v>1615</v>
      </c>
      <c r="I15598" s="207" t="s">
        <v>240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691</v>
      </c>
      <c r="C15599" s="205" t="s">
        <v>692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287</v>
      </c>
      <c r="H15599" s="207" t="s">
        <v>1615</v>
      </c>
      <c r="I15599" s="207" t="s">
        <v>240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691</v>
      </c>
      <c r="C15600" s="205" t="s">
        <v>692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287</v>
      </c>
      <c r="H15600" s="207" t="s">
        <v>1615</v>
      </c>
      <c r="I15600" s="207" t="s">
        <v>240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691</v>
      </c>
      <c r="C15601" s="205" t="s">
        <v>692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287</v>
      </c>
      <c r="H15601" s="207" t="s">
        <v>1615</v>
      </c>
      <c r="I15601" s="207" t="s">
        <v>240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691</v>
      </c>
      <c r="C15602" s="205" t="s">
        <v>692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287</v>
      </c>
      <c r="H15602" s="207" t="s">
        <v>1615</v>
      </c>
      <c r="I15602" s="207" t="s">
        <v>240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691</v>
      </c>
      <c r="C15603" s="205" t="s">
        <v>692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287</v>
      </c>
      <c r="H15603" s="207" t="s">
        <v>1615</v>
      </c>
      <c r="I15603" s="207" t="s">
        <v>240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691</v>
      </c>
      <c r="C15604" s="205" t="s">
        <v>692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287</v>
      </c>
      <c r="H15604" s="207" t="s">
        <v>1615</v>
      </c>
      <c r="I15604" s="207" t="s">
        <v>240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691</v>
      </c>
      <c r="C15605" s="205" t="s">
        <v>692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287</v>
      </c>
      <c r="H15605" s="207" t="s">
        <v>2196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691</v>
      </c>
      <c r="C15606" s="205" t="s">
        <v>692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287</v>
      </c>
      <c r="H15606" s="207" t="s">
        <v>2196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691</v>
      </c>
      <c r="C15607" s="205" t="s">
        <v>692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287</v>
      </c>
      <c r="H15607" s="207" t="s">
        <v>2196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691</v>
      </c>
      <c r="C15608" s="205" t="s">
        <v>692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287</v>
      </c>
      <c r="H15608" s="207" t="s">
        <v>2190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691</v>
      </c>
      <c r="C15609" s="205" t="s">
        <v>692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287</v>
      </c>
      <c r="H15609" s="207" t="s">
        <v>2190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691</v>
      </c>
      <c r="C15610" s="205" t="s">
        <v>692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287</v>
      </c>
      <c r="H15610" s="207" t="s">
        <v>1059</v>
      </c>
      <c r="I15610" s="207" t="s">
        <v>261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691</v>
      </c>
      <c r="C15611" s="205" t="s">
        <v>692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287</v>
      </c>
      <c r="H15611" s="207" t="s">
        <v>1059</v>
      </c>
      <c r="I15611" s="207" t="s">
        <v>261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691</v>
      </c>
      <c r="C15612" s="205" t="s">
        <v>692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287</v>
      </c>
      <c r="H15612" s="207" t="s">
        <v>2691</v>
      </c>
      <c r="I15612" s="207" t="s">
        <v>250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691</v>
      </c>
      <c r="C15613" s="205" t="s">
        <v>692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287</v>
      </c>
      <c r="H15613" s="207" t="s">
        <v>2053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691</v>
      </c>
      <c r="C15614" s="205" t="s">
        <v>692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287</v>
      </c>
      <c r="H15614" s="207" t="s">
        <v>2053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691</v>
      </c>
      <c r="C15615" s="205" t="s">
        <v>692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287</v>
      </c>
      <c r="H15615" s="207" t="s">
        <v>2053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691</v>
      </c>
      <c r="C15616" s="205" t="s">
        <v>692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287</v>
      </c>
      <c r="H15616" s="207" t="s">
        <v>2053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691</v>
      </c>
      <c r="C15617" s="205" t="s">
        <v>692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287</v>
      </c>
      <c r="H15617" s="207" t="s">
        <v>2053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691</v>
      </c>
      <c r="C15618" s="205" t="s">
        <v>692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287</v>
      </c>
      <c r="H15618" s="207" t="s">
        <v>2053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691</v>
      </c>
      <c r="C15619" s="205" t="s">
        <v>692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287</v>
      </c>
      <c r="H15619" s="207" t="s">
        <v>2053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691</v>
      </c>
      <c r="C15620" s="205" t="s">
        <v>692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287</v>
      </c>
      <c r="H15620" s="207" t="s">
        <v>2053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691</v>
      </c>
      <c r="C15621" s="205" t="s">
        <v>692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287</v>
      </c>
      <c r="H15621" s="207" t="s">
        <v>2053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691</v>
      </c>
      <c r="C15622" s="205" t="s">
        <v>692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287</v>
      </c>
      <c r="H15622" s="207" t="s">
        <v>2053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691</v>
      </c>
      <c r="C15623" s="205" t="s">
        <v>692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287</v>
      </c>
      <c r="H15623" s="207" t="s">
        <v>2053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691</v>
      </c>
      <c r="C15624" s="205" t="s">
        <v>692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287</v>
      </c>
      <c r="H15624" s="207" t="s">
        <v>2053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691</v>
      </c>
      <c r="C15625" s="205" t="s">
        <v>692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287</v>
      </c>
      <c r="H15625" s="207" t="s">
        <v>2053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691</v>
      </c>
      <c r="C15626" s="205" t="s">
        <v>692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287</v>
      </c>
      <c r="H15626" s="207" t="s">
        <v>2053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691</v>
      </c>
      <c r="C15627" s="205" t="s">
        <v>692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287</v>
      </c>
      <c r="H15627" s="207" t="s">
        <v>2001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691</v>
      </c>
      <c r="C15628" s="205" t="s">
        <v>692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287</v>
      </c>
      <c r="H15628" s="207" t="s">
        <v>2001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691</v>
      </c>
      <c r="C15629" s="205" t="s">
        <v>692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287</v>
      </c>
      <c r="H15629" s="207" t="s">
        <v>2001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691</v>
      </c>
      <c r="C15630" s="205" t="s">
        <v>692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287</v>
      </c>
      <c r="H15630" s="207" t="s">
        <v>2001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691</v>
      </c>
      <c r="C15631" s="205" t="s">
        <v>692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287</v>
      </c>
      <c r="H15631" s="207" t="s">
        <v>2001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691</v>
      </c>
      <c r="C15632" s="205" t="s">
        <v>692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287</v>
      </c>
      <c r="H15632" s="207" t="s">
        <v>2001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691</v>
      </c>
      <c r="C15633" s="205" t="s">
        <v>692</v>
      </c>
      <c r="D15633" s="72" t="str">
        <f t="shared" si="489"/>
        <v>fev/2020</v>
      </c>
      <c r="E15633" s="206">
        <v>43871</v>
      </c>
      <c r="F15633" s="205" t="s">
        <v>210</v>
      </c>
      <c r="G15633" s="205" t="s">
        <v>287</v>
      </c>
      <c r="H15633" s="207" t="s">
        <v>298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691</v>
      </c>
      <c r="C15634" s="205" t="s">
        <v>692</v>
      </c>
      <c r="D15634" s="72" t="str">
        <f t="shared" si="489"/>
        <v>fev/2020</v>
      </c>
      <c r="E15634" s="206">
        <v>43871</v>
      </c>
      <c r="F15634" s="205" t="s">
        <v>210</v>
      </c>
      <c r="G15634" s="205" t="s">
        <v>287</v>
      </c>
      <c r="H15634" s="207" t="s">
        <v>298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691</v>
      </c>
      <c r="C15635" s="205" t="s">
        <v>692</v>
      </c>
      <c r="D15635" s="72" t="str">
        <f t="shared" si="489"/>
        <v>fev/2020</v>
      </c>
      <c r="E15635" s="206">
        <v>43871</v>
      </c>
      <c r="F15635" s="205" t="s">
        <v>210</v>
      </c>
      <c r="G15635" s="205" t="s">
        <v>287</v>
      </c>
      <c r="H15635" s="207" t="s">
        <v>298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691</v>
      </c>
      <c r="C15636" s="205" t="s">
        <v>692</v>
      </c>
      <c r="D15636" s="72" t="str">
        <f t="shared" si="489"/>
        <v>fev/2020</v>
      </c>
      <c r="E15636" s="206">
        <v>43871</v>
      </c>
      <c r="F15636" s="205" t="s">
        <v>210</v>
      </c>
      <c r="G15636" s="205" t="s">
        <v>287</v>
      </c>
      <c r="H15636" s="207" t="s">
        <v>298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691</v>
      </c>
      <c r="C15637" s="205" t="s">
        <v>692</v>
      </c>
      <c r="D15637" s="72" t="str">
        <f t="shared" si="489"/>
        <v>fev/2020</v>
      </c>
      <c r="E15637" s="206">
        <v>43871</v>
      </c>
      <c r="F15637" s="205" t="s">
        <v>210</v>
      </c>
      <c r="G15637" s="205" t="s">
        <v>287</v>
      </c>
      <c r="H15637" s="207" t="s">
        <v>298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691</v>
      </c>
      <c r="C15638" s="205" t="s">
        <v>692</v>
      </c>
      <c r="D15638" s="72" t="str">
        <f t="shared" si="489"/>
        <v>fev/2020</v>
      </c>
      <c r="E15638" s="206">
        <v>43871</v>
      </c>
      <c r="F15638" s="205" t="s">
        <v>210</v>
      </c>
      <c r="G15638" s="205" t="s">
        <v>287</v>
      </c>
      <c r="H15638" s="207" t="s">
        <v>298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691</v>
      </c>
      <c r="C15639" s="205" t="s">
        <v>692</v>
      </c>
      <c r="D15639" s="72" t="str">
        <f t="shared" si="489"/>
        <v>fev/2020</v>
      </c>
      <c r="E15639" s="206">
        <v>43871</v>
      </c>
      <c r="F15639" s="205" t="s">
        <v>210</v>
      </c>
      <c r="G15639" s="205" t="s">
        <v>287</v>
      </c>
      <c r="H15639" s="207" t="s">
        <v>298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691</v>
      </c>
      <c r="C15640" s="205" t="s">
        <v>692</v>
      </c>
      <c r="D15640" s="72" t="str">
        <f t="shared" si="489"/>
        <v>fev/2020</v>
      </c>
      <c r="E15640" s="206">
        <v>43871</v>
      </c>
      <c r="F15640" s="205" t="s">
        <v>210</v>
      </c>
      <c r="G15640" s="205" t="s">
        <v>287</v>
      </c>
      <c r="H15640" s="207" t="s">
        <v>298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693</v>
      </c>
      <c r="C15641" s="205" t="s">
        <v>692</v>
      </c>
      <c r="D15641" s="72" t="str">
        <f t="shared" si="489"/>
        <v>fev/2020</v>
      </c>
      <c r="E15641" s="206">
        <v>43872</v>
      </c>
      <c r="F15641" s="205" t="s">
        <v>201</v>
      </c>
      <c r="G15641" s="205" t="s">
        <v>287</v>
      </c>
      <c r="H15641" s="207" t="s">
        <v>1887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693</v>
      </c>
      <c r="C15642" s="205" t="s">
        <v>692</v>
      </c>
      <c r="D15642" s="72" t="str">
        <f t="shared" si="489"/>
        <v>fev/2020</v>
      </c>
      <c r="E15642" s="206">
        <v>43872</v>
      </c>
      <c r="F15642" s="205" t="s">
        <v>520</v>
      </c>
      <c r="G15642" s="205" t="s">
        <v>287</v>
      </c>
      <c r="H15642" s="207" t="s">
        <v>204</v>
      </c>
      <c r="I15642" s="207" t="s">
        <v>292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691</v>
      </c>
      <c r="C15643" s="205" t="s">
        <v>692</v>
      </c>
      <c r="D15643" s="72" t="str">
        <f t="shared" si="489"/>
        <v>fev/2020</v>
      </c>
      <c r="E15643" s="206">
        <v>43872</v>
      </c>
      <c r="F15643" s="205" t="s">
        <v>1618</v>
      </c>
      <c r="G15643" s="205" t="s">
        <v>287</v>
      </c>
      <c r="H15643" s="207" t="s">
        <v>1888</v>
      </c>
      <c r="I15643" s="207" t="s">
        <v>202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691</v>
      </c>
      <c r="C15644" s="205" t="s">
        <v>692</v>
      </c>
      <c r="D15644" s="72" t="str">
        <f t="shared" si="489"/>
        <v>fev/2020</v>
      </c>
      <c r="E15644" s="206">
        <v>43872</v>
      </c>
      <c r="F15644" s="205" t="s">
        <v>201</v>
      </c>
      <c r="G15644" s="205" t="s">
        <v>287</v>
      </c>
      <c r="H15644" s="207" t="s">
        <v>1887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691</v>
      </c>
      <c r="C15645" s="205" t="s">
        <v>692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287</v>
      </c>
      <c r="H15645" s="207" t="s">
        <v>2408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691</v>
      </c>
      <c r="C15646" s="205" t="s">
        <v>692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287</v>
      </c>
      <c r="H15646" s="207" t="s">
        <v>2408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691</v>
      </c>
      <c r="C15647" s="205" t="s">
        <v>692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287</v>
      </c>
      <c r="H15647" s="207" t="s">
        <v>2408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691</v>
      </c>
      <c r="C15648" s="205" t="s">
        <v>692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287</v>
      </c>
      <c r="H15648" s="207" t="s">
        <v>2408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691</v>
      </c>
      <c r="C15649" s="205" t="s">
        <v>692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287</v>
      </c>
      <c r="H15649" s="207" t="s">
        <v>346</v>
      </c>
      <c r="I15649" s="207" t="s">
        <v>241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691</v>
      </c>
      <c r="C15650" s="205" t="s">
        <v>692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287</v>
      </c>
      <c r="H15650" s="207" t="s">
        <v>1913</v>
      </c>
      <c r="I15650" s="207" t="s">
        <v>242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691</v>
      </c>
      <c r="C15651" s="205" t="s">
        <v>692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287</v>
      </c>
      <c r="H15651" s="207" t="s">
        <v>1913</v>
      </c>
      <c r="I15651" s="207" t="s">
        <v>242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691</v>
      </c>
      <c r="C15652" s="205" t="s">
        <v>692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287</v>
      </c>
      <c r="H15652" s="207" t="s">
        <v>1913</v>
      </c>
      <c r="I15652" s="207" t="s">
        <v>242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691</v>
      </c>
      <c r="C15653" s="205" t="s">
        <v>692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287</v>
      </c>
      <c r="H15653" s="207" t="s">
        <v>1913</v>
      </c>
      <c r="I15653" s="207" t="s">
        <v>242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691</v>
      </c>
      <c r="C15654" s="205" t="s">
        <v>692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287</v>
      </c>
      <c r="H15654" s="207" t="s">
        <v>1913</v>
      </c>
      <c r="I15654" s="207" t="s">
        <v>242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691</v>
      </c>
      <c r="C15655" s="205" t="s">
        <v>692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287</v>
      </c>
      <c r="H15655" s="207" t="s">
        <v>1913</v>
      </c>
      <c r="I15655" s="207" t="s">
        <v>242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691</v>
      </c>
      <c r="C15656" s="205" t="s">
        <v>692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287</v>
      </c>
      <c r="H15656" s="207" t="s">
        <v>1913</v>
      </c>
      <c r="I15656" s="207" t="s">
        <v>242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691</v>
      </c>
      <c r="C15657" s="205" t="s">
        <v>692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287</v>
      </c>
      <c r="H15657" s="207" t="s">
        <v>1913</v>
      </c>
      <c r="I15657" s="207" t="s">
        <v>242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691</v>
      </c>
      <c r="C15658" s="205" t="s">
        <v>692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287</v>
      </c>
      <c r="H15658" s="207" t="s">
        <v>1714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691</v>
      </c>
      <c r="C15659" s="205" t="s">
        <v>692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287</v>
      </c>
      <c r="H15659" s="207" t="s">
        <v>143</v>
      </c>
      <c r="I15659" s="207" t="s">
        <v>247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691</v>
      </c>
      <c r="C15660" s="205" t="s">
        <v>692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287</v>
      </c>
      <c r="H15660" s="207" t="s">
        <v>143</v>
      </c>
      <c r="I15660" s="207" t="s">
        <v>247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691</v>
      </c>
      <c r="C15661" s="205" t="s">
        <v>692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287</v>
      </c>
      <c r="H15661" s="207" t="s">
        <v>143</v>
      </c>
      <c r="I15661" s="207" t="s">
        <v>247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691</v>
      </c>
      <c r="C15662" s="205" t="s">
        <v>692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287</v>
      </c>
      <c r="H15662" s="207" t="s">
        <v>143</v>
      </c>
      <c r="I15662" s="207" t="s">
        <v>247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691</v>
      </c>
      <c r="C15663" s="205" t="s">
        <v>692</v>
      </c>
      <c r="D15663" s="72" t="str">
        <f t="shared" si="489"/>
        <v>fev/2020</v>
      </c>
      <c r="E15663" s="206">
        <v>43872</v>
      </c>
      <c r="F15663" s="205" t="s">
        <v>314</v>
      </c>
      <c r="G15663" s="205" t="s">
        <v>287</v>
      </c>
      <c r="H15663" s="207" t="s">
        <v>2692</v>
      </c>
      <c r="I15663" s="207" t="s">
        <v>268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691</v>
      </c>
      <c r="C15664" s="205" t="s">
        <v>692</v>
      </c>
      <c r="D15664" s="72" t="str">
        <f t="shared" si="489"/>
        <v>fev/2020</v>
      </c>
      <c r="E15664" s="206">
        <v>43872</v>
      </c>
      <c r="F15664" s="205" t="s">
        <v>2693</v>
      </c>
      <c r="G15664" s="205" t="s">
        <v>287</v>
      </c>
      <c r="H15664" s="207" t="s">
        <v>2651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691</v>
      </c>
      <c r="C15665" s="205" t="s">
        <v>692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287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691</v>
      </c>
      <c r="C15666" s="205" t="s">
        <v>692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287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691</v>
      </c>
      <c r="C15667" s="205" t="s">
        <v>692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287</v>
      </c>
      <c r="H15667" s="207" t="s">
        <v>327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691</v>
      </c>
      <c r="C15668" s="205" t="s">
        <v>692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287</v>
      </c>
      <c r="H15668" s="207" t="s">
        <v>342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691</v>
      </c>
      <c r="C15669" s="205" t="s">
        <v>692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287</v>
      </c>
      <c r="H15669" s="207" t="s">
        <v>334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691</v>
      </c>
      <c r="C15670" s="205" t="s">
        <v>692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287</v>
      </c>
      <c r="H15670" s="207" t="s">
        <v>334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691</v>
      </c>
      <c r="C15671" s="205" t="s">
        <v>692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287</v>
      </c>
      <c r="H15671" s="207" t="s">
        <v>323</v>
      </c>
      <c r="I15671" s="207" t="s">
        <v>241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691</v>
      </c>
      <c r="C15672" s="205" t="s">
        <v>692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287</v>
      </c>
      <c r="H15672" s="207" t="s">
        <v>323</v>
      </c>
      <c r="I15672" s="207" t="s">
        <v>241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691</v>
      </c>
      <c r="C15673" s="205" t="s">
        <v>692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287</v>
      </c>
      <c r="H15673" s="207" t="s">
        <v>323</v>
      </c>
      <c r="I15673" s="207" t="s">
        <v>241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691</v>
      </c>
      <c r="C15674" s="205" t="s">
        <v>692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287</v>
      </c>
      <c r="H15674" s="207" t="s">
        <v>1983</v>
      </c>
      <c r="I15674" s="207" t="s">
        <v>248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691</v>
      </c>
      <c r="C15675" s="205" t="s">
        <v>692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287</v>
      </c>
      <c r="H15675" s="207" t="s">
        <v>1983</v>
      </c>
      <c r="I15675" s="207" t="s">
        <v>248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691</v>
      </c>
      <c r="C15676" s="205" t="s">
        <v>692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287</v>
      </c>
      <c r="H15676" s="207" t="s">
        <v>1983</v>
      </c>
      <c r="I15676" s="207" t="s">
        <v>248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691</v>
      </c>
      <c r="C15677" s="205" t="s">
        <v>692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287</v>
      </c>
      <c r="H15677" s="207" t="s">
        <v>308</v>
      </c>
      <c r="I15677" s="207" t="s">
        <v>241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691</v>
      </c>
      <c r="C15678" s="205" t="s">
        <v>692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287</v>
      </c>
      <c r="H15678" s="207" t="s">
        <v>308</v>
      </c>
      <c r="I15678" s="207" t="s">
        <v>241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691</v>
      </c>
      <c r="C15679" s="205" t="s">
        <v>692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287</v>
      </c>
      <c r="H15679" s="207" t="s">
        <v>2368</v>
      </c>
      <c r="I15679" s="207" t="s">
        <v>240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691</v>
      </c>
      <c r="C15680" s="205" t="s">
        <v>692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287</v>
      </c>
      <c r="H15680" s="207" t="s">
        <v>2368</v>
      </c>
      <c r="I15680" s="207" t="s">
        <v>240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691</v>
      </c>
      <c r="C15681" s="205" t="s">
        <v>692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287</v>
      </c>
      <c r="H15681" s="207" t="s">
        <v>2694</v>
      </c>
      <c r="I15681" s="207" t="s">
        <v>240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691</v>
      </c>
      <c r="C15682" s="205" t="s">
        <v>692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287</v>
      </c>
      <c r="H15682" s="207" t="s">
        <v>2694</v>
      </c>
      <c r="I15682" s="207" t="s">
        <v>240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691</v>
      </c>
      <c r="C15683" s="205" t="s">
        <v>692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287</v>
      </c>
      <c r="H15683" s="207" t="s">
        <v>2694</v>
      </c>
      <c r="I15683" s="207" t="s">
        <v>240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691</v>
      </c>
      <c r="C15684" s="205" t="s">
        <v>692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287</v>
      </c>
      <c r="H15684" s="207" t="s">
        <v>2694</v>
      </c>
      <c r="I15684" s="207" t="s">
        <v>240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691</v>
      </c>
      <c r="C15685" s="205" t="s">
        <v>692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287</v>
      </c>
      <c r="H15685" s="207" t="s">
        <v>2694</v>
      </c>
      <c r="I15685" s="207" t="s">
        <v>240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691</v>
      </c>
      <c r="C15686" s="205" t="s">
        <v>692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287</v>
      </c>
      <c r="H15686" s="207" t="s">
        <v>2694</v>
      </c>
      <c r="I15686" s="207" t="s">
        <v>240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691</v>
      </c>
      <c r="C15687" s="205" t="s">
        <v>692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287</v>
      </c>
      <c r="H15687" s="207" t="s">
        <v>2694</v>
      </c>
      <c r="I15687" s="207" t="s">
        <v>240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691</v>
      </c>
      <c r="C15688" s="205" t="s">
        <v>692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287</v>
      </c>
      <c r="H15688" s="207" t="s">
        <v>2694</v>
      </c>
      <c r="I15688" s="207" t="s">
        <v>240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691</v>
      </c>
      <c r="C15689" s="205" t="s">
        <v>692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287</v>
      </c>
      <c r="H15689" s="207" t="s">
        <v>2694</v>
      </c>
      <c r="I15689" s="207" t="s">
        <v>240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691</v>
      </c>
      <c r="C15690" s="205" t="s">
        <v>692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287</v>
      </c>
      <c r="H15690" s="207" t="s">
        <v>2028</v>
      </c>
      <c r="I15690" s="207" t="s">
        <v>249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691</v>
      </c>
      <c r="C15691" s="205" t="s">
        <v>692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287</v>
      </c>
      <c r="H15691" s="207" t="s">
        <v>2028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691</v>
      </c>
      <c r="C15692" s="205" t="s">
        <v>692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287</v>
      </c>
      <c r="H15692" s="207" t="s">
        <v>2028</v>
      </c>
      <c r="I15692" s="207" t="s">
        <v>249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691</v>
      </c>
      <c r="C15693" s="205" t="s">
        <v>692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287</v>
      </c>
      <c r="H15693" s="207" t="s">
        <v>2028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691</v>
      </c>
      <c r="C15694" s="205" t="s">
        <v>692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287</v>
      </c>
      <c r="H15694" s="207" t="s">
        <v>2028</v>
      </c>
      <c r="I15694" s="207" t="s">
        <v>249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691</v>
      </c>
      <c r="C15695" s="205" t="s">
        <v>692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287</v>
      </c>
      <c r="H15695" s="207" t="s">
        <v>2028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691</v>
      </c>
      <c r="C15696" s="205" t="s">
        <v>692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287</v>
      </c>
      <c r="H15696" s="207" t="s">
        <v>2028</v>
      </c>
      <c r="I15696" s="207" t="s">
        <v>249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691</v>
      </c>
      <c r="C15697" s="205" t="s">
        <v>692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287</v>
      </c>
      <c r="H15697" s="207" t="s">
        <v>2028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691</v>
      </c>
      <c r="C15698" s="205" t="s">
        <v>692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287</v>
      </c>
      <c r="H15698" s="207" t="s">
        <v>2028</v>
      </c>
      <c r="I15698" s="207" t="s">
        <v>249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691</v>
      </c>
      <c r="C15699" s="205" t="s">
        <v>692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287</v>
      </c>
      <c r="H15699" s="207" t="s">
        <v>2028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691</v>
      </c>
      <c r="C15700" s="205" t="s">
        <v>692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287</v>
      </c>
      <c r="H15700" s="207" t="s">
        <v>2028</v>
      </c>
      <c r="I15700" s="207" t="s">
        <v>249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691</v>
      </c>
      <c r="C15701" s="205" t="s">
        <v>692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287</v>
      </c>
      <c r="H15701" s="207" t="s">
        <v>2028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691</v>
      </c>
      <c r="C15702" s="205" t="s">
        <v>692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287</v>
      </c>
      <c r="H15702" s="207" t="s">
        <v>2358</v>
      </c>
      <c r="I15702" s="207" t="s">
        <v>241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691</v>
      </c>
      <c r="C15703" s="205" t="s">
        <v>692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287</v>
      </c>
      <c r="H15703" s="207" t="s">
        <v>2358</v>
      </c>
      <c r="I15703" s="207" t="s">
        <v>240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691</v>
      </c>
      <c r="C15704" s="205" t="s">
        <v>692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287</v>
      </c>
      <c r="H15704" s="207" t="s">
        <v>2358</v>
      </c>
      <c r="I15704" s="207" t="s">
        <v>240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691</v>
      </c>
      <c r="C15705" s="205" t="s">
        <v>692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287</v>
      </c>
      <c r="H15705" s="207" t="s">
        <v>2358</v>
      </c>
      <c r="I15705" s="207" t="s">
        <v>240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691</v>
      </c>
      <c r="C15706" s="205" t="s">
        <v>692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287</v>
      </c>
      <c r="H15706" s="207" t="s">
        <v>2358</v>
      </c>
      <c r="I15706" s="207" t="s">
        <v>240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691</v>
      </c>
      <c r="C15707" s="205" t="s">
        <v>692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287</v>
      </c>
      <c r="H15707" s="207" t="s">
        <v>2358</v>
      </c>
      <c r="I15707" s="207" t="s">
        <v>241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691</v>
      </c>
      <c r="C15708" s="205" t="s">
        <v>692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287</v>
      </c>
      <c r="H15708" s="207" t="s">
        <v>2358</v>
      </c>
      <c r="I15708" s="207" t="s">
        <v>240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691</v>
      </c>
      <c r="C15709" s="205" t="s">
        <v>692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287</v>
      </c>
      <c r="H15709" s="207" t="s">
        <v>2194</v>
      </c>
      <c r="I15709" s="207" t="s">
        <v>268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691</v>
      </c>
      <c r="C15710" s="205" t="s">
        <v>692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287</v>
      </c>
      <c r="H15710" s="207" t="s">
        <v>2695</v>
      </c>
      <c r="I15710" s="207" t="s">
        <v>250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691</v>
      </c>
      <c r="C15711" s="205" t="s">
        <v>692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287</v>
      </c>
      <c r="H15711" s="207" t="s">
        <v>2403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691</v>
      </c>
      <c r="C15712" s="205" t="s">
        <v>692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287</v>
      </c>
      <c r="H15712" s="207" t="s">
        <v>1066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691</v>
      </c>
      <c r="C15713" s="205" t="s">
        <v>692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287</v>
      </c>
      <c r="H15713" s="207" t="s">
        <v>1066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691</v>
      </c>
      <c r="C15714" s="205" t="s">
        <v>692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287</v>
      </c>
      <c r="H15714" s="207" t="s">
        <v>1066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691</v>
      </c>
      <c r="C15715" s="205" t="s">
        <v>692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287</v>
      </c>
      <c r="H15715" s="207" t="s">
        <v>1022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691</v>
      </c>
      <c r="C15716" s="205" t="s">
        <v>692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287</v>
      </c>
      <c r="H15716" s="207" t="s">
        <v>1022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691</v>
      </c>
      <c r="C15717" s="205" t="s">
        <v>692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287</v>
      </c>
      <c r="H15717" s="207" t="s">
        <v>1022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691</v>
      </c>
      <c r="C15718" s="205" t="s">
        <v>692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287</v>
      </c>
      <c r="H15718" s="207" t="s">
        <v>1022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691</v>
      </c>
      <c r="C15719" s="205" t="s">
        <v>692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287</v>
      </c>
      <c r="H15719" s="207" t="s">
        <v>1022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691</v>
      </c>
      <c r="C15720" s="205" t="s">
        <v>692</v>
      </c>
      <c r="D15720" s="72" t="str">
        <f t="shared" si="491"/>
        <v>fev/2020</v>
      </c>
      <c r="E15720" s="206">
        <v>43872</v>
      </c>
      <c r="F15720" s="205" t="s">
        <v>210</v>
      </c>
      <c r="G15720" s="205" t="s">
        <v>287</v>
      </c>
      <c r="H15720" s="207" t="s">
        <v>298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691</v>
      </c>
      <c r="C15721" s="205" t="s">
        <v>692</v>
      </c>
      <c r="D15721" s="72" t="str">
        <f t="shared" si="491"/>
        <v>fev/2020</v>
      </c>
      <c r="E15721" s="206">
        <v>43872</v>
      </c>
      <c r="F15721" s="205" t="s">
        <v>210</v>
      </c>
      <c r="G15721" s="205" t="s">
        <v>287</v>
      </c>
      <c r="H15721" s="207" t="s">
        <v>298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691</v>
      </c>
      <c r="C15722" s="205" t="s">
        <v>692</v>
      </c>
      <c r="D15722" s="72" t="str">
        <f t="shared" si="491"/>
        <v>fev/2020</v>
      </c>
      <c r="E15722" s="206">
        <v>43872</v>
      </c>
      <c r="F15722" s="205" t="s">
        <v>210</v>
      </c>
      <c r="G15722" s="205" t="s">
        <v>287</v>
      </c>
      <c r="H15722" s="207" t="s">
        <v>298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691</v>
      </c>
      <c r="C15723" s="205" t="s">
        <v>692</v>
      </c>
      <c r="D15723" s="72" t="str">
        <f t="shared" si="491"/>
        <v>fev/2020</v>
      </c>
      <c r="E15723" s="206">
        <v>43872</v>
      </c>
      <c r="F15723" s="205" t="s">
        <v>210</v>
      </c>
      <c r="G15723" s="205" t="s">
        <v>287</v>
      </c>
      <c r="H15723" s="207" t="s">
        <v>298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691</v>
      </c>
      <c r="C15724" s="205" t="s">
        <v>692</v>
      </c>
      <c r="D15724" s="72" t="str">
        <f t="shared" si="491"/>
        <v>fev/2020</v>
      </c>
      <c r="E15724" s="206">
        <v>43872</v>
      </c>
      <c r="F15724" s="205" t="s">
        <v>210</v>
      </c>
      <c r="G15724" s="205" t="s">
        <v>287</v>
      </c>
      <c r="H15724" s="207" t="s">
        <v>298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691</v>
      </c>
      <c r="C15725" s="205" t="s">
        <v>692</v>
      </c>
      <c r="D15725" s="72" t="str">
        <f t="shared" si="491"/>
        <v>fev/2020</v>
      </c>
      <c r="E15725" s="206">
        <v>43872</v>
      </c>
      <c r="F15725" s="205" t="s">
        <v>210</v>
      </c>
      <c r="G15725" s="205" t="s">
        <v>287</v>
      </c>
      <c r="H15725" s="207" t="s">
        <v>298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691</v>
      </c>
      <c r="C15726" s="205" t="s">
        <v>692</v>
      </c>
      <c r="D15726" s="72" t="str">
        <f t="shared" si="491"/>
        <v>fev/2020</v>
      </c>
      <c r="E15726" s="206">
        <v>43872</v>
      </c>
      <c r="F15726" s="205" t="s">
        <v>210</v>
      </c>
      <c r="G15726" s="205" t="s">
        <v>287</v>
      </c>
      <c r="H15726" s="207" t="s">
        <v>298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691</v>
      </c>
      <c r="C15727" s="205" t="s">
        <v>692</v>
      </c>
      <c r="D15727" s="72" t="str">
        <f t="shared" si="491"/>
        <v>fev/2020</v>
      </c>
      <c r="E15727" s="206">
        <v>43872</v>
      </c>
      <c r="F15727" s="205" t="s">
        <v>210</v>
      </c>
      <c r="G15727" s="205" t="s">
        <v>287</v>
      </c>
      <c r="H15727" s="207" t="s">
        <v>298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691</v>
      </c>
      <c r="C15728" s="205" t="s">
        <v>692</v>
      </c>
      <c r="D15728" s="72" t="str">
        <f t="shared" si="491"/>
        <v>fev/2020</v>
      </c>
      <c r="E15728" s="206">
        <v>43872</v>
      </c>
      <c r="F15728" s="205" t="s">
        <v>210</v>
      </c>
      <c r="G15728" s="205" t="s">
        <v>287</v>
      </c>
      <c r="H15728" s="207" t="s">
        <v>298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691</v>
      </c>
      <c r="C15729" s="205" t="s">
        <v>692</v>
      </c>
      <c r="D15729" s="72" t="str">
        <f t="shared" si="491"/>
        <v>fev/2020</v>
      </c>
      <c r="E15729" s="206">
        <v>43872</v>
      </c>
      <c r="F15729" s="205" t="s">
        <v>210</v>
      </c>
      <c r="G15729" s="205" t="s">
        <v>287</v>
      </c>
      <c r="H15729" s="207" t="s">
        <v>298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691</v>
      </c>
      <c r="C15730" s="205" t="s">
        <v>692</v>
      </c>
      <c r="D15730" s="72" t="str">
        <f t="shared" si="491"/>
        <v>fev/2020</v>
      </c>
      <c r="E15730" s="206">
        <v>43872</v>
      </c>
      <c r="F15730" s="205" t="s">
        <v>210</v>
      </c>
      <c r="G15730" s="205" t="s">
        <v>287</v>
      </c>
      <c r="H15730" s="207" t="s">
        <v>298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691</v>
      </c>
      <c r="C15731" s="205" t="s">
        <v>692</v>
      </c>
      <c r="D15731" s="72" t="str">
        <f t="shared" si="491"/>
        <v>fev/2020</v>
      </c>
      <c r="E15731" s="206">
        <v>43872</v>
      </c>
      <c r="F15731" s="205" t="s">
        <v>210</v>
      </c>
      <c r="G15731" s="205" t="s">
        <v>287</v>
      </c>
      <c r="H15731" s="207" t="s">
        <v>298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691</v>
      </c>
      <c r="C15732" s="205" t="s">
        <v>692</v>
      </c>
      <c r="D15732" s="72" t="str">
        <f t="shared" si="491"/>
        <v>fev/2020</v>
      </c>
      <c r="E15732" s="206">
        <v>43872</v>
      </c>
      <c r="F15732" s="205" t="s">
        <v>210</v>
      </c>
      <c r="G15732" s="205" t="s">
        <v>287</v>
      </c>
      <c r="H15732" s="207" t="s">
        <v>298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691</v>
      </c>
      <c r="C15733" s="205" t="s">
        <v>692</v>
      </c>
      <c r="D15733" s="72" t="str">
        <f t="shared" si="491"/>
        <v>fev/2020</v>
      </c>
      <c r="E15733" s="206">
        <v>43872</v>
      </c>
      <c r="F15733" s="205" t="s">
        <v>210</v>
      </c>
      <c r="G15733" s="205" t="s">
        <v>287</v>
      </c>
      <c r="H15733" s="207" t="s">
        <v>298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691</v>
      </c>
      <c r="C15734" s="205" t="s">
        <v>692</v>
      </c>
      <c r="D15734" s="72" t="str">
        <f t="shared" si="491"/>
        <v>fev/2020</v>
      </c>
      <c r="E15734" s="206">
        <v>43872</v>
      </c>
      <c r="F15734" s="205" t="s">
        <v>210</v>
      </c>
      <c r="G15734" s="205" t="s">
        <v>287</v>
      </c>
      <c r="H15734" s="207" t="s">
        <v>298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691</v>
      </c>
      <c r="C15735" s="205" t="s">
        <v>692</v>
      </c>
      <c r="D15735" s="72" t="str">
        <f t="shared" si="491"/>
        <v>fev/2020</v>
      </c>
      <c r="E15735" s="206">
        <v>43872</v>
      </c>
      <c r="F15735" s="205" t="s">
        <v>210</v>
      </c>
      <c r="G15735" s="205" t="s">
        <v>287</v>
      </c>
      <c r="H15735" s="207" t="s">
        <v>298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693</v>
      </c>
      <c r="C15736" s="205" t="s">
        <v>692</v>
      </c>
      <c r="D15736" s="72" t="str">
        <f t="shared" si="491"/>
        <v>fev/2020</v>
      </c>
      <c r="E15736" s="206">
        <v>43873</v>
      </c>
      <c r="F15736" s="205" t="s">
        <v>201</v>
      </c>
      <c r="G15736" s="205" t="s">
        <v>287</v>
      </c>
      <c r="H15736" s="207" t="s">
        <v>1887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693</v>
      </c>
      <c r="C15737" s="205" t="s">
        <v>692</v>
      </c>
      <c r="D15737" s="72" t="str">
        <f t="shared" si="491"/>
        <v>fev/2020</v>
      </c>
      <c r="E15737" s="206">
        <v>43873</v>
      </c>
      <c r="F15737" s="205" t="s">
        <v>520</v>
      </c>
      <c r="G15737" s="205" t="s">
        <v>287</v>
      </c>
      <c r="H15737" s="207" t="s">
        <v>204</v>
      </c>
      <c r="I15737" s="207" t="s">
        <v>292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691</v>
      </c>
      <c r="C15738" s="205" t="s">
        <v>692</v>
      </c>
      <c r="D15738" s="72" t="str">
        <f t="shared" si="491"/>
        <v>fev/2020</v>
      </c>
      <c r="E15738" s="206">
        <v>43873</v>
      </c>
      <c r="F15738" s="205" t="s">
        <v>1618</v>
      </c>
      <c r="G15738" s="205" t="s">
        <v>287</v>
      </c>
      <c r="H15738" s="207" t="s">
        <v>1888</v>
      </c>
      <c r="I15738" s="207" t="s">
        <v>202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691</v>
      </c>
      <c r="C15739" s="205" t="s">
        <v>692</v>
      </c>
      <c r="D15739" s="72" t="str">
        <f t="shared" si="491"/>
        <v>fev/2020</v>
      </c>
      <c r="E15739" s="206">
        <v>43873</v>
      </c>
      <c r="F15739" s="205" t="s">
        <v>201</v>
      </c>
      <c r="G15739" s="205" t="s">
        <v>287</v>
      </c>
      <c r="H15739" s="207" t="s">
        <v>1887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691</v>
      </c>
      <c r="C15740" s="205" t="s">
        <v>692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287</v>
      </c>
      <c r="H15740" s="207" t="s">
        <v>2696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691</v>
      </c>
      <c r="C15741" s="205" t="s">
        <v>692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287</v>
      </c>
      <c r="H15741" s="207" t="s">
        <v>1023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691</v>
      </c>
      <c r="C15742" s="205" t="s">
        <v>692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287</v>
      </c>
      <c r="H15742" s="207" t="s">
        <v>1714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691</v>
      </c>
      <c r="C15743" s="205" t="s">
        <v>692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287</v>
      </c>
      <c r="H15743" s="207" t="s">
        <v>2342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691</v>
      </c>
      <c r="C15744" s="205" t="s">
        <v>692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287</v>
      </c>
      <c r="H15744" s="207" t="s">
        <v>2342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691</v>
      </c>
      <c r="C15745" s="205" t="s">
        <v>692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287</v>
      </c>
      <c r="H15745" s="207" t="s">
        <v>2342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691</v>
      </c>
      <c r="C15746" s="205" t="s">
        <v>692</v>
      </c>
      <c r="D15746" s="72" t="str">
        <f t="shared" si="491"/>
        <v>fev/2020</v>
      </c>
      <c r="E15746" s="206">
        <v>43873</v>
      </c>
      <c r="F15746" s="205" t="s">
        <v>2697</v>
      </c>
      <c r="G15746" s="205" t="s">
        <v>287</v>
      </c>
      <c r="H15746" s="207" t="s">
        <v>2342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691</v>
      </c>
      <c r="C15747" s="205" t="s">
        <v>692</v>
      </c>
      <c r="D15747" s="72" t="str">
        <f t="shared" si="491"/>
        <v>fev/2020</v>
      </c>
      <c r="E15747" s="206">
        <v>43873</v>
      </c>
      <c r="F15747" s="205" t="s">
        <v>2698</v>
      </c>
      <c r="G15747" s="205" t="s">
        <v>287</v>
      </c>
      <c r="H15747" s="207" t="s">
        <v>2342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691</v>
      </c>
      <c r="C15748" s="205" t="s">
        <v>692</v>
      </c>
      <c r="D15748" s="72" t="str">
        <f t="shared" ref="D15748:D15811" si="493">TEXT(E15748,"mmm/aaaa")</f>
        <v>fev/2020</v>
      </c>
      <c r="E15748" s="206">
        <v>43873</v>
      </c>
      <c r="F15748" s="205" t="s">
        <v>2699</v>
      </c>
      <c r="G15748" s="205" t="s">
        <v>287</v>
      </c>
      <c r="H15748" s="207" t="s">
        <v>2342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691</v>
      </c>
      <c r="C15749" s="205" t="s">
        <v>692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287</v>
      </c>
      <c r="H15749" s="207" t="s">
        <v>2342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691</v>
      </c>
      <c r="C15750" s="205" t="s">
        <v>692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287</v>
      </c>
      <c r="H15750" s="207" t="s">
        <v>2342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691</v>
      </c>
      <c r="C15751" s="205" t="s">
        <v>692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287</v>
      </c>
      <c r="H15751" s="207" t="s">
        <v>2342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691</v>
      </c>
      <c r="C15752" s="205" t="s">
        <v>692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287</v>
      </c>
      <c r="H15752" s="207" t="s">
        <v>2700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691</v>
      </c>
      <c r="C15753" s="205" t="s">
        <v>692</v>
      </c>
      <c r="D15753" s="72" t="str">
        <f t="shared" si="493"/>
        <v>fev/2020</v>
      </c>
      <c r="E15753" s="206">
        <v>43873</v>
      </c>
      <c r="F15753" s="205" t="s">
        <v>2689</v>
      </c>
      <c r="G15753" s="205" t="s">
        <v>287</v>
      </c>
      <c r="H15753" s="207" t="s">
        <v>2690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691</v>
      </c>
      <c r="C15754" s="205" t="s">
        <v>692</v>
      </c>
      <c r="D15754" s="72" t="str">
        <f t="shared" si="493"/>
        <v>fev/2020</v>
      </c>
      <c r="E15754" s="206">
        <v>43873</v>
      </c>
      <c r="F15754" s="205" t="s">
        <v>2689</v>
      </c>
      <c r="G15754" s="205" t="s">
        <v>287</v>
      </c>
      <c r="H15754" s="207" t="s">
        <v>2690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691</v>
      </c>
      <c r="C15755" s="205" t="s">
        <v>692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287</v>
      </c>
      <c r="H15755" s="207" t="s">
        <v>2701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691</v>
      </c>
      <c r="C15756" s="205" t="s">
        <v>692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287</v>
      </c>
      <c r="H15756" s="207" t="s">
        <v>2701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691</v>
      </c>
      <c r="C15757" s="205" t="s">
        <v>692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287</v>
      </c>
      <c r="H15757" s="207" t="s">
        <v>2366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691</v>
      </c>
      <c r="C15758" s="205" t="s">
        <v>692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287</v>
      </c>
      <c r="H15758" s="207" t="s">
        <v>2366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691</v>
      </c>
      <c r="C15759" s="205" t="s">
        <v>692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287</v>
      </c>
      <c r="H15759" s="207" t="s">
        <v>1208</v>
      </c>
      <c r="I15759" s="207" t="s">
        <v>241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691</v>
      </c>
      <c r="C15760" s="205" t="s">
        <v>692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287</v>
      </c>
      <c r="H15760" s="207" t="s">
        <v>1605</v>
      </c>
      <c r="I15760" s="207" t="s">
        <v>241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691</v>
      </c>
      <c r="C15761" s="205" t="s">
        <v>692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287</v>
      </c>
      <c r="H15761" s="207" t="s">
        <v>1605</v>
      </c>
      <c r="I15761" s="207" t="s">
        <v>241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691</v>
      </c>
      <c r="C15762" s="205" t="s">
        <v>692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287</v>
      </c>
      <c r="H15762" s="207" t="s">
        <v>1605</v>
      </c>
      <c r="I15762" s="207" t="s">
        <v>241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691</v>
      </c>
      <c r="C15763" s="205" t="s">
        <v>692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287</v>
      </c>
      <c r="H15763" s="207" t="s">
        <v>1605</v>
      </c>
      <c r="I15763" s="207" t="s">
        <v>241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691</v>
      </c>
      <c r="C15764" s="205" t="s">
        <v>692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287</v>
      </c>
      <c r="H15764" s="207" t="s">
        <v>1605</v>
      </c>
      <c r="I15764" s="207" t="s">
        <v>241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691</v>
      </c>
      <c r="C15765" s="205" t="s">
        <v>692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287</v>
      </c>
      <c r="H15765" s="207" t="s">
        <v>1605</v>
      </c>
      <c r="I15765" s="207" t="s">
        <v>241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691</v>
      </c>
      <c r="C15766" s="205" t="s">
        <v>692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287</v>
      </c>
      <c r="H15766" s="207" t="s">
        <v>1605</v>
      </c>
      <c r="I15766" s="207" t="s">
        <v>241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691</v>
      </c>
      <c r="C15767" s="205" t="s">
        <v>692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287</v>
      </c>
      <c r="H15767" s="207" t="s">
        <v>1605</v>
      </c>
      <c r="I15767" s="207" t="s">
        <v>241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691</v>
      </c>
      <c r="C15768" s="205" t="s">
        <v>692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287</v>
      </c>
      <c r="H15768" s="207" t="s">
        <v>1605</v>
      </c>
      <c r="I15768" s="207" t="s">
        <v>241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691</v>
      </c>
      <c r="C15769" s="205" t="s">
        <v>692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287</v>
      </c>
      <c r="H15769" s="207" t="s">
        <v>1605</v>
      </c>
      <c r="I15769" s="207" t="s">
        <v>241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691</v>
      </c>
      <c r="C15770" s="205" t="s">
        <v>692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287</v>
      </c>
      <c r="H15770" s="207" t="s">
        <v>1605</v>
      </c>
      <c r="I15770" s="207" t="s">
        <v>241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691</v>
      </c>
      <c r="C15771" s="205" t="s">
        <v>692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287</v>
      </c>
      <c r="H15771" s="207" t="s">
        <v>1761</v>
      </c>
      <c r="I15771" s="207" t="s">
        <v>241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691</v>
      </c>
      <c r="C15772" s="205" t="s">
        <v>692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287</v>
      </c>
      <c r="H15772" s="207" t="s">
        <v>1761</v>
      </c>
      <c r="I15772" s="207" t="s">
        <v>241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691</v>
      </c>
      <c r="C15773" s="205" t="s">
        <v>692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317</v>
      </c>
      <c r="H15773" s="207" t="s">
        <v>1911</v>
      </c>
      <c r="I15773" s="207" t="s">
        <v>252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691</v>
      </c>
      <c r="C15774" s="205" t="s">
        <v>692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313</v>
      </c>
      <c r="H15774" s="207" t="s">
        <v>1911</v>
      </c>
      <c r="I15774" s="207" t="s">
        <v>252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691</v>
      </c>
      <c r="C15775" s="205" t="s">
        <v>692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287</v>
      </c>
      <c r="H15775" s="207" t="s">
        <v>2626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691</v>
      </c>
      <c r="C15776" s="205" t="s">
        <v>692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287</v>
      </c>
      <c r="H15776" s="207" t="s">
        <v>2694</v>
      </c>
      <c r="I15776" s="207" t="s">
        <v>240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691</v>
      </c>
      <c r="C15777" s="205" t="s">
        <v>692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287</v>
      </c>
      <c r="H15777" s="207" t="s">
        <v>1912</v>
      </c>
      <c r="I15777" s="207" t="s">
        <v>247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691</v>
      </c>
      <c r="C15778" s="205" t="s">
        <v>692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287</v>
      </c>
      <c r="H15778" s="207" t="s">
        <v>1912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691</v>
      </c>
      <c r="C15779" s="205" t="s">
        <v>692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287</v>
      </c>
      <c r="H15779" s="207" t="s">
        <v>1912</v>
      </c>
      <c r="I15779" s="207" t="s">
        <v>247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691</v>
      </c>
      <c r="C15780" s="205" t="s">
        <v>692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287</v>
      </c>
      <c r="H15780" s="207" t="s">
        <v>1912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691</v>
      </c>
      <c r="C15781" s="205" t="s">
        <v>692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287</v>
      </c>
      <c r="H15781" s="207" t="s">
        <v>1036</v>
      </c>
      <c r="I15781" s="207" t="s">
        <v>243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691</v>
      </c>
      <c r="C15782" s="205" t="s">
        <v>692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287</v>
      </c>
      <c r="H15782" s="207" t="s">
        <v>1036</v>
      </c>
      <c r="I15782" s="207" t="s">
        <v>243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691</v>
      </c>
      <c r="C15783" s="205" t="s">
        <v>692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287</v>
      </c>
      <c r="H15783" s="207" t="s">
        <v>1036</v>
      </c>
      <c r="I15783" s="207" t="s">
        <v>243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691</v>
      </c>
      <c r="C15784" s="205" t="s">
        <v>692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287</v>
      </c>
      <c r="H15784" s="207" t="s">
        <v>1036</v>
      </c>
      <c r="I15784" s="207" t="s">
        <v>243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691</v>
      </c>
      <c r="C15785" s="205" t="s">
        <v>692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287</v>
      </c>
      <c r="H15785" s="207" t="s">
        <v>1036</v>
      </c>
      <c r="I15785" s="207" t="s">
        <v>243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691</v>
      </c>
      <c r="C15786" s="205" t="s">
        <v>692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287</v>
      </c>
      <c r="H15786" s="207" t="s">
        <v>1036</v>
      </c>
      <c r="I15786" s="207" t="s">
        <v>243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691</v>
      </c>
      <c r="C15787" s="205" t="s">
        <v>692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287</v>
      </c>
      <c r="H15787" s="207" t="s">
        <v>178</v>
      </c>
      <c r="I15787" s="207" t="s">
        <v>240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691</v>
      </c>
      <c r="C15788" s="205" t="s">
        <v>692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287</v>
      </c>
      <c r="H15788" s="207" t="s">
        <v>178</v>
      </c>
      <c r="I15788" s="207" t="s">
        <v>240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691</v>
      </c>
      <c r="C15789" s="205" t="s">
        <v>692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289</v>
      </c>
      <c r="H15789" s="207" t="s">
        <v>178</v>
      </c>
      <c r="I15789" s="207" t="s">
        <v>241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691</v>
      </c>
      <c r="C15790" s="205" t="s">
        <v>692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287</v>
      </c>
      <c r="H15790" s="207" t="s">
        <v>178</v>
      </c>
      <c r="I15790" s="207" t="s">
        <v>243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691</v>
      </c>
      <c r="C15791" s="205" t="s">
        <v>692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287</v>
      </c>
      <c r="H15791" s="207" t="s">
        <v>178</v>
      </c>
      <c r="I15791" s="207" t="s">
        <v>240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691</v>
      </c>
      <c r="C15792" s="205" t="s">
        <v>692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287</v>
      </c>
      <c r="H15792" s="207" t="s">
        <v>288</v>
      </c>
      <c r="I15792" s="207" t="s">
        <v>244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691</v>
      </c>
      <c r="C15793" s="205" t="s">
        <v>692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287</v>
      </c>
      <c r="H15793" s="207" t="s">
        <v>288</v>
      </c>
      <c r="I15793" s="207" t="s">
        <v>244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691</v>
      </c>
      <c r="C15794" s="205" t="s">
        <v>692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287</v>
      </c>
      <c r="H15794" s="207" t="s">
        <v>288</v>
      </c>
      <c r="I15794" s="207" t="s">
        <v>244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691</v>
      </c>
      <c r="C15795" s="205" t="s">
        <v>692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287</v>
      </c>
      <c r="H15795" s="207" t="s">
        <v>288</v>
      </c>
      <c r="I15795" s="207" t="s">
        <v>244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691</v>
      </c>
      <c r="C15796" s="205" t="s">
        <v>692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287</v>
      </c>
      <c r="H15796" s="207" t="s">
        <v>288</v>
      </c>
      <c r="I15796" s="207" t="s">
        <v>244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691</v>
      </c>
      <c r="C15797" s="205" t="s">
        <v>692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287</v>
      </c>
      <c r="H15797" s="207" t="s">
        <v>288</v>
      </c>
      <c r="I15797" s="207" t="s">
        <v>244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691</v>
      </c>
      <c r="C15798" s="205" t="s">
        <v>692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287</v>
      </c>
      <c r="H15798" s="207" t="s">
        <v>288</v>
      </c>
      <c r="I15798" s="207" t="s">
        <v>244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691</v>
      </c>
      <c r="C15799" s="205" t="s">
        <v>692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287</v>
      </c>
      <c r="H15799" s="207" t="s">
        <v>288</v>
      </c>
      <c r="I15799" s="207" t="s">
        <v>244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691</v>
      </c>
      <c r="C15800" s="205" t="s">
        <v>692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287</v>
      </c>
      <c r="H15800" s="207" t="s">
        <v>288</v>
      </c>
      <c r="I15800" s="207" t="s">
        <v>244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691</v>
      </c>
      <c r="C15801" s="205" t="s">
        <v>692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287</v>
      </c>
      <c r="H15801" s="207" t="s">
        <v>389</v>
      </c>
      <c r="I15801" s="207" t="s">
        <v>241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691</v>
      </c>
      <c r="C15802" s="205" t="s">
        <v>692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287</v>
      </c>
      <c r="H15802" s="207" t="s">
        <v>2702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691</v>
      </c>
      <c r="C15803" s="205" t="s">
        <v>692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287</v>
      </c>
      <c r="H15803" s="207" t="s">
        <v>2702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691</v>
      </c>
      <c r="C15804" s="205" t="s">
        <v>692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287</v>
      </c>
      <c r="H15804" s="207" t="s">
        <v>346</v>
      </c>
      <c r="I15804" s="207" t="s">
        <v>241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691</v>
      </c>
      <c r="C15805" s="205" t="s">
        <v>692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287</v>
      </c>
      <c r="H15805" s="207" t="s">
        <v>346</v>
      </c>
      <c r="I15805" s="207" t="s">
        <v>241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691</v>
      </c>
      <c r="C15806" s="205" t="s">
        <v>692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287</v>
      </c>
      <c r="H15806" s="207" t="s">
        <v>346</v>
      </c>
      <c r="I15806" s="207" t="s">
        <v>240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691</v>
      </c>
      <c r="C15807" s="205" t="s">
        <v>692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287</v>
      </c>
      <c r="H15807" s="207" t="s">
        <v>346</v>
      </c>
      <c r="I15807" s="207" t="s">
        <v>241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691</v>
      </c>
      <c r="C15808" s="205" t="s">
        <v>692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287</v>
      </c>
      <c r="H15808" s="207" t="s">
        <v>346</v>
      </c>
      <c r="I15808" s="207" t="s">
        <v>240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691</v>
      </c>
      <c r="C15809" s="205" t="s">
        <v>692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287</v>
      </c>
      <c r="H15809" s="207" t="s">
        <v>346</v>
      </c>
      <c r="I15809" s="207" t="s">
        <v>240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691</v>
      </c>
      <c r="C15810" s="205" t="s">
        <v>692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287</v>
      </c>
      <c r="H15810" s="207" t="s">
        <v>346</v>
      </c>
      <c r="I15810" s="207" t="s">
        <v>240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691</v>
      </c>
      <c r="C15811" s="205" t="s">
        <v>692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287</v>
      </c>
      <c r="H15811" s="207" t="s">
        <v>346</v>
      </c>
      <c r="I15811" s="207" t="s">
        <v>241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691</v>
      </c>
      <c r="C15812" s="205" t="s">
        <v>692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287</v>
      </c>
      <c r="H15812" s="207" t="s">
        <v>346</v>
      </c>
      <c r="I15812" s="207" t="s">
        <v>241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691</v>
      </c>
      <c r="C15813" s="205" t="s">
        <v>692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287</v>
      </c>
      <c r="H15813" s="207" t="s">
        <v>346</v>
      </c>
      <c r="I15813" s="207" t="s">
        <v>240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691</v>
      </c>
      <c r="C15814" s="205" t="s">
        <v>692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287</v>
      </c>
      <c r="H15814" s="207" t="s">
        <v>346</v>
      </c>
      <c r="I15814" s="207" t="s">
        <v>240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691</v>
      </c>
      <c r="C15815" s="205" t="s">
        <v>692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287</v>
      </c>
      <c r="H15815" s="207" t="s">
        <v>346</v>
      </c>
      <c r="I15815" s="207" t="s">
        <v>240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691</v>
      </c>
      <c r="C15816" s="205" t="s">
        <v>692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287</v>
      </c>
      <c r="H15816" s="207" t="s">
        <v>346</v>
      </c>
      <c r="I15816" s="207" t="s">
        <v>240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691</v>
      </c>
      <c r="C15817" s="205" t="s">
        <v>692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287</v>
      </c>
      <c r="H15817" s="207" t="s">
        <v>346</v>
      </c>
      <c r="I15817" s="207" t="s">
        <v>241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691</v>
      </c>
      <c r="C15818" s="205" t="s">
        <v>692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287</v>
      </c>
      <c r="H15818" s="207" t="s">
        <v>346</v>
      </c>
      <c r="I15818" s="207" t="s">
        <v>241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691</v>
      </c>
      <c r="C15819" s="205" t="s">
        <v>692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287</v>
      </c>
      <c r="H15819" s="207" t="s">
        <v>346</v>
      </c>
      <c r="I15819" s="207" t="s">
        <v>240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691</v>
      </c>
      <c r="C15820" s="205" t="s">
        <v>692</v>
      </c>
      <c r="D15820" s="72" t="str">
        <f t="shared" si="495"/>
        <v>fev/2020</v>
      </c>
      <c r="E15820" s="206">
        <v>43873</v>
      </c>
      <c r="F15820" s="205" t="s">
        <v>211</v>
      </c>
      <c r="G15820" s="205" t="s">
        <v>287</v>
      </c>
      <c r="H15820" s="207" t="s">
        <v>2703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691</v>
      </c>
      <c r="C15821" s="205" t="s">
        <v>692</v>
      </c>
      <c r="D15821" s="72" t="str">
        <f t="shared" si="495"/>
        <v>fev/2020</v>
      </c>
      <c r="E15821" s="206">
        <v>43873</v>
      </c>
      <c r="F15821" s="205" t="s">
        <v>314</v>
      </c>
      <c r="G15821" s="205" t="s">
        <v>287</v>
      </c>
      <c r="H15821" s="207" t="s">
        <v>2704</v>
      </c>
      <c r="I15821" s="207" t="s">
        <v>268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691</v>
      </c>
      <c r="C15822" s="205" t="s">
        <v>692</v>
      </c>
      <c r="D15822" s="72" t="str">
        <f t="shared" si="495"/>
        <v>fev/2020</v>
      </c>
      <c r="E15822" s="206">
        <v>43873</v>
      </c>
      <c r="F15822" s="205" t="s">
        <v>210</v>
      </c>
      <c r="G15822" s="205" t="s">
        <v>287</v>
      </c>
      <c r="H15822" s="207" t="s">
        <v>298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691</v>
      </c>
      <c r="C15823" s="205" t="s">
        <v>692</v>
      </c>
      <c r="D15823" s="72" t="str">
        <f t="shared" si="495"/>
        <v>fev/2020</v>
      </c>
      <c r="E15823" s="206">
        <v>43873</v>
      </c>
      <c r="F15823" s="205" t="s">
        <v>210</v>
      </c>
      <c r="G15823" s="205" t="s">
        <v>287</v>
      </c>
      <c r="H15823" s="207" t="s">
        <v>298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691</v>
      </c>
      <c r="C15824" s="205" t="s">
        <v>692</v>
      </c>
      <c r="D15824" s="72" t="str">
        <f t="shared" si="495"/>
        <v>fev/2020</v>
      </c>
      <c r="E15824" s="206">
        <v>43873</v>
      </c>
      <c r="F15824" s="205" t="s">
        <v>210</v>
      </c>
      <c r="G15824" s="205" t="s">
        <v>287</v>
      </c>
      <c r="H15824" s="207" t="s">
        <v>298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691</v>
      </c>
      <c r="C15825" s="205" t="s">
        <v>692</v>
      </c>
      <c r="D15825" s="72" t="str">
        <f t="shared" si="495"/>
        <v>fev/2020</v>
      </c>
      <c r="E15825" s="206">
        <v>43873</v>
      </c>
      <c r="F15825" s="205" t="s">
        <v>210</v>
      </c>
      <c r="G15825" s="205" t="s">
        <v>287</v>
      </c>
      <c r="H15825" s="207" t="s">
        <v>298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691</v>
      </c>
      <c r="C15826" s="205" t="s">
        <v>692</v>
      </c>
      <c r="D15826" s="72" t="str">
        <f t="shared" si="495"/>
        <v>fev/2020</v>
      </c>
      <c r="E15826" s="206">
        <v>43873</v>
      </c>
      <c r="F15826" s="205" t="s">
        <v>210</v>
      </c>
      <c r="G15826" s="205" t="s">
        <v>287</v>
      </c>
      <c r="H15826" s="207" t="s">
        <v>298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691</v>
      </c>
      <c r="C15827" s="205" t="s">
        <v>692</v>
      </c>
      <c r="D15827" s="72" t="str">
        <f t="shared" si="495"/>
        <v>fev/2020</v>
      </c>
      <c r="E15827" s="206">
        <v>43873</v>
      </c>
      <c r="F15827" s="205" t="s">
        <v>210</v>
      </c>
      <c r="G15827" s="205" t="s">
        <v>287</v>
      </c>
      <c r="H15827" s="207" t="s">
        <v>298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691</v>
      </c>
      <c r="C15828" s="205" t="s">
        <v>692</v>
      </c>
      <c r="D15828" s="72" t="str">
        <f t="shared" si="495"/>
        <v>fev/2020</v>
      </c>
      <c r="E15828" s="206">
        <v>43873</v>
      </c>
      <c r="F15828" s="205" t="s">
        <v>210</v>
      </c>
      <c r="G15828" s="205" t="s">
        <v>287</v>
      </c>
      <c r="H15828" s="207" t="s">
        <v>298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691</v>
      </c>
      <c r="C15829" s="205" t="s">
        <v>692</v>
      </c>
      <c r="D15829" s="72" t="str">
        <f t="shared" si="495"/>
        <v>fev/2020</v>
      </c>
      <c r="E15829" s="206">
        <v>43873</v>
      </c>
      <c r="F15829" s="205" t="s">
        <v>210</v>
      </c>
      <c r="G15829" s="205" t="s">
        <v>287</v>
      </c>
      <c r="H15829" s="207" t="s">
        <v>298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691</v>
      </c>
      <c r="C15830" s="205" t="s">
        <v>692</v>
      </c>
      <c r="D15830" s="72" t="str">
        <f t="shared" si="495"/>
        <v>fev/2020</v>
      </c>
      <c r="E15830" s="206">
        <v>43873</v>
      </c>
      <c r="F15830" s="205" t="s">
        <v>210</v>
      </c>
      <c r="G15830" s="205" t="s">
        <v>287</v>
      </c>
      <c r="H15830" s="207" t="s">
        <v>298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691</v>
      </c>
      <c r="C15831" s="205" t="s">
        <v>692</v>
      </c>
      <c r="D15831" s="72" t="str">
        <f t="shared" si="495"/>
        <v>fev/2020</v>
      </c>
      <c r="E15831" s="206">
        <v>43873</v>
      </c>
      <c r="F15831" s="205" t="s">
        <v>210</v>
      </c>
      <c r="G15831" s="205" t="s">
        <v>287</v>
      </c>
      <c r="H15831" s="207" t="s">
        <v>298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691</v>
      </c>
      <c r="C15832" s="205" t="s">
        <v>692</v>
      </c>
      <c r="D15832" s="72" t="str">
        <f t="shared" si="495"/>
        <v>fev/2020</v>
      </c>
      <c r="E15832" s="206">
        <v>43873</v>
      </c>
      <c r="F15832" s="205" t="s">
        <v>210</v>
      </c>
      <c r="G15832" s="205" t="s">
        <v>287</v>
      </c>
      <c r="H15832" s="207" t="s">
        <v>298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691</v>
      </c>
      <c r="C15833" s="205" t="s">
        <v>692</v>
      </c>
      <c r="D15833" s="72" t="str">
        <f t="shared" si="495"/>
        <v>fev/2020</v>
      </c>
      <c r="E15833" s="206">
        <v>43873</v>
      </c>
      <c r="F15833" s="205" t="s">
        <v>210</v>
      </c>
      <c r="G15833" s="205" t="s">
        <v>287</v>
      </c>
      <c r="H15833" s="207" t="s">
        <v>298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691</v>
      </c>
      <c r="C15834" s="205" t="s">
        <v>692</v>
      </c>
      <c r="D15834" s="72" t="str">
        <f t="shared" si="495"/>
        <v>fev/2020</v>
      </c>
      <c r="E15834" s="206">
        <v>43873</v>
      </c>
      <c r="F15834" s="205" t="s">
        <v>210</v>
      </c>
      <c r="G15834" s="205" t="s">
        <v>287</v>
      </c>
      <c r="H15834" s="207" t="s">
        <v>298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691</v>
      </c>
      <c r="C15835" s="205" t="s">
        <v>692</v>
      </c>
      <c r="D15835" s="72" t="str">
        <f t="shared" si="495"/>
        <v>fev/2020</v>
      </c>
      <c r="E15835" s="206">
        <v>43873</v>
      </c>
      <c r="F15835" s="205" t="s">
        <v>210</v>
      </c>
      <c r="G15835" s="205" t="s">
        <v>287</v>
      </c>
      <c r="H15835" s="207" t="s">
        <v>298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691</v>
      </c>
      <c r="C15836" s="205" t="s">
        <v>692</v>
      </c>
      <c r="D15836" s="72" t="str">
        <f t="shared" si="495"/>
        <v>fev/2020</v>
      </c>
      <c r="E15836" s="206">
        <v>43873</v>
      </c>
      <c r="F15836" s="205" t="s">
        <v>210</v>
      </c>
      <c r="G15836" s="205" t="s">
        <v>287</v>
      </c>
      <c r="H15836" s="207" t="s">
        <v>298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691</v>
      </c>
      <c r="C15837" s="205" t="s">
        <v>692</v>
      </c>
      <c r="D15837" s="72" t="str">
        <f t="shared" si="495"/>
        <v>fev/2020</v>
      </c>
      <c r="E15837" s="206">
        <v>43873</v>
      </c>
      <c r="F15837" s="205" t="s">
        <v>210</v>
      </c>
      <c r="G15837" s="205" t="s">
        <v>287</v>
      </c>
      <c r="H15837" s="207" t="s">
        <v>298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691</v>
      </c>
      <c r="C15838" s="205" t="s">
        <v>692</v>
      </c>
      <c r="D15838" s="72" t="str">
        <f t="shared" si="495"/>
        <v>fev/2020</v>
      </c>
      <c r="E15838" s="206">
        <v>43873</v>
      </c>
      <c r="F15838" s="205" t="s">
        <v>210</v>
      </c>
      <c r="G15838" s="205" t="s">
        <v>287</v>
      </c>
      <c r="H15838" s="207" t="s">
        <v>298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691</v>
      </c>
      <c r="C15839" s="205" t="s">
        <v>692</v>
      </c>
      <c r="D15839" s="72" t="str">
        <f t="shared" si="495"/>
        <v>fev/2020</v>
      </c>
      <c r="E15839" s="206">
        <v>43873</v>
      </c>
      <c r="F15839" s="205" t="s">
        <v>210</v>
      </c>
      <c r="G15839" s="205" t="s">
        <v>287</v>
      </c>
      <c r="H15839" s="207" t="s">
        <v>298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691</v>
      </c>
      <c r="C15840" s="205" t="s">
        <v>692</v>
      </c>
      <c r="D15840" s="72" t="str">
        <f t="shared" si="495"/>
        <v>fev/2020</v>
      </c>
      <c r="E15840" s="206">
        <v>43873</v>
      </c>
      <c r="F15840" s="205" t="s">
        <v>210</v>
      </c>
      <c r="G15840" s="205" t="s">
        <v>287</v>
      </c>
      <c r="H15840" s="207" t="s">
        <v>298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691</v>
      </c>
      <c r="C15841" s="205" t="s">
        <v>692</v>
      </c>
      <c r="D15841" s="72" t="str">
        <f t="shared" si="495"/>
        <v>fev/2020</v>
      </c>
      <c r="E15841" s="206">
        <v>43873</v>
      </c>
      <c r="F15841" s="205" t="s">
        <v>210</v>
      </c>
      <c r="G15841" s="205" t="s">
        <v>287</v>
      </c>
      <c r="H15841" s="207" t="s">
        <v>298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691</v>
      </c>
      <c r="C15842" s="205" t="s">
        <v>692</v>
      </c>
      <c r="D15842" s="72" t="str">
        <f t="shared" si="495"/>
        <v>fev/2020</v>
      </c>
      <c r="E15842" s="206">
        <v>43873</v>
      </c>
      <c r="F15842" s="205" t="s">
        <v>520</v>
      </c>
      <c r="G15842" s="205" t="s">
        <v>287</v>
      </c>
      <c r="H15842" s="207" t="s">
        <v>204</v>
      </c>
      <c r="I15842" s="207" t="s">
        <v>292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691</v>
      </c>
      <c r="C15843" s="205" t="s">
        <v>692</v>
      </c>
      <c r="D15843" s="72" t="str">
        <f t="shared" si="495"/>
        <v>fev/2020</v>
      </c>
      <c r="E15843" s="206">
        <v>43874</v>
      </c>
      <c r="F15843" s="205" t="s">
        <v>1618</v>
      </c>
      <c r="G15843" s="205" t="s">
        <v>287</v>
      </c>
      <c r="H15843" s="207" t="s">
        <v>1888</v>
      </c>
      <c r="I15843" s="207" t="s">
        <v>202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693</v>
      </c>
      <c r="C15844" s="205" t="s">
        <v>692</v>
      </c>
      <c r="D15844" s="72" t="str">
        <f t="shared" si="495"/>
        <v>fev/2020</v>
      </c>
      <c r="E15844" s="206">
        <v>43874</v>
      </c>
      <c r="F15844" s="205" t="s">
        <v>201</v>
      </c>
      <c r="G15844" s="205" t="s">
        <v>287</v>
      </c>
      <c r="H15844" s="207" t="s">
        <v>1887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693</v>
      </c>
      <c r="C15845" s="205" t="s">
        <v>692</v>
      </c>
      <c r="D15845" s="72" t="str">
        <f t="shared" si="495"/>
        <v>fev/2020</v>
      </c>
      <c r="E15845" s="206">
        <v>43874</v>
      </c>
      <c r="F15845" s="205" t="s">
        <v>520</v>
      </c>
      <c r="G15845" s="205" t="s">
        <v>287</v>
      </c>
      <c r="H15845" s="207" t="s">
        <v>204</v>
      </c>
      <c r="I15845" s="207" t="s">
        <v>292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691</v>
      </c>
      <c r="C15846" s="205" t="s">
        <v>692</v>
      </c>
      <c r="D15846" s="72" t="str">
        <f t="shared" si="495"/>
        <v>fev/2020</v>
      </c>
      <c r="E15846" s="206">
        <v>43874</v>
      </c>
      <c r="F15846" s="205" t="s">
        <v>201</v>
      </c>
      <c r="G15846" s="205" t="s">
        <v>287</v>
      </c>
      <c r="H15846" s="207" t="s">
        <v>1887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691</v>
      </c>
      <c r="C15847" s="205" t="s">
        <v>692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287</v>
      </c>
      <c r="H15847" s="207" t="s">
        <v>2444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691</v>
      </c>
      <c r="C15848" s="205" t="s">
        <v>692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287</v>
      </c>
      <c r="H15848" s="207" t="s">
        <v>1968</v>
      </c>
      <c r="I15848" s="207" t="s">
        <v>240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691</v>
      </c>
      <c r="C15849" s="205" t="s">
        <v>692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287</v>
      </c>
      <c r="H15849" s="207" t="s">
        <v>2108</v>
      </c>
      <c r="I15849" s="207" t="s">
        <v>253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691</v>
      </c>
      <c r="C15850" s="205" t="s">
        <v>692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287</v>
      </c>
      <c r="H15850" s="207" t="s">
        <v>2705</v>
      </c>
      <c r="I15850" s="207" t="s">
        <v>253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691</v>
      </c>
      <c r="C15851" s="205" t="s">
        <v>692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287</v>
      </c>
      <c r="H15851" s="207" t="s">
        <v>2705</v>
      </c>
      <c r="I15851" s="207" t="s">
        <v>253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691</v>
      </c>
      <c r="C15852" s="205" t="s">
        <v>692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287</v>
      </c>
      <c r="H15852" s="207" t="s">
        <v>2158</v>
      </c>
      <c r="I15852" s="207" t="s">
        <v>250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691</v>
      </c>
      <c r="C15853" s="205" t="s">
        <v>692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287</v>
      </c>
      <c r="H15853" s="207" t="s">
        <v>2706</v>
      </c>
      <c r="I15853" s="207" t="s">
        <v>240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691</v>
      </c>
      <c r="C15854" s="205" t="s">
        <v>692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287</v>
      </c>
      <c r="H15854" s="207" t="s">
        <v>2706</v>
      </c>
      <c r="I15854" s="207" t="s">
        <v>241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691</v>
      </c>
      <c r="C15855" s="205" t="s">
        <v>692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287</v>
      </c>
      <c r="H15855" s="207" t="s">
        <v>2706</v>
      </c>
      <c r="I15855" s="207" t="s">
        <v>241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691</v>
      </c>
      <c r="C15856" s="205" t="s">
        <v>692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287</v>
      </c>
      <c r="H15856" s="207" t="s">
        <v>2706</v>
      </c>
      <c r="I15856" s="207" t="s">
        <v>240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691</v>
      </c>
      <c r="C15857" s="205" t="s">
        <v>692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287</v>
      </c>
      <c r="H15857" s="207" t="s">
        <v>1115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691</v>
      </c>
      <c r="C15858" s="205" t="s">
        <v>692</v>
      </c>
      <c r="D15858" s="72" t="str">
        <f t="shared" si="495"/>
        <v>fev/2020</v>
      </c>
      <c r="E15858" s="206">
        <v>43874</v>
      </c>
      <c r="F15858" s="205" t="s">
        <v>2056</v>
      </c>
      <c r="G15858" s="205" t="s">
        <v>287</v>
      </c>
      <c r="H15858" s="207" t="s">
        <v>2241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691</v>
      </c>
      <c r="C15859" s="205" t="s">
        <v>692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287</v>
      </c>
      <c r="H15859" s="207" t="s">
        <v>835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691</v>
      </c>
      <c r="C15860" s="205" t="s">
        <v>692</v>
      </c>
      <c r="D15860" s="72" t="str">
        <f t="shared" si="495"/>
        <v>fev/2020</v>
      </c>
      <c r="E15860" s="206">
        <v>43874</v>
      </c>
      <c r="F15860" s="205" t="s">
        <v>210</v>
      </c>
      <c r="G15860" s="205" t="s">
        <v>287</v>
      </c>
      <c r="H15860" s="207" t="s">
        <v>298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691</v>
      </c>
      <c r="C15861" s="205" t="s">
        <v>692</v>
      </c>
      <c r="D15861" s="72" t="str">
        <f t="shared" si="495"/>
        <v>fev/2020</v>
      </c>
      <c r="E15861" s="206">
        <v>43874</v>
      </c>
      <c r="F15861" s="205" t="s">
        <v>210</v>
      </c>
      <c r="G15861" s="205" t="s">
        <v>287</v>
      </c>
      <c r="H15861" s="207" t="s">
        <v>298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691</v>
      </c>
      <c r="C15862" s="205" t="s">
        <v>692</v>
      </c>
      <c r="D15862" s="72" t="str">
        <f t="shared" si="495"/>
        <v>fev/2020</v>
      </c>
      <c r="E15862" s="206">
        <v>43874</v>
      </c>
      <c r="F15862" s="205" t="s">
        <v>210</v>
      </c>
      <c r="G15862" s="205" t="s">
        <v>287</v>
      </c>
      <c r="H15862" s="207" t="s">
        <v>298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691</v>
      </c>
      <c r="C15863" s="205" t="s">
        <v>692</v>
      </c>
      <c r="D15863" s="72" t="str">
        <f t="shared" si="495"/>
        <v>fev/2020</v>
      </c>
      <c r="E15863" s="206">
        <v>43874</v>
      </c>
      <c r="F15863" s="205" t="s">
        <v>210</v>
      </c>
      <c r="G15863" s="205" t="s">
        <v>287</v>
      </c>
      <c r="H15863" s="207" t="s">
        <v>298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691</v>
      </c>
      <c r="C15864" s="205" t="s">
        <v>692</v>
      </c>
      <c r="D15864" s="72" t="str">
        <f t="shared" si="495"/>
        <v>fev/2020</v>
      </c>
      <c r="E15864" s="206">
        <v>43874</v>
      </c>
      <c r="F15864" s="205" t="s">
        <v>520</v>
      </c>
      <c r="G15864" s="205" t="s">
        <v>287</v>
      </c>
      <c r="H15864" s="207" t="s">
        <v>204</v>
      </c>
      <c r="I15864" s="207" t="s">
        <v>292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691</v>
      </c>
      <c r="C15865" s="205" t="s">
        <v>692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287</v>
      </c>
      <c r="H15865" s="207" t="s">
        <v>310</v>
      </c>
      <c r="I15865" s="207" t="s">
        <v>240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691</v>
      </c>
      <c r="C15866" s="205" t="s">
        <v>692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287</v>
      </c>
      <c r="H15866" s="207" t="s">
        <v>310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691</v>
      </c>
      <c r="C15867" s="205" t="s">
        <v>692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287</v>
      </c>
      <c r="H15867" s="207" t="s">
        <v>310</v>
      </c>
      <c r="I15867" s="207" t="s">
        <v>240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691</v>
      </c>
      <c r="C15868" s="205" t="s">
        <v>692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287</v>
      </c>
      <c r="H15868" s="207" t="s">
        <v>310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691</v>
      </c>
      <c r="C15869" s="205" t="s">
        <v>692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287</v>
      </c>
      <c r="H15869" s="207" t="s">
        <v>2568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691</v>
      </c>
      <c r="C15870" s="205" t="s">
        <v>692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287</v>
      </c>
      <c r="H15870" s="207" t="s">
        <v>2598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691</v>
      </c>
      <c r="C15871" s="205" t="s">
        <v>692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287</v>
      </c>
      <c r="H15871" s="207" t="s">
        <v>2707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691</v>
      </c>
      <c r="C15872" s="205" t="s">
        <v>692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287</v>
      </c>
      <c r="H15872" s="207" t="s">
        <v>2708</v>
      </c>
      <c r="I15872" s="207" t="s">
        <v>250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691</v>
      </c>
      <c r="C15873" s="205" t="s">
        <v>692</v>
      </c>
      <c r="D15873" s="72" t="str">
        <f t="shared" si="495"/>
        <v>fev/2020</v>
      </c>
      <c r="E15873" s="206">
        <v>43875</v>
      </c>
      <c r="F15873" s="205" t="s">
        <v>2056</v>
      </c>
      <c r="G15873" s="205" t="s">
        <v>287</v>
      </c>
      <c r="H15873" s="207" t="s">
        <v>2242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691</v>
      </c>
      <c r="C15874" s="205" t="s">
        <v>692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287</v>
      </c>
      <c r="H15874" s="207" t="s">
        <v>2357</v>
      </c>
      <c r="I15874" s="207" t="s">
        <v>252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691</v>
      </c>
      <c r="C15875" s="205" t="s">
        <v>692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287</v>
      </c>
      <c r="H15875" s="207" t="s">
        <v>2357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691</v>
      </c>
      <c r="C15876" s="205" t="s">
        <v>692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287</v>
      </c>
      <c r="H15876" s="207" t="s">
        <v>2357</v>
      </c>
      <c r="I15876" s="229" t="s">
        <v>252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691</v>
      </c>
      <c r="C15877" s="205" t="s">
        <v>692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287</v>
      </c>
      <c r="H15877" s="207" t="s">
        <v>2357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691</v>
      </c>
      <c r="C15878" s="205" t="s">
        <v>692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287</v>
      </c>
      <c r="H15878" s="207" t="s">
        <v>2357</v>
      </c>
      <c r="I15878" s="207" t="s">
        <v>252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691</v>
      </c>
      <c r="C15879" s="205" t="s">
        <v>692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287</v>
      </c>
      <c r="H15879" s="207" t="s">
        <v>2357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691</v>
      </c>
      <c r="C15880" s="205" t="s">
        <v>692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287</v>
      </c>
      <c r="H15880" s="207" t="s">
        <v>2074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691</v>
      </c>
      <c r="C15881" s="205" t="s">
        <v>692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287</v>
      </c>
      <c r="H15881" s="207" t="s">
        <v>2074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691</v>
      </c>
      <c r="C15882" s="205" t="s">
        <v>692</v>
      </c>
      <c r="D15882" s="72" t="str">
        <f t="shared" si="497"/>
        <v>fev/2020</v>
      </c>
      <c r="E15882" s="206">
        <v>43875</v>
      </c>
      <c r="F15882" s="205" t="s">
        <v>210</v>
      </c>
      <c r="G15882" s="205" t="s">
        <v>287</v>
      </c>
      <c r="H15882" s="207" t="s">
        <v>298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691</v>
      </c>
      <c r="C15883" s="205" t="s">
        <v>692</v>
      </c>
      <c r="D15883" s="72" t="str">
        <f t="shared" si="497"/>
        <v>fev/2020</v>
      </c>
      <c r="E15883" s="206">
        <v>43875</v>
      </c>
      <c r="F15883" s="205" t="s">
        <v>210</v>
      </c>
      <c r="G15883" s="205" t="s">
        <v>287</v>
      </c>
      <c r="H15883" s="207" t="s">
        <v>298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691</v>
      </c>
      <c r="C15884" s="205" t="s">
        <v>692</v>
      </c>
      <c r="D15884" s="72" t="str">
        <f t="shared" si="497"/>
        <v>fev/2020</v>
      </c>
      <c r="E15884" s="206">
        <v>43875</v>
      </c>
      <c r="F15884" s="205" t="s">
        <v>210</v>
      </c>
      <c r="G15884" s="205" t="s">
        <v>287</v>
      </c>
      <c r="H15884" s="207" t="s">
        <v>298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691</v>
      </c>
      <c r="C15885" s="205" t="s">
        <v>692</v>
      </c>
      <c r="D15885" s="72" t="str">
        <f t="shared" si="497"/>
        <v>fev/2020</v>
      </c>
      <c r="E15885" s="206">
        <v>43875</v>
      </c>
      <c r="F15885" s="205" t="s">
        <v>210</v>
      </c>
      <c r="G15885" s="205" t="s">
        <v>287</v>
      </c>
      <c r="H15885" s="207" t="s">
        <v>298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691</v>
      </c>
      <c r="C15886" s="205" t="s">
        <v>692</v>
      </c>
      <c r="D15886" s="72" t="str">
        <f t="shared" si="497"/>
        <v>fev/2020</v>
      </c>
      <c r="E15886" s="206">
        <v>43875</v>
      </c>
      <c r="F15886" s="205" t="s">
        <v>210</v>
      </c>
      <c r="G15886" s="205" t="s">
        <v>287</v>
      </c>
      <c r="H15886" s="207" t="s">
        <v>298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691</v>
      </c>
      <c r="C15887" s="205" t="s">
        <v>692</v>
      </c>
      <c r="D15887" s="72" t="str">
        <f t="shared" si="497"/>
        <v>fev/2020</v>
      </c>
      <c r="E15887" s="206">
        <v>43875</v>
      </c>
      <c r="F15887" s="205" t="s">
        <v>210</v>
      </c>
      <c r="G15887" s="205" t="s">
        <v>287</v>
      </c>
      <c r="H15887" s="207" t="s">
        <v>298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691</v>
      </c>
      <c r="C15888" s="205" t="s">
        <v>692</v>
      </c>
      <c r="D15888" s="72" t="str">
        <f t="shared" si="497"/>
        <v>fev/2020</v>
      </c>
      <c r="E15888" s="206">
        <v>43875</v>
      </c>
      <c r="F15888" s="205" t="s">
        <v>210</v>
      </c>
      <c r="G15888" s="205" t="s">
        <v>287</v>
      </c>
      <c r="H15888" s="207" t="s">
        <v>298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691</v>
      </c>
      <c r="C15889" s="205" t="s">
        <v>692</v>
      </c>
      <c r="D15889" s="72" t="str">
        <f t="shared" si="497"/>
        <v>fev/2020</v>
      </c>
      <c r="E15889" s="206">
        <v>43875</v>
      </c>
      <c r="F15889" s="205" t="s">
        <v>210</v>
      </c>
      <c r="G15889" s="205" t="s">
        <v>287</v>
      </c>
      <c r="H15889" s="207" t="s">
        <v>298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691</v>
      </c>
      <c r="C15890" s="205" t="s">
        <v>692</v>
      </c>
      <c r="D15890" s="72" t="str">
        <f t="shared" si="497"/>
        <v>fev/2020</v>
      </c>
      <c r="E15890" s="206">
        <v>43875</v>
      </c>
      <c r="F15890" s="205" t="s">
        <v>520</v>
      </c>
      <c r="G15890" s="205" t="s">
        <v>287</v>
      </c>
      <c r="H15890" s="207" t="s">
        <v>204</v>
      </c>
      <c r="I15890" s="229" t="s">
        <v>292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691</v>
      </c>
      <c r="C15891" s="205" t="s">
        <v>692</v>
      </c>
      <c r="D15891" s="72" t="str">
        <f t="shared" si="497"/>
        <v>fev/2020</v>
      </c>
      <c r="E15891" s="206">
        <v>43878</v>
      </c>
      <c r="F15891" s="205" t="s">
        <v>2351</v>
      </c>
      <c r="G15891" s="205" t="s">
        <v>287</v>
      </c>
      <c r="H15891" s="207" t="s">
        <v>2661</v>
      </c>
      <c r="I15891" s="207" t="s">
        <v>273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691</v>
      </c>
      <c r="C15892" s="205" t="s">
        <v>692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287</v>
      </c>
      <c r="H15892" s="207" t="s">
        <v>2709</v>
      </c>
      <c r="I15892" s="207" t="s">
        <v>241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691</v>
      </c>
      <c r="C15893" s="205" t="s">
        <v>692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287</v>
      </c>
      <c r="H15893" s="207" t="s">
        <v>2709</v>
      </c>
      <c r="I15893" s="207" t="s">
        <v>241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691</v>
      </c>
      <c r="C15894" s="205" t="s">
        <v>692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287</v>
      </c>
      <c r="H15894" s="207" t="s">
        <v>2709</v>
      </c>
      <c r="I15894" s="229" t="s">
        <v>242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691</v>
      </c>
      <c r="C15895" s="205" t="s">
        <v>692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287</v>
      </c>
      <c r="H15895" s="207" t="s">
        <v>2709</v>
      </c>
      <c r="I15895" s="207" t="s">
        <v>241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691</v>
      </c>
      <c r="C15896" s="205" t="s">
        <v>692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287</v>
      </c>
      <c r="H15896" s="207" t="s">
        <v>540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691</v>
      </c>
      <c r="C15897" s="205" t="s">
        <v>692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287</v>
      </c>
      <c r="H15897" s="207" t="s">
        <v>540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691</v>
      </c>
      <c r="C15898" s="205" t="s">
        <v>692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287</v>
      </c>
      <c r="H15898" s="207" t="s">
        <v>540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691</v>
      </c>
      <c r="C15899" s="205" t="s">
        <v>692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287</v>
      </c>
      <c r="H15899" s="207" t="s">
        <v>2308</v>
      </c>
      <c r="I15899" s="207" t="s">
        <v>251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691</v>
      </c>
      <c r="C15900" s="205" t="s">
        <v>692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287</v>
      </c>
      <c r="H15900" s="207" t="s">
        <v>2262</v>
      </c>
      <c r="I15900" s="207" t="s">
        <v>247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691</v>
      </c>
      <c r="C15901" s="205" t="s">
        <v>692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287</v>
      </c>
      <c r="H15901" s="207" t="s">
        <v>1943</v>
      </c>
      <c r="I15901" s="207" t="s">
        <v>241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691</v>
      </c>
      <c r="C15902" s="205" t="s">
        <v>692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287</v>
      </c>
      <c r="H15902" s="207" t="s">
        <v>1943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691</v>
      </c>
      <c r="C15903" s="205" t="s">
        <v>692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287</v>
      </c>
      <c r="H15903" s="207" t="s">
        <v>1585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691</v>
      </c>
      <c r="C15904" s="205" t="s">
        <v>692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287</v>
      </c>
      <c r="H15904" s="207" t="s">
        <v>1046</v>
      </c>
      <c r="I15904" s="207" t="s">
        <v>242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691</v>
      </c>
      <c r="C15905" s="205" t="s">
        <v>692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287</v>
      </c>
      <c r="H15905" s="207" t="s">
        <v>1046</v>
      </c>
      <c r="I15905" s="207" t="s">
        <v>242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691</v>
      </c>
      <c r="C15906" s="205" t="s">
        <v>692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287</v>
      </c>
      <c r="H15906" s="207" t="s">
        <v>288</v>
      </c>
      <c r="I15906" s="207" t="s">
        <v>244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691</v>
      </c>
      <c r="C15907" s="205" t="s">
        <v>692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287</v>
      </c>
      <c r="H15907" s="207" t="s">
        <v>288</v>
      </c>
      <c r="I15907" s="207" t="s">
        <v>244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691</v>
      </c>
      <c r="C15908" s="205" t="s">
        <v>692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287</v>
      </c>
      <c r="H15908" s="207" t="s">
        <v>288</v>
      </c>
      <c r="I15908" s="207" t="s">
        <v>244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691</v>
      </c>
      <c r="C15909" s="205" t="s">
        <v>692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287</v>
      </c>
      <c r="H15909" s="207" t="s">
        <v>288</v>
      </c>
      <c r="I15909" s="207" t="s">
        <v>244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691</v>
      </c>
      <c r="C15910" s="205" t="s">
        <v>692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287</v>
      </c>
      <c r="H15910" s="207" t="s">
        <v>288</v>
      </c>
      <c r="I15910" s="207" t="s">
        <v>244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691</v>
      </c>
      <c r="C15911" s="205" t="s">
        <v>692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287</v>
      </c>
      <c r="H15911" s="207" t="s">
        <v>288</v>
      </c>
      <c r="I15911" s="207" t="s">
        <v>244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691</v>
      </c>
      <c r="C15912" s="205" t="s">
        <v>692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287</v>
      </c>
      <c r="H15912" s="207" t="s">
        <v>288</v>
      </c>
      <c r="I15912" s="207" t="s">
        <v>244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691</v>
      </c>
      <c r="C15913" s="205" t="s">
        <v>692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287</v>
      </c>
      <c r="H15913" s="207" t="s">
        <v>288</v>
      </c>
      <c r="I15913" s="207" t="s">
        <v>244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691</v>
      </c>
      <c r="C15914" s="205" t="s">
        <v>692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287</v>
      </c>
      <c r="H15914" s="207" t="s">
        <v>288</v>
      </c>
      <c r="I15914" s="207" t="s">
        <v>244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691</v>
      </c>
      <c r="C15915" s="205" t="s">
        <v>692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287</v>
      </c>
      <c r="H15915" s="207" t="s">
        <v>288</v>
      </c>
      <c r="I15915" s="207" t="s">
        <v>244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691</v>
      </c>
      <c r="C15916" s="205" t="s">
        <v>692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287</v>
      </c>
      <c r="H15916" s="207" t="s">
        <v>2709</v>
      </c>
      <c r="I15916" s="207" t="s">
        <v>241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691</v>
      </c>
      <c r="C15917" s="205" t="s">
        <v>692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287</v>
      </c>
      <c r="H15917" s="207" t="s">
        <v>2709</v>
      </c>
      <c r="I15917" s="207" t="s">
        <v>241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691</v>
      </c>
      <c r="C15918" s="205" t="s">
        <v>692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287</v>
      </c>
      <c r="H15918" s="207" t="s">
        <v>2709</v>
      </c>
      <c r="I15918" s="207" t="s">
        <v>242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691</v>
      </c>
      <c r="C15919" s="205" t="s">
        <v>692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287</v>
      </c>
      <c r="H15919" s="207" t="s">
        <v>2709</v>
      </c>
      <c r="I15919" s="207" t="s">
        <v>241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691</v>
      </c>
      <c r="C15920" s="205" t="s">
        <v>692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287</v>
      </c>
      <c r="H15920" s="207" t="s">
        <v>2174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691</v>
      </c>
      <c r="C15921" s="205" t="s">
        <v>692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287</v>
      </c>
      <c r="H15921" s="207" t="s">
        <v>2174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691</v>
      </c>
      <c r="C15922" s="205" t="s">
        <v>692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287</v>
      </c>
      <c r="H15922" s="207" t="s">
        <v>2174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691</v>
      </c>
      <c r="C15923" s="205" t="s">
        <v>692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287</v>
      </c>
      <c r="H15923" s="207" t="s">
        <v>2174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691</v>
      </c>
      <c r="C15924" s="205" t="s">
        <v>692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287</v>
      </c>
      <c r="H15924" s="207" t="s">
        <v>2174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691</v>
      </c>
      <c r="C15925" s="205" t="s">
        <v>692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287</v>
      </c>
      <c r="H15925" s="207" t="s">
        <v>2174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691</v>
      </c>
      <c r="C15926" s="205" t="s">
        <v>692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287</v>
      </c>
      <c r="H15926" s="207" t="s">
        <v>2174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691</v>
      </c>
      <c r="C15927" s="205" t="s">
        <v>692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287</v>
      </c>
      <c r="H15927" s="207" t="s">
        <v>2174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691</v>
      </c>
      <c r="C15928" s="205" t="s">
        <v>692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287</v>
      </c>
      <c r="H15928" s="207" t="s">
        <v>2174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691</v>
      </c>
      <c r="C15929" s="205" t="s">
        <v>692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287</v>
      </c>
      <c r="H15929" s="207" t="s">
        <v>2174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691</v>
      </c>
      <c r="C15930" s="205" t="s">
        <v>692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287</v>
      </c>
      <c r="H15930" s="207" t="s">
        <v>2174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691</v>
      </c>
      <c r="C15931" s="205" t="s">
        <v>692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287</v>
      </c>
      <c r="H15931" s="207" t="s">
        <v>2174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691</v>
      </c>
      <c r="C15932" s="205" t="s">
        <v>692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287</v>
      </c>
      <c r="H15932" s="207" t="s">
        <v>2587</v>
      </c>
      <c r="I15932" s="207" t="s">
        <v>264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691</v>
      </c>
      <c r="C15933" s="205" t="s">
        <v>692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287</v>
      </c>
      <c r="H15933" s="207" t="s">
        <v>2710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691</v>
      </c>
      <c r="C15934" s="205" t="s">
        <v>692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287</v>
      </c>
      <c r="H15934" s="207" t="s">
        <v>2710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691</v>
      </c>
      <c r="C15935" s="205" t="s">
        <v>692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287</v>
      </c>
      <c r="H15935" s="207" t="s">
        <v>2710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691</v>
      </c>
      <c r="C15936" s="205" t="s">
        <v>692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287</v>
      </c>
      <c r="H15936" s="207" t="s">
        <v>2711</v>
      </c>
      <c r="I15936" s="207" t="s">
        <v>241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691</v>
      </c>
      <c r="C15937" s="205" t="s">
        <v>692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287</v>
      </c>
      <c r="H15937" s="207" t="s">
        <v>2711</v>
      </c>
      <c r="I15937" s="207" t="s">
        <v>241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691</v>
      </c>
      <c r="C15938" s="205" t="s">
        <v>692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287</v>
      </c>
      <c r="H15938" s="207" t="s">
        <v>2711</v>
      </c>
      <c r="I15938" s="207" t="s">
        <v>241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691</v>
      </c>
      <c r="C15939" s="205" t="s">
        <v>692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287</v>
      </c>
      <c r="H15939" s="207" t="s">
        <v>2712</v>
      </c>
      <c r="I15939" s="207" t="s">
        <v>241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691</v>
      </c>
      <c r="C15940" s="205" t="s">
        <v>692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287</v>
      </c>
      <c r="H15940" s="207" t="s">
        <v>2712</v>
      </c>
      <c r="I15940" s="207" t="s">
        <v>241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691</v>
      </c>
      <c r="C15941" s="205" t="s">
        <v>692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287</v>
      </c>
      <c r="H15941" s="207" t="s">
        <v>2712</v>
      </c>
      <c r="I15941" s="207" t="s">
        <v>241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691</v>
      </c>
      <c r="C15942" s="205" t="s">
        <v>692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287</v>
      </c>
      <c r="H15942" s="207" t="s">
        <v>327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691</v>
      </c>
      <c r="C15943" s="205" t="s">
        <v>692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287</v>
      </c>
      <c r="H15943" s="207" t="s">
        <v>2531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691</v>
      </c>
      <c r="C15944" s="205" t="s">
        <v>692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287</v>
      </c>
      <c r="H15944" s="207" t="s">
        <v>2032</v>
      </c>
      <c r="I15944" s="207" t="s">
        <v>253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691</v>
      </c>
      <c r="C15945" s="205" t="s">
        <v>692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287</v>
      </c>
      <c r="H15945" s="207" t="s">
        <v>2713</v>
      </c>
      <c r="I15945" s="207" t="s">
        <v>253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691</v>
      </c>
      <c r="C15946" s="205" t="s">
        <v>692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287</v>
      </c>
      <c r="H15946" s="207" t="s">
        <v>2714</v>
      </c>
      <c r="I15946" s="207" t="s">
        <v>253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691</v>
      </c>
      <c r="C15947" s="205" t="s">
        <v>692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287</v>
      </c>
      <c r="H15947" s="207" t="s">
        <v>2715</v>
      </c>
      <c r="I15947" s="207" t="s">
        <v>241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691</v>
      </c>
      <c r="C15948" s="205" t="s">
        <v>692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287</v>
      </c>
      <c r="H15948" s="207" t="s">
        <v>2034</v>
      </c>
      <c r="I15948" s="207" t="s">
        <v>241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691</v>
      </c>
      <c r="C15949" s="205" t="s">
        <v>692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287</v>
      </c>
      <c r="H15949" s="207" t="s">
        <v>2034</v>
      </c>
      <c r="I15949" s="207" t="s">
        <v>241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691</v>
      </c>
      <c r="C15950" s="205" t="s">
        <v>692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287</v>
      </c>
      <c r="H15950" s="207" t="s">
        <v>1897</v>
      </c>
      <c r="I15950" s="207" t="s">
        <v>242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691</v>
      </c>
      <c r="C15951" s="205" t="s">
        <v>692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287</v>
      </c>
      <c r="H15951" s="207" t="s">
        <v>1897</v>
      </c>
      <c r="I15951" s="207" t="s">
        <v>242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691</v>
      </c>
      <c r="C15952" s="205" t="s">
        <v>692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287</v>
      </c>
      <c r="H15952" s="207" t="s">
        <v>540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691</v>
      </c>
      <c r="C15953" s="205" t="s">
        <v>692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287</v>
      </c>
      <c r="H15953" s="207" t="s">
        <v>540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691</v>
      </c>
      <c r="C15954" s="205" t="s">
        <v>692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287</v>
      </c>
      <c r="H15954" s="207" t="s">
        <v>540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691</v>
      </c>
      <c r="C15955" s="205" t="s">
        <v>692</v>
      </c>
      <c r="D15955" s="72" t="str">
        <f t="shared" si="499"/>
        <v>fev/2020</v>
      </c>
      <c r="E15955" s="206">
        <v>43878</v>
      </c>
      <c r="F15955" s="205" t="s">
        <v>210</v>
      </c>
      <c r="G15955" s="205" t="s">
        <v>287</v>
      </c>
      <c r="H15955" s="207" t="s">
        <v>298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691</v>
      </c>
      <c r="C15956" s="205" t="s">
        <v>692</v>
      </c>
      <c r="D15956" s="72" t="str">
        <f t="shared" si="499"/>
        <v>fev/2020</v>
      </c>
      <c r="E15956" s="206">
        <v>43878</v>
      </c>
      <c r="F15956" s="205" t="s">
        <v>210</v>
      </c>
      <c r="G15956" s="205" t="s">
        <v>287</v>
      </c>
      <c r="H15956" s="207" t="s">
        <v>298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691</v>
      </c>
      <c r="C15957" s="205" t="s">
        <v>692</v>
      </c>
      <c r="D15957" s="72" t="str">
        <f t="shared" si="499"/>
        <v>fev/2020</v>
      </c>
      <c r="E15957" s="206">
        <v>43878</v>
      </c>
      <c r="F15957" s="205" t="s">
        <v>210</v>
      </c>
      <c r="G15957" s="205" t="s">
        <v>287</v>
      </c>
      <c r="H15957" s="207" t="s">
        <v>298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691</v>
      </c>
      <c r="C15958" s="205" t="s">
        <v>692</v>
      </c>
      <c r="D15958" s="72" t="str">
        <f t="shared" si="499"/>
        <v>fev/2020</v>
      </c>
      <c r="E15958" s="206">
        <v>43878</v>
      </c>
      <c r="F15958" s="205" t="s">
        <v>210</v>
      </c>
      <c r="G15958" s="205" t="s">
        <v>287</v>
      </c>
      <c r="H15958" s="207" t="s">
        <v>298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691</v>
      </c>
      <c r="C15959" s="205" t="s">
        <v>692</v>
      </c>
      <c r="D15959" s="72" t="str">
        <f t="shared" si="499"/>
        <v>fev/2020</v>
      </c>
      <c r="E15959" s="206">
        <v>43878</v>
      </c>
      <c r="F15959" s="205" t="s">
        <v>210</v>
      </c>
      <c r="G15959" s="205" t="s">
        <v>287</v>
      </c>
      <c r="H15959" s="207" t="s">
        <v>298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691</v>
      </c>
      <c r="C15960" s="205" t="s">
        <v>692</v>
      </c>
      <c r="D15960" s="72" t="str">
        <f t="shared" si="499"/>
        <v>fev/2020</v>
      </c>
      <c r="E15960" s="206">
        <v>43878</v>
      </c>
      <c r="F15960" s="205" t="s">
        <v>210</v>
      </c>
      <c r="G15960" s="205" t="s">
        <v>287</v>
      </c>
      <c r="H15960" s="207" t="s">
        <v>298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691</v>
      </c>
      <c r="C15961" s="205" t="s">
        <v>692</v>
      </c>
      <c r="D15961" s="72" t="str">
        <f t="shared" si="499"/>
        <v>fev/2020</v>
      </c>
      <c r="E15961" s="206">
        <v>43878</v>
      </c>
      <c r="F15961" s="205" t="s">
        <v>210</v>
      </c>
      <c r="G15961" s="205" t="s">
        <v>287</v>
      </c>
      <c r="H15961" s="207" t="s">
        <v>298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691</v>
      </c>
      <c r="C15962" s="205" t="s">
        <v>692</v>
      </c>
      <c r="D15962" s="72" t="str">
        <f t="shared" si="499"/>
        <v>fev/2020</v>
      </c>
      <c r="E15962" s="206">
        <v>43878</v>
      </c>
      <c r="F15962" s="205" t="s">
        <v>210</v>
      </c>
      <c r="G15962" s="205" t="s">
        <v>287</v>
      </c>
      <c r="H15962" s="207" t="s">
        <v>298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691</v>
      </c>
      <c r="C15963" s="205" t="s">
        <v>692</v>
      </c>
      <c r="D15963" s="72" t="str">
        <f t="shared" si="499"/>
        <v>fev/2020</v>
      </c>
      <c r="E15963" s="206">
        <v>43878</v>
      </c>
      <c r="F15963" s="205" t="s">
        <v>210</v>
      </c>
      <c r="G15963" s="205" t="s">
        <v>287</v>
      </c>
      <c r="H15963" s="207" t="s">
        <v>298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691</v>
      </c>
      <c r="C15964" s="205" t="s">
        <v>692</v>
      </c>
      <c r="D15964" s="72" t="str">
        <f t="shared" si="499"/>
        <v>fev/2020</v>
      </c>
      <c r="E15964" s="206">
        <v>43878</v>
      </c>
      <c r="F15964" s="205" t="s">
        <v>210</v>
      </c>
      <c r="G15964" s="205" t="s">
        <v>287</v>
      </c>
      <c r="H15964" s="207" t="s">
        <v>298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691</v>
      </c>
      <c r="C15965" s="205" t="s">
        <v>692</v>
      </c>
      <c r="D15965" s="72" t="str">
        <f t="shared" si="499"/>
        <v>fev/2020</v>
      </c>
      <c r="E15965" s="206">
        <v>43878</v>
      </c>
      <c r="F15965" s="205" t="s">
        <v>210</v>
      </c>
      <c r="G15965" s="205" t="s">
        <v>287</v>
      </c>
      <c r="H15965" s="207" t="s">
        <v>298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691</v>
      </c>
      <c r="C15966" s="205" t="s">
        <v>692</v>
      </c>
      <c r="D15966" s="72" t="str">
        <f t="shared" si="499"/>
        <v>fev/2020</v>
      </c>
      <c r="E15966" s="206">
        <v>43878</v>
      </c>
      <c r="F15966" s="205" t="s">
        <v>210</v>
      </c>
      <c r="G15966" s="205" t="s">
        <v>287</v>
      </c>
      <c r="H15966" s="207" t="s">
        <v>298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691</v>
      </c>
      <c r="C15967" s="205" t="s">
        <v>692</v>
      </c>
      <c r="D15967" s="72" t="str">
        <f t="shared" si="499"/>
        <v>fev/2020</v>
      </c>
      <c r="E15967" s="206">
        <v>43878</v>
      </c>
      <c r="F15967" s="205" t="s">
        <v>210</v>
      </c>
      <c r="G15967" s="205" t="s">
        <v>287</v>
      </c>
      <c r="H15967" s="207" t="s">
        <v>298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691</v>
      </c>
      <c r="C15968" s="205" t="s">
        <v>692</v>
      </c>
      <c r="D15968" s="72" t="str">
        <f t="shared" si="499"/>
        <v>fev/2020</v>
      </c>
      <c r="E15968" s="206">
        <v>43878</v>
      </c>
      <c r="F15968" s="205" t="s">
        <v>210</v>
      </c>
      <c r="G15968" s="205" t="s">
        <v>287</v>
      </c>
      <c r="H15968" s="207" t="s">
        <v>298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691</v>
      </c>
      <c r="C15969" s="205" t="s">
        <v>692</v>
      </c>
      <c r="D15969" s="72" t="str">
        <f t="shared" si="499"/>
        <v>fev/2020</v>
      </c>
      <c r="E15969" s="206">
        <v>43878</v>
      </c>
      <c r="F15969" s="205" t="s">
        <v>210</v>
      </c>
      <c r="G15969" s="205" t="s">
        <v>287</v>
      </c>
      <c r="H15969" s="207" t="s">
        <v>298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691</v>
      </c>
      <c r="C15970" s="205" t="s">
        <v>692</v>
      </c>
      <c r="D15970" s="72" t="str">
        <f t="shared" si="499"/>
        <v>fev/2020</v>
      </c>
      <c r="E15970" s="206">
        <v>43878</v>
      </c>
      <c r="F15970" s="205" t="s">
        <v>210</v>
      </c>
      <c r="G15970" s="205" t="s">
        <v>287</v>
      </c>
      <c r="H15970" s="207" t="s">
        <v>298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691</v>
      </c>
      <c r="C15971" s="205" t="s">
        <v>692</v>
      </c>
      <c r="D15971" s="72" t="str">
        <f t="shared" si="499"/>
        <v>fev/2020</v>
      </c>
      <c r="E15971" s="206">
        <v>43878</v>
      </c>
      <c r="F15971" s="205" t="s">
        <v>210</v>
      </c>
      <c r="G15971" s="205" t="s">
        <v>287</v>
      </c>
      <c r="H15971" s="207" t="s">
        <v>298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691</v>
      </c>
      <c r="C15972" s="205" t="s">
        <v>692</v>
      </c>
      <c r="D15972" s="72" t="str">
        <f t="shared" si="499"/>
        <v>fev/2020</v>
      </c>
      <c r="E15972" s="206">
        <v>43878</v>
      </c>
      <c r="F15972" s="205" t="s">
        <v>210</v>
      </c>
      <c r="G15972" s="205" t="s">
        <v>287</v>
      </c>
      <c r="H15972" s="207" t="s">
        <v>321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691</v>
      </c>
      <c r="C15973" s="205" t="s">
        <v>692</v>
      </c>
      <c r="D15973" s="72" t="str">
        <f t="shared" si="499"/>
        <v>fev/2020</v>
      </c>
      <c r="E15973" s="206">
        <v>43878</v>
      </c>
      <c r="F15973" s="205" t="s">
        <v>520</v>
      </c>
      <c r="G15973" s="205" t="s">
        <v>287</v>
      </c>
      <c r="H15973" s="207" t="s">
        <v>204</v>
      </c>
      <c r="I15973" s="207" t="s">
        <v>292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691</v>
      </c>
      <c r="C15974" s="205" t="s">
        <v>692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287</v>
      </c>
      <c r="H15974" s="207" t="s">
        <v>996</v>
      </c>
      <c r="I15974" s="207" t="s">
        <v>249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691</v>
      </c>
      <c r="C15975" s="205" t="s">
        <v>692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287</v>
      </c>
      <c r="H15975" s="207" t="s">
        <v>996</v>
      </c>
      <c r="I15975" s="207" t="s">
        <v>248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691</v>
      </c>
      <c r="C15976" s="205" t="s">
        <v>692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287</v>
      </c>
      <c r="H15976" s="207" t="s">
        <v>2657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691</v>
      </c>
      <c r="C15977" s="205" t="s">
        <v>692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287</v>
      </c>
      <c r="H15977" s="207" t="s">
        <v>996</v>
      </c>
      <c r="I15977" s="229" t="s">
        <v>249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691</v>
      </c>
      <c r="C15978" s="205" t="s">
        <v>692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287</v>
      </c>
      <c r="H15978" s="207" t="s">
        <v>996</v>
      </c>
      <c r="I15978" s="207" t="s">
        <v>248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691</v>
      </c>
      <c r="C15979" s="205" t="s">
        <v>692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287</v>
      </c>
      <c r="H15979" s="207" t="s">
        <v>2652</v>
      </c>
      <c r="I15979" s="207" t="s">
        <v>235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691</v>
      </c>
      <c r="C15980" s="205" t="s">
        <v>692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287</v>
      </c>
      <c r="H15980" s="207" t="s">
        <v>540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691</v>
      </c>
      <c r="C15981" s="205" t="s">
        <v>692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287</v>
      </c>
      <c r="H15981" s="207" t="s">
        <v>540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691</v>
      </c>
      <c r="C15982" s="205" t="s">
        <v>692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287</v>
      </c>
      <c r="H15982" s="207" t="s">
        <v>540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691</v>
      </c>
      <c r="C15983" s="205" t="s">
        <v>692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287</v>
      </c>
      <c r="H15983" s="207" t="s">
        <v>2009</v>
      </c>
      <c r="I15983" s="207" t="s">
        <v>276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691</v>
      </c>
      <c r="C15984" s="205" t="s">
        <v>692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287</v>
      </c>
      <c r="H15984" s="207" t="s">
        <v>1612</v>
      </c>
      <c r="I15984" s="207" t="s">
        <v>248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691</v>
      </c>
      <c r="C15985" s="205" t="s">
        <v>692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287</v>
      </c>
      <c r="H15985" s="207" t="s">
        <v>1612</v>
      </c>
      <c r="I15985" s="207" t="s">
        <v>241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691</v>
      </c>
      <c r="C15986" s="205" t="s">
        <v>692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287</v>
      </c>
      <c r="H15986" s="207" t="s">
        <v>1612</v>
      </c>
      <c r="I15986" s="207" t="s">
        <v>248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691</v>
      </c>
      <c r="C15987" s="205" t="s">
        <v>692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287</v>
      </c>
      <c r="H15987" s="207" t="s">
        <v>1612</v>
      </c>
      <c r="I15987" s="207" t="s">
        <v>241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691</v>
      </c>
      <c r="C15988" s="205" t="s">
        <v>692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287</v>
      </c>
      <c r="H15988" s="207" t="s">
        <v>1612</v>
      </c>
      <c r="I15988" s="207" t="s">
        <v>248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691</v>
      </c>
      <c r="C15989" s="205" t="s">
        <v>692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287</v>
      </c>
      <c r="H15989" s="207" t="s">
        <v>1612</v>
      </c>
      <c r="I15989" s="207" t="s">
        <v>248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691</v>
      </c>
      <c r="C15990" s="205" t="s">
        <v>692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287</v>
      </c>
      <c r="H15990" s="207" t="s">
        <v>1612</v>
      </c>
      <c r="I15990" s="207" t="s">
        <v>248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691</v>
      </c>
      <c r="C15991" s="205" t="s">
        <v>692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287</v>
      </c>
      <c r="H15991" s="207" t="s">
        <v>342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691</v>
      </c>
      <c r="C15992" s="205" t="s">
        <v>692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287</v>
      </c>
      <c r="H15992" s="207" t="s">
        <v>996</v>
      </c>
      <c r="I15992" s="207" t="s">
        <v>249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691</v>
      </c>
      <c r="C15993" s="205" t="s">
        <v>692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287</v>
      </c>
      <c r="H15993" s="207" t="s">
        <v>996</v>
      </c>
      <c r="I15993" s="207" t="s">
        <v>248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691</v>
      </c>
      <c r="C15994" s="205" t="s">
        <v>692</v>
      </c>
      <c r="D15994" s="72" t="str">
        <f t="shared" si="499"/>
        <v>fev/2020</v>
      </c>
      <c r="E15994" s="206">
        <v>43880</v>
      </c>
      <c r="F15994" s="205" t="s">
        <v>210</v>
      </c>
      <c r="G15994" s="205" t="s">
        <v>287</v>
      </c>
      <c r="H15994" s="207" t="s">
        <v>298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691</v>
      </c>
      <c r="C15995" s="205" t="s">
        <v>692</v>
      </c>
      <c r="D15995" s="72" t="str">
        <f t="shared" si="499"/>
        <v>fev/2020</v>
      </c>
      <c r="E15995" s="206">
        <v>43880</v>
      </c>
      <c r="F15995" s="205" t="s">
        <v>210</v>
      </c>
      <c r="G15995" s="205" t="s">
        <v>287</v>
      </c>
      <c r="H15995" s="207" t="s">
        <v>298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691</v>
      </c>
      <c r="C15996" s="205" t="s">
        <v>692</v>
      </c>
      <c r="D15996" s="72" t="str">
        <f t="shared" si="499"/>
        <v>fev/2020</v>
      </c>
      <c r="E15996" s="206">
        <v>43880</v>
      </c>
      <c r="F15996" s="205" t="s">
        <v>210</v>
      </c>
      <c r="G15996" s="205" t="s">
        <v>287</v>
      </c>
      <c r="H15996" s="207" t="s">
        <v>298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691</v>
      </c>
      <c r="C15997" s="205" t="s">
        <v>692</v>
      </c>
      <c r="D15997" s="72" t="str">
        <f t="shared" si="499"/>
        <v>fev/2020</v>
      </c>
      <c r="E15997" s="206">
        <v>43880</v>
      </c>
      <c r="F15997" s="205" t="s">
        <v>210</v>
      </c>
      <c r="G15997" s="205" t="s">
        <v>287</v>
      </c>
      <c r="H15997" s="207" t="s">
        <v>298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691</v>
      </c>
      <c r="C15998" s="205" t="s">
        <v>692</v>
      </c>
      <c r="D15998" s="72" t="str">
        <f t="shared" si="499"/>
        <v>fev/2020</v>
      </c>
      <c r="E15998" s="206">
        <v>43880</v>
      </c>
      <c r="F15998" s="205" t="s">
        <v>210</v>
      </c>
      <c r="G15998" s="205" t="s">
        <v>287</v>
      </c>
      <c r="H15998" s="207" t="s">
        <v>298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691</v>
      </c>
      <c r="C15999" s="205" t="s">
        <v>692</v>
      </c>
      <c r="D15999" s="72" t="str">
        <f t="shared" si="499"/>
        <v>fev/2020</v>
      </c>
      <c r="E15999" s="206">
        <v>43880</v>
      </c>
      <c r="F15999" s="205" t="s">
        <v>210</v>
      </c>
      <c r="G15999" s="205" t="s">
        <v>287</v>
      </c>
      <c r="H15999" s="207" t="s">
        <v>298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691</v>
      </c>
      <c r="C16000" s="205" t="s">
        <v>692</v>
      </c>
      <c r="D16000" s="72" t="str">
        <f t="shared" si="499"/>
        <v>fev/2020</v>
      </c>
      <c r="E16000" s="206">
        <v>43880</v>
      </c>
      <c r="F16000" s="205" t="s">
        <v>210</v>
      </c>
      <c r="G16000" s="205" t="s">
        <v>287</v>
      </c>
      <c r="H16000" s="207" t="s">
        <v>298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691</v>
      </c>
      <c r="C16001" s="205" t="s">
        <v>692</v>
      </c>
      <c r="D16001" s="72" t="str">
        <f t="shared" si="499"/>
        <v>fev/2020</v>
      </c>
      <c r="E16001" s="206">
        <v>43880</v>
      </c>
      <c r="F16001" s="205" t="s">
        <v>520</v>
      </c>
      <c r="G16001" s="205" t="s">
        <v>287</v>
      </c>
      <c r="H16001" s="207" t="s">
        <v>204</v>
      </c>
      <c r="I16001" s="207" t="s">
        <v>292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691</v>
      </c>
      <c r="C16002" s="205" t="s">
        <v>692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287</v>
      </c>
      <c r="H16002" s="207" t="s">
        <v>2181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691</v>
      </c>
      <c r="C16003" s="205" t="s">
        <v>692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287</v>
      </c>
      <c r="H16003" s="207" t="s">
        <v>399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691</v>
      </c>
      <c r="C16004" s="205" t="s">
        <v>692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287</v>
      </c>
      <c r="H16004" s="207" t="s">
        <v>217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691</v>
      </c>
      <c r="C16005" s="205" t="s">
        <v>692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287</v>
      </c>
      <c r="H16005" s="207" t="s">
        <v>1039</v>
      </c>
      <c r="I16005" s="207" t="s">
        <v>245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691</v>
      </c>
      <c r="C16006" s="205" t="s">
        <v>692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287</v>
      </c>
      <c r="H16006" s="207" t="s">
        <v>1039</v>
      </c>
      <c r="I16006" s="207" t="s">
        <v>245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691</v>
      </c>
      <c r="C16007" s="205" t="s">
        <v>692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287</v>
      </c>
      <c r="H16007" s="207" t="s">
        <v>1039</v>
      </c>
      <c r="I16007" s="207" t="s">
        <v>245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691</v>
      </c>
      <c r="C16008" s="205" t="s">
        <v>692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287</v>
      </c>
      <c r="H16008" s="207" t="s">
        <v>1039</v>
      </c>
      <c r="I16008" s="207" t="s">
        <v>245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691</v>
      </c>
      <c r="C16009" s="205" t="s">
        <v>692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287</v>
      </c>
      <c r="H16009" s="207" t="s">
        <v>1039</v>
      </c>
      <c r="I16009" s="207" t="s">
        <v>245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691</v>
      </c>
      <c r="C16010" s="205" t="s">
        <v>692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287</v>
      </c>
      <c r="H16010" s="207" t="s">
        <v>1039</v>
      </c>
      <c r="I16010" s="207" t="s">
        <v>245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691</v>
      </c>
      <c r="C16011" s="205" t="s">
        <v>692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287</v>
      </c>
      <c r="H16011" s="207" t="s">
        <v>1039</v>
      </c>
      <c r="I16011" s="207" t="s">
        <v>245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691</v>
      </c>
      <c r="C16012" s="205" t="s">
        <v>692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287</v>
      </c>
      <c r="H16012" s="207" t="s">
        <v>1039</v>
      </c>
      <c r="I16012" s="207" t="s">
        <v>245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691</v>
      </c>
      <c r="C16013" s="205" t="s">
        <v>692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287</v>
      </c>
      <c r="H16013" s="207" t="s">
        <v>1039</v>
      </c>
      <c r="I16013" s="207" t="s">
        <v>245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691</v>
      </c>
      <c r="C16014" s="205" t="s">
        <v>692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287</v>
      </c>
      <c r="H16014" s="207" t="s">
        <v>1039</v>
      </c>
      <c r="I16014" s="207" t="s">
        <v>245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691</v>
      </c>
      <c r="C16015" s="205" t="s">
        <v>692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287</v>
      </c>
      <c r="H16015" s="207" t="s">
        <v>1039</v>
      </c>
      <c r="I16015" s="207" t="s">
        <v>245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691</v>
      </c>
      <c r="C16016" s="205" t="s">
        <v>692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287</v>
      </c>
      <c r="H16016" s="207" t="s">
        <v>1039</v>
      </c>
      <c r="I16016" s="207" t="s">
        <v>245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691</v>
      </c>
      <c r="C16017" s="205" t="s">
        <v>692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287</v>
      </c>
      <c r="H16017" s="207" t="s">
        <v>1039</v>
      </c>
      <c r="I16017" s="207" t="s">
        <v>245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691</v>
      </c>
      <c r="C16018" s="205" t="s">
        <v>692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287</v>
      </c>
      <c r="H16018" s="207" t="s">
        <v>1039</v>
      </c>
      <c r="I16018" s="207" t="s">
        <v>245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691</v>
      </c>
      <c r="C16019" s="205" t="s">
        <v>692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287</v>
      </c>
      <c r="H16019" s="207" t="s">
        <v>1039</v>
      </c>
      <c r="I16019" s="207" t="s">
        <v>245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691</v>
      </c>
      <c r="C16020" s="205" t="s">
        <v>692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287</v>
      </c>
      <c r="H16020" s="207" t="s">
        <v>1039</v>
      </c>
      <c r="I16020" s="207" t="s">
        <v>245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691</v>
      </c>
      <c r="C16021" s="205" t="s">
        <v>692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287</v>
      </c>
      <c r="H16021" s="207" t="s">
        <v>1039</v>
      </c>
      <c r="I16021" s="207" t="s">
        <v>245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691</v>
      </c>
      <c r="C16022" s="205" t="s">
        <v>692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287</v>
      </c>
      <c r="H16022" s="207" t="s">
        <v>1039</v>
      </c>
      <c r="I16022" s="207" t="s">
        <v>245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691</v>
      </c>
      <c r="C16023" s="205" t="s">
        <v>692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287</v>
      </c>
      <c r="H16023" s="207" t="s">
        <v>1039</v>
      </c>
      <c r="I16023" s="207" t="s">
        <v>245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691</v>
      </c>
      <c r="C16024" s="205" t="s">
        <v>692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287</v>
      </c>
      <c r="H16024" s="207" t="s">
        <v>1039</v>
      </c>
      <c r="I16024" s="207" t="s">
        <v>245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691</v>
      </c>
      <c r="C16025" s="205" t="s">
        <v>692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287</v>
      </c>
      <c r="H16025" s="207" t="s">
        <v>1039</v>
      </c>
      <c r="I16025" s="207" t="s">
        <v>245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691</v>
      </c>
      <c r="C16026" s="205" t="s">
        <v>692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287</v>
      </c>
      <c r="H16026" s="207" t="s">
        <v>1039</v>
      </c>
      <c r="I16026" s="207" t="s">
        <v>245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691</v>
      </c>
      <c r="C16027" s="205" t="s">
        <v>692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287</v>
      </c>
      <c r="H16027" s="207" t="s">
        <v>1039</v>
      </c>
      <c r="I16027" s="207" t="s">
        <v>245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691</v>
      </c>
      <c r="C16028" s="205" t="s">
        <v>692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287</v>
      </c>
      <c r="H16028" s="207" t="s">
        <v>1039</v>
      </c>
      <c r="I16028" s="207" t="s">
        <v>245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691</v>
      </c>
      <c r="C16029" s="205" t="s">
        <v>692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287</v>
      </c>
      <c r="H16029" s="207" t="s">
        <v>1039</v>
      </c>
      <c r="I16029" s="207" t="s">
        <v>245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691</v>
      </c>
      <c r="C16030" s="205" t="s">
        <v>692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287</v>
      </c>
      <c r="H16030" s="207" t="s">
        <v>1039</v>
      </c>
      <c r="I16030" s="207" t="s">
        <v>245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691</v>
      </c>
      <c r="C16031" s="205" t="s">
        <v>692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287</v>
      </c>
      <c r="H16031" s="207" t="s">
        <v>1039</v>
      </c>
      <c r="I16031" s="207" t="s">
        <v>245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691</v>
      </c>
      <c r="C16032" s="205" t="s">
        <v>692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287</v>
      </c>
      <c r="H16032" s="207" t="s">
        <v>1039</v>
      </c>
      <c r="I16032" s="207" t="s">
        <v>245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691</v>
      </c>
      <c r="C16033" s="205" t="s">
        <v>692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287</v>
      </c>
      <c r="H16033" s="207" t="s">
        <v>1039</v>
      </c>
      <c r="I16033" s="207" t="s">
        <v>245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691</v>
      </c>
      <c r="C16034" s="205" t="s">
        <v>692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287</v>
      </c>
      <c r="H16034" s="207" t="s">
        <v>1039</v>
      </c>
      <c r="I16034" s="207" t="s">
        <v>245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691</v>
      </c>
      <c r="C16035" s="205" t="s">
        <v>692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287</v>
      </c>
      <c r="H16035" s="207" t="s">
        <v>1039</v>
      </c>
      <c r="I16035" s="207" t="s">
        <v>245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691</v>
      </c>
      <c r="C16036" s="205" t="s">
        <v>692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287</v>
      </c>
      <c r="H16036" s="207" t="s">
        <v>1039</v>
      </c>
      <c r="I16036" s="207" t="s">
        <v>245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691</v>
      </c>
      <c r="C16037" s="205" t="s">
        <v>692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287</v>
      </c>
      <c r="H16037" s="207" t="s">
        <v>1039</v>
      </c>
      <c r="I16037" s="207" t="s">
        <v>245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691</v>
      </c>
      <c r="C16038" s="205" t="s">
        <v>692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287</v>
      </c>
      <c r="H16038" s="207" t="s">
        <v>1039</v>
      </c>
      <c r="I16038" s="207" t="s">
        <v>245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691</v>
      </c>
      <c r="C16039" s="205" t="s">
        <v>692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287</v>
      </c>
      <c r="H16039" s="207" t="s">
        <v>1039</v>
      </c>
      <c r="I16039" s="207" t="s">
        <v>245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691</v>
      </c>
      <c r="C16040" s="205" t="s">
        <v>692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287</v>
      </c>
      <c r="H16040" s="207" t="s">
        <v>1039</v>
      </c>
      <c r="I16040" s="207" t="s">
        <v>245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691</v>
      </c>
      <c r="C16041" s="205" t="s">
        <v>692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287</v>
      </c>
      <c r="H16041" s="207" t="s">
        <v>1039</v>
      </c>
      <c r="I16041" s="207" t="s">
        <v>245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691</v>
      </c>
      <c r="C16042" s="205" t="s">
        <v>692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287</v>
      </c>
      <c r="H16042" s="207" t="s">
        <v>1039</v>
      </c>
      <c r="I16042" s="207" t="s">
        <v>245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691</v>
      </c>
      <c r="C16043" s="205" t="s">
        <v>692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287</v>
      </c>
      <c r="H16043" s="207" t="s">
        <v>1039</v>
      </c>
      <c r="I16043" s="207" t="s">
        <v>245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691</v>
      </c>
      <c r="C16044" s="205" t="s">
        <v>692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287</v>
      </c>
      <c r="H16044" s="207" t="s">
        <v>1039</v>
      </c>
      <c r="I16044" s="207" t="s">
        <v>245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691</v>
      </c>
      <c r="C16045" s="205" t="s">
        <v>692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287</v>
      </c>
      <c r="H16045" s="207" t="s">
        <v>1039</v>
      </c>
      <c r="I16045" s="207" t="s">
        <v>245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691</v>
      </c>
      <c r="C16046" s="205" t="s">
        <v>692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287</v>
      </c>
      <c r="H16046" s="207" t="s">
        <v>1039</v>
      </c>
      <c r="I16046" s="207" t="s">
        <v>245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691</v>
      </c>
      <c r="C16047" s="205" t="s">
        <v>692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287</v>
      </c>
      <c r="H16047" s="207" t="s">
        <v>1039</v>
      </c>
      <c r="I16047" s="207" t="s">
        <v>245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691</v>
      </c>
      <c r="C16048" s="205" t="s">
        <v>692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287</v>
      </c>
      <c r="H16048" s="207" t="s">
        <v>1039</v>
      </c>
      <c r="I16048" s="207" t="s">
        <v>245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691</v>
      </c>
      <c r="C16049" s="205" t="s">
        <v>692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287</v>
      </c>
      <c r="H16049" s="207" t="s">
        <v>1039</v>
      </c>
      <c r="I16049" s="207" t="s">
        <v>245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691</v>
      </c>
      <c r="C16050" s="205" t="s">
        <v>692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287</v>
      </c>
      <c r="H16050" s="207" t="s">
        <v>1039</v>
      </c>
      <c r="I16050" s="207" t="s">
        <v>245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691</v>
      </c>
      <c r="C16051" s="205" t="s">
        <v>692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287</v>
      </c>
      <c r="H16051" s="207" t="s">
        <v>1039</v>
      </c>
      <c r="I16051" s="207" t="s">
        <v>245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691</v>
      </c>
      <c r="C16052" s="205" t="s">
        <v>692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287</v>
      </c>
      <c r="H16052" s="207" t="s">
        <v>1039</v>
      </c>
      <c r="I16052" s="207" t="s">
        <v>245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691</v>
      </c>
      <c r="C16053" s="205" t="s">
        <v>692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287</v>
      </c>
      <c r="H16053" s="207" t="s">
        <v>1039</v>
      </c>
      <c r="I16053" s="207" t="s">
        <v>245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691</v>
      </c>
      <c r="C16054" s="205" t="s">
        <v>692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287</v>
      </c>
      <c r="H16054" s="207" t="s">
        <v>1039</v>
      </c>
      <c r="I16054" s="207" t="s">
        <v>245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691</v>
      </c>
      <c r="C16055" s="205" t="s">
        <v>692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287</v>
      </c>
      <c r="H16055" s="207" t="s">
        <v>1039</v>
      </c>
      <c r="I16055" s="207" t="s">
        <v>245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691</v>
      </c>
      <c r="C16056" s="205" t="s">
        <v>692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287</v>
      </c>
      <c r="H16056" s="207" t="s">
        <v>1039</v>
      </c>
      <c r="I16056" s="207" t="s">
        <v>245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691</v>
      </c>
      <c r="C16057" s="205" t="s">
        <v>692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287</v>
      </c>
      <c r="H16057" s="207" t="s">
        <v>1039</v>
      </c>
      <c r="I16057" s="207" t="s">
        <v>245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691</v>
      </c>
      <c r="C16058" s="205" t="s">
        <v>692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287</v>
      </c>
      <c r="H16058" s="207" t="s">
        <v>1039</v>
      </c>
      <c r="I16058" s="207" t="s">
        <v>245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691</v>
      </c>
      <c r="C16059" s="205" t="s">
        <v>692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287</v>
      </c>
      <c r="H16059" s="207" t="s">
        <v>1039</v>
      </c>
      <c r="I16059" s="207" t="s">
        <v>245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691</v>
      </c>
      <c r="C16060" s="205" t="s">
        <v>692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287</v>
      </c>
      <c r="H16060" s="207" t="s">
        <v>1039</v>
      </c>
      <c r="I16060" s="207" t="s">
        <v>245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691</v>
      </c>
      <c r="C16061" s="205" t="s">
        <v>692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287</v>
      </c>
      <c r="H16061" s="207" t="s">
        <v>1039</v>
      </c>
      <c r="I16061" s="207" t="s">
        <v>245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691</v>
      </c>
      <c r="C16062" s="205" t="s">
        <v>692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287</v>
      </c>
      <c r="H16062" s="207" t="s">
        <v>1039</v>
      </c>
      <c r="I16062" s="207" t="s">
        <v>245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691</v>
      </c>
      <c r="C16063" s="205" t="s">
        <v>692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287</v>
      </c>
      <c r="H16063" s="207" t="s">
        <v>1039</v>
      </c>
      <c r="I16063" s="207" t="s">
        <v>245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691</v>
      </c>
      <c r="C16064" s="205" t="s">
        <v>692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287</v>
      </c>
      <c r="H16064" s="207" t="s">
        <v>1039</v>
      </c>
      <c r="I16064" s="207" t="s">
        <v>245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691</v>
      </c>
      <c r="C16065" s="205" t="s">
        <v>692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287</v>
      </c>
      <c r="H16065" s="207" t="s">
        <v>1039</v>
      </c>
      <c r="I16065" s="207" t="s">
        <v>245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691</v>
      </c>
      <c r="C16066" s="205" t="s">
        <v>692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287</v>
      </c>
      <c r="H16066" s="207" t="s">
        <v>1039</v>
      </c>
      <c r="I16066" s="207" t="s">
        <v>245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691</v>
      </c>
      <c r="C16067" s="205" t="s">
        <v>692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287</v>
      </c>
      <c r="H16067" s="207" t="s">
        <v>1039</v>
      </c>
      <c r="I16067" s="207" t="s">
        <v>245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691</v>
      </c>
      <c r="C16068" s="205" t="s">
        <v>692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287</v>
      </c>
      <c r="H16068" s="207" t="s">
        <v>1039</v>
      </c>
      <c r="I16068" s="207" t="s">
        <v>245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691</v>
      </c>
      <c r="C16069" s="205" t="s">
        <v>692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287</v>
      </c>
      <c r="H16069" s="207" t="s">
        <v>1039</v>
      </c>
      <c r="I16069" s="207" t="s">
        <v>245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691</v>
      </c>
      <c r="C16070" s="205" t="s">
        <v>692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287</v>
      </c>
      <c r="H16070" s="207" t="s">
        <v>1039</v>
      </c>
      <c r="I16070" s="207" t="s">
        <v>245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691</v>
      </c>
      <c r="C16071" s="205" t="s">
        <v>692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287</v>
      </c>
      <c r="H16071" s="207" t="s">
        <v>1039</v>
      </c>
      <c r="I16071" s="207" t="s">
        <v>245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691</v>
      </c>
      <c r="C16072" s="205" t="s">
        <v>692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287</v>
      </c>
      <c r="H16072" s="207" t="s">
        <v>1039</v>
      </c>
      <c r="I16072" s="207" t="s">
        <v>245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691</v>
      </c>
      <c r="C16073" s="205" t="s">
        <v>692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287</v>
      </c>
      <c r="H16073" s="207" t="s">
        <v>1039</v>
      </c>
      <c r="I16073" s="207" t="s">
        <v>245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691</v>
      </c>
      <c r="C16074" s="205" t="s">
        <v>692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287</v>
      </c>
      <c r="H16074" s="207" t="s">
        <v>1039</v>
      </c>
      <c r="I16074" s="207" t="s">
        <v>245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691</v>
      </c>
      <c r="C16075" s="205" t="s">
        <v>692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287</v>
      </c>
      <c r="H16075" s="207" t="s">
        <v>1039</v>
      </c>
      <c r="I16075" s="207" t="s">
        <v>245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691</v>
      </c>
      <c r="C16076" s="205" t="s">
        <v>692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287</v>
      </c>
      <c r="H16076" s="207" t="s">
        <v>1039</v>
      </c>
      <c r="I16076" s="207" t="s">
        <v>245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691</v>
      </c>
      <c r="C16077" s="205" t="s">
        <v>692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287</v>
      </c>
      <c r="H16077" s="207" t="s">
        <v>1039</v>
      </c>
      <c r="I16077" s="207" t="s">
        <v>245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691</v>
      </c>
      <c r="C16078" s="205" t="s">
        <v>692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287</v>
      </c>
      <c r="H16078" s="207" t="s">
        <v>1039</v>
      </c>
      <c r="I16078" s="229" t="s">
        <v>245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691</v>
      </c>
      <c r="C16079" s="205" t="s">
        <v>692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287</v>
      </c>
      <c r="H16079" s="207" t="s">
        <v>1039</v>
      </c>
      <c r="I16079" s="207" t="s">
        <v>245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691</v>
      </c>
      <c r="C16080" s="205" t="s">
        <v>692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287</v>
      </c>
      <c r="H16080" s="207" t="s">
        <v>1039</v>
      </c>
      <c r="I16080" s="207" t="s">
        <v>245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691</v>
      </c>
      <c r="C16081" s="205" t="s">
        <v>692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287</v>
      </c>
      <c r="H16081" s="207" t="s">
        <v>1039</v>
      </c>
      <c r="I16081" s="207" t="s">
        <v>245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691</v>
      </c>
      <c r="C16082" s="205" t="s">
        <v>692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287</v>
      </c>
      <c r="H16082" s="207" t="s">
        <v>1039</v>
      </c>
      <c r="I16082" s="207" t="s">
        <v>245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691</v>
      </c>
      <c r="C16083" s="205" t="s">
        <v>692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287</v>
      </c>
      <c r="H16083" s="207" t="s">
        <v>1039</v>
      </c>
      <c r="I16083" s="207" t="s">
        <v>245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691</v>
      </c>
      <c r="C16084" s="205" t="s">
        <v>692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287</v>
      </c>
      <c r="H16084" s="207" t="s">
        <v>1039</v>
      </c>
      <c r="I16084" s="207" t="s">
        <v>245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691</v>
      </c>
      <c r="C16085" s="205" t="s">
        <v>692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287</v>
      </c>
      <c r="H16085" s="207" t="s">
        <v>1039</v>
      </c>
      <c r="I16085" s="207" t="s">
        <v>245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691</v>
      </c>
      <c r="C16086" s="205" t="s">
        <v>692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287</v>
      </c>
      <c r="H16086" s="207" t="s">
        <v>1039</v>
      </c>
      <c r="I16086" s="207" t="s">
        <v>245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691</v>
      </c>
      <c r="C16087" s="205" t="s">
        <v>692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287</v>
      </c>
      <c r="H16087" s="207" t="s">
        <v>1039</v>
      </c>
      <c r="I16087" s="207" t="s">
        <v>245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691</v>
      </c>
      <c r="C16088" s="205" t="s">
        <v>692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287</v>
      </c>
      <c r="H16088" s="207" t="s">
        <v>1039</v>
      </c>
      <c r="I16088" s="207" t="s">
        <v>245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691</v>
      </c>
      <c r="C16089" s="205" t="s">
        <v>692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287</v>
      </c>
      <c r="H16089" s="207" t="s">
        <v>1039</v>
      </c>
      <c r="I16089" s="207" t="s">
        <v>245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691</v>
      </c>
      <c r="C16090" s="205" t="s">
        <v>692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287</v>
      </c>
      <c r="H16090" s="207" t="s">
        <v>1039</v>
      </c>
      <c r="I16090" s="207" t="s">
        <v>245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691</v>
      </c>
      <c r="C16091" s="205" t="s">
        <v>692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287</v>
      </c>
      <c r="H16091" s="207" t="s">
        <v>1039</v>
      </c>
      <c r="I16091" s="207" t="s">
        <v>245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691</v>
      </c>
      <c r="C16092" s="205" t="s">
        <v>692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287</v>
      </c>
      <c r="H16092" s="207" t="s">
        <v>1039</v>
      </c>
      <c r="I16092" s="207" t="s">
        <v>245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691</v>
      </c>
      <c r="C16093" s="205" t="s">
        <v>692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287</v>
      </c>
      <c r="H16093" s="207" t="s">
        <v>1039</v>
      </c>
      <c r="I16093" s="207" t="s">
        <v>245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691</v>
      </c>
      <c r="C16094" s="205" t="s">
        <v>692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287</v>
      </c>
      <c r="H16094" s="207" t="s">
        <v>1039</v>
      </c>
      <c r="I16094" s="207" t="s">
        <v>245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691</v>
      </c>
      <c r="C16095" s="205" t="s">
        <v>692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287</v>
      </c>
      <c r="H16095" s="207" t="s">
        <v>1039</v>
      </c>
      <c r="I16095" s="207" t="s">
        <v>245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691</v>
      </c>
      <c r="C16096" s="205" t="s">
        <v>692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287</v>
      </c>
      <c r="H16096" s="207" t="s">
        <v>1039</v>
      </c>
      <c r="I16096" s="207" t="s">
        <v>245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691</v>
      </c>
      <c r="C16097" s="205" t="s">
        <v>692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287</v>
      </c>
      <c r="H16097" s="207" t="s">
        <v>1039</v>
      </c>
      <c r="I16097" s="207" t="s">
        <v>245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691</v>
      </c>
      <c r="C16098" s="205" t="s">
        <v>692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287</v>
      </c>
      <c r="H16098" s="207" t="s">
        <v>1039</v>
      </c>
      <c r="I16098" s="207" t="s">
        <v>245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691</v>
      </c>
      <c r="C16099" s="205" t="s">
        <v>692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287</v>
      </c>
      <c r="H16099" s="207" t="s">
        <v>1039</v>
      </c>
      <c r="I16099" s="207" t="s">
        <v>245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691</v>
      </c>
      <c r="C16100" s="205" t="s">
        <v>692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287</v>
      </c>
      <c r="H16100" s="207" t="s">
        <v>1039</v>
      </c>
      <c r="I16100" s="207" t="s">
        <v>245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691</v>
      </c>
      <c r="C16101" s="205" t="s">
        <v>692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287</v>
      </c>
      <c r="H16101" s="207" t="s">
        <v>1039</v>
      </c>
      <c r="I16101" s="207" t="s">
        <v>245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691</v>
      </c>
      <c r="C16102" s="205" t="s">
        <v>692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287</v>
      </c>
      <c r="H16102" s="207" t="s">
        <v>1039</v>
      </c>
      <c r="I16102" s="207" t="s">
        <v>245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691</v>
      </c>
      <c r="C16103" s="205" t="s">
        <v>692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287</v>
      </c>
      <c r="H16103" s="207" t="s">
        <v>1039</v>
      </c>
      <c r="I16103" s="207" t="s">
        <v>245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691</v>
      </c>
      <c r="C16104" s="205" t="s">
        <v>692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287</v>
      </c>
      <c r="H16104" s="207" t="s">
        <v>1039</v>
      </c>
      <c r="I16104" s="207" t="s">
        <v>245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691</v>
      </c>
      <c r="C16105" s="205" t="s">
        <v>692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287</v>
      </c>
      <c r="H16105" s="207" t="s">
        <v>1039</v>
      </c>
      <c r="I16105" s="207" t="s">
        <v>245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691</v>
      </c>
      <c r="C16106" s="205" t="s">
        <v>692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287</v>
      </c>
      <c r="H16106" s="207" t="s">
        <v>1039</v>
      </c>
      <c r="I16106" s="207" t="s">
        <v>245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691</v>
      </c>
      <c r="C16107" s="205" t="s">
        <v>692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287</v>
      </c>
      <c r="H16107" s="207" t="s">
        <v>1039</v>
      </c>
      <c r="I16107" s="207" t="s">
        <v>245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691</v>
      </c>
      <c r="C16108" s="205" t="s">
        <v>692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287</v>
      </c>
      <c r="H16108" s="207" t="s">
        <v>1039</v>
      </c>
      <c r="I16108" s="207" t="s">
        <v>245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691</v>
      </c>
      <c r="C16109" s="205" t="s">
        <v>692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287</v>
      </c>
      <c r="H16109" s="207" t="s">
        <v>1039</v>
      </c>
      <c r="I16109" s="207" t="s">
        <v>245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691</v>
      </c>
      <c r="C16110" s="205" t="s">
        <v>692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287</v>
      </c>
      <c r="H16110" s="207" t="s">
        <v>1039</v>
      </c>
      <c r="I16110" s="207" t="s">
        <v>245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691</v>
      </c>
      <c r="C16111" s="205" t="s">
        <v>692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287</v>
      </c>
      <c r="H16111" s="207" t="s">
        <v>1039</v>
      </c>
      <c r="I16111" s="207" t="s">
        <v>245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691</v>
      </c>
      <c r="C16112" s="205" t="s">
        <v>692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287</v>
      </c>
      <c r="H16112" s="207" t="s">
        <v>1039</v>
      </c>
      <c r="I16112" s="207" t="s">
        <v>245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691</v>
      </c>
      <c r="C16113" s="205" t="s">
        <v>692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287</v>
      </c>
      <c r="H16113" s="207" t="s">
        <v>1039</v>
      </c>
      <c r="I16113" s="207" t="s">
        <v>245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691</v>
      </c>
      <c r="C16114" s="205" t="s">
        <v>692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287</v>
      </c>
      <c r="H16114" s="207" t="s">
        <v>1039</v>
      </c>
      <c r="I16114" s="207" t="s">
        <v>245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691</v>
      </c>
      <c r="C16115" s="205" t="s">
        <v>692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287</v>
      </c>
      <c r="H16115" s="207" t="s">
        <v>1039</v>
      </c>
      <c r="I16115" s="207" t="s">
        <v>245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691</v>
      </c>
      <c r="C16116" s="205" t="s">
        <v>692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287</v>
      </c>
      <c r="H16116" s="207" t="s">
        <v>1039</v>
      </c>
      <c r="I16116" s="207" t="s">
        <v>245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691</v>
      </c>
      <c r="C16117" s="205" t="s">
        <v>692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287</v>
      </c>
      <c r="H16117" s="207" t="s">
        <v>1039</v>
      </c>
      <c r="I16117" s="207" t="s">
        <v>245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691</v>
      </c>
      <c r="C16118" s="205" t="s">
        <v>692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287</v>
      </c>
      <c r="H16118" s="207" t="s">
        <v>1039</v>
      </c>
      <c r="I16118" s="207" t="s">
        <v>245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691</v>
      </c>
      <c r="C16119" s="205" t="s">
        <v>692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287</v>
      </c>
      <c r="H16119" s="207" t="s">
        <v>1039</v>
      </c>
      <c r="I16119" s="207" t="s">
        <v>245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691</v>
      </c>
      <c r="C16120" s="205" t="s">
        <v>692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287</v>
      </c>
      <c r="H16120" s="207" t="s">
        <v>1039</v>
      </c>
      <c r="I16120" s="207" t="s">
        <v>245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691</v>
      </c>
      <c r="C16121" s="205" t="s">
        <v>692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287</v>
      </c>
      <c r="H16121" s="207" t="s">
        <v>1039</v>
      </c>
      <c r="I16121" s="207" t="s">
        <v>245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691</v>
      </c>
      <c r="C16122" s="205" t="s">
        <v>692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287</v>
      </c>
      <c r="H16122" s="207" t="s">
        <v>1039</v>
      </c>
      <c r="I16122" s="207" t="s">
        <v>245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691</v>
      </c>
      <c r="C16123" s="205" t="s">
        <v>692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287</v>
      </c>
      <c r="H16123" s="207" t="s">
        <v>1039</v>
      </c>
      <c r="I16123" s="207" t="s">
        <v>245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691</v>
      </c>
      <c r="C16124" s="205" t="s">
        <v>692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287</v>
      </c>
      <c r="H16124" s="207" t="s">
        <v>1039</v>
      </c>
      <c r="I16124" s="207" t="s">
        <v>245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691</v>
      </c>
      <c r="C16125" s="205" t="s">
        <v>692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287</v>
      </c>
      <c r="H16125" s="207" t="s">
        <v>1039</v>
      </c>
      <c r="I16125" s="207" t="s">
        <v>245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691</v>
      </c>
      <c r="C16126" s="205" t="s">
        <v>692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287</v>
      </c>
      <c r="H16126" s="207" t="s">
        <v>1039</v>
      </c>
      <c r="I16126" s="207" t="s">
        <v>245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691</v>
      </c>
      <c r="C16127" s="205" t="s">
        <v>692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287</v>
      </c>
      <c r="H16127" s="207" t="s">
        <v>1039</v>
      </c>
      <c r="I16127" s="207" t="s">
        <v>245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691</v>
      </c>
      <c r="C16128" s="205" t="s">
        <v>692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287</v>
      </c>
      <c r="H16128" s="207" t="s">
        <v>1039</v>
      </c>
      <c r="I16128" s="207" t="s">
        <v>245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691</v>
      </c>
      <c r="C16129" s="205" t="s">
        <v>692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287</v>
      </c>
      <c r="H16129" s="207" t="s">
        <v>1039</v>
      </c>
      <c r="I16129" s="207" t="s">
        <v>245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691</v>
      </c>
      <c r="C16130" s="205" t="s">
        <v>692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287</v>
      </c>
      <c r="H16130" s="207" t="s">
        <v>1039</v>
      </c>
      <c r="I16130" s="207" t="s">
        <v>245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691</v>
      </c>
      <c r="C16131" s="205" t="s">
        <v>692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287</v>
      </c>
      <c r="H16131" s="207" t="s">
        <v>1039</v>
      </c>
      <c r="I16131" s="207" t="s">
        <v>245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691</v>
      </c>
      <c r="C16132" s="205" t="s">
        <v>692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287</v>
      </c>
      <c r="H16132" s="207" t="s">
        <v>1039</v>
      </c>
      <c r="I16132" s="207" t="s">
        <v>245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691</v>
      </c>
      <c r="C16133" s="205" t="s">
        <v>692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287</v>
      </c>
      <c r="H16133" s="207" t="s">
        <v>1039</v>
      </c>
      <c r="I16133" s="207" t="s">
        <v>245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691</v>
      </c>
      <c r="C16134" s="205" t="s">
        <v>692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287</v>
      </c>
      <c r="H16134" s="207" t="s">
        <v>1039</v>
      </c>
      <c r="I16134" s="207" t="s">
        <v>245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691</v>
      </c>
      <c r="C16135" s="205" t="s">
        <v>692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287</v>
      </c>
      <c r="H16135" s="207" t="s">
        <v>1039</v>
      </c>
      <c r="I16135" s="207" t="s">
        <v>245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691</v>
      </c>
      <c r="C16136" s="205" t="s">
        <v>692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287</v>
      </c>
      <c r="H16136" s="207" t="s">
        <v>1039</v>
      </c>
      <c r="I16136" s="207" t="s">
        <v>245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691</v>
      </c>
      <c r="C16137" s="205" t="s">
        <v>692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287</v>
      </c>
      <c r="H16137" s="207" t="s">
        <v>1039</v>
      </c>
      <c r="I16137" s="207" t="s">
        <v>245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691</v>
      </c>
      <c r="C16138" s="205" t="s">
        <v>692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287</v>
      </c>
      <c r="H16138" s="207" t="s">
        <v>1039</v>
      </c>
      <c r="I16138" s="207" t="s">
        <v>245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691</v>
      </c>
      <c r="C16139" s="205" t="s">
        <v>692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287</v>
      </c>
      <c r="H16139" s="207" t="s">
        <v>1039</v>
      </c>
      <c r="I16139" s="207" t="s">
        <v>245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691</v>
      </c>
      <c r="C16140" s="205" t="s">
        <v>692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287</v>
      </c>
      <c r="H16140" s="207" t="s">
        <v>1039</v>
      </c>
      <c r="I16140" s="207" t="s">
        <v>245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691</v>
      </c>
      <c r="C16141" s="205" t="s">
        <v>692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287</v>
      </c>
      <c r="H16141" s="207" t="s">
        <v>1039</v>
      </c>
      <c r="I16141" s="207" t="s">
        <v>245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691</v>
      </c>
      <c r="C16142" s="205" t="s">
        <v>692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287</v>
      </c>
      <c r="H16142" s="207" t="s">
        <v>1039</v>
      </c>
      <c r="I16142" s="207" t="s">
        <v>245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691</v>
      </c>
      <c r="C16143" s="205" t="s">
        <v>692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287</v>
      </c>
      <c r="H16143" s="207" t="s">
        <v>1039</v>
      </c>
      <c r="I16143" s="207" t="s">
        <v>245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691</v>
      </c>
      <c r="C16144" s="205" t="s">
        <v>692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287</v>
      </c>
      <c r="H16144" s="207" t="s">
        <v>1039</v>
      </c>
      <c r="I16144" s="207" t="s">
        <v>245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691</v>
      </c>
      <c r="C16145" s="205" t="s">
        <v>692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287</v>
      </c>
      <c r="H16145" s="207" t="s">
        <v>1039</v>
      </c>
      <c r="I16145" s="207" t="s">
        <v>245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691</v>
      </c>
      <c r="C16146" s="205" t="s">
        <v>692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287</v>
      </c>
      <c r="H16146" s="207" t="s">
        <v>1039</v>
      </c>
      <c r="I16146" s="207" t="s">
        <v>245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691</v>
      </c>
      <c r="C16147" s="205" t="s">
        <v>692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287</v>
      </c>
      <c r="H16147" s="207" t="s">
        <v>1039</v>
      </c>
      <c r="I16147" s="207" t="s">
        <v>245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691</v>
      </c>
      <c r="C16148" s="205" t="s">
        <v>692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287</v>
      </c>
      <c r="H16148" s="207" t="s">
        <v>1039</v>
      </c>
      <c r="I16148" s="207" t="s">
        <v>245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691</v>
      </c>
      <c r="C16149" s="205" t="s">
        <v>692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287</v>
      </c>
      <c r="H16149" s="207" t="s">
        <v>1039</v>
      </c>
      <c r="I16149" s="207" t="s">
        <v>245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691</v>
      </c>
      <c r="C16150" s="205" t="s">
        <v>692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287</v>
      </c>
      <c r="H16150" s="207" t="s">
        <v>1039</v>
      </c>
      <c r="I16150" s="207" t="s">
        <v>245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691</v>
      </c>
      <c r="C16151" s="205" t="s">
        <v>692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287</v>
      </c>
      <c r="H16151" s="207" t="s">
        <v>1039</v>
      </c>
      <c r="I16151" s="207" t="s">
        <v>245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691</v>
      </c>
      <c r="C16152" s="205" t="s">
        <v>692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287</v>
      </c>
      <c r="H16152" s="207" t="s">
        <v>1039</v>
      </c>
      <c r="I16152" s="207" t="s">
        <v>245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691</v>
      </c>
      <c r="C16153" s="205" t="s">
        <v>692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287</v>
      </c>
      <c r="H16153" s="207" t="s">
        <v>1039</v>
      </c>
      <c r="I16153" s="207" t="s">
        <v>245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691</v>
      </c>
      <c r="C16154" s="205" t="s">
        <v>692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287</v>
      </c>
      <c r="H16154" s="207" t="s">
        <v>1039</v>
      </c>
      <c r="I16154" s="207" t="s">
        <v>245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691</v>
      </c>
      <c r="C16155" s="205" t="s">
        <v>692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287</v>
      </c>
      <c r="H16155" s="207" t="s">
        <v>1039</v>
      </c>
      <c r="I16155" s="207" t="s">
        <v>245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691</v>
      </c>
      <c r="C16156" s="205" t="s">
        <v>692</v>
      </c>
      <c r="D16156" s="72" t="str">
        <f t="shared" si="505"/>
        <v>fev/2020</v>
      </c>
      <c r="E16156" s="206">
        <v>43881</v>
      </c>
      <c r="F16156" s="205" t="s">
        <v>606</v>
      </c>
      <c r="G16156" s="205" t="s">
        <v>287</v>
      </c>
      <c r="H16156" s="207" t="s">
        <v>1039</v>
      </c>
      <c r="I16156" s="207" t="s">
        <v>245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691</v>
      </c>
      <c r="C16157" s="205" t="s">
        <v>692</v>
      </c>
      <c r="D16157" s="72" t="str">
        <f t="shared" si="505"/>
        <v>fev/2020</v>
      </c>
      <c r="E16157" s="206">
        <v>43881</v>
      </c>
      <c r="F16157" s="205" t="s">
        <v>606</v>
      </c>
      <c r="G16157" s="205" t="s">
        <v>287</v>
      </c>
      <c r="H16157" s="207" t="s">
        <v>1039</v>
      </c>
      <c r="I16157" s="207" t="s">
        <v>245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691</v>
      </c>
      <c r="C16158" s="205" t="s">
        <v>692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287</v>
      </c>
      <c r="H16158" s="207" t="s">
        <v>323</v>
      </c>
      <c r="I16158" s="207" t="s">
        <v>241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691</v>
      </c>
      <c r="C16159" s="205" t="s">
        <v>692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287</v>
      </c>
      <c r="H16159" s="207" t="s">
        <v>323</v>
      </c>
      <c r="I16159" s="207" t="s">
        <v>241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691</v>
      </c>
      <c r="C16160" s="205" t="s">
        <v>692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287</v>
      </c>
      <c r="H16160" s="207" t="s">
        <v>2074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691</v>
      </c>
      <c r="C16161" s="205" t="s">
        <v>692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287</v>
      </c>
      <c r="H16161" s="207" t="s">
        <v>2710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691</v>
      </c>
      <c r="C16162" s="205" t="s">
        <v>692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287</v>
      </c>
      <c r="H16162" s="207" t="s">
        <v>2040</v>
      </c>
      <c r="I16162" s="207" t="s">
        <v>252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691</v>
      </c>
      <c r="C16163" s="205" t="s">
        <v>692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287</v>
      </c>
      <c r="H16163" s="207" t="s">
        <v>2040</v>
      </c>
      <c r="I16163" s="207" t="s">
        <v>252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691</v>
      </c>
      <c r="C16164" s="205" t="s">
        <v>692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287</v>
      </c>
      <c r="H16164" s="207" t="s">
        <v>2040</v>
      </c>
      <c r="I16164" s="207" t="s">
        <v>252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691</v>
      </c>
      <c r="C16165" s="205" t="s">
        <v>692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287</v>
      </c>
      <c r="H16165" s="207" t="s">
        <v>2716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691</v>
      </c>
      <c r="C16166" s="205" t="s">
        <v>692</v>
      </c>
      <c r="D16166" s="72" t="str">
        <f t="shared" si="505"/>
        <v>fev/2020</v>
      </c>
      <c r="E16166" s="206">
        <v>43881</v>
      </c>
      <c r="F16166" s="205" t="s">
        <v>210</v>
      </c>
      <c r="G16166" s="205" t="s">
        <v>287</v>
      </c>
      <c r="H16166" s="207" t="s">
        <v>298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691</v>
      </c>
      <c r="C16167" s="205" t="s">
        <v>692</v>
      </c>
      <c r="D16167" s="72" t="str">
        <f t="shared" si="505"/>
        <v>fev/2020</v>
      </c>
      <c r="E16167" s="206">
        <v>43881</v>
      </c>
      <c r="F16167" s="205" t="s">
        <v>210</v>
      </c>
      <c r="G16167" s="205" t="s">
        <v>287</v>
      </c>
      <c r="H16167" s="207" t="s">
        <v>298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691</v>
      </c>
      <c r="C16168" s="205" t="s">
        <v>692</v>
      </c>
      <c r="D16168" s="72" t="str">
        <f t="shared" si="505"/>
        <v>fev/2020</v>
      </c>
      <c r="E16168" s="206">
        <v>43881</v>
      </c>
      <c r="F16168" s="205" t="s">
        <v>210</v>
      </c>
      <c r="G16168" s="205" t="s">
        <v>287</v>
      </c>
      <c r="H16168" s="207" t="s">
        <v>298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691</v>
      </c>
      <c r="C16169" s="205" t="s">
        <v>692</v>
      </c>
      <c r="D16169" s="72" t="str">
        <f t="shared" si="505"/>
        <v>fev/2020</v>
      </c>
      <c r="E16169" s="206">
        <v>43881</v>
      </c>
      <c r="F16169" s="205" t="s">
        <v>210</v>
      </c>
      <c r="G16169" s="205" t="s">
        <v>287</v>
      </c>
      <c r="H16169" s="207" t="s">
        <v>298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691</v>
      </c>
      <c r="C16170" s="205" t="s">
        <v>692</v>
      </c>
      <c r="D16170" s="72" t="str">
        <f t="shared" si="505"/>
        <v>fev/2020</v>
      </c>
      <c r="E16170" s="206">
        <v>43881</v>
      </c>
      <c r="F16170" s="205" t="s">
        <v>203</v>
      </c>
      <c r="G16170" s="205" t="s">
        <v>287</v>
      </c>
      <c r="H16170" s="207" t="s">
        <v>204</v>
      </c>
      <c r="I16170" s="207" t="s">
        <v>292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691</v>
      </c>
      <c r="C16171" s="205" t="s">
        <v>692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287</v>
      </c>
      <c r="H16171" s="207" t="s">
        <v>2717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691</v>
      </c>
      <c r="C16172" s="205" t="s">
        <v>692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287</v>
      </c>
      <c r="H16172" s="207" t="s">
        <v>2718</v>
      </c>
      <c r="I16172" s="207" t="s">
        <v>240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691</v>
      </c>
      <c r="C16173" s="205" t="s">
        <v>692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287</v>
      </c>
      <c r="H16173" s="207" t="s">
        <v>2560</v>
      </c>
      <c r="I16173" s="207" t="s">
        <v>240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691</v>
      </c>
      <c r="C16174" s="205" t="s">
        <v>692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287</v>
      </c>
      <c r="H16174" s="207" t="s">
        <v>388</v>
      </c>
      <c r="I16174" s="207" t="s">
        <v>241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691</v>
      </c>
      <c r="C16175" s="205" t="s">
        <v>692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287</v>
      </c>
      <c r="H16175" s="207" t="s">
        <v>388</v>
      </c>
      <c r="I16175" s="207" t="s">
        <v>241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691</v>
      </c>
      <c r="C16176" s="205" t="s">
        <v>692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287</v>
      </c>
      <c r="H16176" s="207" t="s">
        <v>388</v>
      </c>
      <c r="I16176" s="207" t="s">
        <v>241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691</v>
      </c>
      <c r="C16177" s="205" t="s">
        <v>692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287</v>
      </c>
      <c r="H16177" s="207" t="s">
        <v>1884</v>
      </c>
      <c r="I16177" s="207" t="s">
        <v>240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691</v>
      </c>
      <c r="C16178" s="205" t="s">
        <v>692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287</v>
      </c>
      <c r="H16178" s="207" t="s">
        <v>1884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691</v>
      </c>
      <c r="C16179" s="205" t="s">
        <v>692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287</v>
      </c>
      <c r="H16179" s="207" t="s">
        <v>1884</v>
      </c>
      <c r="I16179" s="207" t="s">
        <v>240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691</v>
      </c>
      <c r="C16180" s="205" t="s">
        <v>692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287</v>
      </c>
      <c r="H16180" s="207" t="s">
        <v>1884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691</v>
      </c>
      <c r="C16181" s="205" t="s">
        <v>692</v>
      </c>
      <c r="D16181" s="72" t="str">
        <f t="shared" si="505"/>
        <v>fev/2020</v>
      </c>
      <c r="E16181" s="206">
        <v>43882</v>
      </c>
      <c r="F16181" s="205" t="s">
        <v>201</v>
      </c>
      <c r="G16181" s="205" t="s">
        <v>287</v>
      </c>
      <c r="H16181" s="207" t="s">
        <v>294</v>
      </c>
      <c r="I16181" s="207" t="s">
        <v>229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691</v>
      </c>
      <c r="C16182" s="205" t="s">
        <v>692</v>
      </c>
      <c r="D16182" s="72" t="str">
        <f t="shared" si="505"/>
        <v>fev/2020</v>
      </c>
      <c r="E16182" s="206">
        <v>43882</v>
      </c>
      <c r="F16182" s="205" t="s">
        <v>210</v>
      </c>
      <c r="G16182" s="205" t="s">
        <v>287</v>
      </c>
      <c r="H16182" s="207" t="s">
        <v>298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691</v>
      </c>
      <c r="C16183" s="205" t="s">
        <v>692</v>
      </c>
      <c r="D16183" s="72" t="str">
        <f t="shared" si="505"/>
        <v>fev/2020</v>
      </c>
      <c r="E16183" s="206">
        <v>43882</v>
      </c>
      <c r="F16183" s="205" t="s">
        <v>210</v>
      </c>
      <c r="G16183" s="205" t="s">
        <v>287</v>
      </c>
      <c r="H16183" s="207" t="s">
        <v>298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691</v>
      </c>
      <c r="C16184" s="205" t="s">
        <v>692</v>
      </c>
      <c r="D16184" s="72" t="str">
        <f t="shared" si="505"/>
        <v>fev/2020</v>
      </c>
      <c r="E16184" s="206">
        <v>43882</v>
      </c>
      <c r="F16184" s="205" t="s">
        <v>210</v>
      </c>
      <c r="G16184" s="205" t="s">
        <v>287</v>
      </c>
      <c r="H16184" s="207" t="s">
        <v>298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691</v>
      </c>
      <c r="C16185" s="205" t="s">
        <v>692</v>
      </c>
      <c r="D16185" s="72" t="str">
        <f t="shared" si="505"/>
        <v>fev/2020</v>
      </c>
      <c r="E16185" s="206">
        <v>43882</v>
      </c>
      <c r="F16185" s="205" t="s">
        <v>210</v>
      </c>
      <c r="G16185" s="205" t="s">
        <v>287</v>
      </c>
      <c r="H16185" s="207" t="s">
        <v>298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691</v>
      </c>
      <c r="C16186" s="205" t="s">
        <v>692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287</v>
      </c>
      <c r="H16186" s="207" t="s">
        <v>2719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691</v>
      </c>
      <c r="C16187" s="205" t="s">
        <v>692</v>
      </c>
      <c r="D16187" s="72" t="str">
        <f t="shared" si="505"/>
        <v>fev/2020</v>
      </c>
      <c r="E16187" s="206">
        <v>43882</v>
      </c>
      <c r="F16187" s="205" t="s">
        <v>203</v>
      </c>
      <c r="G16187" s="205" t="s">
        <v>287</v>
      </c>
      <c r="H16187" s="207" t="s">
        <v>204</v>
      </c>
      <c r="I16187" s="207" t="s">
        <v>292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691</v>
      </c>
      <c r="C16188" s="205" t="s">
        <v>692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287</v>
      </c>
      <c r="H16188" s="207" t="s">
        <v>2717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691</v>
      </c>
      <c r="C16189" s="205" t="s">
        <v>692</v>
      </c>
      <c r="D16189" s="72" t="str">
        <f t="shared" si="505"/>
        <v>fev/2020</v>
      </c>
      <c r="E16189" s="206">
        <v>43887</v>
      </c>
      <c r="F16189" s="205" t="s">
        <v>203</v>
      </c>
      <c r="G16189" s="205" t="s">
        <v>287</v>
      </c>
      <c r="H16189" s="207" t="s">
        <v>204</v>
      </c>
      <c r="I16189" s="207" t="s">
        <v>292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691</v>
      </c>
      <c r="C16190" s="205" t="s">
        <v>692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287</v>
      </c>
      <c r="H16190" s="207" t="s">
        <v>2720</v>
      </c>
      <c r="I16190" s="207" t="s">
        <v>253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691</v>
      </c>
      <c r="C16191" s="205" t="s">
        <v>692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287</v>
      </c>
      <c r="H16191" s="207" t="s">
        <v>2720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691</v>
      </c>
      <c r="C16192" s="205" t="s">
        <v>692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287</v>
      </c>
      <c r="H16192" s="207" t="s">
        <v>2560</v>
      </c>
      <c r="I16192" s="207" t="s">
        <v>240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691</v>
      </c>
      <c r="C16193" s="205" t="s">
        <v>692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287</v>
      </c>
      <c r="H16193" s="207" t="s">
        <v>2721</v>
      </c>
      <c r="I16193" s="207" t="s">
        <v>240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691</v>
      </c>
      <c r="C16194" s="205" t="s">
        <v>692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287</v>
      </c>
      <c r="H16194" s="207" t="s">
        <v>2721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691</v>
      </c>
      <c r="C16195" s="205" t="s">
        <v>692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287</v>
      </c>
      <c r="H16195" s="207" t="s">
        <v>2722</v>
      </c>
      <c r="I16195" s="207" t="s">
        <v>241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691</v>
      </c>
      <c r="C16196" s="205" t="s">
        <v>692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287</v>
      </c>
      <c r="H16196" s="207" t="s">
        <v>2722</v>
      </c>
      <c r="I16196" s="207" t="s">
        <v>241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691</v>
      </c>
      <c r="C16197" s="205" t="s">
        <v>692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287</v>
      </c>
      <c r="H16197" s="207" t="s">
        <v>2722</v>
      </c>
      <c r="I16197" s="207" t="s">
        <v>241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691</v>
      </c>
      <c r="C16198" s="205" t="s">
        <v>692</v>
      </c>
      <c r="D16198" s="72" t="str">
        <f t="shared" si="507"/>
        <v>fev/2020</v>
      </c>
      <c r="E16198" s="206">
        <v>43888</v>
      </c>
      <c r="F16198" s="205" t="s">
        <v>210</v>
      </c>
      <c r="G16198" s="205" t="s">
        <v>287</v>
      </c>
      <c r="H16198" s="207" t="s">
        <v>298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691</v>
      </c>
      <c r="C16199" s="205" t="s">
        <v>692</v>
      </c>
      <c r="D16199" s="72" t="str">
        <f t="shared" si="507"/>
        <v>fev/2020</v>
      </c>
      <c r="E16199" s="206">
        <v>43888</v>
      </c>
      <c r="F16199" s="205" t="s">
        <v>210</v>
      </c>
      <c r="G16199" s="205" t="s">
        <v>287</v>
      </c>
      <c r="H16199" s="207" t="s">
        <v>298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691</v>
      </c>
      <c r="C16200" s="205" t="s">
        <v>692</v>
      </c>
      <c r="D16200" s="72" t="str">
        <f t="shared" si="507"/>
        <v>fev/2020</v>
      </c>
      <c r="E16200" s="206">
        <v>43888</v>
      </c>
      <c r="F16200" s="205" t="s">
        <v>210</v>
      </c>
      <c r="G16200" s="205" t="s">
        <v>287</v>
      </c>
      <c r="H16200" s="207" t="s">
        <v>298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691</v>
      </c>
      <c r="C16201" s="205" t="s">
        <v>692</v>
      </c>
      <c r="D16201" s="72" t="str">
        <f t="shared" si="507"/>
        <v>fev/2020</v>
      </c>
      <c r="E16201" s="206">
        <v>43888</v>
      </c>
      <c r="F16201" s="205" t="s">
        <v>210</v>
      </c>
      <c r="G16201" s="205" t="s">
        <v>287</v>
      </c>
      <c r="H16201" s="207" t="s">
        <v>298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691</v>
      </c>
      <c r="C16202" s="205" t="s">
        <v>692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287</v>
      </c>
      <c r="H16202" s="207" t="s">
        <v>2723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691</v>
      </c>
      <c r="C16203" s="205" t="s">
        <v>692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287</v>
      </c>
      <c r="H16203" s="207" t="s">
        <v>2724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691</v>
      </c>
      <c r="C16204" s="205" t="s">
        <v>692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287</v>
      </c>
      <c r="H16204" s="207" t="s">
        <v>2725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691</v>
      </c>
      <c r="C16205" s="205" t="s">
        <v>692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287</v>
      </c>
      <c r="H16205" s="207" t="s">
        <v>2726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691</v>
      </c>
      <c r="C16206" s="205" t="s">
        <v>692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287</v>
      </c>
      <c r="H16206" s="207" t="s">
        <v>2727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691</v>
      </c>
      <c r="C16207" s="205" t="s">
        <v>692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287</v>
      </c>
      <c r="H16207" s="207" t="s">
        <v>2728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691</v>
      </c>
      <c r="C16208" s="205" t="s">
        <v>692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287</v>
      </c>
      <c r="H16208" s="207" t="s">
        <v>752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691</v>
      </c>
      <c r="C16209" s="205" t="s">
        <v>692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287</v>
      </c>
      <c r="H16209" s="207" t="s">
        <v>2729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691</v>
      </c>
      <c r="C16210" s="205" t="s">
        <v>692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287</v>
      </c>
      <c r="H16210" s="207" t="s">
        <v>934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691</v>
      </c>
      <c r="C16211" s="205" t="s">
        <v>692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287</v>
      </c>
      <c r="H16211" s="207" t="s">
        <v>994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691</v>
      </c>
      <c r="C16212" s="205" t="s">
        <v>692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287</v>
      </c>
      <c r="H16212" s="207" t="s">
        <v>774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691</v>
      </c>
      <c r="C16213" s="205" t="s">
        <v>692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287</v>
      </c>
      <c r="H16213" s="207" t="s">
        <v>2730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691</v>
      </c>
      <c r="C16214" s="205" t="s">
        <v>692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287</v>
      </c>
      <c r="H16214" s="207" t="s">
        <v>985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691</v>
      </c>
      <c r="C16215" s="205" t="s">
        <v>692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287</v>
      </c>
      <c r="H16215" s="207" t="s">
        <v>2731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691</v>
      </c>
      <c r="C16216" s="205" t="s">
        <v>692</v>
      </c>
      <c r="D16216" s="72" t="str">
        <f t="shared" si="507"/>
        <v>fev/2020</v>
      </c>
      <c r="E16216" s="206">
        <v>43888</v>
      </c>
      <c r="F16216" s="205" t="s">
        <v>210</v>
      </c>
      <c r="G16216" s="205" t="s">
        <v>287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691</v>
      </c>
      <c r="C16217" s="205" t="s">
        <v>692</v>
      </c>
      <c r="D16217" s="72" t="str">
        <f t="shared" si="507"/>
        <v>fev/2020</v>
      </c>
      <c r="E16217" s="206">
        <v>43888</v>
      </c>
      <c r="F16217" s="205" t="s">
        <v>203</v>
      </c>
      <c r="G16217" s="205" t="s">
        <v>287</v>
      </c>
      <c r="H16217" s="207" t="s">
        <v>204</v>
      </c>
      <c r="I16217" s="207" t="s">
        <v>292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691</v>
      </c>
      <c r="C16218" s="205" t="s">
        <v>692</v>
      </c>
      <c r="D16218" s="72" t="str">
        <f t="shared" si="507"/>
        <v>fev/2020</v>
      </c>
      <c r="E16218" s="206">
        <v>43889</v>
      </c>
      <c r="F16218" s="205" t="s">
        <v>211</v>
      </c>
      <c r="G16218" s="205" t="s">
        <v>287</v>
      </c>
      <c r="H16218" s="207" t="s">
        <v>2665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691</v>
      </c>
      <c r="C16219" s="205" t="s">
        <v>692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287</v>
      </c>
      <c r="H16219" s="207" t="s">
        <v>363</v>
      </c>
      <c r="I16219" s="207" t="s">
        <v>240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691</v>
      </c>
      <c r="C16220" s="205" t="s">
        <v>692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287</v>
      </c>
      <c r="H16220" s="207" t="s">
        <v>2732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691</v>
      </c>
      <c r="C16221" s="205" t="s">
        <v>692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287</v>
      </c>
      <c r="H16221" s="207" t="s">
        <v>2733</v>
      </c>
      <c r="I16221" s="207" t="s">
        <v>240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691</v>
      </c>
      <c r="C16222" s="205" t="s">
        <v>692</v>
      </c>
      <c r="D16222" s="72" t="str">
        <f t="shared" si="507"/>
        <v>fev/2020</v>
      </c>
      <c r="E16222" s="206">
        <v>43889</v>
      </c>
      <c r="F16222" s="210"/>
      <c r="G16222" s="205" t="s">
        <v>287</v>
      </c>
      <c r="H16222" s="207" t="s">
        <v>2668</v>
      </c>
      <c r="I16222" s="207" t="s">
        <v>240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691</v>
      </c>
      <c r="C16223" s="205" t="s">
        <v>692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287</v>
      </c>
      <c r="H16223" s="207" t="s">
        <v>2407</v>
      </c>
      <c r="I16223" s="207" t="s">
        <v>253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691</v>
      </c>
      <c r="C16224" s="205" t="s">
        <v>692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287</v>
      </c>
      <c r="H16224" s="207" t="s">
        <v>2734</v>
      </c>
      <c r="I16224" s="207" t="s">
        <v>250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691</v>
      </c>
      <c r="C16225" s="205" t="s">
        <v>692</v>
      </c>
      <c r="D16225" s="72" t="str">
        <f t="shared" si="507"/>
        <v>fev/2020</v>
      </c>
      <c r="E16225" s="206">
        <v>43889</v>
      </c>
      <c r="F16225" s="205" t="s">
        <v>210</v>
      </c>
      <c r="G16225" s="205" t="s">
        <v>287</v>
      </c>
      <c r="H16225" s="207" t="s">
        <v>298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691</v>
      </c>
      <c r="C16226" s="205" t="s">
        <v>692</v>
      </c>
      <c r="D16226" s="72" t="str">
        <f t="shared" si="507"/>
        <v>fev/2020</v>
      </c>
      <c r="E16226" s="206">
        <v>43889</v>
      </c>
      <c r="F16226" s="205" t="s">
        <v>210</v>
      </c>
      <c r="G16226" s="205" t="s">
        <v>287</v>
      </c>
      <c r="H16226" s="207" t="s">
        <v>298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691</v>
      </c>
      <c r="C16227" s="205" t="s">
        <v>692</v>
      </c>
      <c r="D16227" s="72" t="str">
        <f t="shared" si="507"/>
        <v>fev/2020</v>
      </c>
      <c r="E16227" s="206">
        <v>43889</v>
      </c>
      <c r="F16227" s="205" t="s">
        <v>210</v>
      </c>
      <c r="G16227" s="205" t="s">
        <v>287</v>
      </c>
      <c r="H16227" s="207" t="s">
        <v>298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691</v>
      </c>
      <c r="C16228" s="205" t="s">
        <v>692</v>
      </c>
      <c r="D16228" s="72" t="str">
        <f t="shared" si="507"/>
        <v>fev/2020</v>
      </c>
      <c r="E16228" s="206">
        <v>43889</v>
      </c>
      <c r="F16228" s="205" t="s">
        <v>210</v>
      </c>
      <c r="G16228" s="205" t="s">
        <v>287</v>
      </c>
      <c r="H16228" s="207" t="s">
        <v>298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691</v>
      </c>
      <c r="C16229" s="205" t="s">
        <v>692</v>
      </c>
      <c r="D16229" s="72" t="str">
        <f t="shared" si="507"/>
        <v>fev/2020</v>
      </c>
      <c r="E16229" s="206">
        <v>43889</v>
      </c>
      <c r="F16229" s="205" t="s">
        <v>210</v>
      </c>
      <c r="G16229" s="205" t="s">
        <v>287</v>
      </c>
      <c r="H16229" s="207" t="s">
        <v>298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691</v>
      </c>
      <c r="C16230" s="205" t="s">
        <v>692</v>
      </c>
      <c r="D16230" s="72" t="str">
        <f t="shared" si="507"/>
        <v>fev/2020</v>
      </c>
      <c r="E16230" s="206">
        <v>43889</v>
      </c>
      <c r="F16230" s="205" t="s">
        <v>210</v>
      </c>
      <c r="G16230" s="205" t="s">
        <v>287</v>
      </c>
      <c r="H16230" s="207" t="s">
        <v>298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691</v>
      </c>
      <c r="C16231" s="205" t="s">
        <v>692</v>
      </c>
      <c r="D16231" s="72" t="str">
        <f t="shared" si="507"/>
        <v>fev/2020</v>
      </c>
      <c r="E16231" s="206">
        <v>43889</v>
      </c>
      <c r="F16231" s="205" t="s">
        <v>203</v>
      </c>
      <c r="G16231" s="205" t="s">
        <v>287</v>
      </c>
      <c r="H16231" s="207" t="s">
        <v>204</v>
      </c>
      <c r="I16231" s="207" t="s">
        <v>292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693</v>
      </c>
      <c r="C16232" s="205" t="s">
        <v>692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287</v>
      </c>
      <c r="H16232" s="207" t="s">
        <v>2735</v>
      </c>
      <c r="I16232" s="207" t="s">
        <v>230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691</v>
      </c>
      <c r="C16233" s="205" t="s">
        <v>692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287</v>
      </c>
      <c r="H16233" s="207" t="s">
        <v>2735</v>
      </c>
      <c r="I16233" s="207" t="s">
        <v>230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691</v>
      </c>
      <c r="C16234" s="205" t="s">
        <v>692</v>
      </c>
      <c r="D16234" s="72" t="str">
        <f t="shared" si="507"/>
        <v>mar/2020</v>
      </c>
      <c r="E16234" s="206">
        <v>43892</v>
      </c>
      <c r="F16234" s="205" t="s">
        <v>211</v>
      </c>
      <c r="G16234" s="205" t="s">
        <v>287</v>
      </c>
      <c r="H16234" s="207" t="s">
        <v>2665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691</v>
      </c>
      <c r="C16235" s="205" t="s">
        <v>692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287</v>
      </c>
      <c r="H16235" s="207" t="s">
        <v>2736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691</v>
      </c>
      <c r="C16236" s="205" t="s">
        <v>692</v>
      </c>
      <c r="D16236" s="72" t="str">
        <f t="shared" si="507"/>
        <v>mar/2020</v>
      </c>
      <c r="E16236" s="206">
        <v>43892</v>
      </c>
      <c r="F16236" s="205" t="s">
        <v>210</v>
      </c>
      <c r="G16236" s="205" t="s">
        <v>287</v>
      </c>
      <c r="H16236" s="207" t="s">
        <v>298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691</v>
      </c>
      <c r="C16237" s="205" t="s">
        <v>692</v>
      </c>
      <c r="D16237" s="72" t="str">
        <f t="shared" si="507"/>
        <v>mar/2020</v>
      </c>
      <c r="E16237" s="206">
        <v>43892</v>
      </c>
      <c r="F16237" s="205" t="s">
        <v>203</v>
      </c>
      <c r="G16237" s="205" t="s">
        <v>287</v>
      </c>
      <c r="H16237" s="207" t="s">
        <v>204</v>
      </c>
      <c r="I16237" s="207" t="s">
        <v>292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691</v>
      </c>
      <c r="C16238" s="205" t="s">
        <v>692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287</v>
      </c>
      <c r="H16238" s="207" t="s">
        <v>2010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691</v>
      </c>
      <c r="C16239" s="205" t="s">
        <v>692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287</v>
      </c>
      <c r="H16239" s="207" t="s">
        <v>2010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691</v>
      </c>
      <c r="C16240" s="205" t="s">
        <v>692</v>
      </c>
      <c r="D16240" s="72" t="str">
        <f t="shared" si="507"/>
        <v>mar/2020</v>
      </c>
      <c r="E16240" s="206">
        <v>43895</v>
      </c>
      <c r="F16240" s="205" t="s">
        <v>203</v>
      </c>
      <c r="G16240" s="205" t="s">
        <v>287</v>
      </c>
      <c r="H16240" s="207" t="s">
        <v>204</v>
      </c>
      <c r="I16240" s="207" t="s">
        <v>292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691</v>
      </c>
      <c r="C16241" s="205" t="s">
        <v>692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287</v>
      </c>
      <c r="H16241" s="207" t="s">
        <v>824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691</v>
      </c>
      <c r="C16242" s="205" t="s">
        <v>692</v>
      </c>
      <c r="D16242" s="72" t="str">
        <f t="shared" si="507"/>
        <v>mar/2020</v>
      </c>
      <c r="E16242" s="206">
        <v>43896</v>
      </c>
      <c r="F16242" s="205" t="s">
        <v>203</v>
      </c>
      <c r="G16242" s="205" t="s">
        <v>287</v>
      </c>
      <c r="H16242" s="207" t="s">
        <v>204</v>
      </c>
      <c r="I16242" s="207" t="s">
        <v>292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693</v>
      </c>
      <c r="C16243" s="205" t="s">
        <v>692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287</v>
      </c>
      <c r="H16243" s="207" t="s">
        <v>140</v>
      </c>
      <c r="I16243" s="207" t="s">
        <v>227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693</v>
      </c>
      <c r="C16244" s="205" t="s">
        <v>692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287</v>
      </c>
      <c r="H16244" s="207" t="s">
        <v>140</v>
      </c>
      <c r="I16244" s="207" t="s">
        <v>227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693</v>
      </c>
      <c r="C16245" s="205" t="s">
        <v>692</v>
      </c>
      <c r="D16245" s="72" t="str">
        <f t="shared" si="507"/>
        <v>mar/2020</v>
      </c>
      <c r="E16245" s="206">
        <v>43900</v>
      </c>
      <c r="F16245" s="205" t="s">
        <v>201</v>
      </c>
      <c r="G16245" s="205" t="s">
        <v>287</v>
      </c>
      <c r="H16245" s="207" t="s">
        <v>1887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693</v>
      </c>
      <c r="C16246" s="205" t="s">
        <v>692</v>
      </c>
      <c r="D16246" s="72" t="str">
        <f t="shared" si="507"/>
        <v>mar/2020</v>
      </c>
      <c r="E16246" s="206">
        <v>43900</v>
      </c>
      <c r="F16246" s="205" t="s">
        <v>210</v>
      </c>
      <c r="G16246" s="205" t="s">
        <v>287</v>
      </c>
      <c r="H16246" s="207" t="s">
        <v>321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691</v>
      </c>
      <c r="C16247" s="205" t="s">
        <v>692</v>
      </c>
      <c r="D16247" s="72" t="str">
        <f t="shared" si="507"/>
        <v>mar/2020</v>
      </c>
      <c r="E16247" s="206">
        <v>43900</v>
      </c>
      <c r="F16247" s="205" t="s">
        <v>201</v>
      </c>
      <c r="G16247" s="205" t="s">
        <v>287</v>
      </c>
      <c r="H16247" s="207" t="s">
        <v>1887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691</v>
      </c>
      <c r="C16248" s="205" t="s">
        <v>692</v>
      </c>
      <c r="D16248" s="72" t="str">
        <f t="shared" si="507"/>
        <v>mar/2020</v>
      </c>
      <c r="E16248" s="206">
        <v>43900</v>
      </c>
      <c r="F16248" s="205" t="s">
        <v>2351</v>
      </c>
      <c r="G16248" s="205" t="s">
        <v>2627</v>
      </c>
      <c r="H16248" s="207" t="s">
        <v>2661</v>
      </c>
      <c r="I16248" s="207" t="s">
        <v>273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691</v>
      </c>
      <c r="C16249" s="205" t="s">
        <v>692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287</v>
      </c>
      <c r="H16249" s="207" t="s">
        <v>2737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693</v>
      </c>
      <c r="C16250" s="205" t="s">
        <v>692</v>
      </c>
      <c r="D16250" s="72" t="str">
        <f t="shared" si="507"/>
        <v>mar/2020</v>
      </c>
      <c r="E16250" s="206">
        <v>43901</v>
      </c>
      <c r="F16250" s="205" t="s">
        <v>1618</v>
      </c>
      <c r="G16250" s="205" t="s">
        <v>287</v>
      </c>
      <c r="H16250" s="207" t="s">
        <v>1888</v>
      </c>
      <c r="I16250" s="207" t="s">
        <v>202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693</v>
      </c>
      <c r="C16251" s="205" t="s">
        <v>692</v>
      </c>
      <c r="D16251" s="72" t="str">
        <f t="shared" si="507"/>
        <v>mar/2020</v>
      </c>
      <c r="E16251" s="206">
        <v>43901</v>
      </c>
      <c r="F16251" s="205" t="s">
        <v>201</v>
      </c>
      <c r="G16251" s="205" t="s">
        <v>287</v>
      </c>
      <c r="H16251" s="207" t="s">
        <v>1887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691</v>
      </c>
      <c r="C16252" s="205" t="s">
        <v>692</v>
      </c>
      <c r="D16252" s="72" t="str">
        <f t="shared" si="507"/>
        <v>mar/2020</v>
      </c>
      <c r="E16252" s="206">
        <v>43901</v>
      </c>
      <c r="F16252" s="205" t="s">
        <v>201</v>
      </c>
      <c r="G16252" s="205" t="s">
        <v>287</v>
      </c>
      <c r="H16252" s="207" t="s">
        <v>1887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691</v>
      </c>
      <c r="C16253" s="205" t="s">
        <v>692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287</v>
      </c>
      <c r="H16253" s="207" t="s">
        <v>2738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691</v>
      </c>
      <c r="C16254" s="205" t="s">
        <v>692</v>
      </c>
      <c r="D16254" s="72" t="str">
        <f t="shared" si="507"/>
        <v>mar/2020</v>
      </c>
      <c r="E16254" s="206">
        <v>43901</v>
      </c>
      <c r="F16254" s="205" t="s">
        <v>201</v>
      </c>
      <c r="G16254" s="205" t="s">
        <v>287</v>
      </c>
      <c r="H16254" s="207" t="s">
        <v>294</v>
      </c>
      <c r="I16254" s="207" t="s">
        <v>229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693</v>
      </c>
      <c r="C16255" s="205" t="s">
        <v>692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287</v>
      </c>
      <c r="H16255" s="207" t="s">
        <v>140</v>
      </c>
      <c r="I16255" s="207" t="s">
        <v>227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693</v>
      </c>
      <c r="C16256" s="205" t="s">
        <v>692</v>
      </c>
      <c r="D16256" s="72" t="str">
        <f t="shared" si="507"/>
        <v>mar/2020</v>
      </c>
      <c r="E16256" s="206">
        <v>43902</v>
      </c>
      <c r="F16256" s="205" t="s">
        <v>201</v>
      </c>
      <c r="G16256" s="205" t="s">
        <v>287</v>
      </c>
      <c r="H16256" s="207" t="s">
        <v>1887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693</v>
      </c>
      <c r="C16257" s="205" t="s">
        <v>692</v>
      </c>
      <c r="D16257" s="72" t="str">
        <f t="shared" si="507"/>
        <v>mar/2020</v>
      </c>
      <c r="E16257" s="206">
        <v>43902</v>
      </c>
      <c r="F16257" s="205" t="s">
        <v>201</v>
      </c>
      <c r="G16257" s="205" t="s">
        <v>287</v>
      </c>
      <c r="H16257" s="207" t="s">
        <v>1887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693</v>
      </c>
      <c r="C16258" s="205" t="s">
        <v>692</v>
      </c>
      <c r="D16258" s="72" t="str">
        <f t="shared" si="507"/>
        <v>mar/2020</v>
      </c>
      <c r="E16258" s="206">
        <v>43902</v>
      </c>
      <c r="F16258" s="205" t="s">
        <v>203</v>
      </c>
      <c r="G16258" s="205" t="s">
        <v>287</v>
      </c>
      <c r="H16258" s="207" t="s">
        <v>204</v>
      </c>
      <c r="I16258" s="207" t="s">
        <v>292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691</v>
      </c>
      <c r="C16259" s="205" t="s">
        <v>692</v>
      </c>
      <c r="D16259" s="72" t="str">
        <f t="shared" si="507"/>
        <v>mar/2020</v>
      </c>
      <c r="E16259" s="206">
        <v>43902</v>
      </c>
      <c r="F16259" s="205" t="s">
        <v>201</v>
      </c>
      <c r="G16259" s="205" t="s">
        <v>287</v>
      </c>
      <c r="H16259" s="207" t="s">
        <v>1887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691</v>
      </c>
      <c r="C16260" s="205" t="s">
        <v>692</v>
      </c>
      <c r="D16260" s="72" t="str">
        <f t="shared" ref="D16260:D16323" si="509">TEXT(E16260,"mmm/aaaa")</f>
        <v>mar/2020</v>
      </c>
      <c r="E16260" s="206">
        <v>43902</v>
      </c>
      <c r="F16260" s="205" t="s">
        <v>201</v>
      </c>
      <c r="G16260" s="205" t="s">
        <v>287</v>
      </c>
      <c r="H16260" s="207" t="s">
        <v>1887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691</v>
      </c>
      <c r="C16261" s="205" t="s">
        <v>692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287</v>
      </c>
      <c r="H16261" s="207" t="s">
        <v>2173</v>
      </c>
      <c r="I16261" s="207" t="s">
        <v>236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691</v>
      </c>
      <c r="C16262" s="205" t="s">
        <v>692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287</v>
      </c>
      <c r="H16262" s="207" t="s">
        <v>1354</v>
      </c>
      <c r="I16262" s="207" t="s">
        <v>235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691</v>
      </c>
      <c r="C16263" s="205" t="s">
        <v>692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287</v>
      </c>
      <c r="H16263" s="207" t="s">
        <v>1354</v>
      </c>
      <c r="I16263" s="207" t="s">
        <v>235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691</v>
      </c>
      <c r="C16264" s="205" t="s">
        <v>692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287</v>
      </c>
      <c r="H16264" s="207" t="s">
        <v>2309</v>
      </c>
      <c r="I16264" s="207" t="s">
        <v>260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691</v>
      </c>
      <c r="C16265" s="205" t="s">
        <v>692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287</v>
      </c>
      <c r="H16265" s="207" t="s">
        <v>1011</v>
      </c>
      <c r="I16265" s="207" t="s">
        <v>235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691</v>
      </c>
      <c r="C16266" s="205" t="s">
        <v>692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287</v>
      </c>
      <c r="H16266" s="207" t="s">
        <v>2652</v>
      </c>
      <c r="I16266" s="207" t="s">
        <v>235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691</v>
      </c>
      <c r="C16267" s="205" t="s">
        <v>692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287</v>
      </c>
      <c r="H16267" s="207" t="s">
        <v>2686</v>
      </c>
      <c r="I16267" s="207" t="s">
        <v>235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691</v>
      </c>
      <c r="C16268" s="205" t="s">
        <v>692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287</v>
      </c>
      <c r="H16268" s="207" t="s">
        <v>1897</v>
      </c>
      <c r="I16268" s="207" t="s">
        <v>242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691</v>
      </c>
      <c r="C16269" s="205" t="s">
        <v>692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287</v>
      </c>
      <c r="H16269" s="207" t="s">
        <v>316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691</v>
      </c>
      <c r="C16270" s="205" t="s">
        <v>692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287</v>
      </c>
      <c r="H16270" s="207" t="s">
        <v>316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691</v>
      </c>
      <c r="C16271" s="205" t="s">
        <v>692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287</v>
      </c>
      <c r="H16271" s="207" t="s">
        <v>1059</v>
      </c>
      <c r="I16271" s="207" t="s">
        <v>261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691</v>
      </c>
      <c r="C16272" s="205" t="s">
        <v>692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287</v>
      </c>
      <c r="H16272" s="207" t="s">
        <v>814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691</v>
      </c>
      <c r="C16273" s="205" t="s">
        <v>692</v>
      </c>
      <c r="D16273" s="72" t="str">
        <f t="shared" si="509"/>
        <v>mar/2020</v>
      </c>
      <c r="E16273" s="206">
        <v>43902</v>
      </c>
      <c r="F16273" s="205" t="s">
        <v>211</v>
      </c>
      <c r="G16273" s="205" t="s">
        <v>287</v>
      </c>
      <c r="H16273" s="207" t="s">
        <v>2739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691</v>
      </c>
      <c r="C16274" s="205" t="s">
        <v>692</v>
      </c>
      <c r="D16274" s="72" t="str">
        <f t="shared" si="509"/>
        <v>mar/2020</v>
      </c>
      <c r="E16274" s="206">
        <v>43902</v>
      </c>
      <c r="F16274" s="205" t="s">
        <v>210</v>
      </c>
      <c r="G16274" s="205" t="s">
        <v>287</v>
      </c>
      <c r="H16274" s="207" t="s">
        <v>298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691</v>
      </c>
      <c r="C16275" s="205" t="s">
        <v>692</v>
      </c>
      <c r="D16275" s="72" t="str">
        <f t="shared" si="509"/>
        <v>mar/2020</v>
      </c>
      <c r="E16275" s="206">
        <v>43902</v>
      </c>
      <c r="F16275" s="205" t="s">
        <v>210</v>
      </c>
      <c r="G16275" s="205" t="s">
        <v>287</v>
      </c>
      <c r="H16275" s="207" t="s">
        <v>298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691</v>
      </c>
      <c r="C16276" s="205" t="s">
        <v>692</v>
      </c>
      <c r="D16276" s="72" t="str">
        <f t="shared" si="509"/>
        <v>mar/2020</v>
      </c>
      <c r="E16276" s="206">
        <v>43902</v>
      </c>
      <c r="F16276" s="205" t="s">
        <v>210</v>
      </c>
      <c r="G16276" s="205" t="s">
        <v>287</v>
      </c>
      <c r="H16276" s="207" t="s">
        <v>298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691</v>
      </c>
      <c r="C16277" s="205" t="s">
        <v>692</v>
      </c>
      <c r="D16277" s="72" t="str">
        <f t="shared" si="509"/>
        <v>mar/2020</v>
      </c>
      <c r="E16277" s="206">
        <v>43902</v>
      </c>
      <c r="F16277" s="205" t="s">
        <v>210</v>
      </c>
      <c r="G16277" s="205" t="s">
        <v>287</v>
      </c>
      <c r="H16277" s="207" t="s">
        <v>298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691</v>
      </c>
      <c r="C16278" s="205" t="s">
        <v>692</v>
      </c>
      <c r="D16278" s="72" t="str">
        <f t="shared" si="509"/>
        <v>mar/2020</v>
      </c>
      <c r="E16278" s="206">
        <v>43902</v>
      </c>
      <c r="F16278" s="205" t="s">
        <v>210</v>
      </c>
      <c r="G16278" s="205" t="s">
        <v>287</v>
      </c>
      <c r="H16278" s="207" t="s">
        <v>298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691</v>
      </c>
      <c r="C16279" s="205" t="s">
        <v>692</v>
      </c>
      <c r="D16279" s="72" t="str">
        <f t="shared" si="509"/>
        <v>mar/2020</v>
      </c>
      <c r="E16279" s="206">
        <v>43902</v>
      </c>
      <c r="F16279" s="205" t="s">
        <v>210</v>
      </c>
      <c r="G16279" s="205" t="s">
        <v>287</v>
      </c>
      <c r="H16279" s="207" t="s">
        <v>298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691</v>
      </c>
      <c r="C16280" s="205" t="s">
        <v>692</v>
      </c>
      <c r="D16280" s="72" t="str">
        <f t="shared" si="509"/>
        <v>mar/2020</v>
      </c>
      <c r="E16280" s="206">
        <v>43902</v>
      </c>
      <c r="F16280" s="205" t="s">
        <v>210</v>
      </c>
      <c r="G16280" s="205" t="s">
        <v>287</v>
      </c>
      <c r="H16280" s="207" t="s">
        <v>298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691</v>
      </c>
      <c r="C16281" s="205" t="s">
        <v>692</v>
      </c>
      <c r="D16281" s="72" t="str">
        <f t="shared" si="509"/>
        <v>mar/2020</v>
      </c>
      <c r="E16281" s="206">
        <v>43902</v>
      </c>
      <c r="F16281" s="205" t="s">
        <v>210</v>
      </c>
      <c r="G16281" s="205" t="s">
        <v>287</v>
      </c>
      <c r="H16281" s="207" t="s">
        <v>298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691</v>
      </c>
      <c r="C16282" s="205" t="s">
        <v>692</v>
      </c>
      <c r="D16282" s="72" t="str">
        <f t="shared" si="509"/>
        <v>mar/2020</v>
      </c>
      <c r="E16282" s="206">
        <v>43902</v>
      </c>
      <c r="F16282" s="205" t="s">
        <v>210</v>
      </c>
      <c r="G16282" s="205" t="s">
        <v>287</v>
      </c>
      <c r="H16282" s="207" t="s">
        <v>298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691</v>
      </c>
      <c r="C16283" s="205" t="s">
        <v>692</v>
      </c>
      <c r="D16283" s="72" t="str">
        <f t="shared" si="509"/>
        <v>mar/2020</v>
      </c>
      <c r="E16283" s="206">
        <v>43902</v>
      </c>
      <c r="F16283" s="205" t="s">
        <v>210</v>
      </c>
      <c r="G16283" s="205" t="s">
        <v>287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693</v>
      </c>
      <c r="C16284" s="205" t="s">
        <v>692</v>
      </c>
      <c r="D16284" s="72" t="str">
        <f t="shared" si="509"/>
        <v>mar/2020</v>
      </c>
      <c r="E16284" s="206">
        <v>43903</v>
      </c>
      <c r="F16284" s="205" t="s">
        <v>210</v>
      </c>
      <c r="G16284" s="205" t="s">
        <v>287</v>
      </c>
      <c r="H16284" s="207" t="s">
        <v>1563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693</v>
      </c>
      <c r="C16285" s="205" t="s">
        <v>692</v>
      </c>
      <c r="D16285" s="72" t="str">
        <f t="shared" si="509"/>
        <v>mar/2020</v>
      </c>
      <c r="E16285" s="206">
        <v>43903</v>
      </c>
      <c r="F16285" s="205" t="s">
        <v>203</v>
      </c>
      <c r="G16285" s="205" t="s">
        <v>287</v>
      </c>
      <c r="H16285" s="207" t="s">
        <v>204</v>
      </c>
      <c r="I16285" s="207" t="s">
        <v>292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691</v>
      </c>
      <c r="C16286" s="205" t="s">
        <v>692</v>
      </c>
      <c r="D16286" s="72" t="str">
        <f t="shared" si="509"/>
        <v>mar/2020</v>
      </c>
      <c r="E16286" s="206">
        <v>43903</v>
      </c>
      <c r="F16286" s="205" t="s">
        <v>1618</v>
      </c>
      <c r="G16286" s="205" t="s">
        <v>287</v>
      </c>
      <c r="H16286" s="207" t="s">
        <v>1888</v>
      </c>
      <c r="I16286" s="207" t="s">
        <v>202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691</v>
      </c>
      <c r="C16287" s="205" t="s">
        <v>692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287</v>
      </c>
      <c r="H16287" s="207" t="s">
        <v>1354</v>
      </c>
      <c r="I16287" s="207" t="s">
        <v>235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691</v>
      </c>
      <c r="C16288" s="205" t="s">
        <v>692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287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691</v>
      </c>
      <c r="C16289" s="205" t="s">
        <v>692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287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691</v>
      </c>
      <c r="C16290" s="205" t="s">
        <v>692</v>
      </c>
      <c r="D16290" s="72" t="str">
        <f t="shared" si="509"/>
        <v>mar/2020</v>
      </c>
      <c r="E16290" s="206">
        <v>43903</v>
      </c>
      <c r="F16290" s="205" t="s">
        <v>314</v>
      </c>
      <c r="G16290" s="205" t="s">
        <v>287</v>
      </c>
      <c r="H16290" s="207" t="s">
        <v>1677</v>
      </c>
      <c r="I16290" s="207" t="s">
        <v>268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691</v>
      </c>
      <c r="C16291" s="205" t="s">
        <v>692</v>
      </c>
      <c r="D16291" s="72" t="str">
        <f t="shared" si="509"/>
        <v>mar/2020</v>
      </c>
      <c r="E16291" s="206">
        <v>43903</v>
      </c>
      <c r="F16291" s="205" t="s">
        <v>314</v>
      </c>
      <c r="G16291" s="205" t="s">
        <v>287</v>
      </c>
      <c r="H16291" s="207" t="s">
        <v>2740</v>
      </c>
      <c r="I16291" s="207" t="s">
        <v>268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691</v>
      </c>
      <c r="C16292" s="205" t="s">
        <v>692</v>
      </c>
      <c r="D16292" s="72" t="str">
        <f t="shared" si="509"/>
        <v>mar/2020</v>
      </c>
      <c r="E16292" s="206">
        <v>43903</v>
      </c>
      <c r="F16292" s="205" t="s">
        <v>210</v>
      </c>
      <c r="G16292" s="205" t="s">
        <v>287</v>
      </c>
      <c r="H16292" s="207" t="s">
        <v>298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691</v>
      </c>
      <c r="C16293" s="205" t="s">
        <v>692</v>
      </c>
      <c r="D16293" s="72" t="str">
        <f t="shared" si="509"/>
        <v>mar/2020</v>
      </c>
      <c r="E16293" s="206">
        <v>43903</v>
      </c>
      <c r="F16293" s="205" t="s">
        <v>210</v>
      </c>
      <c r="G16293" s="205" t="s">
        <v>287</v>
      </c>
      <c r="H16293" s="207" t="s">
        <v>298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691</v>
      </c>
      <c r="C16294" s="205" t="s">
        <v>692</v>
      </c>
      <c r="D16294" s="72" t="str">
        <f t="shared" si="509"/>
        <v>mar/2020</v>
      </c>
      <c r="E16294" s="206">
        <v>43906</v>
      </c>
      <c r="F16294" s="205" t="s">
        <v>1886</v>
      </c>
      <c r="G16294" s="205" t="s">
        <v>287</v>
      </c>
      <c r="H16294" s="207" t="s">
        <v>2741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691</v>
      </c>
      <c r="C16295" s="205" t="s">
        <v>692</v>
      </c>
      <c r="D16295" s="72" t="str">
        <f t="shared" si="509"/>
        <v>mar/2020</v>
      </c>
      <c r="E16295" s="206">
        <v>43906</v>
      </c>
      <c r="F16295" s="205" t="s">
        <v>1886</v>
      </c>
      <c r="G16295" s="205" t="s">
        <v>287</v>
      </c>
      <c r="H16295" s="207" t="s">
        <v>2742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691</v>
      </c>
      <c r="C16296" s="205" t="s">
        <v>692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287</v>
      </c>
      <c r="H16296" s="207" t="s">
        <v>2743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691</v>
      </c>
      <c r="C16297" s="205" t="s">
        <v>692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287</v>
      </c>
      <c r="H16297" s="207" t="s">
        <v>2743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691</v>
      </c>
      <c r="C16298" s="205" t="s">
        <v>692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287</v>
      </c>
      <c r="H16298" s="207" t="s">
        <v>1714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691</v>
      </c>
      <c r="C16299" s="205" t="s">
        <v>692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287</v>
      </c>
      <c r="H16299" s="207" t="s">
        <v>345</v>
      </c>
      <c r="I16299" s="207" t="s">
        <v>266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691</v>
      </c>
      <c r="C16300" s="205" t="s">
        <v>692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287</v>
      </c>
      <c r="H16300" s="207" t="s">
        <v>345</v>
      </c>
      <c r="I16300" s="207" t="s">
        <v>266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691</v>
      </c>
      <c r="C16301" s="205" t="s">
        <v>692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287</v>
      </c>
      <c r="H16301" s="207" t="s">
        <v>345</v>
      </c>
      <c r="I16301" s="207" t="s">
        <v>266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691</v>
      </c>
      <c r="C16302" s="205" t="s">
        <v>692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287</v>
      </c>
      <c r="H16302" s="207" t="s">
        <v>345</v>
      </c>
      <c r="I16302" s="207" t="s">
        <v>241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691</v>
      </c>
      <c r="C16303" s="205" t="s">
        <v>692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287</v>
      </c>
      <c r="H16303" s="207" t="s">
        <v>2744</v>
      </c>
      <c r="I16303" s="207" t="s">
        <v>245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691</v>
      </c>
      <c r="C16304" s="205" t="s">
        <v>692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287</v>
      </c>
      <c r="H16304" s="207" t="s">
        <v>2744</v>
      </c>
      <c r="I16304" s="207" t="s">
        <v>245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691</v>
      </c>
      <c r="C16305" s="205" t="s">
        <v>692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287</v>
      </c>
      <c r="H16305" s="207" t="s">
        <v>2024</v>
      </c>
      <c r="I16305" s="207" t="s">
        <v>241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691</v>
      </c>
      <c r="C16306" s="205" t="s">
        <v>692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287</v>
      </c>
      <c r="H16306" s="207" t="s">
        <v>2745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691</v>
      </c>
      <c r="C16307" s="205" t="s">
        <v>692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287</v>
      </c>
      <c r="H16307" s="207" t="s">
        <v>327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691</v>
      </c>
      <c r="C16308" s="205" t="s">
        <v>692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287</v>
      </c>
      <c r="H16308" s="207" t="s">
        <v>327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691</v>
      </c>
      <c r="C16309" s="205" t="s">
        <v>692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287</v>
      </c>
      <c r="H16309" s="207" t="s">
        <v>334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691</v>
      </c>
      <c r="C16310" s="205" t="s">
        <v>692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287</v>
      </c>
      <c r="H16310" s="207" t="s">
        <v>334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691</v>
      </c>
      <c r="C16311" s="205" t="s">
        <v>692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287</v>
      </c>
      <c r="H16311" s="207" t="s">
        <v>2368</v>
      </c>
      <c r="I16311" s="207" t="s">
        <v>240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691</v>
      </c>
      <c r="C16312" s="205" t="s">
        <v>692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287</v>
      </c>
      <c r="H16312" s="207" t="s">
        <v>2368</v>
      </c>
      <c r="I16312" s="207" t="s">
        <v>240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691</v>
      </c>
      <c r="C16313" s="205" t="s">
        <v>692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287</v>
      </c>
      <c r="H16313" s="207" t="s">
        <v>2368</v>
      </c>
      <c r="I16313" s="207" t="s">
        <v>240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691</v>
      </c>
      <c r="C16314" s="205" t="s">
        <v>692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287</v>
      </c>
      <c r="H16314" s="207" t="s">
        <v>2368</v>
      </c>
      <c r="I16314" s="207" t="s">
        <v>240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691</v>
      </c>
      <c r="C16315" s="205" t="s">
        <v>692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287</v>
      </c>
      <c r="H16315" s="207" t="s">
        <v>2368</v>
      </c>
      <c r="I16315" s="207" t="s">
        <v>240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691</v>
      </c>
      <c r="C16316" s="205" t="s">
        <v>692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287</v>
      </c>
      <c r="H16316" s="207" t="s">
        <v>389</v>
      </c>
      <c r="I16316" s="207" t="s">
        <v>241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691</v>
      </c>
      <c r="C16317" s="205" t="s">
        <v>692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287</v>
      </c>
      <c r="H16317" s="207" t="s">
        <v>389</v>
      </c>
      <c r="I16317" s="207" t="s">
        <v>241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691</v>
      </c>
      <c r="C16318" s="205" t="s">
        <v>692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287</v>
      </c>
      <c r="H16318" s="207" t="s">
        <v>2533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691</v>
      </c>
      <c r="C16319" s="205" t="s">
        <v>692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287</v>
      </c>
      <c r="H16319" s="207" t="s">
        <v>2533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691</v>
      </c>
      <c r="C16320" s="205" t="s">
        <v>692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287</v>
      </c>
      <c r="H16320" s="207" t="s">
        <v>2001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691</v>
      </c>
      <c r="C16321" s="205" t="s">
        <v>692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287</v>
      </c>
      <c r="H16321" s="207" t="s">
        <v>2001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691</v>
      </c>
      <c r="C16322" s="205" t="s">
        <v>692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287</v>
      </c>
      <c r="H16322" s="207" t="s">
        <v>2001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691</v>
      </c>
      <c r="C16323" s="205" t="s">
        <v>692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287</v>
      </c>
      <c r="H16323" s="207" t="s">
        <v>2001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691</v>
      </c>
      <c r="C16324" s="205" t="s">
        <v>692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287</v>
      </c>
      <c r="H16324" s="207" t="s">
        <v>2001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691</v>
      </c>
      <c r="C16325" s="205" t="s">
        <v>692</v>
      </c>
      <c r="D16325" s="72" t="str">
        <f t="shared" si="511"/>
        <v>mar/2020</v>
      </c>
      <c r="E16325" s="206">
        <v>43906</v>
      </c>
      <c r="F16325" s="205" t="s">
        <v>210</v>
      </c>
      <c r="G16325" s="205" t="s">
        <v>287</v>
      </c>
      <c r="H16325" s="207" t="s">
        <v>298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691</v>
      </c>
      <c r="C16326" s="205" t="s">
        <v>692</v>
      </c>
      <c r="D16326" s="72" t="str">
        <f t="shared" si="511"/>
        <v>mar/2020</v>
      </c>
      <c r="E16326" s="206">
        <v>43906</v>
      </c>
      <c r="F16326" s="205" t="s">
        <v>210</v>
      </c>
      <c r="G16326" s="205" t="s">
        <v>287</v>
      </c>
      <c r="H16326" s="207" t="s">
        <v>298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691</v>
      </c>
      <c r="C16327" s="205" t="s">
        <v>692</v>
      </c>
      <c r="D16327" s="72" t="str">
        <f t="shared" si="511"/>
        <v>mar/2020</v>
      </c>
      <c r="E16327" s="206">
        <v>43906</v>
      </c>
      <c r="F16327" s="205" t="s">
        <v>210</v>
      </c>
      <c r="G16327" s="205" t="s">
        <v>287</v>
      </c>
      <c r="H16327" s="207" t="s">
        <v>298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691</v>
      </c>
      <c r="C16328" s="205" t="s">
        <v>692</v>
      </c>
      <c r="D16328" s="72" t="str">
        <f t="shared" si="511"/>
        <v>mar/2020</v>
      </c>
      <c r="E16328" s="206">
        <v>43906</v>
      </c>
      <c r="F16328" s="205" t="s">
        <v>210</v>
      </c>
      <c r="G16328" s="205" t="s">
        <v>287</v>
      </c>
      <c r="H16328" s="207" t="s">
        <v>298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691</v>
      </c>
      <c r="C16329" s="205" t="s">
        <v>692</v>
      </c>
      <c r="D16329" s="72" t="str">
        <f t="shared" si="511"/>
        <v>mar/2020</v>
      </c>
      <c r="E16329" s="206">
        <v>43906</v>
      </c>
      <c r="F16329" s="205" t="s">
        <v>210</v>
      </c>
      <c r="G16329" s="205" t="s">
        <v>287</v>
      </c>
      <c r="H16329" s="207" t="s">
        <v>298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691</v>
      </c>
      <c r="C16330" s="205" t="s">
        <v>692</v>
      </c>
      <c r="D16330" s="72" t="str">
        <f t="shared" si="511"/>
        <v>mar/2020</v>
      </c>
      <c r="E16330" s="206">
        <v>43906</v>
      </c>
      <c r="F16330" s="205" t="s">
        <v>210</v>
      </c>
      <c r="G16330" s="205" t="s">
        <v>287</v>
      </c>
      <c r="H16330" s="207" t="s">
        <v>298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691</v>
      </c>
      <c r="C16331" s="205" t="s">
        <v>692</v>
      </c>
      <c r="D16331" s="72" t="str">
        <f t="shared" si="511"/>
        <v>mar/2020</v>
      </c>
      <c r="E16331" s="206">
        <v>43906</v>
      </c>
      <c r="F16331" s="205" t="s">
        <v>210</v>
      </c>
      <c r="G16331" s="205" t="s">
        <v>287</v>
      </c>
      <c r="H16331" s="207" t="s">
        <v>298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691</v>
      </c>
      <c r="C16332" s="205" t="s">
        <v>692</v>
      </c>
      <c r="D16332" s="72" t="str">
        <f t="shared" si="511"/>
        <v>mar/2020</v>
      </c>
      <c r="E16332" s="206">
        <v>43906</v>
      </c>
      <c r="F16332" s="205" t="s">
        <v>210</v>
      </c>
      <c r="G16332" s="205" t="s">
        <v>287</v>
      </c>
      <c r="H16332" s="207" t="s">
        <v>298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691</v>
      </c>
      <c r="C16333" s="205" t="s">
        <v>692</v>
      </c>
      <c r="D16333" s="72" t="str">
        <f t="shared" si="511"/>
        <v>mar/2020</v>
      </c>
      <c r="E16333" s="206">
        <v>43906</v>
      </c>
      <c r="F16333" s="205" t="s">
        <v>210</v>
      </c>
      <c r="G16333" s="205" t="s">
        <v>287</v>
      </c>
      <c r="H16333" s="207" t="s">
        <v>298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691</v>
      </c>
      <c r="C16334" s="205" t="s">
        <v>692</v>
      </c>
      <c r="D16334" s="72" t="str">
        <f t="shared" si="511"/>
        <v>mar/2020</v>
      </c>
      <c r="E16334" s="206">
        <v>43906</v>
      </c>
      <c r="F16334" s="205" t="s">
        <v>210</v>
      </c>
      <c r="G16334" s="205" t="s">
        <v>287</v>
      </c>
      <c r="H16334" s="207" t="s">
        <v>321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691</v>
      </c>
      <c r="C16335" s="205" t="s">
        <v>692</v>
      </c>
      <c r="D16335" s="72" t="str">
        <f t="shared" si="511"/>
        <v>mar/2020</v>
      </c>
      <c r="E16335" s="206">
        <v>43906</v>
      </c>
      <c r="F16335" s="205" t="s">
        <v>520</v>
      </c>
      <c r="G16335" s="205" t="s">
        <v>287</v>
      </c>
      <c r="H16335" s="207" t="s">
        <v>204</v>
      </c>
      <c r="I16335" s="207" t="s">
        <v>292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691</v>
      </c>
      <c r="C16336" s="205" t="s">
        <v>692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287</v>
      </c>
      <c r="H16336" s="207" t="s">
        <v>2746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691</v>
      </c>
      <c r="C16337" s="205" t="s">
        <v>692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287</v>
      </c>
      <c r="H16337" s="207" t="s">
        <v>2746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691</v>
      </c>
      <c r="C16338" s="205" t="s">
        <v>692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287</v>
      </c>
      <c r="H16338" s="207" t="s">
        <v>2747</v>
      </c>
      <c r="I16338" s="207" t="s">
        <v>252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691</v>
      </c>
      <c r="C16339" s="205" t="s">
        <v>692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287</v>
      </c>
      <c r="H16339" s="207" t="s">
        <v>1943</v>
      </c>
      <c r="I16339" s="207" t="s">
        <v>241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691</v>
      </c>
      <c r="C16340" s="205" t="s">
        <v>692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287</v>
      </c>
      <c r="H16340" s="207" t="s">
        <v>2748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691</v>
      </c>
      <c r="C16341" s="205" t="s">
        <v>692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287</v>
      </c>
      <c r="H16341" s="207" t="s">
        <v>2748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691</v>
      </c>
      <c r="C16342" s="205" t="s">
        <v>692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287</v>
      </c>
      <c r="H16342" s="207" t="s">
        <v>1005</v>
      </c>
      <c r="I16342" s="207" t="s">
        <v>242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691</v>
      </c>
      <c r="C16343" s="205" t="s">
        <v>692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287</v>
      </c>
      <c r="H16343" s="207" t="s">
        <v>1005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691</v>
      </c>
      <c r="C16344" s="205" t="s">
        <v>692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287</v>
      </c>
      <c r="H16344" s="207" t="s">
        <v>1005</v>
      </c>
      <c r="I16344" s="207" t="s">
        <v>242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691</v>
      </c>
      <c r="C16345" s="205" t="s">
        <v>692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287</v>
      </c>
      <c r="H16345" s="207" t="s">
        <v>1005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691</v>
      </c>
      <c r="C16346" s="205" t="s">
        <v>692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287</v>
      </c>
      <c r="H16346" s="207" t="s">
        <v>1005</v>
      </c>
      <c r="I16346" s="207" t="s">
        <v>242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691</v>
      </c>
      <c r="C16347" s="205" t="s">
        <v>692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287</v>
      </c>
      <c r="H16347" s="207" t="s">
        <v>1679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691</v>
      </c>
      <c r="C16348" s="205" t="s">
        <v>692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287</v>
      </c>
      <c r="H16348" s="207" t="s">
        <v>1115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691</v>
      </c>
      <c r="C16349" s="205" t="s">
        <v>692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287</v>
      </c>
      <c r="H16349" s="207" t="s">
        <v>342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691</v>
      </c>
      <c r="C16350" s="205" t="s">
        <v>692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287</v>
      </c>
      <c r="H16350" s="207" t="s">
        <v>2340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691</v>
      </c>
      <c r="C16351" s="205" t="s">
        <v>692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287</v>
      </c>
      <c r="H16351" s="207" t="s">
        <v>2340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691</v>
      </c>
      <c r="C16352" s="205" t="s">
        <v>692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287</v>
      </c>
      <c r="H16352" s="207" t="s">
        <v>2340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691</v>
      </c>
      <c r="C16353" s="205" t="s">
        <v>692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287</v>
      </c>
      <c r="H16353" s="207" t="s">
        <v>2536</v>
      </c>
      <c r="I16353" s="267" t="s">
        <v>236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691</v>
      </c>
      <c r="C16354" s="205" t="s">
        <v>692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287</v>
      </c>
      <c r="H16354" s="207" t="s">
        <v>1037</v>
      </c>
      <c r="I16354" s="207" t="s">
        <v>240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691</v>
      </c>
      <c r="C16355" s="205" t="s">
        <v>692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287</v>
      </c>
      <c r="H16355" s="207" t="s">
        <v>2749</v>
      </c>
      <c r="I16355" s="207" t="s">
        <v>253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691</v>
      </c>
      <c r="C16356" s="205" t="s">
        <v>692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287</v>
      </c>
      <c r="H16356" s="207" t="s">
        <v>2746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691</v>
      </c>
      <c r="C16357" s="205" t="s">
        <v>692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287</v>
      </c>
      <c r="H16357" s="207" t="s">
        <v>2746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691</v>
      </c>
      <c r="C16358" s="205" t="s">
        <v>692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287</v>
      </c>
      <c r="H16358" s="207" t="s">
        <v>2750</v>
      </c>
      <c r="I16358" s="207" t="s">
        <v>253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691</v>
      </c>
      <c r="C16359" s="205" t="s">
        <v>692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287</v>
      </c>
      <c r="H16359" s="207" t="s">
        <v>2707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691</v>
      </c>
      <c r="C16360" s="205" t="s">
        <v>692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287</v>
      </c>
      <c r="H16360" s="207" t="s">
        <v>2751</v>
      </c>
      <c r="I16360" s="207" t="s">
        <v>241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691</v>
      </c>
      <c r="C16361" s="205" t="s">
        <v>692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287</v>
      </c>
      <c r="H16361" s="207" t="s">
        <v>2752</v>
      </c>
      <c r="I16361" s="207" t="s">
        <v>241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691</v>
      </c>
      <c r="C16362" s="205" t="s">
        <v>692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287</v>
      </c>
      <c r="H16362" s="207" t="s">
        <v>2366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691</v>
      </c>
      <c r="C16363" s="205" t="s">
        <v>692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287</v>
      </c>
      <c r="H16363" s="207" t="s">
        <v>2366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691</v>
      </c>
      <c r="C16364" s="205" t="s">
        <v>692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287</v>
      </c>
      <c r="H16364" s="207" t="s">
        <v>2626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691</v>
      </c>
      <c r="C16365" s="205" t="s">
        <v>692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287</v>
      </c>
      <c r="H16365" s="207" t="s">
        <v>2626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691</v>
      </c>
      <c r="C16366" s="205" t="s">
        <v>692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287</v>
      </c>
      <c r="H16366" s="207" t="s">
        <v>1046</v>
      </c>
      <c r="I16366" s="207" t="s">
        <v>242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691</v>
      </c>
      <c r="C16367" s="205" t="s">
        <v>692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287</v>
      </c>
      <c r="H16367" s="207" t="s">
        <v>2190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691</v>
      </c>
      <c r="C16368" s="205" t="s">
        <v>692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287</v>
      </c>
      <c r="H16368" s="207" t="s">
        <v>2715</v>
      </c>
      <c r="I16368" s="207" t="s">
        <v>241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691</v>
      </c>
      <c r="C16369" s="205" t="s">
        <v>692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287</v>
      </c>
      <c r="H16369" s="207" t="s">
        <v>2715</v>
      </c>
      <c r="I16369" s="207" t="s">
        <v>241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691</v>
      </c>
      <c r="C16370" s="205" t="s">
        <v>692</v>
      </c>
      <c r="D16370" s="72" t="str">
        <f t="shared" si="511"/>
        <v>mar/2020</v>
      </c>
      <c r="E16370" s="206">
        <v>43907</v>
      </c>
      <c r="F16370" s="205" t="s">
        <v>314</v>
      </c>
      <c r="G16370" s="205" t="s">
        <v>287</v>
      </c>
      <c r="H16370" s="207" t="s">
        <v>2753</v>
      </c>
      <c r="I16370" s="207" t="s">
        <v>268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691</v>
      </c>
      <c r="C16371" s="205" t="s">
        <v>692</v>
      </c>
      <c r="D16371" s="72" t="str">
        <f t="shared" si="511"/>
        <v>mar/2020</v>
      </c>
      <c r="E16371" s="206">
        <v>43907</v>
      </c>
      <c r="F16371" s="205" t="s">
        <v>314</v>
      </c>
      <c r="G16371" s="205" t="s">
        <v>287</v>
      </c>
      <c r="H16371" s="207" t="s">
        <v>2754</v>
      </c>
      <c r="I16371" s="207" t="s">
        <v>268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691</v>
      </c>
      <c r="C16372" s="205" t="s">
        <v>692</v>
      </c>
      <c r="D16372" s="72" t="str">
        <f t="shared" si="511"/>
        <v>mar/2020</v>
      </c>
      <c r="E16372" s="206">
        <v>43907</v>
      </c>
      <c r="F16372" s="205" t="s">
        <v>314</v>
      </c>
      <c r="G16372" s="205" t="s">
        <v>287</v>
      </c>
      <c r="H16372" s="207" t="s">
        <v>714</v>
      </c>
      <c r="I16372" s="207" t="s">
        <v>268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691</v>
      </c>
      <c r="C16373" s="205" t="s">
        <v>692</v>
      </c>
      <c r="D16373" s="72" t="str">
        <f t="shared" si="511"/>
        <v>mar/2020</v>
      </c>
      <c r="E16373" s="206">
        <v>43907</v>
      </c>
      <c r="F16373" s="205" t="s">
        <v>314</v>
      </c>
      <c r="G16373" s="205" t="s">
        <v>287</v>
      </c>
      <c r="H16373" s="207" t="s">
        <v>2692</v>
      </c>
      <c r="I16373" s="207" t="s">
        <v>268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691</v>
      </c>
      <c r="C16374" s="205" t="s">
        <v>692</v>
      </c>
      <c r="D16374" s="72" t="str">
        <f t="shared" si="511"/>
        <v>mar/2020</v>
      </c>
      <c r="E16374" s="206">
        <v>43907</v>
      </c>
      <c r="F16374" s="205" t="s">
        <v>314</v>
      </c>
      <c r="G16374" s="205" t="s">
        <v>287</v>
      </c>
      <c r="H16374" s="207" t="s">
        <v>2755</v>
      </c>
      <c r="I16374" s="207" t="s">
        <v>268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691</v>
      </c>
      <c r="C16375" s="205" t="s">
        <v>692</v>
      </c>
      <c r="D16375" s="72" t="str">
        <f t="shared" si="511"/>
        <v>mar/2020</v>
      </c>
      <c r="E16375" s="206">
        <v>43907</v>
      </c>
      <c r="F16375" s="205" t="s">
        <v>314</v>
      </c>
      <c r="G16375" s="205" t="s">
        <v>287</v>
      </c>
      <c r="H16375" s="207" t="s">
        <v>2756</v>
      </c>
      <c r="I16375" s="207" t="s">
        <v>268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691</v>
      </c>
      <c r="C16376" s="205" t="s">
        <v>692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287</v>
      </c>
      <c r="H16376" s="207" t="s">
        <v>2660</v>
      </c>
      <c r="I16376" s="207" t="s">
        <v>241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691</v>
      </c>
      <c r="C16377" s="205" t="s">
        <v>692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287</v>
      </c>
      <c r="H16377" s="207" t="s">
        <v>2660</v>
      </c>
      <c r="I16377" s="207" t="s">
        <v>241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691</v>
      </c>
      <c r="C16378" s="205" t="s">
        <v>692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287</v>
      </c>
      <c r="H16378" s="207" t="s">
        <v>2660</v>
      </c>
      <c r="I16378" s="207" t="s">
        <v>241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691</v>
      </c>
      <c r="C16379" s="205" t="s">
        <v>692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287</v>
      </c>
      <c r="H16379" s="207" t="s">
        <v>2660</v>
      </c>
      <c r="I16379" s="207" t="s">
        <v>241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691</v>
      </c>
      <c r="C16380" s="205" t="s">
        <v>692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287</v>
      </c>
      <c r="H16380" s="207" t="s">
        <v>2757</v>
      </c>
      <c r="I16380" s="207" t="s">
        <v>241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691</v>
      </c>
      <c r="C16381" s="205" t="s">
        <v>692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287</v>
      </c>
      <c r="H16381" s="207" t="s">
        <v>2757</v>
      </c>
      <c r="I16381" s="207" t="s">
        <v>241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691</v>
      </c>
      <c r="C16382" s="205" t="s">
        <v>692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287</v>
      </c>
      <c r="H16382" s="207" t="s">
        <v>2757</v>
      </c>
      <c r="I16382" s="207" t="s">
        <v>241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691</v>
      </c>
      <c r="C16383" s="205" t="s">
        <v>692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287</v>
      </c>
      <c r="H16383" s="207" t="s">
        <v>2757</v>
      </c>
      <c r="I16383" s="207" t="s">
        <v>241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691</v>
      </c>
      <c r="C16384" s="205" t="s">
        <v>692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287</v>
      </c>
      <c r="H16384" s="207" t="s">
        <v>2757</v>
      </c>
      <c r="I16384" s="207" t="s">
        <v>241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691</v>
      </c>
      <c r="C16385" s="205" t="s">
        <v>692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287</v>
      </c>
      <c r="H16385" s="207" t="s">
        <v>2757</v>
      </c>
      <c r="I16385" s="207" t="s">
        <v>241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691</v>
      </c>
      <c r="C16386" s="205" t="s">
        <v>692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287</v>
      </c>
      <c r="H16386" s="207" t="s">
        <v>2757</v>
      </c>
      <c r="I16386" s="207" t="s">
        <v>241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691</v>
      </c>
      <c r="C16387" s="205" t="s">
        <v>692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287</v>
      </c>
      <c r="H16387" s="207" t="s">
        <v>2757</v>
      </c>
      <c r="I16387" s="207" t="s">
        <v>241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691</v>
      </c>
      <c r="C16388" s="205" t="s">
        <v>692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287</v>
      </c>
      <c r="H16388" s="207" t="s">
        <v>2091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691</v>
      </c>
      <c r="C16389" s="205" t="s">
        <v>692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287</v>
      </c>
      <c r="H16389" s="207" t="s">
        <v>2339</v>
      </c>
      <c r="I16389" s="207" t="s">
        <v>241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691</v>
      </c>
      <c r="C16390" s="205" t="s">
        <v>692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287</v>
      </c>
      <c r="H16390" s="207" t="s">
        <v>2339</v>
      </c>
      <c r="I16390" s="207" t="s">
        <v>241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691</v>
      </c>
      <c r="C16391" s="205" t="s">
        <v>692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287</v>
      </c>
      <c r="H16391" s="207" t="s">
        <v>2339</v>
      </c>
      <c r="I16391" s="207" t="s">
        <v>241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691</v>
      </c>
      <c r="C16392" s="205" t="s">
        <v>692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287</v>
      </c>
      <c r="H16392" s="207" t="s">
        <v>2339</v>
      </c>
      <c r="I16392" s="207" t="s">
        <v>241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691</v>
      </c>
      <c r="C16393" s="205" t="s">
        <v>692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287</v>
      </c>
      <c r="H16393" s="207" t="s">
        <v>2339</v>
      </c>
      <c r="I16393" s="207" t="s">
        <v>241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691</v>
      </c>
      <c r="C16394" s="205" t="s">
        <v>692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287</v>
      </c>
      <c r="H16394" s="207" t="s">
        <v>2339</v>
      </c>
      <c r="I16394" s="207" t="s">
        <v>241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691</v>
      </c>
      <c r="C16395" s="205" t="s">
        <v>692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287</v>
      </c>
      <c r="H16395" s="207" t="s">
        <v>2339</v>
      </c>
      <c r="I16395" s="207" t="s">
        <v>241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691</v>
      </c>
      <c r="C16396" s="205" t="s">
        <v>692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287</v>
      </c>
      <c r="H16396" s="207" t="s">
        <v>2339</v>
      </c>
      <c r="I16396" s="207" t="s">
        <v>241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691</v>
      </c>
      <c r="C16397" s="205" t="s">
        <v>692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287</v>
      </c>
      <c r="H16397" s="207" t="s">
        <v>322</v>
      </c>
      <c r="I16397" s="207" t="s">
        <v>247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691</v>
      </c>
      <c r="C16398" s="205" t="s">
        <v>692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287</v>
      </c>
      <c r="H16398" s="207" t="s">
        <v>322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691</v>
      </c>
      <c r="C16399" s="205" t="s">
        <v>692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287</v>
      </c>
      <c r="H16399" s="207" t="s">
        <v>322</v>
      </c>
      <c r="I16399" s="207" t="s">
        <v>247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691</v>
      </c>
      <c r="C16400" s="205" t="s">
        <v>692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287</v>
      </c>
      <c r="H16400" s="207" t="s">
        <v>322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691</v>
      </c>
      <c r="C16401" s="205" t="s">
        <v>692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287</v>
      </c>
      <c r="H16401" s="207" t="s">
        <v>2747</v>
      </c>
      <c r="I16401" s="207" t="s">
        <v>252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691</v>
      </c>
      <c r="C16402" s="205" t="s">
        <v>692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287</v>
      </c>
      <c r="H16402" s="207" t="s">
        <v>2096</v>
      </c>
      <c r="I16402" s="207" t="s">
        <v>247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691</v>
      </c>
      <c r="C16403" s="205" t="s">
        <v>692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287</v>
      </c>
      <c r="H16403" s="207" t="s">
        <v>2096</v>
      </c>
      <c r="I16403" s="207" t="s">
        <v>247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691</v>
      </c>
      <c r="C16404" s="205" t="s">
        <v>692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287</v>
      </c>
      <c r="H16404" s="207" t="s">
        <v>2096</v>
      </c>
      <c r="I16404" s="207" t="s">
        <v>247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691</v>
      </c>
      <c r="C16405" s="205" t="s">
        <v>692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287</v>
      </c>
      <c r="H16405" s="207" t="s">
        <v>2096</v>
      </c>
      <c r="I16405" s="207" t="s">
        <v>247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691</v>
      </c>
      <c r="C16406" s="205" t="s">
        <v>692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287</v>
      </c>
      <c r="H16406" s="207" t="s">
        <v>143</v>
      </c>
      <c r="I16406" s="207" t="s">
        <v>247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691</v>
      </c>
      <c r="C16407" s="205" t="s">
        <v>692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287</v>
      </c>
      <c r="H16407" s="207" t="s">
        <v>143</v>
      </c>
      <c r="I16407" s="207" t="s">
        <v>247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691</v>
      </c>
      <c r="C16408" s="205" t="s">
        <v>692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287</v>
      </c>
      <c r="H16408" s="207" t="s">
        <v>2052</v>
      </c>
      <c r="I16408" s="207" t="s">
        <v>252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691</v>
      </c>
      <c r="C16409" s="205" t="s">
        <v>692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287</v>
      </c>
      <c r="H16409" s="207" t="s">
        <v>2052</v>
      </c>
      <c r="I16409" s="207" t="s">
        <v>252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691</v>
      </c>
      <c r="C16410" s="205" t="s">
        <v>692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287</v>
      </c>
      <c r="H16410" s="207" t="s">
        <v>999</v>
      </c>
      <c r="I16410" s="207" t="s">
        <v>248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691</v>
      </c>
      <c r="C16411" s="205" t="s">
        <v>692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287</v>
      </c>
      <c r="H16411" s="207" t="s">
        <v>999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691</v>
      </c>
      <c r="C16412" s="205" t="s">
        <v>692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287</v>
      </c>
      <c r="H16412" s="207" t="s">
        <v>388</v>
      </c>
      <c r="I16412" s="207" t="s">
        <v>241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691</v>
      </c>
      <c r="C16413" s="205" t="s">
        <v>692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287</v>
      </c>
      <c r="H16413" s="207" t="s">
        <v>388</v>
      </c>
      <c r="I16413" s="207" t="s">
        <v>241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691</v>
      </c>
      <c r="C16414" s="205" t="s">
        <v>692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287</v>
      </c>
      <c r="H16414" s="207" t="s">
        <v>388</v>
      </c>
      <c r="I16414" s="207" t="s">
        <v>243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691</v>
      </c>
      <c r="C16415" s="205" t="s">
        <v>692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287</v>
      </c>
      <c r="H16415" s="207" t="s">
        <v>388</v>
      </c>
      <c r="I16415" s="207" t="s">
        <v>241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691</v>
      </c>
      <c r="C16416" s="205" t="s">
        <v>692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287</v>
      </c>
      <c r="H16416" s="207" t="s">
        <v>388</v>
      </c>
      <c r="I16416" s="207" t="s">
        <v>243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691</v>
      </c>
      <c r="C16417" s="205" t="s">
        <v>692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287</v>
      </c>
      <c r="H16417" s="207" t="s">
        <v>2701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691</v>
      </c>
      <c r="C16418" s="205" t="s">
        <v>692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287</v>
      </c>
      <c r="H16418" s="207" t="s">
        <v>2701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691</v>
      </c>
      <c r="C16419" s="205" t="s">
        <v>692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287</v>
      </c>
      <c r="H16419" s="207" t="s">
        <v>2701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691</v>
      </c>
      <c r="C16420" s="205" t="s">
        <v>692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287</v>
      </c>
      <c r="H16420" s="207" t="s">
        <v>1679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691</v>
      </c>
      <c r="C16421" s="205" t="s">
        <v>692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287</v>
      </c>
      <c r="H16421" s="207" t="s">
        <v>1073</v>
      </c>
      <c r="I16421" s="267" t="s">
        <v>1937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691</v>
      </c>
      <c r="C16422" s="205" t="s">
        <v>692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287</v>
      </c>
      <c r="H16422" s="207" t="s">
        <v>1073</v>
      </c>
      <c r="I16422" s="267" t="s">
        <v>1937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691</v>
      </c>
      <c r="C16423" s="205" t="s">
        <v>692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287</v>
      </c>
      <c r="H16423" s="207" t="s">
        <v>1073</v>
      </c>
      <c r="I16423" s="267" t="s">
        <v>1937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691</v>
      </c>
      <c r="C16424" s="205" t="s">
        <v>692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287</v>
      </c>
      <c r="H16424" s="207" t="s">
        <v>1073</v>
      </c>
      <c r="I16424" s="267" t="s">
        <v>1937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691</v>
      </c>
      <c r="C16425" s="205" t="s">
        <v>692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287</v>
      </c>
      <c r="H16425" s="207" t="s">
        <v>1073</v>
      </c>
      <c r="I16425" s="267" t="s">
        <v>1937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691</v>
      </c>
      <c r="C16426" s="205" t="s">
        <v>692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287</v>
      </c>
      <c r="H16426" s="207" t="s">
        <v>363</v>
      </c>
      <c r="I16426" s="207" t="s">
        <v>241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691</v>
      </c>
      <c r="C16427" s="205" t="s">
        <v>692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287</v>
      </c>
      <c r="H16427" s="207" t="s">
        <v>363</v>
      </c>
      <c r="I16427" s="207" t="s">
        <v>241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691</v>
      </c>
      <c r="C16428" s="205" t="s">
        <v>692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287</v>
      </c>
      <c r="H16428" s="207" t="s">
        <v>363</v>
      </c>
      <c r="I16428" s="207" t="s">
        <v>243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691</v>
      </c>
      <c r="C16429" s="205" t="s">
        <v>692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287</v>
      </c>
      <c r="H16429" s="207" t="s">
        <v>2048</v>
      </c>
      <c r="I16429" s="207" t="s">
        <v>240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691</v>
      </c>
      <c r="C16430" s="205" t="s">
        <v>692</v>
      </c>
      <c r="D16430" s="72" t="str">
        <f t="shared" si="513"/>
        <v>mar/2020</v>
      </c>
      <c r="E16430" s="206">
        <v>43907</v>
      </c>
      <c r="F16430" s="205" t="s">
        <v>2758</v>
      </c>
      <c r="G16430" s="205" t="s">
        <v>287</v>
      </c>
      <c r="H16430" s="207" t="s">
        <v>2759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691</v>
      </c>
      <c r="C16431" s="205" t="s">
        <v>692</v>
      </c>
      <c r="D16431" s="72" t="str">
        <f t="shared" si="513"/>
        <v>mar/2020</v>
      </c>
      <c r="E16431" s="206">
        <v>43907</v>
      </c>
      <c r="F16431" s="205" t="s">
        <v>2760</v>
      </c>
      <c r="G16431" s="205" t="s">
        <v>287</v>
      </c>
      <c r="H16431" s="207" t="s">
        <v>2761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691</v>
      </c>
      <c r="C16432" s="205" t="s">
        <v>692</v>
      </c>
      <c r="D16432" s="72" t="str">
        <f t="shared" si="513"/>
        <v>mar/2020</v>
      </c>
      <c r="E16432" s="206">
        <v>43907</v>
      </c>
      <c r="F16432" s="205" t="s">
        <v>2762</v>
      </c>
      <c r="G16432" s="205" t="s">
        <v>287</v>
      </c>
      <c r="H16432" s="207" t="s">
        <v>2763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691</v>
      </c>
      <c r="C16433" s="205" t="s">
        <v>692</v>
      </c>
      <c r="D16433" s="72" t="str">
        <f t="shared" si="513"/>
        <v>mar/2020</v>
      </c>
      <c r="E16433" s="206">
        <v>43907</v>
      </c>
      <c r="F16433" s="205" t="s">
        <v>2764</v>
      </c>
      <c r="G16433" s="205" t="s">
        <v>287</v>
      </c>
      <c r="H16433" s="207" t="s">
        <v>2765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691</v>
      </c>
      <c r="C16434" s="205" t="s">
        <v>692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287</v>
      </c>
      <c r="H16434" s="207" t="s">
        <v>2766</v>
      </c>
      <c r="I16434" s="207" t="s">
        <v>253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691</v>
      </c>
      <c r="C16435" s="205" t="s">
        <v>692</v>
      </c>
      <c r="D16435" s="72" t="str">
        <f t="shared" si="513"/>
        <v>mar/2020</v>
      </c>
      <c r="E16435" s="206">
        <v>43907</v>
      </c>
      <c r="F16435" s="205" t="s">
        <v>210</v>
      </c>
      <c r="G16435" s="205" t="s">
        <v>287</v>
      </c>
      <c r="H16435" s="207" t="s">
        <v>298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691</v>
      </c>
      <c r="C16436" s="205" t="s">
        <v>692</v>
      </c>
      <c r="D16436" s="72" t="str">
        <f t="shared" si="513"/>
        <v>mar/2020</v>
      </c>
      <c r="E16436" s="206">
        <v>43907</v>
      </c>
      <c r="F16436" s="205" t="s">
        <v>210</v>
      </c>
      <c r="G16436" s="205" t="s">
        <v>287</v>
      </c>
      <c r="H16436" s="207" t="s">
        <v>298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691</v>
      </c>
      <c r="C16437" s="205" t="s">
        <v>692</v>
      </c>
      <c r="D16437" s="72" t="str">
        <f t="shared" si="513"/>
        <v>mar/2020</v>
      </c>
      <c r="E16437" s="206">
        <v>43907</v>
      </c>
      <c r="F16437" s="205" t="s">
        <v>210</v>
      </c>
      <c r="G16437" s="205" t="s">
        <v>287</v>
      </c>
      <c r="H16437" s="207" t="s">
        <v>298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691</v>
      </c>
      <c r="C16438" s="205" t="s">
        <v>692</v>
      </c>
      <c r="D16438" s="72" t="str">
        <f t="shared" si="513"/>
        <v>mar/2020</v>
      </c>
      <c r="E16438" s="206">
        <v>43907</v>
      </c>
      <c r="F16438" s="205" t="s">
        <v>210</v>
      </c>
      <c r="G16438" s="205" t="s">
        <v>287</v>
      </c>
      <c r="H16438" s="207" t="s">
        <v>298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691</v>
      </c>
      <c r="C16439" s="205" t="s">
        <v>692</v>
      </c>
      <c r="D16439" s="72" t="str">
        <f t="shared" si="513"/>
        <v>mar/2020</v>
      </c>
      <c r="E16439" s="206">
        <v>43907</v>
      </c>
      <c r="F16439" s="205" t="s">
        <v>210</v>
      </c>
      <c r="G16439" s="205" t="s">
        <v>287</v>
      </c>
      <c r="H16439" s="207" t="s">
        <v>298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691</v>
      </c>
      <c r="C16440" s="205" t="s">
        <v>692</v>
      </c>
      <c r="D16440" s="72" t="str">
        <f t="shared" si="513"/>
        <v>mar/2020</v>
      </c>
      <c r="E16440" s="206">
        <v>43907</v>
      </c>
      <c r="F16440" s="205" t="s">
        <v>210</v>
      </c>
      <c r="G16440" s="205" t="s">
        <v>287</v>
      </c>
      <c r="H16440" s="207" t="s">
        <v>298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691</v>
      </c>
      <c r="C16441" s="205" t="s">
        <v>692</v>
      </c>
      <c r="D16441" s="72" t="str">
        <f t="shared" si="513"/>
        <v>mar/2020</v>
      </c>
      <c r="E16441" s="206">
        <v>43907</v>
      </c>
      <c r="F16441" s="205" t="s">
        <v>210</v>
      </c>
      <c r="G16441" s="205" t="s">
        <v>287</v>
      </c>
      <c r="H16441" s="207" t="s">
        <v>298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691</v>
      </c>
      <c r="C16442" s="205" t="s">
        <v>692</v>
      </c>
      <c r="D16442" s="72" t="str">
        <f t="shared" si="513"/>
        <v>mar/2020</v>
      </c>
      <c r="E16442" s="206">
        <v>43907</v>
      </c>
      <c r="F16442" s="205" t="s">
        <v>210</v>
      </c>
      <c r="G16442" s="205" t="s">
        <v>287</v>
      </c>
      <c r="H16442" s="207" t="s">
        <v>298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691</v>
      </c>
      <c r="C16443" s="205" t="s">
        <v>692</v>
      </c>
      <c r="D16443" s="72" t="str">
        <f t="shared" si="513"/>
        <v>mar/2020</v>
      </c>
      <c r="E16443" s="206">
        <v>43907</v>
      </c>
      <c r="F16443" s="205" t="s">
        <v>210</v>
      </c>
      <c r="G16443" s="205" t="s">
        <v>287</v>
      </c>
      <c r="H16443" s="207" t="s">
        <v>298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691</v>
      </c>
      <c r="C16444" s="205" t="s">
        <v>692</v>
      </c>
      <c r="D16444" s="72" t="str">
        <f t="shared" si="513"/>
        <v>mar/2020</v>
      </c>
      <c r="E16444" s="206">
        <v>43907</v>
      </c>
      <c r="F16444" s="205" t="s">
        <v>210</v>
      </c>
      <c r="G16444" s="205" t="s">
        <v>287</v>
      </c>
      <c r="H16444" s="207" t="s">
        <v>298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691</v>
      </c>
      <c r="C16445" s="205" t="s">
        <v>692</v>
      </c>
      <c r="D16445" s="72" t="str">
        <f t="shared" si="513"/>
        <v>mar/2020</v>
      </c>
      <c r="E16445" s="206">
        <v>43907</v>
      </c>
      <c r="F16445" s="205" t="s">
        <v>210</v>
      </c>
      <c r="G16445" s="205" t="s">
        <v>287</v>
      </c>
      <c r="H16445" s="207" t="s">
        <v>298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691</v>
      </c>
      <c r="C16446" s="205" t="s">
        <v>692</v>
      </c>
      <c r="D16446" s="72" t="str">
        <f t="shared" si="513"/>
        <v>mar/2020</v>
      </c>
      <c r="E16446" s="206">
        <v>43907</v>
      </c>
      <c r="F16446" s="205" t="s">
        <v>210</v>
      </c>
      <c r="G16446" s="205" t="s">
        <v>287</v>
      </c>
      <c r="H16446" s="207" t="s">
        <v>298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691</v>
      </c>
      <c r="C16447" s="205" t="s">
        <v>692</v>
      </c>
      <c r="D16447" s="72" t="str">
        <f t="shared" si="513"/>
        <v>mar/2020</v>
      </c>
      <c r="E16447" s="206">
        <v>43907</v>
      </c>
      <c r="F16447" s="205" t="s">
        <v>210</v>
      </c>
      <c r="G16447" s="205" t="s">
        <v>287</v>
      </c>
      <c r="H16447" s="207" t="s">
        <v>298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691</v>
      </c>
      <c r="C16448" s="205" t="s">
        <v>692</v>
      </c>
      <c r="D16448" s="72" t="str">
        <f t="shared" si="513"/>
        <v>mar/2020</v>
      </c>
      <c r="E16448" s="206">
        <v>43907</v>
      </c>
      <c r="F16448" s="205" t="s">
        <v>210</v>
      </c>
      <c r="G16448" s="205" t="s">
        <v>287</v>
      </c>
      <c r="H16448" s="207" t="s">
        <v>298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691</v>
      </c>
      <c r="C16449" s="205" t="s">
        <v>692</v>
      </c>
      <c r="D16449" s="72" t="str">
        <f t="shared" si="513"/>
        <v>mar/2020</v>
      </c>
      <c r="E16449" s="206">
        <v>43907</v>
      </c>
      <c r="F16449" s="205" t="s">
        <v>210</v>
      </c>
      <c r="G16449" s="205" t="s">
        <v>287</v>
      </c>
      <c r="H16449" s="207" t="s">
        <v>298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691</v>
      </c>
      <c r="C16450" s="205" t="s">
        <v>692</v>
      </c>
      <c r="D16450" s="72" t="str">
        <f t="shared" si="513"/>
        <v>mar/2020</v>
      </c>
      <c r="E16450" s="206">
        <v>43907</v>
      </c>
      <c r="F16450" s="205" t="s">
        <v>210</v>
      </c>
      <c r="G16450" s="205" t="s">
        <v>287</v>
      </c>
      <c r="H16450" s="207" t="s">
        <v>298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691</v>
      </c>
      <c r="C16451" s="205" t="s">
        <v>692</v>
      </c>
      <c r="D16451" s="72" t="str">
        <f t="shared" si="513"/>
        <v>mar/2020</v>
      </c>
      <c r="E16451" s="206">
        <v>43907</v>
      </c>
      <c r="F16451" s="205" t="s">
        <v>210</v>
      </c>
      <c r="G16451" s="205" t="s">
        <v>287</v>
      </c>
      <c r="H16451" s="207" t="s">
        <v>298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691</v>
      </c>
      <c r="C16452" s="205" t="s">
        <v>692</v>
      </c>
      <c r="D16452" s="72" t="str">
        <f t="shared" ref="D16452:D16515" si="515">TEXT(E16452,"mmm/aaaa")</f>
        <v>mar/2020</v>
      </c>
      <c r="E16452" s="206">
        <v>43907</v>
      </c>
      <c r="F16452" s="205" t="s">
        <v>210</v>
      </c>
      <c r="G16452" s="205" t="s">
        <v>287</v>
      </c>
      <c r="H16452" s="207" t="s">
        <v>298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691</v>
      </c>
      <c r="C16453" s="205" t="s">
        <v>692</v>
      </c>
      <c r="D16453" s="72" t="str">
        <f t="shared" si="515"/>
        <v>mar/2020</v>
      </c>
      <c r="E16453" s="206">
        <v>43907</v>
      </c>
      <c r="F16453" s="205" t="s">
        <v>210</v>
      </c>
      <c r="G16453" s="205" t="s">
        <v>287</v>
      </c>
      <c r="H16453" s="207" t="s">
        <v>298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691</v>
      </c>
      <c r="C16454" s="205" t="s">
        <v>692</v>
      </c>
      <c r="D16454" s="72" t="str">
        <f t="shared" si="515"/>
        <v>mar/2020</v>
      </c>
      <c r="E16454" s="206">
        <v>43907</v>
      </c>
      <c r="F16454" s="205" t="s">
        <v>210</v>
      </c>
      <c r="G16454" s="205" t="s">
        <v>287</v>
      </c>
      <c r="H16454" s="207" t="s">
        <v>298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691</v>
      </c>
      <c r="C16455" s="205" t="s">
        <v>692</v>
      </c>
      <c r="D16455" s="72" t="str">
        <f t="shared" si="515"/>
        <v>mar/2020</v>
      </c>
      <c r="E16455" s="206">
        <v>43907</v>
      </c>
      <c r="F16455" s="205" t="s">
        <v>210</v>
      </c>
      <c r="G16455" s="205" t="s">
        <v>287</v>
      </c>
      <c r="H16455" s="207" t="s">
        <v>298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691</v>
      </c>
      <c r="C16456" s="205" t="s">
        <v>692</v>
      </c>
      <c r="D16456" s="72" t="str">
        <f t="shared" si="515"/>
        <v>mar/2020</v>
      </c>
      <c r="E16456" s="206">
        <v>43907</v>
      </c>
      <c r="F16456" s="205" t="s">
        <v>210</v>
      </c>
      <c r="G16456" s="205" t="s">
        <v>287</v>
      </c>
      <c r="H16456" s="207" t="s">
        <v>298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691</v>
      </c>
      <c r="C16457" s="205" t="s">
        <v>692</v>
      </c>
      <c r="D16457" s="72" t="str">
        <f t="shared" si="515"/>
        <v>mar/2020</v>
      </c>
      <c r="E16457" s="206">
        <v>43907</v>
      </c>
      <c r="F16457" s="205" t="s">
        <v>210</v>
      </c>
      <c r="G16457" s="205" t="s">
        <v>287</v>
      </c>
      <c r="H16457" s="207" t="s">
        <v>298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691</v>
      </c>
      <c r="C16458" s="205" t="s">
        <v>692</v>
      </c>
      <c r="D16458" s="72" t="str">
        <f t="shared" si="515"/>
        <v>mar/2020</v>
      </c>
      <c r="E16458" s="206">
        <v>43907</v>
      </c>
      <c r="F16458" s="205" t="s">
        <v>210</v>
      </c>
      <c r="G16458" s="205" t="s">
        <v>287</v>
      </c>
      <c r="H16458" s="207" t="s">
        <v>298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691</v>
      </c>
      <c r="C16459" s="205" t="s">
        <v>692</v>
      </c>
      <c r="D16459" s="72" t="str">
        <f t="shared" si="515"/>
        <v>mar/2020</v>
      </c>
      <c r="E16459" s="206">
        <v>43907</v>
      </c>
      <c r="F16459" s="205" t="s">
        <v>210</v>
      </c>
      <c r="G16459" s="205" t="s">
        <v>287</v>
      </c>
      <c r="H16459" s="207" t="s">
        <v>298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691</v>
      </c>
      <c r="C16460" s="205" t="s">
        <v>692</v>
      </c>
      <c r="D16460" s="72" t="str">
        <f t="shared" si="515"/>
        <v>mar/2020</v>
      </c>
      <c r="E16460" s="206">
        <v>43907</v>
      </c>
      <c r="F16460" s="205" t="s">
        <v>210</v>
      </c>
      <c r="G16460" s="205" t="s">
        <v>287</v>
      </c>
      <c r="H16460" s="207" t="s">
        <v>298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691</v>
      </c>
      <c r="C16461" s="205" t="s">
        <v>692</v>
      </c>
      <c r="D16461" s="72" t="str">
        <f t="shared" si="515"/>
        <v>mar/2020</v>
      </c>
      <c r="E16461" s="206">
        <v>43907</v>
      </c>
      <c r="F16461" s="205" t="s">
        <v>210</v>
      </c>
      <c r="G16461" s="205" t="s">
        <v>287</v>
      </c>
      <c r="H16461" s="207" t="s">
        <v>298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691</v>
      </c>
      <c r="C16462" s="205" t="s">
        <v>692</v>
      </c>
      <c r="D16462" s="72" t="str">
        <f t="shared" si="515"/>
        <v>mar/2020</v>
      </c>
      <c r="E16462" s="206">
        <v>43907</v>
      </c>
      <c r="F16462" s="205" t="s">
        <v>210</v>
      </c>
      <c r="G16462" s="205" t="s">
        <v>287</v>
      </c>
      <c r="H16462" s="207" t="s">
        <v>298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691</v>
      </c>
      <c r="C16463" s="205" t="s">
        <v>692</v>
      </c>
      <c r="D16463" s="72" t="str">
        <f t="shared" si="515"/>
        <v>mar/2020</v>
      </c>
      <c r="E16463" s="206">
        <v>43907</v>
      </c>
      <c r="F16463" s="205" t="s">
        <v>210</v>
      </c>
      <c r="G16463" s="205" t="s">
        <v>287</v>
      </c>
      <c r="H16463" s="207" t="s">
        <v>298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691</v>
      </c>
      <c r="C16464" s="205" t="s">
        <v>692</v>
      </c>
      <c r="D16464" s="72" t="str">
        <f t="shared" si="515"/>
        <v>mar/2020</v>
      </c>
      <c r="E16464" s="206">
        <v>43907</v>
      </c>
      <c r="F16464" s="205" t="s">
        <v>210</v>
      </c>
      <c r="G16464" s="205" t="s">
        <v>287</v>
      </c>
      <c r="H16464" s="207" t="s">
        <v>298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691</v>
      </c>
      <c r="C16465" s="205" t="s">
        <v>692</v>
      </c>
      <c r="D16465" s="72" t="str">
        <f t="shared" si="515"/>
        <v>mar/2020</v>
      </c>
      <c r="E16465" s="206">
        <v>43907</v>
      </c>
      <c r="F16465" s="205" t="s">
        <v>210</v>
      </c>
      <c r="G16465" s="205" t="s">
        <v>287</v>
      </c>
      <c r="H16465" s="207" t="s">
        <v>298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691</v>
      </c>
      <c r="C16466" s="205" t="s">
        <v>692</v>
      </c>
      <c r="D16466" s="72" t="str">
        <f t="shared" si="515"/>
        <v>mar/2020</v>
      </c>
      <c r="E16466" s="206">
        <v>43907</v>
      </c>
      <c r="F16466" s="205" t="s">
        <v>210</v>
      </c>
      <c r="G16466" s="205" t="s">
        <v>287</v>
      </c>
      <c r="H16466" s="207" t="s">
        <v>298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691</v>
      </c>
      <c r="C16467" s="205" t="s">
        <v>692</v>
      </c>
      <c r="D16467" s="72" t="str">
        <f t="shared" si="515"/>
        <v>mar/2020</v>
      </c>
      <c r="E16467" s="206">
        <v>43907</v>
      </c>
      <c r="F16467" s="205" t="s">
        <v>210</v>
      </c>
      <c r="G16467" s="205" t="s">
        <v>287</v>
      </c>
      <c r="H16467" s="207" t="s">
        <v>298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691</v>
      </c>
      <c r="C16468" s="205" t="s">
        <v>692</v>
      </c>
      <c r="D16468" s="72" t="str">
        <f t="shared" si="515"/>
        <v>mar/2020</v>
      </c>
      <c r="E16468" s="206">
        <v>43907</v>
      </c>
      <c r="F16468" s="205" t="s">
        <v>210</v>
      </c>
      <c r="G16468" s="205" t="s">
        <v>287</v>
      </c>
      <c r="H16468" s="207" t="s">
        <v>298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691</v>
      </c>
      <c r="C16469" s="205" t="s">
        <v>692</v>
      </c>
      <c r="D16469" s="72" t="str">
        <f t="shared" si="515"/>
        <v>mar/2020</v>
      </c>
      <c r="E16469" s="206">
        <v>43907</v>
      </c>
      <c r="F16469" s="205" t="s">
        <v>210</v>
      </c>
      <c r="G16469" s="205" t="s">
        <v>287</v>
      </c>
      <c r="H16469" s="207" t="s">
        <v>298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691</v>
      </c>
      <c r="C16470" s="205" t="s">
        <v>692</v>
      </c>
      <c r="D16470" s="72" t="str">
        <f t="shared" si="515"/>
        <v>mar/2020</v>
      </c>
      <c r="E16470" s="206">
        <v>43907</v>
      </c>
      <c r="F16470" s="205" t="s">
        <v>210</v>
      </c>
      <c r="G16470" s="205" t="s">
        <v>287</v>
      </c>
      <c r="H16470" s="207" t="s">
        <v>298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691</v>
      </c>
      <c r="C16471" s="205" t="s">
        <v>692</v>
      </c>
      <c r="D16471" s="72" t="str">
        <f t="shared" si="515"/>
        <v>mar/2020</v>
      </c>
      <c r="E16471" s="206">
        <v>43907</v>
      </c>
      <c r="F16471" s="205" t="s">
        <v>210</v>
      </c>
      <c r="G16471" s="205" t="s">
        <v>287</v>
      </c>
      <c r="H16471" s="207" t="s">
        <v>298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691</v>
      </c>
      <c r="C16472" s="205" t="s">
        <v>692</v>
      </c>
      <c r="D16472" s="72" t="str">
        <f t="shared" si="515"/>
        <v>mar/2020</v>
      </c>
      <c r="E16472" s="206">
        <v>43907</v>
      </c>
      <c r="F16472" s="205" t="s">
        <v>210</v>
      </c>
      <c r="G16472" s="205" t="s">
        <v>287</v>
      </c>
      <c r="H16472" s="207" t="s">
        <v>298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691</v>
      </c>
      <c r="C16473" s="205" t="s">
        <v>692</v>
      </c>
      <c r="D16473" s="72" t="str">
        <f t="shared" si="515"/>
        <v>mar/2020</v>
      </c>
      <c r="E16473" s="206">
        <v>43907</v>
      </c>
      <c r="F16473" s="205" t="s">
        <v>210</v>
      </c>
      <c r="G16473" s="205" t="s">
        <v>287</v>
      </c>
      <c r="H16473" s="207" t="s">
        <v>298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691</v>
      </c>
      <c r="C16474" s="205" t="s">
        <v>692</v>
      </c>
      <c r="D16474" s="72" t="str">
        <f t="shared" si="515"/>
        <v>mar/2020</v>
      </c>
      <c r="E16474" s="206">
        <v>43907</v>
      </c>
      <c r="F16474" s="205" t="s">
        <v>203</v>
      </c>
      <c r="G16474" s="205" t="s">
        <v>287</v>
      </c>
      <c r="H16474" s="207" t="s">
        <v>204</v>
      </c>
      <c r="I16474" s="207" t="s">
        <v>292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693</v>
      </c>
      <c r="C16475" s="205" t="s">
        <v>692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287</v>
      </c>
      <c r="H16475" s="207" t="s">
        <v>140</v>
      </c>
      <c r="I16475" s="207" t="s">
        <v>227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693</v>
      </c>
      <c r="C16476" s="205" t="s">
        <v>692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287</v>
      </c>
      <c r="H16476" s="207" t="s">
        <v>140</v>
      </c>
      <c r="I16476" s="207" t="s">
        <v>227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691</v>
      </c>
      <c r="C16477" s="205" t="s">
        <v>692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287</v>
      </c>
      <c r="H16477" s="207" t="s">
        <v>2767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691</v>
      </c>
      <c r="C16478" s="205" t="s">
        <v>692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287</v>
      </c>
      <c r="H16478" s="207" t="s">
        <v>2767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691</v>
      </c>
      <c r="C16479" s="205" t="s">
        <v>692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287</v>
      </c>
      <c r="H16479" s="207" t="s">
        <v>2768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691</v>
      </c>
      <c r="C16480" s="205" t="s">
        <v>692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287</v>
      </c>
      <c r="H16480" s="207" t="s">
        <v>2768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691</v>
      </c>
      <c r="C16481" s="205" t="s">
        <v>692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287</v>
      </c>
      <c r="H16481" s="207" t="s">
        <v>2769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691</v>
      </c>
      <c r="C16482" s="205" t="s">
        <v>692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287</v>
      </c>
      <c r="H16482" s="207" t="s">
        <v>2769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691</v>
      </c>
      <c r="C16483" s="205" t="s">
        <v>692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287</v>
      </c>
      <c r="H16483" s="207" t="s">
        <v>2706</v>
      </c>
      <c r="I16483" s="207" t="s">
        <v>240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691</v>
      </c>
      <c r="C16484" s="205" t="s">
        <v>692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287</v>
      </c>
      <c r="H16484" s="207" t="s">
        <v>2706</v>
      </c>
      <c r="I16484" s="207" t="s">
        <v>240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691</v>
      </c>
      <c r="C16485" s="205" t="s">
        <v>692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287</v>
      </c>
      <c r="H16485" s="207" t="s">
        <v>2706</v>
      </c>
      <c r="I16485" s="207" t="s">
        <v>240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691</v>
      </c>
      <c r="C16486" s="205" t="s">
        <v>692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287</v>
      </c>
      <c r="H16486" s="207" t="s">
        <v>2706</v>
      </c>
      <c r="I16486" s="207" t="s">
        <v>240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691</v>
      </c>
      <c r="C16487" s="205" t="s">
        <v>692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287</v>
      </c>
      <c r="H16487" s="207" t="s">
        <v>2706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691</v>
      </c>
      <c r="C16488" s="205" t="s">
        <v>692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287</v>
      </c>
      <c r="H16488" s="207" t="s">
        <v>2770</v>
      </c>
      <c r="I16488" s="207" t="s">
        <v>248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691</v>
      </c>
      <c r="C16489" s="205" t="s">
        <v>692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287</v>
      </c>
      <c r="H16489" s="207" t="s">
        <v>2770</v>
      </c>
      <c r="I16489" s="207" t="s">
        <v>248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691</v>
      </c>
      <c r="C16490" s="205" t="s">
        <v>692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287</v>
      </c>
      <c r="H16490" s="207" t="s">
        <v>2770</v>
      </c>
      <c r="I16490" s="207" t="s">
        <v>248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691</v>
      </c>
      <c r="C16491" s="205" t="s">
        <v>692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287</v>
      </c>
      <c r="H16491" s="207" t="s">
        <v>2770</v>
      </c>
      <c r="I16491" s="207" t="s">
        <v>248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691</v>
      </c>
      <c r="C16492" s="205" t="s">
        <v>692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287</v>
      </c>
      <c r="H16492" s="207" t="s">
        <v>2770</v>
      </c>
      <c r="I16492" s="207" t="s">
        <v>248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691</v>
      </c>
      <c r="C16493" s="205" t="s">
        <v>692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287</v>
      </c>
      <c r="H16493" s="207" t="s">
        <v>2771</v>
      </c>
      <c r="I16493" s="207" t="s">
        <v>253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691</v>
      </c>
      <c r="C16494" s="205" t="s">
        <v>692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287</v>
      </c>
      <c r="H16494" s="207" t="s">
        <v>288</v>
      </c>
      <c r="I16494" s="207" t="s">
        <v>244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691</v>
      </c>
      <c r="C16495" s="205" t="s">
        <v>692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287</v>
      </c>
      <c r="H16495" s="207" t="s">
        <v>288</v>
      </c>
      <c r="I16495" s="207" t="s">
        <v>244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691</v>
      </c>
      <c r="C16496" s="205" t="s">
        <v>692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287</v>
      </c>
      <c r="H16496" s="207" t="s">
        <v>288</v>
      </c>
      <c r="I16496" s="207" t="s">
        <v>244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691</v>
      </c>
      <c r="C16497" s="205" t="s">
        <v>692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287</v>
      </c>
      <c r="H16497" s="207" t="s">
        <v>288</v>
      </c>
      <c r="I16497" s="207" t="s">
        <v>244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691</v>
      </c>
      <c r="C16498" s="205" t="s">
        <v>692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287</v>
      </c>
      <c r="H16498" s="207" t="s">
        <v>288</v>
      </c>
      <c r="I16498" s="207" t="s">
        <v>244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691</v>
      </c>
      <c r="C16499" s="205" t="s">
        <v>692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287</v>
      </c>
      <c r="H16499" s="207" t="s">
        <v>288</v>
      </c>
      <c r="I16499" s="207" t="s">
        <v>244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691</v>
      </c>
      <c r="C16500" s="205" t="s">
        <v>692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287</v>
      </c>
      <c r="H16500" s="207" t="s">
        <v>288</v>
      </c>
      <c r="I16500" s="207" t="s">
        <v>244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691</v>
      </c>
      <c r="C16501" s="205" t="s">
        <v>692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287</v>
      </c>
      <c r="H16501" s="207" t="s">
        <v>288</v>
      </c>
      <c r="I16501" s="207" t="s">
        <v>244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691</v>
      </c>
      <c r="C16502" s="205" t="s">
        <v>692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287</v>
      </c>
      <c r="H16502" s="207" t="s">
        <v>2022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691</v>
      </c>
      <c r="C16503" s="205" t="s">
        <v>692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287</v>
      </c>
      <c r="H16503" s="207" t="s">
        <v>2022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691</v>
      </c>
      <c r="C16504" s="205" t="s">
        <v>692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287</v>
      </c>
      <c r="H16504" s="207" t="s">
        <v>2022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691</v>
      </c>
      <c r="C16505" s="205" t="s">
        <v>692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287</v>
      </c>
      <c r="H16505" s="207" t="s">
        <v>2022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691</v>
      </c>
      <c r="C16506" s="205" t="s">
        <v>692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287</v>
      </c>
      <c r="H16506" s="207" t="s">
        <v>2022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691</v>
      </c>
      <c r="C16507" s="205" t="s">
        <v>692</v>
      </c>
      <c r="D16507" s="72" t="str">
        <f t="shared" si="515"/>
        <v>mar/2020</v>
      </c>
      <c r="E16507" s="206">
        <v>43908</v>
      </c>
      <c r="F16507" s="205" t="s">
        <v>2772</v>
      </c>
      <c r="G16507" s="205" t="s">
        <v>287</v>
      </c>
      <c r="H16507" s="207" t="s">
        <v>2773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691</v>
      </c>
      <c r="C16508" s="205" t="s">
        <v>692</v>
      </c>
      <c r="D16508" s="72" t="str">
        <f t="shared" si="515"/>
        <v>mar/2020</v>
      </c>
      <c r="E16508" s="206">
        <v>43908</v>
      </c>
      <c r="F16508" s="205" t="s">
        <v>2774</v>
      </c>
      <c r="G16508" s="205" t="s">
        <v>287</v>
      </c>
      <c r="H16508" s="207" t="s">
        <v>2372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691</v>
      </c>
      <c r="C16509" s="205" t="s">
        <v>692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287</v>
      </c>
      <c r="H16509" s="207" t="s">
        <v>1932</v>
      </c>
      <c r="I16509" s="207" t="s">
        <v>241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691</v>
      </c>
      <c r="C16510" s="205" t="s">
        <v>692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287</v>
      </c>
      <c r="H16510" s="207" t="s">
        <v>1932</v>
      </c>
      <c r="I16510" s="207" t="s">
        <v>241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691</v>
      </c>
      <c r="C16511" s="205" t="s">
        <v>692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287</v>
      </c>
      <c r="H16511" s="207" t="s">
        <v>2775</v>
      </c>
      <c r="I16511" s="207" t="s">
        <v>241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691</v>
      </c>
      <c r="C16512" s="205" t="s">
        <v>692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287</v>
      </c>
      <c r="H16512" s="207" t="s">
        <v>2746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691</v>
      </c>
      <c r="C16513" s="205" t="s">
        <v>692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287</v>
      </c>
      <c r="H16513" s="207" t="s">
        <v>2746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691</v>
      </c>
      <c r="C16514" s="205" t="s">
        <v>692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287</v>
      </c>
      <c r="H16514" s="207" t="s">
        <v>1412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691</v>
      </c>
      <c r="C16515" s="205" t="s">
        <v>692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287</v>
      </c>
      <c r="H16515" s="207" t="s">
        <v>1412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691</v>
      </c>
      <c r="C16516" s="205" t="s">
        <v>692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287</v>
      </c>
      <c r="H16516" s="207" t="s">
        <v>1412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691</v>
      </c>
      <c r="C16517" s="205" t="s">
        <v>692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287</v>
      </c>
      <c r="H16517" s="207" t="s">
        <v>2358</v>
      </c>
      <c r="I16517" s="207" t="s">
        <v>240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691</v>
      </c>
      <c r="C16518" s="205" t="s">
        <v>692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287</v>
      </c>
      <c r="H16518" s="207" t="s">
        <v>2358</v>
      </c>
      <c r="I16518" s="207" t="s">
        <v>241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691</v>
      </c>
      <c r="C16519" s="205" t="s">
        <v>692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287</v>
      </c>
      <c r="H16519" s="207" t="s">
        <v>2358</v>
      </c>
      <c r="I16519" s="207" t="s">
        <v>241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691</v>
      </c>
      <c r="C16520" s="205" t="s">
        <v>692</v>
      </c>
      <c r="D16520" s="72" t="str">
        <f t="shared" si="517"/>
        <v>mar/2020</v>
      </c>
      <c r="E16520" s="206">
        <v>43908</v>
      </c>
      <c r="F16520" s="205" t="s">
        <v>201</v>
      </c>
      <c r="G16520" s="205" t="s">
        <v>287</v>
      </c>
      <c r="H16520" s="207" t="s">
        <v>294</v>
      </c>
      <c r="I16520" s="207" t="s">
        <v>229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691</v>
      </c>
      <c r="C16521" s="205" t="s">
        <v>692</v>
      </c>
      <c r="D16521" s="72" t="str">
        <f t="shared" si="517"/>
        <v>mar/2020</v>
      </c>
      <c r="E16521" s="206">
        <v>43908</v>
      </c>
      <c r="F16521" s="205" t="s">
        <v>201</v>
      </c>
      <c r="G16521" s="205" t="s">
        <v>287</v>
      </c>
      <c r="H16521" s="207" t="s">
        <v>294</v>
      </c>
      <c r="I16521" s="207" t="s">
        <v>229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691</v>
      </c>
      <c r="C16522" s="205" t="s">
        <v>692</v>
      </c>
      <c r="D16522" s="72" t="str">
        <f t="shared" si="517"/>
        <v>mar/2020</v>
      </c>
      <c r="E16522" s="206">
        <v>43908</v>
      </c>
      <c r="F16522" s="205" t="s">
        <v>210</v>
      </c>
      <c r="G16522" s="205" t="s">
        <v>287</v>
      </c>
      <c r="H16522" s="207" t="s">
        <v>298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691</v>
      </c>
      <c r="C16523" s="205" t="s">
        <v>692</v>
      </c>
      <c r="D16523" s="72" t="str">
        <f t="shared" si="517"/>
        <v>mar/2020</v>
      </c>
      <c r="E16523" s="206">
        <v>43908</v>
      </c>
      <c r="F16523" s="205" t="s">
        <v>210</v>
      </c>
      <c r="G16523" s="205" t="s">
        <v>287</v>
      </c>
      <c r="H16523" s="207" t="s">
        <v>298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691</v>
      </c>
      <c r="C16524" s="205" t="s">
        <v>692</v>
      </c>
      <c r="D16524" s="72" t="str">
        <f t="shared" si="517"/>
        <v>mar/2020</v>
      </c>
      <c r="E16524" s="206">
        <v>43908</v>
      </c>
      <c r="F16524" s="205" t="s">
        <v>210</v>
      </c>
      <c r="G16524" s="205" t="s">
        <v>287</v>
      </c>
      <c r="H16524" s="207" t="s">
        <v>298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691</v>
      </c>
      <c r="C16525" s="205" t="s">
        <v>692</v>
      </c>
      <c r="D16525" s="72" t="str">
        <f t="shared" si="517"/>
        <v>mar/2020</v>
      </c>
      <c r="E16525" s="206">
        <v>43908</v>
      </c>
      <c r="F16525" s="205" t="s">
        <v>210</v>
      </c>
      <c r="G16525" s="205" t="s">
        <v>287</v>
      </c>
      <c r="H16525" s="207" t="s">
        <v>298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691</v>
      </c>
      <c r="C16526" s="205" t="s">
        <v>692</v>
      </c>
      <c r="D16526" s="72" t="str">
        <f t="shared" si="517"/>
        <v>mar/2020</v>
      </c>
      <c r="E16526" s="206">
        <v>43908</v>
      </c>
      <c r="F16526" s="205" t="s">
        <v>210</v>
      </c>
      <c r="G16526" s="205" t="s">
        <v>287</v>
      </c>
      <c r="H16526" s="207" t="s">
        <v>298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691</v>
      </c>
      <c r="C16527" s="205" t="s">
        <v>692</v>
      </c>
      <c r="D16527" s="72" t="str">
        <f t="shared" si="517"/>
        <v>mar/2020</v>
      </c>
      <c r="E16527" s="206">
        <v>43908</v>
      </c>
      <c r="F16527" s="205" t="s">
        <v>210</v>
      </c>
      <c r="G16527" s="205" t="s">
        <v>287</v>
      </c>
      <c r="H16527" s="207" t="s">
        <v>298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691</v>
      </c>
      <c r="C16528" s="205" t="s">
        <v>692</v>
      </c>
      <c r="D16528" s="72" t="str">
        <f t="shared" si="517"/>
        <v>mar/2020</v>
      </c>
      <c r="E16528" s="206">
        <v>43908</v>
      </c>
      <c r="F16528" s="205" t="s">
        <v>210</v>
      </c>
      <c r="G16528" s="205" t="s">
        <v>287</v>
      </c>
      <c r="H16528" s="207" t="s">
        <v>298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691</v>
      </c>
      <c r="C16529" s="205" t="s">
        <v>692</v>
      </c>
      <c r="D16529" s="72" t="str">
        <f t="shared" si="517"/>
        <v>mar/2020</v>
      </c>
      <c r="E16529" s="206">
        <v>43908</v>
      </c>
      <c r="F16529" s="205" t="s">
        <v>210</v>
      </c>
      <c r="G16529" s="205" t="s">
        <v>287</v>
      </c>
      <c r="H16529" s="207" t="s">
        <v>298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691</v>
      </c>
      <c r="C16530" s="205" t="s">
        <v>692</v>
      </c>
      <c r="D16530" s="72" t="str">
        <f t="shared" si="517"/>
        <v>mar/2020</v>
      </c>
      <c r="E16530" s="206">
        <v>43908</v>
      </c>
      <c r="F16530" s="205" t="s">
        <v>210</v>
      </c>
      <c r="G16530" s="205" t="s">
        <v>287</v>
      </c>
      <c r="H16530" s="207" t="s">
        <v>298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691</v>
      </c>
      <c r="C16531" s="205" t="s">
        <v>692</v>
      </c>
      <c r="D16531" s="72" t="str">
        <f t="shared" si="517"/>
        <v>mar/2020</v>
      </c>
      <c r="E16531" s="206">
        <v>43908</v>
      </c>
      <c r="F16531" s="205" t="s">
        <v>210</v>
      </c>
      <c r="G16531" s="205" t="s">
        <v>287</v>
      </c>
      <c r="H16531" s="207" t="s">
        <v>298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691</v>
      </c>
      <c r="C16532" s="205" t="s">
        <v>692</v>
      </c>
      <c r="D16532" s="72" t="str">
        <f t="shared" si="517"/>
        <v>mar/2020</v>
      </c>
      <c r="E16532" s="206">
        <v>43908</v>
      </c>
      <c r="F16532" s="205" t="s">
        <v>210</v>
      </c>
      <c r="G16532" s="205" t="s">
        <v>287</v>
      </c>
      <c r="H16532" s="207" t="s">
        <v>298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691</v>
      </c>
      <c r="C16533" s="205" t="s">
        <v>692</v>
      </c>
      <c r="D16533" s="72" t="str">
        <f t="shared" si="517"/>
        <v>mar/2020</v>
      </c>
      <c r="E16533" s="206">
        <v>43908</v>
      </c>
      <c r="F16533" s="205" t="s">
        <v>210</v>
      </c>
      <c r="G16533" s="205" t="s">
        <v>287</v>
      </c>
      <c r="H16533" s="207" t="s">
        <v>298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691</v>
      </c>
      <c r="C16534" s="205" t="s">
        <v>692</v>
      </c>
      <c r="D16534" s="72" t="str">
        <f t="shared" si="517"/>
        <v>mar/2020</v>
      </c>
      <c r="E16534" s="206">
        <v>43908</v>
      </c>
      <c r="F16534" s="205" t="s">
        <v>203</v>
      </c>
      <c r="G16534" s="205" t="s">
        <v>287</v>
      </c>
      <c r="H16534" s="207" t="s">
        <v>204</v>
      </c>
      <c r="I16534" s="207" t="s">
        <v>292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693</v>
      </c>
      <c r="C16535" s="205" t="s">
        <v>692</v>
      </c>
      <c r="D16535" s="72" t="str">
        <f t="shared" si="517"/>
        <v>mar/2020</v>
      </c>
      <c r="E16535" s="206">
        <v>43909</v>
      </c>
      <c r="F16535" s="205" t="s">
        <v>201</v>
      </c>
      <c r="G16535" s="205" t="s">
        <v>287</v>
      </c>
      <c r="H16535" s="207" t="s">
        <v>1887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691</v>
      </c>
      <c r="C16536" s="205" t="s">
        <v>692</v>
      </c>
      <c r="D16536" s="72" t="str">
        <f t="shared" si="517"/>
        <v>mar/2020</v>
      </c>
      <c r="E16536" s="206">
        <v>43909</v>
      </c>
      <c r="F16536" s="205" t="s">
        <v>201</v>
      </c>
      <c r="G16536" s="205" t="s">
        <v>287</v>
      </c>
      <c r="H16536" s="207" t="s">
        <v>1887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691</v>
      </c>
      <c r="C16537" s="205" t="s">
        <v>692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287</v>
      </c>
      <c r="H16537" s="207" t="s">
        <v>2657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691</v>
      </c>
      <c r="C16538" s="205" t="s">
        <v>692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287</v>
      </c>
      <c r="H16538" s="207" t="s">
        <v>2308</v>
      </c>
      <c r="I16538" s="207" t="s">
        <v>251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691</v>
      </c>
      <c r="C16539" s="205" t="s">
        <v>692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287</v>
      </c>
      <c r="H16539" s="207" t="s">
        <v>2308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691</v>
      </c>
      <c r="C16540" s="205" t="s">
        <v>692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287</v>
      </c>
      <c r="H16540" s="207" t="s">
        <v>2108</v>
      </c>
      <c r="I16540" s="207" t="s">
        <v>253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691</v>
      </c>
      <c r="C16541" s="205" t="s">
        <v>692</v>
      </c>
      <c r="D16541" s="72" t="str">
        <f t="shared" si="517"/>
        <v>mar/2020</v>
      </c>
      <c r="E16541" s="206">
        <v>43909</v>
      </c>
      <c r="F16541" s="205" t="s">
        <v>314</v>
      </c>
      <c r="G16541" s="205" t="s">
        <v>287</v>
      </c>
      <c r="H16541" s="207" t="s">
        <v>908</v>
      </c>
      <c r="I16541" s="207" t="s">
        <v>268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691</v>
      </c>
      <c r="C16542" s="205" t="s">
        <v>692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287</v>
      </c>
      <c r="H16542" s="207" t="s">
        <v>2776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691</v>
      </c>
      <c r="C16543" s="205" t="s">
        <v>692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287</v>
      </c>
      <c r="H16543" s="207" t="s">
        <v>2777</v>
      </c>
      <c r="I16543" s="207" t="s">
        <v>245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691</v>
      </c>
      <c r="C16544" s="205" t="s">
        <v>692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287</v>
      </c>
      <c r="H16544" s="207" t="s">
        <v>2777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691</v>
      </c>
      <c r="C16545" s="205" t="s">
        <v>692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287</v>
      </c>
      <c r="H16545" s="207" t="s">
        <v>2664</v>
      </c>
      <c r="I16545" s="207" t="s">
        <v>240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691</v>
      </c>
      <c r="C16546" s="205" t="s">
        <v>692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287</v>
      </c>
      <c r="H16546" s="207" t="s">
        <v>2196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691</v>
      </c>
      <c r="C16547" s="205" t="s">
        <v>692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287</v>
      </c>
      <c r="H16547" s="207" t="s">
        <v>2196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691</v>
      </c>
      <c r="C16548" s="205" t="s">
        <v>692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287</v>
      </c>
      <c r="H16548" s="207" t="s">
        <v>2196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691</v>
      </c>
      <c r="C16549" s="205" t="s">
        <v>692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287</v>
      </c>
      <c r="H16549" s="207" t="s">
        <v>2778</v>
      </c>
      <c r="I16549" s="207" t="s">
        <v>245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691</v>
      </c>
      <c r="C16550" s="205" t="s">
        <v>692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287</v>
      </c>
      <c r="H16550" s="207" t="s">
        <v>390</v>
      </c>
      <c r="I16550" s="207" t="s">
        <v>240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691</v>
      </c>
      <c r="C16551" s="205" t="s">
        <v>692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287</v>
      </c>
      <c r="H16551" s="207" t="s">
        <v>390</v>
      </c>
      <c r="I16551" s="207" t="s">
        <v>240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691</v>
      </c>
      <c r="C16552" s="205" t="s">
        <v>692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287</v>
      </c>
      <c r="H16552" s="207" t="s">
        <v>390</v>
      </c>
      <c r="I16552" s="207" t="s">
        <v>240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691</v>
      </c>
      <c r="C16553" s="205" t="s">
        <v>692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287</v>
      </c>
      <c r="H16553" s="207" t="s">
        <v>390</v>
      </c>
      <c r="I16553" s="207" t="s">
        <v>240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691</v>
      </c>
      <c r="C16554" s="205" t="s">
        <v>692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287</v>
      </c>
      <c r="H16554" s="207" t="s">
        <v>390</v>
      </c>
      <c r="I16554" s="207" t="s">
        <v>240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691</v>
      </c>
      <c r="C16555" s="205" t="s">
        <v>692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287</v>
      </c>
      <c r="H16555" s="207" t="s">
        <v>178</v>
      </c>
      <c r="I16555" s="207" t="s">
        <v>240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691</v>
      </c>
      <c r="C16556" s="205" t="s">
        <v>692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287</v>
      </c>
      <c r="H16556" s="207" t="s">
        <v>178</v>
      </c>
      <c r="I16556" s="207" t="s">
        <v>240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691</v>
      </c>
      <c r="C16557" s="205" t="s">
        <v>692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287</v>
      </c>
      <c r="H16557" s="207" t="s">
        <v>178</v>
      </c>
      <c r="I16557" s="207" t="s">
        <v>240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691</v>
      </c>
      <c r="C16558" s="205" t="s">
        <v>692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287</v>
      </c>
      <c r="H16558" s="207" t="s">
        <v>178</v>
      </c>
      <c r="I16558" s="207" t="s">
        <v>240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691</v>
      </c>
      <c r="C16559" s="205" t="s">
        <v>692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287</v>
      </c>
      <c r="H16559" s="207" t="s">
        <v>178</v>
      </c>
      <c r="I16559" s="207" t="s">
        <v>240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691</v>
      </c>
      <c r="C16560" s="205" t="s">
        <v>692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287</v>
      </c>
      <c r="H16560" s="207" t="s">
        <v>178</v>
      </c>
      <c r="I16560" s="207" t="s">
        <v>241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691</v>
      </c>
      <c r="C16561" s="205" t="s">
        <v>692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287</v>
      </c>
      <c r="H16561" s="207" t="s">
        <v>178</v>
      </c>
      <c r="I16561" s="207" t="s">
        <v>240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691</v>
      </c>
      <c r="C16562" s="205" t="s">
        <v>692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287</v>
      </c>
      <c r="H16562" s="207" t="s">
        <v>178</v>
      </c>
      <c r="I16562" s="207" t="s">
        <v>241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691</v>
      </c>
      <c r="C16563" s="205" t="s">
        <v>692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287</v>
      </c>
      <c r="H16563" s="207" t="s">
        <v>178</v>
      </c>
      <c r="I16563" s="207" t="s">
        <v>240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691</v>
      </c>
      <c r="C16564" s="205" t="s">
        <v>692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287</v>
      </c>
      <c r="H16564" s="207" t="s">
        <v>178</v>
      </c>
      <c r="I16564" s="207" t="s">
        <v>240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691</v>
      </c>
      <c r="C16565" s="205" t="s">
        <v>692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287</v>
      </c>
      <c r="H16565" s="207" t="s">
        <v>1714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691</v>
      </c>
      <c r="C16566" s="205" t="s">
        <v>692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287</v>
      </c>
      <c r="H16566" s="207" t="s">
        <v>310</v>
      </c>
      <c r="I16566" s="207" t="s">
        <v>240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691</v>
      </c>
      <c r="C16567" s="205" t="s">
        <v>692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287</v>
      </c>
      <c r="H16567" s="207" t="s">
        <v>346</v>
      </c>
      <c r="I16567" s="207" t="s">
        <v>241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691</v>
      </c>
      <c r="C16568" s="205" t="s">
        <v>692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287</v>
      </c>
      <c r="H16568" s="207" t="s">
        <v>346</v>
      </c>
      <c r="I16568" s="207" t="s">
        <v>241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691</v>
      </c>
      <c r="C16569" s="205" t="s">
        <v>692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287</v>
      </c>
      <c r="H16569" s="207" t="s">
        <v>346</v>
      </c>
      <c r="I16569" s="207" t="s">
        <v>240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691</v>
      </c>
      <c r="C16570" s="205" t="s">
        <v>692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287</v>
      </c>
      <c r="H16570" s="207" t="s">
        <v>346</v>
      </c>
      <c r="I16570" s="207" t="s">
        <v>241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691</v>
      </c>
      <c r="C16571" s="205" t="s">
        <v>692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287</v>
      </c>
      <c r="H16571" s="207" t="s">
        <v>346</v>
      </c>
      <c r="I16571" s="207" t="s">
        <v>240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691</v>
      </c>
      <c r="C16572" s="205" t="s">
        <v>692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287</v>
      </c>
      <c r="H16572" s="207" t="s">
        <v>346</v>
      </c>
      <c r="I16572" s="207" t="s">
        <v>240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691</v>
      </c>
      <c r="C16573" s="205" t="s">
        <v>692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287</v>
      </c>
      <c r="H16573" s="207" t="s">
        <v>346</v>
      </c>
      <c r="I16573" s="207" t="s">
        <v>240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691</v>
      </c>
      <c r="C16574" s="205" t="s">
        <v>692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287</v>
      </c>
      <c r="H16574" s="207" t="s">
        <v>346</v>
      </c>
      <c r="I16574" s="207" t="s">
        <v>240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691</v>
      </c>
      <c r="C16575" s="205" t="s">
        <v>692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287</v>
      </c>
      <c r="H16575" s="207" t="s">
        <v>346</v>
      </c>
      <c r="I16575" s="207" t="s">
        <v>241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691</v>
      </c>
      <c r="C16576" s="205" t="s">
        <v>692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287</v>
      </c>
      <c r="H16576" s="207" t="s">
        <v>346</v>
      </c>
      <c r="I16576" s="207" t="s">
        <v>240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691</v>
      </c>
      <c r="C16577" s="205" t="s">
        <v>692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287</v>
      </c>
      <c r="H16577" s="207" t="s">
        <v>346</v>
      </c>
      <c r="I16577" s="207" t="s">
        <v>240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691</v>
      </c>
      <c r="C16578" s="205" t="s">
        <v>692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287</v>
      </c>
      <c r="H16578" s="207" t="s">
        <v>346</v>
      </c>
      <c r="I16578" s="207" t="s">
        <v>241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691</v>
      </c>
      <c r="C16579" s="205" t="s">
        <v>692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287</v>
      </c>
      <c r="H16579" s="207" t="s">
        <v>346</v>
      </c>
      <c r="I16579" s="207" t="s">
        <v>241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691</v>
      </c>
      <c r="C16580" s="205" t="s">
        <v>692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287</v>
      </c>
      <c r="H16580" s="207" t="s">
        <v>346</v>
      </c>
      <c r="I16580" s="207" t="s">
        <v>241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691</v>
      </c>
      <c r="C16581" s="205" t="s">
        <v>692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287</v>
      </c>
      <c r="H16581" s="207" t="s">
        <v>346</v>
      </c>
      <c r="I16581" s="207" t="s">
        <v>241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691</v>
      </c>
      <c r="C16582" s="205" t="s">
        <v>692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287</v>
      </c>
      <c r="H16582" s="207" t="s">
        <v>291</v>
      </c>
      <c r="I16582" s="207" t="s">
        <v>240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691</v>
      </c>
      <c r="C16583" s="205" t="s">
        <v>692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287</v>
      </c>
      <c r="H16583" s="207" t="s">
        <v>291</v>
      </c>
      <c r="I16583" s="207" t="s">
        <v>241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691</v>
      </c>
      <c r="C16584" s="205" t="s">
        <v>692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287</v>
      </c>
      <c r="H16584" s="207" t="s">
        <v>291</v>
      </c>
      <c r="I16584" s="207" t="s">
        <v>240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691</v>
      </c>
      <c r="C16585" s="205" t="s">
        <v>692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287</v>
      </c>
      <c r="H16585" s="207" t="s">
        <v>291</v>
      </c>
      <c r="I16585" s="207" t="s">
        <v>241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691</v>
      </c>
      <c r="C16586" s="205" t="s">
        <v>692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287</v>
      </c>
      <c r="H16586" s="207" t="s">
        <v>291</v>
      </c>
      <c r="I16586" s="207" t="s">
        <v>241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691</v>
      </c>
      <c r="C16587" s="205" t="s">
        <v>692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287</v>
      </c>
      <c r="H16587" s="207" t="s">
        <v>291</v>
      </c>
      <c r="I16587" s="207" t="s">
        <v>241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691</v>
      </c>
      <c r="C16588" s="205" t="s">
        <v>692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287</v>
      </c>
      <c r="H16588" s="207" t="s">
        <v>291</v>
      </c>
      <c r="I16588" s="207" t="s">
        <v>241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691</v>
      </c>
      <c r="C16589" s="205" t="s">
        <v>692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287</v>
      </c>
      <c r="H16589" s="207" t="s">
        <v>2779</v>
      </c>
      <c r="I16589" s="207" t="s">
        <v>253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691</v>
      </c>
      <c r="C16590" s="205" t="s">
        <v>692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287</v>
      </c>
      <c r="H16590" s="207" t="s">
        <v>2359</v>
      </c>
      <c r="I16590" s="207" t="s">
        <v>242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691</v>
      </c>
      <c r="C16591" s="205" t="s">
        <v>692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287</v>
      </c>
      <c r="H16591" s="207" t="s">
        <v>2359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691</v>
      </c>
      <c r="C16592" s="205" t="s">
        <v>692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287</v>
      </c>
      <c r="H16592" s="207" t="s">
        <v>2359</v>
      </c>
      <c r="I16592" s="207" t="s">
        <v>242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691</v>
      </c>
      <c r="C16593" s="205" t="s">
        <v>692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287</v>
      </c>
      <c r="H16593" s="207" t="s">
        <v>2359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691</v>
      </c>
      <c r="C16594" s="205" t="s">
        <v>692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287</v>
      </c>
      <c r="H16594" s="207" t="s">
        <v>2652</v>
      </c>
      <c r="I16594" s="207" t="s">
        <v>235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691</v>
      </c>
      <c r="C16595" s="205" t="s">
        <v>692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287</v>
      </c>
      <c r="H16595" s="207" t="s">
        <v>1011</v>
      </c>
      <c r="I16595" s="207" t="s">
        <v>235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691</v>
      </c>
      <c r="C16596" s="205" t="s">
        <v>692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287</v>
      </c>
      <c r="H16596" s="207" t="s">
        <v>1354</v>
      </c>
      <c r="I16596" s="207" t="s">
        <v>235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691</v>
      </c>
      <c r="C16597" s="205" t="s">
        <v>692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287</v>
      </c>
      <c r="H16597" s="207" t="s">
        <v>1354</v>
      </c>
      <c r="I16597" s="207" t="s">
        <v>235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691</v>
      </c>
      <c r="C16598" s="205" t="s">
        <v>692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287</v>
      </c>
      <c r="H16598" s="207" t="s">
        <v>2686</v>
      </c>
      <c r="I16598" s="207" t="s">
        <v>235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691</v>
      </c>
      <c r="C16599" s="205" t="s">
        <v>692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287</v>
      </c>
      <c r="H16599" s="207" t="s">
        <v>2780</v>
      </c>
      <c r="I16599" s="207" t="s">
        <v>241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691</v>
      </c>
      <c r="C16600" s="205" t="s">
        <v>692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287</v>
      </c>
      <c r="H16600" s="207" t="s">
        <v>2780</v>
      </c>
      <c r="I16600" s="207" t="s">
        <v>241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691</v>
      </c>
      <c r="C16601" s="205" t="s">
        <v>692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287</v>
      </c>
      <c r="H16601" s="207" t="s">
        <v>2780</v>
      </c>
      <c r="I16601" s="207" t="s">
        <v>241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691</v>
      </c>
      <c r="C16602" s="205" t="s">
        <v>692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287</v>
      </c>
      <c r="H16602" s="207" t="s">
        <v>2780</v>
      </c>
      <c r="I16602" s="207" t="s">
        <v>240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691</v>
      </c>
      <c r="C16603" s="205" t="s">
        <v>692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287</v>
      </c>
      <c r="H16603" s="207" t="s">
        <v>2780</v>
      </c>
      <c r="I16603" s="207" t="s">
        <v>241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691</v>
      </c>
      <c r="C16604" s="205" t="s">
        <v>692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287</v>
      </c>
      <c r="H16604" s="207" t="s">
        <v>2780</v>
      </c>
      <c r="I16604" s="207" t="s">
        <v>240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691</v>
      </c>
      <c r="C16605" s="205" t="s">
        <v>692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287</v>
      </c>
      <c r="H16605" s="207" t="s">
        <v>2780</v>
      </c>
      <c r="I16605" s="207" t="s">
        <v>241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691</v>
      </c>
      <c r="C16606" s="205" t="s">
        <v>692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287</v>
      </c>
      <c r="H16606" s="207" t="s">
        <v>2780</v>
      </c>
      <c r="I16606" s="207" t="s">
        <v>240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691</v>
      </c>
      <c r="C16607" s="205" t="s">
        <v>692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287</v>
      </c>
      <c r="H16607" s="207" t="s">
        <v>2780</v>
      </c>
      <c r="I16607" s="207" t="s">
        <v>240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691</v>
      </c>
      <c r="C16608" s="205" t="s">
        <v>692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287</v>
      </c>
      <c r="H16608" s="207" t="s">
        <v>2780</v>
      </c>
      <c r="I16608" s="207" t="s">
        <v>241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691</v>
      </c>
      <c r="C16609" s="205" t="s">
        <v>692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287</v>
      </c>
      <c r="H16609" s="207" t="s">
        <v>2780</v>
      </c>
      <c r="I16609" s="207" t="s">
        <v>240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691</v>
      </c>
      <c r="C16610" s="205" t="s">
        <v>692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287</v>
      </c>
      <c r="H16610" s="207" t="s">
        <v>2780</v>
      </c>
      <c r="I16610" s="207" t="s">
        <v>241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691</v>
      </c>
      <c r="C16611" s="205" t="s">
        <v>692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287</v>
      </c>
      <c r="H16611" s="207" t="s">
        <v>2780</v>
      </c>
      <c r="I16611" s="207" t="s">
        <v>240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691</v>
      </c>
      <c r="C16612" s="205" t="s">
        <v>692</v>
      </c>
      <c r="D16612" s="72" t="str">
        <f t="shared" si="519"/>
        <v>mar/2020</v>
      </c>
      <c r="E16612" s="206">
        <v>43909</v>
      </c>
      <c r="F16612" s="205" t="s">
        <v>210</v>
      </c>
      <c r="G16612" s="205" t="s">
        <v>287</v>
      </c>
      <c r="H16612" s="207" t="s">
        <v>298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691</v>
      </c>
      <c r="C16613" s="205" t="s">
        <v>692</v>
      </c>
      <c r="D16613" s="72" t="str">
        <f t="shared" si="519"/>
        <v>mar/2020</v>
      </c>
      <c r="E16613" s="206">
        <v>43909</v>
      </c>
      <c r="F16613" s="205" t="s">
        <v>210</v>
      </c>
      <c r="G16613" s="205" t="s">
        <v>287</v>
      </c>
      <c r="H16613" s="207" t="s">
        <v>298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691</v>
      </c>
      <c r="C16614" s="205" t="s">
        <v>692</v>
      </c>
      <c r="D16614" s="72" t="str">
        <f t="shared" si="519"/>
        <v>mar/2020</v>
      </c>
      <c r="E16614" s="206">
        <v>43909</v>
      </c>
      <c r="F16614" s="205" t="s">
        <v>210</v>
      </c>
      <c r="G16614" s="205" t="s">
        <v>287</v>
      </c>
      <c r="H16614" s="207" t="s">
        <v>298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691</v>
      </c>
      <c r="C16615" s="205" t="s">
        <v>692</v>
      </c>
      <c r="D16615" s="72" t="str">
        <f t="shared" si="519"/>
        <v>mar/2020</v>
      </c>
      <c r="E16615" s="206">
        <v>43909</v>
      </c>
      <c r="F16615" s="205" t="s">
        <v>210</v>
      </c>
      <c r="G16615" s="205" t="s">
        <v>287</v>
      </c>
      <c r="H16615" s="207" t="s">
        <v>298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691</v>
      </c>
      <c r="C16616" s="205" t="s">
        <v>692</v>
      </c>
      <c r="D16616" s="72" t="str">
        <f t="shared" si="519"/>
        <v>mar/2020</v>
      </c>
      <c r="E16616" s="206">
        <v>43909</v>
      </c>
      <c r="F16616" s="205" t="s">
        <v>210</v>
      </c>
      <c r="G16616" s="205" t="s">
        <v>287</v>
      </c>
      <c r="H16616" s="207" t="s">
        <v>298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691</v>
      </c>
      <c r="C16617" s="205" t="s">
        <v>692</v>
      </c>
      <c r="D16617" s="72" t="str">
        <f t="shared" si="519"/>
        <v>mar/2020</v>
      </c>
      <c r="E16617" s="206">
        <v>43909</v>
      </c>
      <c r="F16617" s="205" t="s">
        <v>210</v>
      </c>
      <c r="G16617" s="205" t="s">
        <v>287</v>
      </c>
      <c r="H16617" s="207" t="s">
        <v>298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691</v>
      </c>
      <c r="C16618" s="205" t="s">
        <v>692</v>
      </c>
      <c r="D16618" s="72" t="str">
        <f t="shared" si="519"/>
        <v>mar/2020</v>
      </c>
      <c r="E16618" s="206">
        <v>43909</v>
      </c>
      <c r="F16618" s="205" t="s">
        <v>210</v>
      </c>
      <c r="G16618" s="205" t="s">
        <v>287</v>
      </c>
      <c r="H16618" s="207" t="s">
        <v>298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691</v>
      </c>
      <c r="C16619" s="205" t="s">
        <v>692</v>
      </c>
      <c r="D16619" s="72" t="str">
        <f t="shared" si="519"/>
        <v>mar/2020</v>
      </c>
      <c r="E16619" s="206">
        <v>43909</v>
      </c>
      <c r="F16619" s="205" t="s">
        <v>210</v>
      </c>
      <c r="G16619" s="205" t="s">
        <v>287</v>
      </c>
      <c r="H16619" s="207" t="s">
        <v>298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691</v>
      </c>
      <c r="C16620" s="205" t="s">
        <v>692</v>
      </c>
      <c r="D16620" s="72" t="str">
        <f t="shared" si="519"/>
        <v>mar/2020</v>
      </c>
      <c r="E16620" s="206">
        <v>43909</v>
      </c>
      <c r="F16620" s="205" t="s">
        <v>210</v>
      </c>
      <c r="G16620" s="205" t="s">
        <v>287</v>
      </c>
      <c r="H16620" s="207" t="s">
        <v>298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691</v>
      </c>
      <c r="C16621" s="205" t="s">
        <v>692</v>
      </c>
      <c r="D16621" s="72" t="str">
        <f t="shared" si="519"/>
        <v>mar/2020</v>
      </c>
      <c r="E16621" s="206">
        <v>43909</v>
      </c>
      <c r="F16621" s="205" t="s">
        <v>210</v>
      </c>
      <c r="G16621" s="205" t="s">
        <v>287</v>
      </c>
      <c r="H16621" s="207" t="s">
        <v>298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691</v>
      </c>
      <c r="C16622" s="205" t="s">
        <v>692</v>
      </c>
      <c r="D16622" s="72" t="str">
        <f t="shared" si="519"/>
        <v>mar/2020</v>
      </c>
      <c r="E16622" s="206">
        <v>43909</v>
      </c>
      <c r="F16622" s="205" t="s">
        <v>210</v>
      </c>
      <c r="G16622" s="205" t="s">
        <v>287</v>
      </c>
      <c r="H16622" s="207" t="s">
        <v>298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691</v>
      </c>
      <c r="C16623" s="205" t="s">
        <v>692</v>
      </c>
      <c r="D16623" s="72" t="str">
        <f t="shared" si="519"/>
        <v>mar/2020</v>
      </c>
      <c r="E16623" s="206">
        <v>43909</v>
      </c>
      <c r="F16623" s="205" t="s">
        <v>210</v>
      </c>
      <c r="G16623" s="205" t="s">
        <v>287</v>
      </c>
      <c r="H16623" s="207" t="s">
        <v>298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691</v>
      </c>
      <c r="C16624" s="205" t="s">
        <v>692</v>
      </c>
      <c r="D16624" s="72" t="str">
        <f t="shared" si="519"/>
        <v>mar/2020</v>
      </c>
      <c r="E16624" s="206">
        <v>43909</v>
      </c>
      <c r="F16624" s="205" t="s">
        <v>210</v>
      </c>
      <c r="G16624" s="205" t="s">
        <v>287</v>
      </c>
      <c r="H16624" s="207" t="s">
        <v>298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691</v>
      </c>
      <c r="C16625" s="205" t="s">
        <v>692</v>
      </c>
      <c r="D16625" s="72" t="str">
        <f t="shared" si="519"/>
        <v>mar/2020</v>
      </c>
      <c r="E16625" s="206">
        <v>43909</v>
      </c>
      <c r="F16625" s="205" t="s">
        <v>210</v>
      </c>
      <c r="G16625" s="205" t="s">
        <v>287</v>
      </c>
      <c r="H16625" s="207" t="s">
        <v>298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691</v>
      </c>
      <c r="C16626" s="205" t="s">
        <v>692</v>
      </c>
      <c r="D16626" s="72" t="str">
        <f t="shared" si="519"/>
        <v>mar/2020</v>
      </c>
      <c r="E16626" s="206">
        <v>43909</v>
      </c>
      <c r="F16626" s="205" t="s">
        <v>210</v>
      </c>
      <c r="G16626" s="205" t="s">
        <v>287</v>
      </c>
      <c r="H16626" s="207" t="s">
        <v>298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691</v>
      </c>
      <c r="C16627" s="205" t="s">
        <v>692</v>
      </c>
      <c r="D16627" s="72" t="str">
        <f t="shared" si="519"/>
        <v>mar/2020</v>
      </c>
      <c r="E16627" s="206">
        <v>43909</v>
      </c>
      <c r="F16627" s="205" t="s">
        <v>210</v>
      </c>
      <c r="G16627" s="205" t="s">
        <v>287</v>
      </c>
      <c r="H16627" s="207" t="s">
        <v>298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691</v>
      </c>
      <c r="C16628" s="205" t="s">
        <v>692</v>
      </c>
      <c r="D16628" s="72" t="str">
        <f t="shared" si="519"/>
        <v>mar/2020</v>
      </c>
      <c r="E16628" s="206">
        <v>43909</v>
      </c>
      <c r="F16628" s="205" t="s">
        <v>210</v>
      </c>
      <c r="G16628" s="205" t="s">
        <v>287</v>
      </c>
      <c r="H16628" s="207" t="s">
        <v>298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691</v>
      </c>
      <c r="C16629" s="205" t="s">
        <v>692</v>
      </c>
      <c r="D16629" s="72" t="str">
        <f t="shared" si="519"/>
        <v>mar/2020</v>
      </c>
      <c r="E16629" s="206">
        <v>43909</v>
      </c>
      <c r="F16629" s="205" t="s">
        <v>210</v>
      </c>
      <c r="G16629" s="205" t="s">
        <v>287</v>
      </c>
      <c r="H16629" s="207" t="s">
        <v>298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691</v>
      </c>
      <c r="C16630" s="205" t="s">
        <v>692</v>
      </c>
      <c r="D16630" s="72" t="str">
        <f t="shared" si="519"/>
        <v>mar/2020</v>
      </c>
      <c r="E16630" s="206">
        <v>43909</v>
      </c>
      <c r="F16630" s="205" t="s">
        <v>210</v>
      </c>
      <c r="G16630" s="205" t="s">
        <v>287</v>
      </c>
      <c r="H16630" s="207" t="s">
        <v>298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691</v>
      </c>
      <c r="C16631" s="205" t="s">
        <v>692</v>
      </c>
      <c r="D16631" s="72" t="str">
        <f t="shared" si="519"/>
        <v>mar/2020</v>
      </c>
      <c r="E16631" s="206">
        <v>43909</v>
      </c>
      <c r="F16631" s="205" t="s">
        <v>210</v>
      </c>
      <c r="G16631" s="205" t="s">
        <v>287</v>
      </c>
      <c r="H16631" s="207" t="s">
        <v>298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691</v>
      </c>
      <c r="C16632" s="205" t="s">
        <v>692</v>
      </c>
      <c r="D16632" s="72" t="str">
        <f t="shared" si="519"/>
        <v>mar/2020</v>
      </c>
      <c r="E16632" s="206">
        <v>43909</v>
      </c>
      <c r="F16632" s="205" t="s">
        <v>210</v>
      </c>
      <c r="G16632" s="205" t="s">
        <v>287</v>
      </c>
      <c r="H16632" s="207" t="s">
        <v>298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691</v>
      </c>
      <c r="C16633" s="205" t="s">
        <v>692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287</v>
      </c>
      <c r="H16633" s="207" t="s">
        <v>2781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691</v>
      </c>
      <c r="C16634" s="205" t="s">
        <v>692</v>
      </c>
      <c r="D16634" s="72" t="str">
        <f t="shared" si="519"/>
        <v>mar/2020</v>
      </c>
      <c r="E16634" s="206">
        <v>43909</v>
      </c>
      <c r="F16634" s="205" t="s">
        <v>203</v>
      </c>
      <c r="G16634" s="205" t="s">
        <v>287</v>
      </c>
      <c r="H16634" s="207" t="s">
        <v>204</v>
      </c>
      <c r="I16634" s="207" t="s">
        <v>292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693</v>
      </c>
      <c r="C16635" s="205" t="s">
        <v>692</v>
      </c>
      <c r="D16635" s="72" t="str">
        <f t="shared" si="519"/>
        <v>mar/2020</v>
      </c>
      <c r="E16635" s="206">
        <v>43910</v>
      </c>
      <c r="F16635" s="205" t="s">
        <v>1618</v>
      </c>
      <c r="G16635" s="205" t="s">
        <v>287</v>
      </c>
      <c r="H16635" s="207" t="s">
        <v>1888</v>
      </c>
      <c r="I16635" s="207" t="s">
        <v>202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693</v>
      </c>
      <c r="C16636" s="205" t="s">
        <v>692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287</v>
      </c>
      <c r="H16636" s="207" t="s">
        <v>140</v>
      </c>
      <c r="I16636" s="207" t="s">
        <v>227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693</v>
      </c>
      <c r="C16637" s="205" t="s">
        <v>692</v>
      </c>
      <c r="D16637" s="72" t="str">
        <f t="shared" si="519"/>
        <v>mar/2020</v>
      </c>
      <c r="E16637" s="206">
        <v>43910</v>
      </c>
      <c r="F16637" s="205" t="s">
        <v>201</v>
      </c>
      <c r="G16637" s="205" t="s">
        <v>287</v>
      </c>
      <c r="H16637" s="207" t="s">
        <v>1887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691</v>
      </c>
      <c r="C16638" s="205" t="s">
        <v>692</v>
      </c>
      <c r="D16638" s="72" t="str">
        <f t="shared" si="519"/>
        <v>mar/2020</v>
      </c>
      <c r="E16638" s="206">
        <v>43910</v>
      </c>
      <c r="F16638" s="205" t="s">
        <v>201</v>
      </c>
      <c r="G16638" s="205" t="s">
        <v>287</v>
      </c>
      <c r="H16638" s="207" t="s">
        <v>1887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691</v>
      </c>
      <c r="C16639" s="205" t="s">
        <v>692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287</v>
      </c>
      <c r="H16639" s="207" t="s">
        <v>217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691</v>
      </c>
      <c r="C16640" s="205" t="s">
        <v>692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287</v>
      </c>
      <c r="H16640" s="207" t="s">
        <v>399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691</v>
      </c>
      <c r="C16641" s="205" t="s">
        <v>692</v>
      </c>
      <c r="D16641" s="72" t="str">
        <f t="shared" si="519"/>
        <v>mar/2020</v>
      </c>
      <c r="E16641" s="206">
        <v>43910</v>
      </c>
      <c r="F16641" s="205" t="s">
        <v>2245</v>
      </c>
      <c r="G16641" s="205" t="s">
        <v>287</v>
      </c>
      <c r="H16641" s="207" t="s">
        <v>2782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691</v>
      </c>
      <c r="C16642" s="205" t="s">
        <v>692</v>
      </c>
      <c r="D16642" s="72" t="str">
        <f t="shared" si="519"/>
        <v>mar/2020</v>
      </c>
      <c r="E16642" s="206">
        <v>43910</v>
      </c>
      <c r="F16642" s="205" t="s">
        <v>2332</v>
      </c>
      <c r="G16642" s="205" t="s">
        <v>287</v>
      </c>
      <c r="H16642" s="207" t="s">
        <v>2783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691</v>
      </c>
      <c r="C16643" s="205" t="s">
        <v>692</v>
      </c>
      <c r="D16643" s="72" t="str">
        <f t="shared" si="519"/>
        <v>mar/2020</v>
      </c>
      <c r="E16643" s="206">
        <v>43910</v>
      </c>
      <c r="F16643" s="205" t="s">
        <v>2784</v>
      </c>
      <c r="G16643" s="205" t="s">
        <v>287</v>
      </c>
      <c r="H16643" s="207" t="s">
        <v>2309</v>
      </c>
      <c r="I16643" s="207" t="s">
        <v>260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691</v>
      </c>
      <c r="C16644" s="205" t="s">
        <v>692</v>
      </c>
      <c r="D16644" s="72" t="str">
        <f t="shared" ref="D16644:D16707" si="521">TEXT(E16644,"mmm/aaaa")</f>
        <v>mar/2020</v>
      </c>
      <c r="E16644" s="206">
        <v>43910</v>
      </c>
      <c r="F16644" s="205" t="s">
        <v>2785</v>
      </c>
      <c r="G16644" s="205" t="s">
        <v>287</v>
      </c>
      <c r="H16644" s="207" t="s">
        <v>2309</v>
      </c>
      <c r="I16644" s="207" t="s">
        <v>260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691</v>
      </c>
      <c r="C16645" s="205" t="s">
        <v>692</v>
      </c>
      <c r="D16645" s="72" t="str">
        <f t="shared" si="521"/>
        <v>mar/2020</v>
      </c>
      <c r="E16645" s="206">
        <v>43910</v>
      </c>
      <c r="F16645" s="205" t="s">
        <v>2786</v>
      </c>
      <c r="G16645" s="205" t="s">
        <v>287</v>
      </c>
      <c r="H16645" s="207" t="s">
        <v>1017</v>
      </c>
      <c r="I16645" s="207" t="s">
        <v>235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691</v>
      </c>
      <c r="C16646" s="205" t="s">
        <v>692</v>
      </c>
      <c r="D16646" s="72" t="str">
        <f t="shared" si="521"/>
        <v>mar/2020</v>
      </c>
      <c r="E16646" s="206">
        <v>43910</v>
      </c>
      <c r="F16646" s="205" t="s">
        <v>2787</v>
      </c>
      <c r="G16646" s="205" t="s">
        <v>287</v>
      </c>
      <c r="H16646" s="207" t="s">
        <v>2342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691</v>
      </c>
      <c r="C16647" s="205" t="s">
        <v>692</v>
      </c>
      <c r="D16647" s="72" t="str">
        <f t="shared" si="521"/>
        <v>mar/2020</v>
      </c>
      <c r="E16647" s="206">
        <v>43910</v>
      </c>
      <c r="F16647" s="205" t="s">
        <v>2788</v>
      </c>
      <c r="G16647" s="205" t="s">
        <v>287</v>
      </c>
      <c r="H16647" s="207" t="s">
        <v>2342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691</v>
      </c>
      <c r="C16648" s="205" t="s">
        <v>692</v>
      </c>
      <c r="D16648" s="72" t="str">
        <f t="shared" si="521"/>
        <v>mar/2020</v>
      </c>
      <c r="E16648" s="206">
        <v>43910</v>
      </c>
      <c r="F16648" s="205" t="s">
        <v>2789</v>
      </c>
      <c r="G16648" s="205" t="s">
        <v>287</v>
      </c>
      <c r="H16648" s="207" t="s">
        <v>2342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691</v>
      </c>
      <c r="C16649" s="205" t="s">
        <v>692</v>
      </c>
      <c r="D16649" s="72" t="str">
        <f t="shared" si="521"/>
        <v>mar/2020</v>
      </c>
      <c r="E16649" s="206">
        <v>43910</v>
      </c>
      <c r="F16649" s="205" t="s">
        <v>2790</v>
      </c>
      <c r="G16649" s="205" t="s">
        <v>287</v>
      </c>
      <c r="H16649" s="207" t="s">
        <v>2342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691</v>
      </c>
      <c r="C16650" s="205" t="s">
        <v>692</v>
      </c>
      <c r="D16650" s="72" t="str">
        <f t="shared" si="521"/>
        <v>mar/2020</v>
      </c>
      <c r="E16650" s="206">
        <v>43910</v>
      </c>
      <c r="F16650" s="205" t="s">
        <v>2791</v>
      </c>
      <c r="G16650" s="205" t="s">
        <v>287</v>
      </c>
      <c r="H16650" s="207" t="s">
        <v>2342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691</v>
      </c>
      <c r="C16651" s="205" t="s">
        <v>692</v>
      </c>
      <c r="D16651" s="72" t="str">
        <f t="shared" si="521"/>
        <v>mar/2020</v>
      </c>
      <c r="E16651" s="206">
        <v>43910</v>
      </c>
      <c r="F16651" s="205" t="s">
        <v>2792</v>
      </c>
      <c r="G16651" s="205" t="s">
        <v>287</v>
      </c>
      <c r="H16651" s="207" t="s">
        <v>2342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691</v>
      </c>
      <c r="C16652" s="205" t="s">
        <v>692</v>
      </c>
      <c r="D16652" s="72" t="str">
        <f t="shared" si="521"/>
        <v>mar/2020</v>
      </c>
      <c r="E16652" s="206">
        <v>43910</v>
      </c>
      <c r="F16652" s="205" t="s">
        <v>2793</v>
      </c>
      <c r="G16652" s="205" t="s">
        <v>287</v>
      </c>
      <c r="H16652" s="207" t="s">
        <v>2652</v>
      </c>
      <c r="I16652" s="207" t="s">
        <v>235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691</v>
      </c>
      <c r="C16653" s="205" t="s">
        <v>692</v>
      </c>
      <c r="D16653" s="72" t="str">
        <f t="shared" si="521"/>
        <v>mar/2020</v>
      </c>
      <c r="E16653" s="206">
        <v>43910</v>
      </c>
      <c r="F16653" s="205" t="s">
        <v>2794</v>
      </c>
      <c r="G16653" s="205" t="s">
        <v>287</v>
      </c>
      <c r="H16653" s="207" t="s">
        <v>2652</v>
      </c>
      <c r="I16653" s="207" t="s">
        <v>235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691</v>
      </c>
      <c r="C16654" s="205" t="s">
        <v>692</v>
      </c>
      <c r="D16654" s="72" t="str">
        <f t="shared" si="521"/>
        <v>mar/2020</v>
      </c>
      <c r="E16654" s="206">
        <v>43910</v>
      </c>
      <c r="F16654" s="205" t="s">
        <v>2795</v>
      </c>
      <c r="G16654" s="205" t="s">
        <v>287</v>
      </c>
      <c r="H16654" s="207" t="s">
        <v>1011</v>
      </c>
      <c r="I16654" s="207" t="s">
        <v>235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691</v>
      </c>
      <c r="C16655" s="205" t="s">
        <v>692</v>
      </c>
      <c r="D16655" s="72" t="str">
        <f t="shared" si="521"/>
        <v>mar/2020</v>
      </c>
      <c r="E16655" s="206">
        <v>43910</v>
      </c>
      <c r="F16655" s="205" t="s">
        <v>2796</v>
      </c>
      <c r="G16655" s="205" t="s">
        <v>287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691</v>
      </c>
      <c r="C16656" s="205" t="s">
        <v>692</v>
      </c>
      <c r="D16656" s="72" t="str">
        <f t="shared" si="521"/>
        <v>mar/2020</v>
      </c>
      <c r="E16656" s="206">
        <v>43910</v>
      </c>
      <c r="F16656" s="205" t="s">
        <v>2797</v>
      </c>
      <c r="G16656" s="205" t="s">
        <v>287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691</v>
      </c>
      <c r="C16657" s="205" t="s">
        <v>692</v>
      </c>
      <c r="D16657" s="72" t="str">
        <f t="shared" si="521"/>
        <v>mar/2020</v>
      </c>
      <c r="E16657" s="206">
        <v>43910</v>
      </c>
      <c r="F16657" s="205" t="s">
        <v>2798</v>
      </c>
      <c r="G16657" s="205" t="s">
        <v>287</v>
      </c>
      <c r="H16657" s="207" t="s">
        <v>326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691</v>
      </c>
      <c r="C16658" s="205" t="s">
        <v>692</v>
      </c>
      <c r="D16658" s="72" t="str">
        <f t="shared" si="521"/>
        <v>mar/2020</v>
      </c>
      <c r="E16658" s="206">
        <v>43910</v>
      </c>
      <c r="F16658" s="205" t="s">
        <v>2799</v>
      </c>
      <c r="G16658" s="205" t="s">
        <v>287</v>
      </c>
      <c r="H16658" s="207" t="s">
        <v>326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691</v>
      </c>
      <c r="C16659" s="205" t="s">
        <v>692</v>
      </c>
      <c r="D16659" s="72" t="str">
        <f t="shared" si="521"/>
        <v>mar/2020</v>
      </c>
      <c r="E16659" s="206">
        <v>43910</v>
      </c>
      <c r="F16659" s="205" t="s">
        <v>2800</v>
      </c>
      <c r="G16659" s="205" t="s">
        <v>287</v>
      </c>
      <c r="H16659" s="207" t="s">
        <v>326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691</v>
      </c>
      <c r="C16660" s="205" t="s">
        <v>692</v>
      </c>
      <c r="D16660" s="72" t="str">
        <f t="shared" si="521"/>
        <v>mar/2020</v>
      </c>
      <c r="E16660" s="206">
        <v>43910</v>
      </c>
      <c r="F16660" s="205" t="s">
        <v>2801</v>
      </c>
      <c r="G16660" s="205" t="s">
        <v>287</v>
      </c>
      <c r="H16660" s="207" t="s">
        <v>334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691</v>
      </c>
      <c r="C16661" s="205" t="s">
        <v>692</v>
      </c>
      <c r="D16661" s="72" t="str">
        <f t="shared" si="521"/>
        <v>mar/2020</v>
      </c>
      <c r="E16661" s="206">
        <v>43910</v>
      </c>
      <c r="F16661" s="205" t="s">
        <v>2802</v>
      </c>
      <c r="G16661" s="205" t="s">
        <v>287</v>
      </c>
      <c r="H16661" s="207" t="s">
        <v>334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691</v>
      </c>
      <c r="C16662" s="205" t="s">
        <v>692</v>
      </c>
      <c r="D16662" s="72" t="str">
        <f t="shared" si="521"/>
        <v>mar/2020</v>
      </c>
      <c r="E16662" s="206">
        <v>43910</v>
      </c>
      <c r="F16662" s="205" t="s">
        <v>2803</v>
      </c>
      <c r="G16662" s="205" t="s">
        <v>287</v>
      </c>
      <c r="H16662" s="207" t="s">
        <v>2615</v>
      </c>
      <c r="I16662" s="207" t="s">
        <v>264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691</v>
      </c>
      <c r="C16663" s="205" t="s">
        <v>692</v>
      </c>
      <c r="D16663" s="72" t="str">
        <f t="shared" si="521"/>
        <v>mar/2020</v>
      </c>
      <c r="E16663" s="206">
        <v>43910</v>
      </c>
      <c r="F16663" s="205" t="s">
        <v>2804</v>
      </c>
      <c r="G16663" s="205" t="s">
        <v>287</v>
      </c>
      <c r="H16663" s="207" t="s">
        <v>1059</v>
      </c>
      <c r="I16663" s="207" t="s">
        <v>261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691</v>
      </c>
      <c r="C16664" s="205" t="s">
        <v>692</v>
      </c>
      <c r="D16664" s="72" t="str">
        <f t="shared" si="521"/>
        <v>mar/2020</v>
      </c>
      <c r="E16664" s="206">
        <v>43910</v>
      </c>
      <c r="F16664" s="205" t="s">
        <v>2805</v>
      </c>
      <c r="G16664" s="205" t="s">
        <v>287</v>
      </c>
      <c r="H16664" s="207" t="s">
        <v>1059</v>
      </c>
      <c r="I16664" s="207" t="s">
        <v>261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691</v>
      </c>
      <c r="C16665" s="205" t="s">
        <v>692</v>
      </c>
      <c r="D16665" s="72" t="str">
        <f t="shared" si="521"/>
        <v>mar/2020</v>
      </c>
      <c r="E16665" s="206">
        <v>43910</v>
      </c>
      <c r="F16665" s="205" t="s">
        <v>2806</v>
      </c>
      <c r="G16665" s="205" t="s">
        <v>287</v>
      </c>
      <c r="H16665" s="207" t="s">
        <v>2190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691</v>
      </c>
      <c r="C16666" s="205" t="s">
        <v>692</v>
      </c>
      <c r="D16666" s="72" t="str">
        <f t="shared" si="521"/>
        <v>mar/2020</v>
      </c>
      <c r="E16666" s="206">
        <v>43910</v>
      </c>
      <c r="F16666" s="205" t="s">
        <v>2807</v>
      </c>
      <c r="G16666" s="205" t="s">
        <v>287</v>
      </c>
      <c r="H16666" s="207" t="s">
        <v>2190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691</v>
      </c>
      <c r="C16667" s="205" t="s">
        <v>692</v>
      </c>
      <c r="D16667" s="72" t="str">
        <f t="shared" si="521"/>
        <v>mar/2020</v>
      </c>
      <c r="E16667" s="206">
        <v>43910</v>
      </c>
      <c r="F16667" s="205" t="s">
        <v>2808</v>
      </c>
      <c r="G16667" s="205" t="s">
        <v>287</v>
      </c>
      <c r="H16667" s="207" t="s">
        <v>2702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691</v>
      </c>
      <c r="C16668" s="205" t="s">
        <v>692</v>
      </c>
      <c r="D16668" s="72" t="str">
        <f t="shared" si="521"/>
        <v>mar/2020</v>
      </c>
      <c r="E16668" s="206">
        <v>43910</v>
      </c>
      <c r="F16668" s="205" t="s">
        <v>2809</v>
      </c>
      <c r="G16668" s="205" t="s">
        <v>287</v>
      </c>
      <c r="H16668" s="207" t="s">
        <v>2702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691</v>
      </c>
      <c r="C16669" s="205" t="s">
        <v>692</v>
      </c>
      <c r="D16669" s="72" t="str">
        <f t="shared" si="521"/>
        <v>mar/2020</v>
      </c>
      <c r="E16669" s="206">
        <v>43910</v>
      </c>
      <c r="F16669" s="205" t="s">
        <v>2810</v>
      </c>
      <c r="G16669" s="205" t="s">
        <v>287</v>
      </c>
      <c r="H16669" s="207" t="s">
        <v>1714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691</v>
      </c>
      <c r="C16670" s="205" t="s">
        <v>692</v>
      </c>
      <c r="D16670" s="72" t="str">
        <f t="shared" si="521"/>
        <v>mar/2020</v>
      </c>
      <c r="E16670" s="206">
        <v>43910</v>
      </c>
      <c r="F16670" s="205" t="s">
        <v>2811</v>
      </c>
      <c r="G16670" s="205" t="s">
        <v>287</v>
      </c>
      <c r="H16670" s="207" t="s">
        <v>2408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691</v>
      </c>
      <c r="C16671" s="205" t="s">
        <v>692</v>
      </c>
      <c r="D16671" s="72" t="str">
        <f t="shared" si="521"/>
        <v>mar/2020</v>
      </c>
      <c r="E16671" s="206">
        <v>43910</v>
      </c>
      <c r="F16671" s="205" t="s">
        <v>2812</v>
      </c>
      <c r="G16671" s="205" t="s">
        <v>287</v>
      </c>
      <c r="H16671" s="207" t="s">
        <v>2408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691</v>
      </c>
      <c r="C16672" s="205" t="s">
        <v>692</v>
      </c>
      <c r="D16672" s="72" t="str">
        <f t="shared" si="521"/>
        <v>mar/2020</v>
      </c>
      <c r="E16672" s="206">
        <v>43910</v>
      </c>
      <c r="F16672" s="205" t="s">
        <v>2813</v>
      </c>
      <c r="G16672" s="205" t="s">
        <v>287</v>
      </c>
      <c r="H16672" s="207" t="s">
        <v>2075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691</v>
      </c>
      <c r="C16673" s="205" t="s">
        <v>692</v>
      </c>
      <c r="D16673" s="72" t="str">
        <f t="shared" si="521"/>
        <v>mar/2020</v>
      </c>
      <c r="E16673" s="206">
        <v>43910</v>
      </c>
      <c r="F16673" s="205" t="s">
        <v>2814</v>
      </c>
      <c r="G16673" s="205" t="s">
        <v>287</v>
      </c>
      <c r="H16673" s="207" t="s">
        <v>2075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691</v>
      </c>
      <c r="C16674" s="205" t="s">
        <v>692</v>
      </c>
      <c r="D16674" s="72" t="str">
        <f t="shared" si="521"/>
        <v>mar/2020</v>
      </c>
      <c r="E16674" s="206">
        <v>43910</v>
      </c>
      <c r="F16674" s="205" t="s">
        <v>2815</v>
      </c>
      <c r="G16674" s="205" t="s">
        <v>287</v>
      </c>
      <c r="H16674" s="207" t="s">
        <v>1011</v>
      </c>
      <c r="I16674" s="207" t="s">
        <v>235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691</v>
      </c>
      <c r="C16675" s="205" t="s">
        <v>692</v>
      </c>
      <c r="D16675" s="72" t="str">
        <f t="shared" si="521"/>
        <v>mar/2020</v>
      </c>
      <c r="E16675" s="206">
        <v>43910</v>
      </c>
      <c r="F16675" s="205" t="s">
        <v>2816</v>
      </c>
      <c r="G16675" s="205" t="s">
        <v>287</v>
      </c>
      <c r="H16675" s="207" t="s">
        <v>2023</v>
      </c>
      <c r="I16675" s="207" t="s">
        <v>260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691</v>
      </c>
      <c r="C16676" s="205" t="s">
        <v>692</v>
      </c>
      <c r="D16676" s="72" t="str">
        <f t="shared" si="521"/>
        <v>mar/2020</v>
      </c>
      <c r="E16676" s="206">
        <v>43910</v>
      </c>
      <c r="F16676" s="205" t="s">
        <v>2817</v>
      </c>
      <c r="G16676" s="205" t="s">
        <v>287</v>
      </c>
      <c r="H16676" s="207" t="s">
        <v>2023</v>
      </c>
      <c r="I16676" s="207" t="s">
        <v>260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691</v>
      </c>
      <c r="C16677" s="205" t="s">
        <v>692</v>
      </c>
      <c r="D16677" s="72" t="str">
        <f t="shared" si="521"/>
        <v>mar/2020</v>
      </c>
      <c r="E16677" s="206">
        <v>43910</v>
      </c>
      <c r="F16677" s="205" t="s">
        <v>2818</v>
      </c>
      <c r="G16677" s="205" t="s">
        <v>287</v>
      </c>
      <c r="H16677" s="207" t="s">
        <v>2023</v>
      </c>
      <c r="I16677" s="207" t="s">
        <v>260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691</v>
      </c>
      <c r="C16678" s="205" t="s">
        <v>692</v>
      </c>
      <c r="D16678" s="72" t="str">
        <f t="shared" si="521"/>
        <v>mar/2020</v>
      </c>
      <c r="E16678" s="206">
        <v>43910</v>
      </c>
      <c r="F16678" s="205" t="s">
        <v>2819</v>
      </c>
      <c r="G16678" s="205" t="s">
        <v>287</v>
      </c>
      <c r="H16678" s="207" t="s">
        <v>2023</v>
      </c>
      <c r="I16678" s="207" t="s">
        <v>260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691</v>
      </c>
      <c r="C16679" s="205" t="s">
        <v>692</v>
      </c>
      <c r="D16679" s="72" t="str">
        <f t="shared" si="521"/>
        <v>mar/2020</v>
      </c>
      <c r="E16679" s="206">
        <v>43910</v>
      </c>
      <c r="F16679" s="205" t="s">
        <v>2820</v>
      </c>
      <c r="G16679" s="205" t="s">
        <v>287</v>
      </c>
      <c r="H16679" s="207" t="s">
        <v>2023</v>
      </c>
      <c r="I16679" s="207" t="s">
        <v>260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691</v>
      </c>
      <c r="C16680" s="205" t="s">
        <v>692</v>
      </c>
      <c r="D16680" s="72" t="str">
        <f t="shared" si="521"/>
        <v>mar/2020</v>
      </c>
      <c r="E16680" s="206">
        <v>43910</v>
      </c>
      <c r="F16680" s="205" t="s">
        <v>2821</v>
      </c>
      <c r="G16680" s="205" t="s">
        <v>287</v>
      </c>
      <c r="H16680" s="207" t="s">
        <v>2092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691</v>
      </c>
      <c r="C16681" s="205" t="s">
        <v>692</v>
      </c>
      <c r="D16681" s="72" t="str">
        <f t="shared" si="521"/>
        <v>mar/2020</v>
      </c>
      <c r="E16681" s="206">
        <v>43910</v>
      </c>
      <c r="F16681" s="205" t="s">
        <v>2822</v>
      </c>
      <c r="G16681" s="205" t="s">
        <v>287</v>
      </c>
      <c r="H16681" s="207" t="s">
        <v>2068</v>
      </c>
      <c r="I16681" s="207" t="s">
        <v>2131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691</v>
      </c>
      <c r="C16682" s="205" t="s">
        <v>692</v>
      </c>
      <c r="D16682" s="72" t="str">
        <f t="shared" si="521"/>
        <v>mar/2020</v>
      </c>
      <c r="E16682" s="206">
        <v>43910</v>
      </c>
      <c r="F16682" s="205" t="s">
        <v>2823</v>
      </c>
      <c r="G16682" s="205" t="s">
        <v>287</v>
      </c>
      <c r="H16682" s="207" t="s">
        <v>2068</v>
      </c>
      <c r="I16682" s="207" t="s">
        <v>2131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691</v>
      </c>
      <c r="C16683" s="205" t="s">
        <v>692</v>
      </c>
      <c r="D16683" s="72" t="str">
        <f t="shared" si="521"/>
        <v>mar/2020</v>
      </c>
      <c r="E16683" s="206">
        <v>43910</v>
      </c>
      <c r="F16683" s="205" t="s">
        <v>2824</v>
      </c>
      <c r="G16683" s="205" t="s">
        <v>287</v>
      </c>
      <c r="H16683" s="207" t="s">
        <v>2190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691</v>
      </c>
      <c r="C16684" s="205" t="s">
        <v>692</v>
      </c>
      <c r="D16684" s="72" t="str">
        <f t="shared" si="521"/>
        <v>mar/2020</v>
      </c>
      <c r="E16684" s="206">
        <v>43910</v>
      </c>
      <c r="F16684" s="205" t="s">
        <v>2825</v>
      </c>
      <c r="G16684" s="205" t="s">
        <v>287</v>
      </c>
      <c r="H16684" s="207" t="s">
        <v>1059</v>
      </c>
      <c r="I16684" s="207" t="s">
        <v>261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691</v>
      </c>
      <c r="C16685" s="205" t="s">
        <v>692</v>
      </c>
      <c r="D16685" s="72" t="str">
        <f t="shared" si="521"/>
        <v>mar/2020</v>
      </c>
      <c r="E16685" s="206">
        <v>43910</v>
      </c>
      <c r="F16685" s="205" t="s">
        <v>2826</v>
      </c>
      <c r="G16685" s="205" t="s">
        <v>287</v>
      </c>
      <c r="H16685" s="207" t="s">
        <v>2702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691</v>
      </c>
      <c r="C16686" s="205" t="s">
        <v>692</v>
      </c>
      <c r="D16686" s="72" t="str">
        <f t="shared" si="521"/>
        <v>mar/2020</v>
      </c>
      <c r="E16686" s="206">
        <v>43910</v>
      </c>
      <c r="F16686" s="205" t="s">
        <v>2827</v>
      </c>
      <c r="G16686" s="205" t="s">
        <v>287</v>
      </c>
      <c r="H16686" s="207" t="s">
        <v>334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691</v>
      </c>
      <c r="C16687" s="205" t="s">
        <v>692</v>
      </c>
      <c r="D16687" s="72" t="str">
        <f t="shared" si="521"/>
        <v>mar/2020</v>
      </c>
      <c r="E16687" s="206">
        <v>43910</v>
      </c>
      <c r="F16687" s="205" t="s">
        <v>2828</v>
      </c>
      <c r="G16687" s="205" t="s">
        <v>287</v>
      </c>
      <c r="H16687" s="207" t="s">
        <v>2408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691</v>
      </c>
      <c r="C16688" s="205" t="s">
        <v>692</v>
      </c>
      <c r="D16688" s="72" t="str">
        <f t="shared" si="521"/>
        <v>mar/2020</v>
      </c>
      <c r="E16688" s="206">
        <v>43910</v>
      </c>
      <c r="F16688" s="205" t="s">
        <v>2829</v>
      </c>
      <c r="G16688" s="205" t="s">
        <v>287</v>
      </c>
      <c r="H16688" s="207" t="s">
        <v>2309</v>
      </c>
      <c r="I16688" s="207" t="s">
        <v>260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691</v>
      </c>
      <c r="C16689" s="205" t="s">
        <v>692</v>
      </c>
      <c r="D16689" s="72" t="str">
        <f t="shared" si="521"/>
        <v>mar/2020</v>
      </c>
      <c r="E16689" s="206">
        <v>43910</v>
      </c>
      <c r="F16689" s="205" t="s">
        <v>2830</v>
      </c>
      <c r="G16689" s="205" t="s">
        <v>287</v>
      </c>
      <c r="H16689" s="207" t="s">
        <v>1017</v>
      </c>
      <c r="I16689" s="207" t="s">
        <v>235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691</v>
      </c>
      <c r="C16690" s="205" t="s">
        <v>692</v>
      </c>
      <c r="D16690" s="72" t="str">
        <f t="shared" si="521"/>
        <v>mar/2020</v>
      </c>
      <c r="E16690" s="206">
        <v>43910</v>
      </c>
      <c r="F16690" s="205" t="s">
        <v>2831</v>
      </c>
      <c r="G16690" s="205" t="s">
        <v>287</v>
      </c>
      <c r="H16690" s="207" t="s">
        <v>1017</v>
      </c>
      <c r="I16690" s="207" t="s">
        <v>235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691</v>
      </c>
      <c r="C16691" s="205" t="s">
        <v>692</v>
      </c>
      <c r="D16691" s="72" t="str">
        <f t="shared" si="521"/>
        <v>mar/2020</v>
      </c>
      <c r="E16691" s="206">
        <v>43910</v>
      </c>
      <c r="F16691" s="205" t="s">
        <v>2832</v>
      </c>
      <c r="G16691" s="205" t="s">
        <v>287</v>
      </c>
      <c r="H16691" s="207" t="s">
        <v>1610</v>
      </c>
      <c r="I16691" s="207" t="s">
        <v>269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691</v>
      </c>
      <c r="C16692" s="205" t="s">
        <v>692</v>
      </c>
      <c r="D16692" s="72" t="str">
        <f t="shared" si="521"/>
        <v>mar/2020</v>
      </c>
      <c r="E16692" s="206">
        <v>43910</v>
      </c>
      <c r="F16692" s="205" t="s">
        <v>2833</v>
      </c>
      <c r="G16692" s="205" t="s">
        <v>287</v>
      </c>
      <c r="H16692" s="207" t="s">
        <v>2615</v>
      </c>
      <c r="I16692" s="207" t="s">
        <v>264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691</v>
      </c>
      <c r="C16693" s="205" t="s">
        <v>692</v>
      </c>
      <c r="D16693" s="72" t="str">
        <f t="shared" si="521"/>
        <v>mar/2020</v>
      </c>
      <c r="E16693" s="206">
        <v>43910</v>
      </c>
      <c r="F16693" s="205" t="s">
        <v>2834</v>
      </c>
      <c r="G16693" s="205" t="s">
        <v>287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691</v>
      </c>
      <c r="C16694" s="205" t="s">
        <v>692</v>
      </c>
      <c r="D16694" s="72" t="str">
        <f t="shared" si="521"/>
        <v>mar/2020</v>
      </c>
      <c r="E16694" s="206">
        <v>43910</v>
      </c>
      <c r="F16694" s="205" t="s">
        <v>2835</v>
      </c>
      <c r="G16694" s="205" t="s">
        <v>287</v>
      </c>
      <c r="H16694" s="207" t="s">
        <v>2652</v>
      </c>
      <c r="I16694" s="207" t="s">
        <v>235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691</v>
      </c>
      <c r="C16695" s="205" t="s">
        <v>692</v>
      </c>
      <c r="D16695" s="72" t="str">
        <f t="shared" si="521"/>
        <v>mar/2020</v>
      </c>
      <c r="E16695" s="206">
        <v>43910</v>
      </c>
      <c r="F16695" s="205" t="s">
        <v>2512</v>
      </c>
      <c r="G16695" s="205" t="s">
        <v>287</v>
      </c>
      <c r="H16695" s="207" t="s">
        <v>2836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691</v>
      </c>
      <c r="C16696" s="205" t="s">
        <v>692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287</v>
      </c>
      <c r="H16696" s="207" t="s">
        <v>1911</v>
      </c>
      <c r="I16696" s="207" t="s">
        <v>252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691</v>
      </c>
      <c r="C16697" s="205" t="s">
        <v>692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287</v>
      </c>
      <c r="H16697" s="207" t="s">
        <v>1911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691</v>
      </c>
      <c r="C16698" s="205" t="s">
        <v>692</v>
      </c>
      <c r="D16698" s="72" t="str">
        <f t="shared" si="521"/>
        <v>mar/2020</v>
      </c>
      <c r="E16698" s="206">
        <v>43910</v>
      </c>
      <c r="F16698" s="205" t="s">
        <v>2336</v>
      </c>
      <c r="G16698" s="205" t="s">
        <v>287</v>
      </c>
      <c r="H16698" s="207" t="s">
        <v>2837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691</v>
      </c>
      <c r="C16699" s="205" t="s">
        <v>692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287</v>
      </c>
      <c r="H16699" s="207" t="s">
        <v>2838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691</v>
      </c>
      <c r="C16700" s="205" t="s">
        <v>692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287</v>
      </c>
      <c r="H16700" s="207" t="s">
        <v>2702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691</v>
      </c>
      <c r="C16701" s="205" t="s">
        <v>692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287</v>
      </c>
      <c r="H16701" s="207" t="s">
        <v>2702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691</v>
      </c>
      <c r="C16702" s="205" t="s">
        <v>692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287</v>
      </c>
      <c r="H16702" s="207" t="s">
        <v>2702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691</v>
      </c>
      <c r="C16703" s="205" t="s">
        <v>692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287</v>
      </c>
      <c r="H16703" s="207" t="s">
        <v>2745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691</v>
      </c>
      <c r="C16704" s="205" t="s">
        <v>692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287</v>
      </c>
      <c r="H16704" s="207" t="s">
        <v>2839</v>
      </c>
      <c r="I16704" s="207" t="s">
        <v>241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691</v>
      </c>
      <c r="C16705" s="205" t="s">
        <v>692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287</v>
      </c>
      <c r="H16705" s="207" t="s">
        <v>2840</v>
      </c>
      <c r="I16705" s="207" t="s">
        <v>240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691</v>
      </c>
      <c r="C16706" s="205" t="s">
        <v>692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287</v>
      </c>
      <c r="H16706" s="207" t="s">
        <v>2840</v>
      </c>
      <c r="I16706" s="207" t="s">
        <v>240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691</v>
      </c>
      <c r="C16707" s="205" t="s">
        <v>692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287</v>
      </c>
      <c r="H16707" s="207" t="s">
        <v>2841</v>
      </c>
      <c r="I16707" s="207" t="s">
        <v>241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691</v>
      </c>
      <c r="C16708" s="205" t="s">
        <v>692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287</v>
      </c>
      <c r="H16708" s="207" t="s">
        <v>2278</v>
      </c>
      <c r="I16708" s="207" t="s">
        <v>241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691</v>
      </c>
      <c r="C16709" s="205" t="s">
        <v>692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289</v>
      </c>
      <c r="H16709" s="207" t="s">
        <v>2278</v>
      </c>
      <c r="I16709" s="207" t="s">
        <v>241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691</v>
      </c>
      <c r="C16710" s="205" t="s">
        <v>692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287</v>
      </c>
      <c r="H16710" s="207" t="s">
        <v>2278</v>
      </c>
      <c r="I16710" s="207" t="s">
        <v>241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691</v>
      </c>
      <c r="C16711" s="205" t="s">
        <v>692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287</v>
      </c>
      <c r="H16711" s="207" t="s">
        <v>2278</v>
      </c>
      <c r="I16711" s="207" t="s">
        <v>241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691</v>
      </c>
      <c r="C16712" s="205" t="s">
        <v>692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287</v>
      </c>
      <c r="H16712" s="207" t="s">
        <v>2278</v>
      </c>
      <c r="I16712" s="207" t="s">
        <v>241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691</v>
      </c>
      <c r="C16713" s="205" t="s">
        <v>692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287</v>
      </c>
      <c r="H16713" s="207" t="s">
        <v>2278</v>
      </c>
      <c r="I16713" s="207" t="s">
        <v>241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691</v>
      </c>
      <c r="C16714" s="205" t="s">
        <v>692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287</v>
      </c>
      <c r="H16714" s="207" t="s">
        <v>2278</v>
      </c>
      <c r="I16714" s="207" t="s">
        <v>241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691</v>
      </c>
      <c r="C16715" s="205" t="s">
        <v>692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287</v>
      </c>
      <c r="H16715" s="207" t="s">
        <v>2278</v>
      </c>
      <c r="I16715" s="207" t="s">
        <v>241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691</v>
      </c>
      <c r="C16716" s="205" t="s">
        <v>692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287</v>
      </c>
      <c r="H16716" s="207" t="s">
        <v>2278</v>
      </c>
      <c r="I16716" s="207" t="s">
        <v>245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691</v>
      </c>
      <c r="C16717" s="205" t="s">
        <v>692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287</v>
      </c>
      <c r="H16717" s="207" t="s">
        <v>2278</v>
      </c>
      <c r="I16717" s="207" t="s">
        <v>241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691</v>
      </c>
      <c r="C16718" s="205" t="s">
        <v>692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287</v>
      </c>
      <c r="H16718" s="207" t="s">
        <v>2278</v>
      </c>
      <c r="I16718" s="207" t="s">
        <v>241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691</v>
      </c>
      <c r="C16719" s="205" t="s">
        <v>692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287</v>
      </c>
      <c r="H16719" s="207" t="s">
        <v>1023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691</v>
      </c>
      <c r="C16720" s="205" t="s">
        <v>692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287</v>
      </c>
      <c r="H16720" s="207" t="s">
        <v>1023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691</v>
      </c>
      <c r="C16721" s="205" t="s">
        <v>692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287</v>
      </c>
      <c r="H16721" s="207" t="s">
        <v>2842</v>
      </c>
      <c r="I16721" s="207" t="s">
        <v>241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691</v>
      </c>
      <c r="C16722" s="205" t="s">
        <v>692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287</v>
      </c>
      <c r="H16722" s="207" t="s">
        <v>2309</v>
      </c>
      <c r="I16722" s="207" t="s">
        <v>260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691</v>
      </c>
      <c r="C16723" s="205" t="s">
        <v>692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287</v>
      </c>
      <c r="H16723" s="207" t="s">
        <v>2843</v>
      </c>
      <c r="I16723" s="267" t="s">
        <v>263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691</v>
      </c>
      <c r="C16724" s="205" t="s">
        <v>692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287</v>
      </c>
      <c r="H16724" s="207" t="s">
        <v>2843</v>
      </c>
      <c r="I16724" s="267" t="s">
        <v>263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691</v>
      </c>
      <c r="C16725" s="205" t="s">
        <v>692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287</v>
      </c>
      <c r="H16725" s="207" t="s">
        <v>448</v>
      </c>
      <c r="I16725" s="207" t="s">
        <v>241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691</v>
      </c>
      <c r="C16726" s="205" t="s">
        <v>692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287</v>
      </c>
      <c r="H16726" s="207" t="s">
        <v>448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691</v>
      </c>
      <c r="C16727" s="205" t="s">
        <v>692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287</v>
      </c>
      <c r="H16727" s="207" t="s">
        <v>2709</v>
      </c>
      <c r="I16727" s="207" t="s">
        <v>241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691</v>
      </c>
      <c r="C16728" s="205" t="s">
        <v>692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287</v>
      </c>
      <c r="H16728" s="207" t="s">
        <v>2709</v>
      </c>
      <c r="I16728" s="207" t="s">
        <v>242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691</v>
      </c>
      <c r="C16729" s="205" t="s">
        <v>692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287</v>
      </c>
      <c r="H16729" s="207" t="s">
        <v>2709</v>
      </c>
      <c r="I16729" s="207" t="s">
        <v>241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691</v>
      </c>
      <c r="C16730" s="205" t="s">
        <v>692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287</v>
      </c>
      <c r="H16730" s="207" t="s">
        <v>2709</v>
      </c>
      <c r="I16730" s="207" t="s">
        <v>241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691</v>
      </c>
      <c r="C16731" s="205" t="s">
        <v>692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287</v>
      </c>
      <c r="H16731" s="207" t="s">
        <v>2709</v>
      </c>
      <c r="I16731" s="207" t="s">
        <v>241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691</v>
      </c>
      <c r="C16732" s="205" t="s">
        <v>692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287</v>
      </c>
      <c r="H16732" s="207" t="s">
        <v>2709</v>
      </c>
      <c r="I16732" s="207" t="s">
        <v>253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691</v>
      </c>
      <c r="C16733" s="205" t="s">
        <v>692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287</v>
      </c>
      <c r="H16733" s="207" t="s">
        <v>2709</v>
      </c>
      <c r="I16733" s="207" t="s">
        <v>253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691</v>
      </c>
      <c r="C16734" s="205" t="s">
        <v>692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287</v>
      </c>
      <c r="H16734" s="207" t="s">
        <v>1761</v>
      </c>
      <c r="I16734" s="207" t="s">
        <v>241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691</v>
      </c>
      <c r="C16735" s="205" t="s">
        <v>692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287</v>
      </c>
      <c r="H16735" s="207" t="s">
        <v>2844</v>
      </c>
      <c r="I16735" s="207" t="s">
        <v>253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691</v>
      </c>
      <c r="C16736" s="205" t="s">
        <v>692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287</v>
      </c>
      <c r="H16736" s="207" t="s">
        <v>2844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691</v>
      </c>
      <c r="C16737" s="205" t="s">
        <v>692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303</v>
      </c>
      <c r="H16737" s="207" t="s">
        <v>2034</v>
      </c>
      <c r="I16737" s="207" t="s">
        <v>241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691</v>
      </c>
      <c r="C16738" s="205" t="s">
        <v>692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287</v>
      </c>
      <c r="H16738" s="207" t="s">
        <v>2034</v>
      </c>
      <c r="I16738" s="233" t="s">
        <v>241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691</v>
      </c>
      <c r="C16739" s="205" t="s">
        <v>692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303</v>
      </c>
      <c r="H16739" s="207" t="s">
        <v>2034</v>
      </c>
      <c r="I16739" s="207" t="s">
        <v>245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691</v>
      </c>
      <c r="C16740" s="205" t="s">
        <v>692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303</v>
      </c>
      <c r="H16740" s="207" t="s">
        <v>2034</v>
      </c>
      <c r="I16740" s="207" t="s">
        <v>245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691</v>
      </c>
      <c r="C16741" s="205" t="s">
        <v>692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303</v>
      </c>
      <c r="H16741" s="207" t="s">
        <v>2034</v>
      </c>
      <c r="I16741" s="207" t="s">
        <v>245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691</v>
      </c>
      <c r="C16742" s="205" t="s">
        <v>692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287</v>
      </c>
      <c r="H16742" s="207" t="s">
        <v>2836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691</v>
      </c>
      <c r="C16743" s="205" t="s">
        <v>692</v>
      </c>
      <c r="D16743" s="72" t="str">
        <f t="shared" si="523"/>
        <v>mar/2020</v>
      </c>
      <c r="E16743" s="206">
        <v>43910</v>
      </c>
      <c r="F16743" s="205" t="s">
        <v>210</v>
      </c>
      <c r="G16743" s="205" t="s">
        <v>287</v>
      </c>
      <c r="H16743" s="207" t="s">
        <v>298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691</v>
      </c>
      <c r="C16744" s="205" t="s">
        <v>692</v>
      </c>
      <c r="D16744" s="72" t="str">
        <f t="shared" si="523"/>
        <v>mar/2020</v>
      </c>
      <c r="E16744" s="206">
        <v>43910</v>
      </c>
      <c r="F16744" s="205" t="s">
        <v>210</v>
      </c>
      <c r="G16744" s="205" t="s">
        <v>287</v>
      </c>
      <c r="H16744" s="207" t="s">
        <v>298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691</v>
      </c>
      <c r="C16745" s="205" t="s">
        <v>692</v>
      </c>
      <c r="D16745" s="72" t="str">
        <f t="shared" si="523"/>
        <v>mar/2020</v>
      </c>
      <c r="E16745" s="206">
        <v>43910</v>
      </c>
      <c r="F16745" s="205" t="s">
        <v>210</v>
      </c>
      <c r="G16745" s="205" t="s">
        <v>287</v>
      </c>
      <c r="H16745" s="207" t="s">
        <v>298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691</v>
      </c>
      <c r="C16746" s="205" t="s">
        <v>692</v>
      </c>
      <c r="D16746" s="72" t="str">
        <f t="shared" si="523"/>
        <v>mar/2020</v>
      </c>
      <c r="E16746" s="206">
        <v>43910</v>
      </c>
      <c r="F16746" s="205" t="s">
        <v>210</v>
      </c>
      <c r="G16746" s="205" t="s">
        <v>287</v>
      </c>
      <c r="H16746" s="207" t="s">
        <v>298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691</v>
      </c>
      <c r="C16747" s="205" t="s">
        <v>692</v>
      </c>
      <c r="D16747" s="72" t="str">
        <f t="shared" si="523"/>
        <v>mar/2020</v>
      </c>
      <c r="E16747" s="206">
        <v>43910</v>
      </c>
      <c r="F16747" s="205" t="s">
        <v>210</v>
      </c>
      <c r="G16747" s="205" t="s">
        <v>287</v>
      </c>
      <c r="H16747" s="207" t="s">
        <v>298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691</v>
      </c>
      <c r="C16748" s="205" t="s">
        <v>692</v>
      </c>
      <c r="D16748" s="72" t="str">
        <f t="shared" si="523"/>
        <v>mar/2020</v>
      </c>
      <c r="E16748" s="206">
        <v>43910</v>
      </c>
      <c r="F16748" s="205" t="s">
        <v>210</v>
      </c>
      <c r="G16748" s="205" t="s">
        <v>287</v>
      </c>
      <c r="H16748" s="207" t="s">
        <v>298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691</v>
      </c>
      <c r="C16749" s="205" t="s">
        <v>692</v>
      </c>
      <c r="D16749" s="72" t="str">
        <f t="shared" si="523"/>
        <v>mar/2020</v>
      </c>
      <c r="E16749" s="206">
        <v>43910</v>
      </c>
      <c r="F16749" s="205" t="s">
        <v>210</v>
      </c>
      <c r="G16749" s="205" t="s">
        <v>287</v>
      </c>
      <c r="H16749" s="207" t="s">
        <v>298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691</v>
      </c>
      <c r="C16750" s="205" t="s">
        <v>692</v>
      </c>
      <c r="D16750" s="72" t="str">
        <f t="shared" si="523"/>
        <v>mar/2020</v>
      </c>
      <c r="E16750" s="206">
        <v>43910</v>
      </c>
      <c r="F16750" s="205" t="s">
        <v>210</v>
      </c>
      <c r="G16750" s="205" t="s">
        <v>287</v>
      </c>
      <c r="H16750" s="207" t="s">
        <v>298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691</v>
      </c>
      <c r="C16751" s="205" t="s">
        <v>692</v>
      </c>
      <c r="D16751" s="72" t="str">
        <f t="shared" si="523"/>
        <v>mar/2020</v>
      </c>
      <c r="E16751" s="206">
        <v>43910</v>
      </c>
      <c r="F16751" s="205" t="s">
        <v>210</v>
      </c>
      <c r="G16751" s="205" t="s">
        <v>287</v>
      </c>
      <c r="H16751" s="207" t="s">
        <v>298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691</v>
      </c>
      <c r="C16752" s="205" t="s">
        <v>692</v>
      </c>
      <c r="D16752" s="72" t="str">
        <f t="shared" si="523"/>
        <v>mar/2020</v>
      </c>
      <c r="E16752" s="206">
        <v>43910</v>
      </c>
      <c r="F16752" s="205" t="s">
        <v>210</v>
      </c>
      <c r="G16752" s="205" t="s">
        <v>287</v>
      </c>
      <c r="H16752" s="207" t="s">
        <v>298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691</v>
      </c>
      <c r="C16753" s="205" t="s">
        <v>692</v>
      </c>
      <c r="D16753" s="72" t="str">
        <f t="shared" si="523"/>
        <v>mar/2020</v>
      </c>
      <c r="E16753" s="206">
        <v>43910</v>
      </c>
      <c r="F16753" s="205" t="s">
        <v>210</v>
      </c>
      <c r="G16753" s="205" t="s">
        <v>287</v>
      </c>
      <c r="H16753" s="207" t="s">
        <v>298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691</v>
      </c>
      <c r="C16754" s="205" t="s">
        <v>692</v>
      </c>
      <c r="D16754" s="72" t="str">
        <f t="shared" si="523"/>
        <v>mar/2020</v>
      </c>
      <c r="E16754" s="206">
        <v>43910</v>
      </c>
      <c r="F16754" s="205" t="s">
        <v>210</v>
      </c>
      <c r="G16754" s="205" t="s">
        <v>287</v>
      </c>
      <c r="H16754" s="207" t="s">
        <v>298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691</v>
      </c>
      <c r="C16755" s="205" t="s">
        <v>692</v>
      </c>
      <c r="D16755" s="72" t="str">
        <f t="shared" si="523"/>
        <v>mar/2020</v>
      </c>
      <c r="E16755" s="206">
        <v>43910</v>
      </c>
      <c r="F16755" s="205" t="s">
        <v>210</v>
      </c>
      <c r="G16755" s="205" t="s">
        <v>287</v>
      </c>
      <c r="H16755" s="207" t="s">
        <v>298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691</v>
      </c>
      <c r="C16756" s="205" t="s">
        <v>692</v>
      </c>
      <c r="D16756" s="72" t="str">
        <f t="shared" si="523"/>
        <v>mar/2020</v>
      </c>
      <c r="E16756" s="206">
        <v>43910</v>
      </c>
      <c r="F16756" s="205" t="s">
        <v>210</v>
      </c>
      <c r="G16756" s="205" t="s">
        <v>287</v>
      </c>
      <c r="H16756" s="207" t="s">
        <v>298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691</v>
      </c>
      <c r="C16757" s="205" t="s">
        <v>692</v>
      </c>
      <c r="D16757" s="72" t="str">
        <f t="shared" si="523"/>
        <v>mar/2020</v>
      </c>
      <c r="E16757" s="206">
        <v>43910</v>
      </c>
      <c r="F16757" s="205" t="s">
        <v>210</v>
      </c>
      <c r="G16757" s="205" t="s">
        <v>287</v>
      </c>
      <c r="H16757" s="207" t="s">
        <v>298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691</v>
      </c>
      <c r="C16758" s="205" t="s">
        <v>692</v>
      </c>
      <c r="D16758" s="72" t="str">
        <f t="shared" si="523"/>
        <v>mar/2020</v>
      </c>
      <c r="E16758" s="206">
        <v>43910</v>
      </c>
      <c r="F16758" s="205" t="s">
        <v>210</v>
      </c>
      <c r="G16758" s="205" t="s">
        <v>287</v>
      </c>
      <c r="H16758" s="207" t="s">
        <v>298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691</v>
      </c>
      <c r="C16759" s="205" t="s">
        <v>692</v>
      </c>
      <c r="D16759" s="72" t="str">
        <f t="shared" si="523"/>
        <v>mar/2020</v>
      </c>
      <c r="E16759" s="206">
        <v>43910</v>
      </c>
      <c r="F16759" s="205" t="s">
        <v>210</v>
      </c>
      <c r="G16759" s="205" t="s">
        <v>287</v>
      </c>
      <c r="H16759" s="207" t="s">
        <v>298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691</v>
      </c>
      <c r="C16760" s="205" t="s">
        <v>692</v>
      </c>
      <c r="D16760" s="72" t="str">
        <f t="shared" si="523"/>
        <v>mar/2020</v>
      </c>
      <c r="E16760" s="206">
        <v>43910</v>
      </c>
      <c r="F16760" s="205" t="s">
        <v>203</v>
      </c>
      <c r="G16760" s="205" t="s">
        <v>287</v>
      </c>
      <c r="H16760" s="207" t="s">
        <v>204</v>
      </c>
      <c r="I16760" s="207" t="s">
        <v>292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691</v>
      </c>
      <c r="C16761" s="205" t="s">
        <v>692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287</v>
      </c>
      <c r="H16761" s="207" t="s">
        <v>2845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691</v>
      </c>
      <c r="C16762" s="205" t="s">
        <v>692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287</v>
      </c>
      <c r="H16762" s="207" t="s">
        <v>2845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691</v>
      </c>
      <c r="C16763" s="205" t="s">
        <v>692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287</v>
      </c>
      <c r="H16763" s="207" t="s">
        <v>2845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691</v>
      </c>
      <c r="C16764" s="205" t="s">
        <v>692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287</v>
      </c>
      <c r="H16764" s="207" t="s">
        <v>2845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691</v>
      </c>
      <c r="C16765" s="205" t="s">
        <v>692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287</v>
      </c>
      <c r="H16765" s="207" t="s">
        <v>2845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691</v>
      </c>
      <c r="C16766" s="205" t="s">
        <v>692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287</v>
      </c>
      <c r="H16766" s="207" t="s">
        <v>2845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691</v>
      </c>
      <c r="C16767" s="205" t="s">
        <v>692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287</v>
      </c>
      <c r="H16767" s="207" t="s">
        <v>2845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691</v>
      </c>
      <c r="C16768" s="205" t="s">
        <v>692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287</v>
      </c>
      <c r="H16768" s="207" t="s">
        <v>2845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691</v>
      </c>
      <c r="C16769" s="205" t="s">
        <v>692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313</v>
      </c>
      <c r="H16769" s="207" t="s">
        <v>581</v>
      </c>
      <c r="I16769" s="207" t="s">
        <v>240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691</v>
      </c>
      <c r="C16770" s="205" t="s">
        <v>692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287</v>
      </c>
      <c r="H16770" s="207" t="s">
        <v>581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691</v>
      </c>
      <c r="C16771" s="205" t="s">
        <v>692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293</v>
      </c>
      <c r="H16771" s="207" t="s">
        <v>581</v>
      </c>
      <c r="I16771" s="207" t="s">
        <v>240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691</v>
      </c>
      <c r="C16772" s="205" t="s">
        <v>692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287</v>
      </c>
      <c r="H16772" s="207" t="s">
        <v>581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691</v>
      </c>
      <c r="C16773" s="205" t="s">
        <v>692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313</v>
      </c>
      <c r="H16773" s="207" t="s">
        <v>581</v>
      </c>
      <c r="I16773" s="207" t="s">
        <v>240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691</v>
      </c>
      <c r="C16774" s="205" t="s">
        <v>692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287</v>
      </c>
      <c r="H16774" s="207" t="s">
        <v>581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691</v>
      </c>
      <c r="C16775" s="205" t="s">
        <v>692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293</v>
      </c>
      <c r="H16775" s="207" t="s">
        <v>581</v>
      </c>
      <c r="I16775" s="207" t="s">
        <v>240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691</v>
      </c>
      <c r="C16776" s="205" t="s">
        <v>692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287</v>
      </c>
      <c r="H16776" s="207" t="s">
        <v>581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693</v>
      </c>
      <c r="C16777" s="205" t="s">
        <v>692</v>
      </c>
      <c r="D16777" s="72" t="str">
        <f t="shared" si="525"/>
        <v>mar/2020</v>
      </c>
      <c r="E16777" s="206">
        <v>43913</v>
      </c>
      <c r="F16777" s="205" t="s">
        <v>201</v>
      </c>
      <c r="G16777" s="205" t="s">
        <v>287</v>
      </c>
      <c r="H16777" s="207" t="s">
        <v>1887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693</v>
      </c>
      <c r="C16778" s="205" t="s">
        <v>692</v>
      </c>
      <c r="D16778" s="72" t="str">
        <f t="shared" si="525"/>
        <v>mar/2020</v>
      </c>
      <c r="E16778" s="206">
        <v>43913</v>
      </c>
      <c r="F16778" s="205" t="s">
        <v>203</v>
      </c>
      <c r="G16778" s="205" t="s">
        <v>287</v>
      </c>
      <c r="H16778" s="207" t="s">
        <v>204</v>
      </c>
      <c r="I16778" s="207" t="s">
        <v>292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691</v>
      </c>
      <c r="C16779" s="205" t="s">
        <v>692</v>
      </c>
      <c r="D16779" s="72" t="str">
        <f t="shared" si="525"/>
        <v>mar/2020</v>
      </c>
      <c r="E16779" s="206">
        <v>43913</v>
      </c>
      <c r="F16779" s="205" t="s">
        <v>201</v>
      </c>
      <c r="G16779" s="205" t="s">
        <v>287</v>
      </c>
      <c r="H16779" s="207" t="s">
        <v>1887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691</v>
      </c>
      <c r="C16780" s="205" t="s">
        <v>692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287</v>
      </c>
      <c r="H16780" s="207" t="s">
        <v>2028</v>
      </c>
      <c r="I16780" s="207" t="s">
        <v>249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691</v>
      </c>
      <c r="C16781" s="205" t="s">
        <v>692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287</v>
      </c>
      <c r="H16781" s="207" t="s">
        <v>1828</v>
      </c>
      <c r="I16781" s="207" t="s">
        <v>242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691</v>
      </c>
      <c r="C16782" s="205" t="s">
        <v>692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287</v>
      </c>
      <c r="H16782" s="207" t="s">
        <v>2278</v>
      </c>
      <c r="I16782" s="207" t="s">
        <v>245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691</v>
      </c>
      <c r="C16783" s="205" t="s">
        <v>692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287</v>
      </c>
      <c r="H16783" s="207" t="s">
        <v>288</v>
      </c>
      <c r="I16783" s="207" t="s">
        <v>244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691</v>
      </c>
      <c r="C16784" s="205" t="s">
        <v>692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287</v>
      </c>
      <c r="H16784" s="207" t="s">
        <v>180</v>
      </c>
      <c r="I16784" s="207" t="s">
        <v>242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691</v>
      </c>
      <c r="C16785" s="205" t="s">
        <v>692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287</v>
      </c>
      <c r="H16785" s="207" t="s">
        <v>2028</v>
      </c>
      <c r="I16785" s="207" t="s">
        <v>249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691</v>
      </c>
      <c r="C16786" s="205" t="s">
        <v>692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287</v>
      </c>
      <c r="H16786" s="207" t="s">
        <v>2846</v>
      </c>
      <c r="I16786" s="207" t="s">
        <v>240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691</v>
      </c>
      <c r="C16787" s="205" t="s">
        <v>692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287</v>
      </c>
      <c r="H16787" s="207" t="s">
        <v>2694</v>
      </c>
      <c r="I16787" s="207" t="s">
        <v>240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691</v>
      </c>
      <c r="C16788" s="205" t="s">
        <v>692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287</v>
      </c>
      <c r="H16788" s="207" t="s">
        <v>346</v>
      </c>
      <c r="I16788" s="207" t="s">
        <v>240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691</v>
      </c>
      <c r="C16789" s="205" t="s">
        <v>692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287</v>
      </c>
      <c r="H16789" s="207" t="s">
        <v>346</v>
      </c>
      <c r="I16789" s="207" t="s">
        <v>241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691</v>
      </c>
      <c r="C16790" s="205" t="s">
        <v>692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287</v>
      </c>
      <c r="H16790" s="207" t="s">
        <v>1828</v>
      </c>
      <c r="I16790" s="207" t="s">
        <v>242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691</v>
      </c>
      <c r="C16791" s="205" t="s">
        <v>692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287</v>
      </c>
      <c r="H16791" s="207" t="s">
        <v>346</v>
      </c>
      <c r="I16791" s="207" t="s">
        <v>241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691</v>
      </c>
      <c r="C16792" s="205" t="s">
        <v>692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287</v>
      </c>
      <c r="H16792" s="207" t="s">
        <v>346</v>
      </c>
      <c r="I16792" s="207" t="s">
        <v>240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691</v>
      </c>
      <c r="C16793" s="205" t="s">
        <v>692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287</v>
      </c>
      <c r="H16793" s="207" t="s">
        <v>346</v>
      </c>
      <c r="I16793" s="207" t="s">
        <v>241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691</v>
      </c>
      <c r="C16794" s="205" t="s">
        <v>692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287</v>
      </c>
      <c r="H16794" s="207" t="s">
        <v>346</v>
      </c>
      <c r="I16794" s="207" t="s">
        <v>241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691</v>
      </c>
      <c r="C16795" s="205" t="s">
        <v>692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287</v>
      </c>
      <c r="H16795" s="207" t="s">
        <v>346</v>
      </c>
      <c r="I16795" s="207" t="s">
        <v>240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691</v>
      </c>
      <c r="C16796" s="205" t="s">
        <v>692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287</v>
      </c>
      <c r="H16796" s="207" t="s">
        <v>346</v>
      </c>
      <c r="I16796" s="207" t="s">
        <v>240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691</v>
      </c>
      <c r="C16797" s="205" t="s">
        <v>692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287</v>
      </c>
      <c r="H16797" s="207" t="s">
        <v>346</v>
      </c>
      <c r="I16797" s="207" t="s">
        <v>245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691</v>
      </c>
      <c r="C16798" s="205" t="s">
        <v>692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287</v>
      </c>
      <c r="H16798" s="207" t="s">
        <v>346</v>
      </c>
      <c r="I16798" s="207" t="s">
        <v>240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691</v>
      </c>
      <c r="C16799" s="205" t="s">
        <v>692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287</v>
      </c>
      <c r="H16799" s="207" t="s">
        <v>346</v>
      </c>
      <c r="I16799" s="207" t="s">
        <v>240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691</v>
      </c>
      <c r="C16800" s="205" t="s">
        <v>692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287</v>
      </c>
      <c r="H16800" s="207" t="s">
        <v>346</v>
      </c>
      <c r="I16800" s="207" t="s">
        <v>240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691</v>
      </c>
      <c r="C16801" s="205" t="s">
        <v>692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287</v>
      </c>
      <c r="H16801" s="207" t="s">
        <v>346</v>
      </c>
      <c r="I16801" s="207" t="s">
        <v>241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691</v>
      </c>
      <c r="C16802" s="205" t="s">
        <v>692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287</v>
      </c>
      <c r="H16802" s="207" t="s">
        <v>346</v>
      </c>
      <c r="I16802" s="207" t="s">
        <v>241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691</v>
      </c>
      <c r="C16803" s="205" t="s">
        <v>692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287</v>
      </c>
      <c r="H16803" s="207" t="s">
        <v>346</v>
      </c>
      <c r="I16803" s="207" t="s">
        <v>241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691</v>
      </c>
      <c r="C16804" s="205" t="s">
        <v>692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287</v>
      </c>
      <c r="H16804" s="207" t="s">
        <v>346</v>
      </c>
      <c r="I16804" s="207" t="s">
        <v>240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691</v>
      </c>
      <c r="C16805" s="205" t="s">
        <v>692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287</v>
      </c>
      <c r="H16805" s="207" t="s">
        <v>346</v>
      </c>
      <c r="I16805" s="207" t="s">
        <v>240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691</v>
      </c>
      <c r="C16806" s="205" t="s">
        <v>692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287</v>
      </c>
      <c r="H16806" s="207" t="s">
        <v>346</v>
      </c>
      <c r="I16806" s="207" t="s">
        <v>240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691</v>
      </c>
      <c r="C16807" s="205" t="s">
        <v>692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287</v>
      </c>
      <c r="H16807" s="207" t="s">
        <v>2847</v>
      </c>
      <c r="I16807" s="207" t="s">
        <v>241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691</v>
      </c>
      <c r="C16808" s="205" t="s">
        <v>692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287</v>
      </c>
      <c r="H16808" s="207" t="s">
        <v>2847</v>
      </c>
      <c r="I16808" s="207" t="s">
        <v>241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691</v>
      </c>
      <c r="C16809" s="205" t="s">
        <v>692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287</v>
      </c>
      <c r="H16809" s="207" t="s">
        <v>2848</v>
      </c>
      <c r="I16809" s="207" t="s">
        <v>260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691</v>
      </c>
      <c r="C16810" s="205" t="s">
        <v>692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287</v>
      </c>
      <c r="H16810" s="207" t="s">
        <v>2626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691</v>
      </c>
      <c r="C16811" s="205" t="s">
        <v>692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287</v>
      </c>
      <c r="H16811" s="207" t="s">
        <v>1039</v>
      </c>
      <c r="I16811" s="207" t="s">
        <v>245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691</v>
      </c>
      <c r="C16812" s="205" t="s">
        <v>692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287</v>
      </c>
      <c r="H16812" s="207" t="s">
        <v>1039</v>
      </c>
      <c r="I16812" s="207" t="s">
        <v>245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691</v>
      </c>
      <c r="C16813" s="205" t="s">
        <v>692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287</v>
      </c>
      <c r="H16813" s="207" t="s">
        <v>1039</v>
      </c>
      <c r="I16813" s="207" t="s">
        <v>245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691</v>
      </c>
      <c r="C16814" s="205" t="s">
        <v>692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287</v>
      </c>
      <c r="H16814" s="207" t="s">
        <v>1039</v>
      </c>
      <c r="I16814" s="207" t="s">
        <v>245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691</v>
      </c>
      <c r="C16815" s="205" t="s">
        <v>692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287</v>
      </c>
      <c r="H16815" s="207" t="s">
        <v>1039</v>
      </c>
      <c r="I16815" s="207" t="s">
        <v>245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691</v>
      </c>
      <c r="C16816" s="205" t="s">
        <v>692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287</v>
      </c>
      <c r="H16816" s="207" t="s">
        <v>1039</v>
      </c>
      <c r="I16816" s="207" t="s">
        <v>245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691</v>
      </c>
      <c r="C16817" s="205" t="s">
        <v>692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287</v>
      </c>
      <c r="H16817" s="207" t="s">
        <v>1039</v>
      </c>
      <c r="I16817" s="207" t="s">
        <v>245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691</v>
      </c>
      <c r="C16818" s="205" t="s">
        <v>692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287</v>
      </c>
      <c r="H16818" s="207" t="s">
        <v>1039</v>
      </c>
      <c r="I16818" s="207" t="s">
        <v>245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691</v>
      </c>
      <c r="C16819" s="205" t="s">
        <v>692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287</v>
      </c>
      <c r="H16819" s="207" t="s">
        <v>1039</v>
      </c>
      <c r="I16819" s="207" t="s">
        <v>245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691</v>
      </c>
      <c r="C16820" s="205" t="s">
        <v>692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287</v>
      </c>
      <c r="H16820" s="207" t="s">
        <v>1039</v>
      </c>
      <c r="I16820" s="207" t="s">
        <v>245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691</v>
      </c>
      <c r="C16821" s="205" t="s">
        <v>692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287</v>
      </c>
      <c r="H16821" s="207" t="s">
        <v>1039</v>
      </c>
      <c r="I16821" s="207" t="s">
        <v>245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691</v>
      </c>
      <c r="C16822" s="205" t="s">
        <v>692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287</v>
      </c>
      <c r="H16822" s="207" t="s">
        <v>1039</v>
      </c>
      <c r="I16822" s="207" t="s">
        <v>245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691</v>
      </c>
      <c r="C16823" s="205" t="s">
        <v>692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287</v>
      </c>
      <c r="H16823" s="207" t="s">
        <v>1011</v>
      </c>
      <c r="I16823" s="207" t="s">
        <v>235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691</v>
      </c>
      <c r="C16824" s="205" t="s">
        <v>692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287</v>
      </c>
      <c r="H16824" s="207" t="s">
        <v>1036</v>
      </c>
      <c r="I16824" s="207" t="s">
        <v>243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691</v>
      </c>
      <c r="C16825" s="205" t="s">
        <v>692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287</v>
      </c>
      <c r="H16825" s="207" t="s">
        <v>1036</v>
      </c>
      <c r="I16825" s="207" t="s">
        <v>240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691</v>
      </c>
      <c r="C16826" s="205" t="s">
        <v>692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287</v>
      </c>
      <c r="H16826" s="207" t="s">
        <v>1036</v>
      </c>
      <c r="I16826" s="207" t="s">
        <v>243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691</v>
      </c>
      <c r="C16827" s="205" t="s">
        <v>692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287</v>
      </c>
      <c r="H16827" s="207" t="s">
        <v>1036</v>
      </c>
      <c r="I16827" s="207" t="s">
        <v>240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691</v>
      </c>
      <c r="C16828" s="205" t="s">
        <v>692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287</v>
      </c>
      <c r="H16828" s="207" t="s">
        <v>2024</v>
      </c>
      <c r="I16828" s="207" t="s">
        <v>241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691</v>
      </c>
      <c r="C16829" s="205" t="s">
        <v>692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287</v>
      </c>
      <c r="H16829" s="207" t="s">
        <v>2849</v>
      </c>
      <c r="I16829" s="207" t="s">
        <v>245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691</v>
      </c>
      <c r="C16830" s="205" t="s">
        <v>692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287</v>
      </c>
      <c r="H16830" s="207" t="s">
        <v>2849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691</v>
      </c>
      <c r="C16831" s="205" t="s">
        <v>692</v>
      </c>
      <c r="D16831" s="72" t="str">
        <f t="shared" si="525"/>
        <v>mar/2020</v>
      </c>
      <c r="E16831" s="206">
        <v>43913</v>
      </c>
      <c r="F16831" s="205" t="s">
        <v>210</v>
      </c>
      <c r="G16831" s="205" t="s">
        <v>287</v>
      </c>
      <c r="H16831" s="207" t="s">
        <v>298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691</v>
      </c>
      <c r="C16832" s="205" t="s">
        <v>692</v>
      </c>
      <c r="D16832" s="72" t="str">
        <f t="shared" si="525"/>
        <v>mar/2020</v>
      </c>
      <c r="E16832" s="206">
        <v>43913</v>
      </c>
      <c r="F16832" s="205" t="s">
        <v>210</v>
      </c>
      <c r="G16832" s="205" t="s">
        <v>287</v>
      </c>
      <c r="H16832" s="207" t="s">
        <v>298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691</v>
      </c>
      <c r="C16833" s="205" t="s">
        <v>692</v>
      </c>
      <c r="D16833" s="72" t="str">
        <f t="shared" si="525"/>
        <v>mar/2020</v>
      </c>
      <c r="E16833" s="206">
        <v>43913</v>
      </c>
      <c r="F16833" s="205" t="s">
        <v>210</v>
      </c>
      <c r="G16833" s="205" t="s">
        <v>287</v>
      </c>
      <c r="H16833" s="207" t="s">
        <v>298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691</v>
      </c>
      <c r="C16834" s="205" t="s">
        <v>692</v>
      </c>
      <c r="D16834" s="72" t="str">
        <f t="shared" si="525"/>
        <v>mar/2020</v>
      </c>
      <c r="E16834" s="206">
        <v>43913</v>
      </c>
      <c r="F16834" s="205" t="s">
        <v>210</v>
      </c>
      <c r="G16834" s="205" t="s">
        <v>287</v>
      </c>
      <c r="H16834" s="207" t="s">
        <v>298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691</v>
      </c>
      <c r="C16835" s="205" t="s">
        <v>692</v>
      </c>
      <c r="D16835" s="72" t="str">
        <f t="shared" si="525"/>
        <v>mar/2020</v>
      </c>
      <c r="E16835" s="206">
        <v>43913</v>
      </c>
      <c r="F16835" s="205" t="s">
        <v>210</v>
      </c>
      <c r="G16835" s="205" t="s">
        <v>287</v>
      </c>
      <c r="H16835" s="207" t="s">
        <v>298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691</v>
      </c>
      <c r="C16836" s="205" t="s">
        <v>692</v>
      </c>
      <c r="D16836" s="72" t="str">
        <f t="shared" ref="D16836:D16899" si="527">TEXT(E16836,"mmm/aaaa")</f>
        <v>mar/2020</v>
      </c>
      <c r="E16836" s="206">
        <v>43913</v>
      </c>
      <c r="F16836" s="205" t="s">
        <v>210</v>
      </c>
      <c r="G16836" s="205" t="s">
        <v>287</v>
      </c>
      <c r="H16836" s="207" t="s">
        <v>298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691</v>
      </c>
      <c r="C16837" s="205" t="s">
        <v>692</v>
      </c>
      <c r="D16837" s="72" t="str">
        <f t="shared" si="527"/>
        <v>mar/2020</v>
      </c>
      <c r="E16837" s="206">
        <v>43913</v>
      </c>
      <c r="F16837" s="205" t="s">
        <v>210</v>
      </c>
      <c r="G16837" s="205" t="s">
        <v>287</v>
      </c>
      <c r="H16837" s="207" t="s">
        <v>298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691</v>
      </c>
      <c r="C16838" s="205" t="s">
        <v>692</v>
      </c>
      <c r="D16838" s="72" t="str">
        <f t="shared" si="527"/>
        <v>mar/2020</v>
      </c>
      <c r="E16838" s="206">
        <v>43913</v>
      </c>
      <c r="F16838" s="205" t="s">
        <v>210</v>
      </c>
      <c r="G16838" s="205" t="s">
        <v>287</v>
      </c>
      <c r="H16838" s="207" t="s">
        <v>298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691</v>
      </c>
      <c r="C16839" s="205" t="s">
        <v>692</v>
      </c>
      <c r="D16839" s="72" t="str">
        <f t="shared" si="527"/>
        <v>mar/2020</v>
      </c>
      <c r="E16839" s="206">
        <v>43913</v>
      </c>
      <c r="F16839" s="205" t="s">
        <v>210</v>
      </c>
      <c r="G16839" s="205" t="s">
        <v>287</v>
      </c>
      <c r="H16839" s="207" t="s">
        <v>298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691</v>
      </c>
      <c r="C16840" s="205" t="s">
        <v>692</v>
      </c>
      <c r="D16840" s="72" t="str">
        <f t="shared" si="527"/>
        <v>mar/2020</v>
      </c>
      <c r="E16840" s="206">
        <v>43913</v>
      </c>
      <c r="F16840" s="205" t="s">
        <v>210</v>
      </c>
      <c r="G16840" s="205" t="s">
        <v>287</v>
      </c>
      <c r="H16840" s="207" t="s">
        <v>298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691</v>
      </c>
      <c r="C16841" s="205" t="s">
        <v>692</v>
      </c>
      <c r="D16841" s="72" t="str">
        <f t="shared" si="527"/>
        <v>mar/2020</v>
      </c>
      <c r="E16841" s="206">
        <v>43913</v>
      </c>
      <c r="F16841" s="205" t="s">
        <v>210</v>
      </c>
      <c r="G16841" s="205" t="s">
        <v>287</v>
      </c>
      <c r="H16841" s="207" t="s">
        <v>298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691</v>
      </c>
      <c r="C16842" s="205" t="s">
        <v>692</v>
      </c>
      <c r="D16842" s="72" t="str">
        <f t="shared" si="527"/>
        <v>mar/2020</v>
      </c>
      <c r="E16842" s="206">
        <v>43913</v>
      </c>
      <c r="F16842" s="205" t="s">
        <v>210</v>
      </c>
      <c r="G16842" s="205" t="s">
        <v>287</v>
      </c>
      <c r="H16842" s="207" t="s">
        <v>298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691</v>
      </c>
      <c r="C16843" s="205" t="s">
        <v>692</v>
      </c>
      <c r="D16843" s="72" t="str">
        <f t="shared" si="527"/>
        <v>mar/2020</v>
      </c>
      <c r="E16843" s="206">
        <v>43913</v>
      </c>
      <c r="F16843" s="205" t="s">
        <v>210</v>
      </c>
      <c r="G16843" s="205" t="s">
        <v>287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693</v>
      </c>
      <c r="C16844" s="205" t="s">
        <v>692</v>
      </c>
      <c r="D16844" s="72" t="str">
        <f t="shared" si="527"/>
        <v>mar/2020</v>
      </c>
      <c r="E16844" s="206">
        <v>43914</v>
      </c>
      <c r="F16844" s="205" t="s">
        <v>201</v>
      </c>
      <c r="G16844" s="205" t="s">
        <v>287</v>
      </c>
      <c r="H16844" s="207" t="s">
        <v>1887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693</v>
      </c>
      <c r="C16845" s="205" t="s">
        <v>692</v>
      </c>
      <c r="D16845" s="72" t="str">
        <f t="shared" si="527"/>
        <v>mar/2020</v>
      </c>
      <c r="E16845" s="206">
        <v>43914</v>
      </c>
      <c r="F16845" s="205" t="s">
        <v>203</v>
      </c>
      <c r="G16845" s="205" t="s">
        <v>287</v>
      </c>
      <c r="H16845" s="207" t="s">
        <v>204</v>
      </c>
      <c r="I16845" s="207" t="s">
        <v>292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691</v>
      </c>
      <c r="C16846" s="205" t="s">
        <v>692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287</v>
      </c>
      <c r="H16846" s="207" t="s">
        <v>2745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691</v>
      </c>
      <c r="C16847" s="205" t="s">
        <v>692</v>
      </c>
      <c r="D16847" s="72" t="str">
        <f t="shared" si="527"/>
        <v>mar/2020</v>
      </c>
      <c r="E16847" s="206">
        <v>43914</v>
      </c>
      <c r="F16847" s="205" t="s">
        <v>201</v>
      </c>
      <c r="G16847" s="205" t="s">
        <v>287</v>
      </c>
      <c r="H16847" s="207" t="s">
        <v>1887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691</v>
      </c>
      <c r="C16848" s="205" t="s">
        <v>692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287</v>
      </c>
      <c r="H16848" s="207" t="s">
        <v>2850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691</v>
      </c>
      <c r="C16849" s="205" t="s">
        <v>692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287</v>
      </c>
      <c r="H16849" s="207" t="s">
        <v>2358</v>
      </c>
      <c r="I16849" s="207" t="s">
        <v>245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691</v>
      </c>
      <c r="C16850" s="205" t="s">
        <v>692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287</v>
      </c>
      <c r="H16850" s="207" t="s">
        <v>2358</v>
      </c>
      <c r="I16850" s="207" t="s">
        <v>240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691</v>
      </c>
      <c r="C16851" s="205" t="s">
        <v>692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287</v>
      </c>
      <c r="H16851" s="207" t="s">
        <v>2358</v>
      </c>
      <c r="I16851" s="207" t="s">
        <v>245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691</v>
      </c>
      <c r="C16852" s="205" t="s">
        <v>692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287</v>
      </c>
      <c r="H16852" s="207" t="s">
        <v>2358</v>
      </c>
      <c r="I16852" s="207" t="s">
        <v>245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691</v>
      </c>
      <c r="C16853" s="205" t="s">
        <v>692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287</v>
      </c>
      <c r="H16853" s="207" t="s">
        <v>2694</v>
      </c>
      <c r="I16853" s="207" t="s">
        <v>240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691</v>
      </c>
      <c r="C16854" s="205" t="s">
        <v>692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287</v>
      </c>
      <c r="H16854" s="207" t="s">
        <v>2694</v>
      </c>
      <c r="I16854" s="207" t="s">
        <v>240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691</v>
      </c>
      <c r="C16855" s="205" t="s">
        <v>692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287</v>
      </c>
      <c r="H16855" s="207" t="s">
        <v>2694</v>
      </c>
      <c r="I16855" s="207" t="s">
        <v>240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691</v>
      </c>
      <c r="C16856" s="205" t="s">
        <v>692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287</v>
      </c>
      <c r="H16856" s="207" t="s">
        <v>2694</v>
      </c>
      <c r="I16856" s="207" t="s">
        <v>240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691</v>
      </c>
      <c r="C16857" s="205" t="s">
        <v>692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287</v>
      </c>
      <c r="H16857" s="207" t="s">
        <v>2694</v>
      </c>
      <c r="I16857" s="207" t="s">
        <v>240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691</v>
      </c>
      <c r="C16858" s="205" t="s">
        <v>692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287</v>
      </c>
      <c r="H16858" s="207" t="s">
        <v>2694</v>
      </c>
      <c r="I16858" s="207" t="s">
        <v>240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691</v>
      </c>
      <c r="C16859" s="205" t="s">
        <v>692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287</v>
      </c>
      <c r="H16859" s="207" t="s">
        <v>2709</v>
      </c>
      <c r="I16859" s="278" t="s">
        <v>253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691</v>
      </c>
      <c r="C16860" s="205" t="s">
        <v>692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287</v>
      </c>
      <c r="H16860" s="207" t="s">
        <v>2709</v>
      </c>
      <c r="I16860" s="207" t="s">
        <v>241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691</v>
      </c>
      <c r="C16861" s="205" t="s">
        <v>692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287</v>
      </c>
      <c r="H16861" s="207" t="s">
        <v>2770</v>
      </c>
      <c r="I16861" s="207" t="s">
        <v>248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691</v>
      </c>
      <c r="C16862" s="205" t="s">
        <v>692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287</v>
      </c>
      <c r="H16862" s="207" t="s">
        <v>2851</v>
      </c>
      <c r="I16862" s="207" t="s">
        <v>240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691</v>
      </c>
      <c r="C16863" s="205" t="s">
        <v>692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287</v>
      </c>
      <c r="H16863" s="207" t="s">
        <v>2852</v>
      </c>
      <c r="I16863" s="234" t="s">
        <v>241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691</v>
      </c>
      <c r="C16864" s="205" t="s">
        <v>692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287</v>
      </c>
      <c r="H16864" s="207" t="s">
        <v>1066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691</v>
      </c>
      <c r="C16865" s="205" t="s">
        <v>692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287</v>
      </c>
      <c r="H16865" s="207" t="s">
        <v>1059</v>
      </c>
      <c r="I16865" s="207" t="s">
        <v>261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691</v>
      </c>
      <c r="C16866" s="205" t="s">
        <v>692</v>
      </c>
      <c r="D16866" s="72" t="str">
        <f t="shared" si="527"/>
        <v>mar/2020</v>
      </c>
      <c r="E16866" s="206">
        <v>43914</v>
      </c>
      <c r="F16866" s="205" t="s">
        <v>210</v>
      </c>
      <c r="G16866" s="205" t="s">
        <v>287</v>
      </c>
      <c r="H16866" s="207" t="s">
        <v>298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691</v>
      </c>
      <c r="C16867" s="205" t="s">
        <v>692</v>
      </c>
      <c r="D16867" s="72" t="str">
        <f t="shared" si="527"/>
        <v>mar/2020</v>
      </c>
      <c r="E16867" s="206">
        <v>43914</v>
      </c>
      <c r="F16867" s="205" t="s">
        <v>210</v>
      </c>
      <c r="G16867" s="205" t="s">
        <v>287</v>
      </c>
      <c r="H16867" s="207" t="s">
        <v>298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691</v>
      </c>
      <c r="C16868" s="205" t="s">
        <v>692</v>
      </c>
      <c r="D16868" s="72" t="str">
        <f t="shared" si="527"/>
        <v>mar/2020</v>
      </c>
      <c r="E16868" s="206">
        <v>43914</v>
      </c>
      <c r="F16868" s="205" t="s">
        <v>210</v>
      </c>
      <c r="G16868" s="205" t="s">
        <v>287</v>
      </c>
      <c r="H16868" s="207" t="s">
        <v>298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691</v>
      </c>
      <c r="C16869" s="205" t="s">
        <v>692</v>
      </c>
      <c r="D16869" s="72" t="str">
        <f t="shared" si="527"/>
        <v>mar/2020</v>
      </c>
      <c r="E16869" s="206">
        <v>43914</v>
      </c>
      <c r="F16869" s="205" t="s">
        <v>210</v>
      </c>
      <c r="G16869" s="205" t="s">
        <v>287</v>
      </c>
      <c r="H16869" s="207" t="s">
        <v>298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691</v>
      </c>
      <c r="C16870" s="205" t="s">
        <v>692</v>
      </c>
      <c r="D16870" s="72" t="str">
        <f t="shared" si="527"/>
        <v>mar/2020</v>
      </c>
      <c r="E16870" s="206">
        <v>43914</v>
      </c>
      <c r="F16870" s="205" t="s">
        <v>210</v>
      </c>
      <c r="G16870" s="205" t="s">
        <v>287</v>
      </c>
      <c r="H16870" s="207" t="s">
        <v>298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693</v>
      </c>
      <c r="C16871" s="205" t="s">
        <v>692</v>
      </c>
      <c r="D16871" s="72" t="str">
        <f t="shared" si="527"/>
        <v>mar/2020</v>
      </c>
      <c r="E16871" s="206">
        <v>43915</v>
      </c>
      <c r="F16871" s="205" t="s">
        <v>201</v>
      </c>
      <c r="G16871" s="205" t="s">
        <v>287</v>
      </c>
      <c r="H16871" s="207" t="s">
        <v>1887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693</v>
      </c>
      <c r="C16872" s="205" t="s">
        <v>692</v>
      </c>
      <c r="D16872" s="72" t="str">
        <f t="shared" si="527"/>
        <v>mar/2020</v>
      </c>
      <c r="E16872" s="206">
        <v>43915</v>
      </c>
      <c r="F16872" s="205" t="s">
        <v>203</v>
      </c>
      <c r="G16872" s="205" t="s">
        <v>287</v>
      </c>
      <c r="H16872" s="207" t="s">
        <v>204</v>
      </c>
      <c r="I16872" s="207" t="s">
        <v>292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691</v>
      </c>
      <c r="C16873" s="205" t="s">
        <v>692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287</v>
      </c>
      <c r="H16873" s="207" t="s">
        <v>2853</v>
      </c>
      <c r="I16873" s="207" t="s">
        <v>245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691</v>
      </c>
      <c r="C16874" s="205" t="s">
        <v>692</v>
      </c>
      <c r="D16874" s="72" t="str">
        <f t="shared" si="527"/>
        <v>mar/2020</v>
      </c>
      <c r="E16874" s="206">
        <v>43915</v>
      </c>
      <c r="F16874" s="205" t="s">
        <v>201</v>
      </c>
      <c r="G16874" s="205" t="s">
        <v>287</v>
      </c>
      <c r="H16874" s="207" t="s">
        <v>1887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691</v>
      </c>
      <c r="C16875" s="205" t="s">
        <v>692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287</v>
      </c>
      <c r="H16875" s="207" t="s">
        <v>399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691</v>
      </c>
      <c r="C16876" s="205" t="s">
        <v>692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287</v>
      </c>
      <c r="H16876" s="207" t="s">
        <v>2854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691</v>
      </c>
      <c r="C16877" s="205" t="s">
        <v>692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287</v>
      </c>
      <c r="H16877" s="207" t="s">
        <v>2366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691</v>
      </c>
      <c r="C16878" s="205" t="s">
        <v>692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287</v>
      </c>
      <c r="H16878" s="207" t="s">
        <v>1714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691</v>
      </c>
      <c r="C16879" s="205" t="s">
        <v>692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287</v>
      </c>
      <c r="H16879" s="207" t="s">
        <v>2853</v>
      </c>
      <c r="I16879" s="207" t="s">
        <v>245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691</v>
      </c>
      <c r="C16880" s="205" t="s">
        <v>692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287</v>
      </c>
      <c r="H16880" s="207" t="s">
        <v>1354</v>
      </c>
      <c r="I16880" s="207" t="s">
        <v>235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691</v>
      </c>
      <c r="C16881" s="205" t="s">
        <v>692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287</v>
      </c>
      <c r="H16881" s="207" t="s">
        <v>2686</v>
      </c>
      <c r="I16881" s="207" t="s">
        <v>235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691</v>
      </c>
      <c r="C16882" s="205" t="s">
        <v>692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287</v>
      </c>
      <c r="H16882" s="207" t="s">
        <v>2686</v>
      </c>
      <c r="I16882" s="207" t="s">
        <v>235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691</v>
      </c>
      <c r="C16883" s="205" t="s">
        <v>692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287</v>
      </c>
      <c r="H16883" s="207" t="s">
        <v>2686</v>
      </c>
      <c r="I16883" s="207" t="s">
        <v>235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691</v>
      </c>
      <c r="C16884" s="205" t="s">
        <v>692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287</v>
      </c>
      <c r="H16884" s="207" t="s">
        <v>2855</v>
      </c>
      <c r="I16884" s="207" t="s">
        <v>235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691</v>
      </c>
      <c r="C16885" s="205" t="s">
        <v>692</v>
      </c>
      <c r="D16885" s="72" t="str">
        <f t="shared" si="527"/>
        <v>mar/2020</v>
      </c>
      <c r="E16885" s="206">
        <v>43915</v>
      </c>
      <c r="F16885" s="205" t="s">
        <v>210</v>
      </c>
      <c r="G16885" s="205" t="s">
        <v>287</v>
      </c>
      <c r="H16885" s="207" t="s">
        <v>298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691</v>
      </c>
      <c r="C16886" s="205" t="s">
        <v>692</v>
      </c>
      <c r="D16886" s="72" t="str">
        <f t="shared" si="527"/>
        <v>mar/2020</v>
      </c>
      <c r="E16886" s="206">
        <v>43915</v>
      </c>
      <c r="F16886" s="205" t="s">
        <v>210</v>
      </c>
      <c r="G16886" s="205" t="s">
        <v>287</v>
      </c>
      <c r="H16886" s="207" t="s">
        <v>298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691</v>
      </c>
      <c r="C16887" s="205" t="s">
        <v>692</v>
      </c>
      <c r="D16887" s="72" t="str">
        <f t="shared" si="527"/>
        <v>mar/2020</v>
      </c>
      <c r="E16887" s="206">
        <v>43915</v>
      </c>
      <c r="F16887" s="205" t="s">
        <v>210</v>
      </c>
      <c r="G16887" s="205" t="s">
        <v>287</v>
      </c>
      <c r="H16887" s="207" t="s">
        <v>298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693</v>
      </c>
      <c r="C16888" s="205" t="s">
        <v>692</v>
      </c>
      <c r="D16888" s="72" t="str">
        <f t="shared" si="527"/>
        <v>mar/2020</v>
      </c>
      <c r="E16888" s="206">
        <v>43916</v>
      </c>
      <c r="F16888" s="205" t="s">
        <v>201</v>
      </c>
      <c r="G16888" s="205" t="s">
        <v>287</v>
      </c>
      <c r="H16888" s="207" t="s">
        <v>1887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693</v>
      </c>
      <c r="C16889" s="205" t="s">
        <v>692</v>
      </c>
      <c r="D16889" s="72" t="str">
        <f t="shared" si="527"/>
        <v>mar/2020</v>
      </c>
      <c r="E16889" s="206">
        <v>43916</v>
      </c>
      <c r="F16889" s="205" t="s">
        <v>203</v>
      </c>
      <c r="G16889" s="205" t="s">
        <v>287</v>
      </c>
      <c r="H16889" s="207" t="s">
        <v>204</v>
      </c>
      <c r="I16889" s="207" t="s">
        <v>292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691</v>
      </c>
      <c r="C16890" s="205" t="s">
        <v>692</v>
      </c>
      <c r="D16890" s="72" t="str">
        <f t="shared" si="527"/>
        <v>mar/2020</v>
      </c>
      <c r="E16890" s="206">
        <v>43916</v>
      </c>
      <c r="F16890" s="205" t="s">
        <v>201</v>
      </c>
      <c r="G16890" s="205" t="s">
        <v>287</v>
      </c>
      <c r="H16890" s="207" t="s">
        <v>1887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691</v>
      </c>
      <c r="C16891" s="205" t="s">
        <v>692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287</v>
      </c>
      <c r="H16891" s="207" t="s">
        <v>1911</v>
      </c>
      <c r="I16891" s="207" t="s">
        <v>252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691</v>
      </c>
      <c r="C16892" s="205" t="s">
        <v>692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287</v>
      </c>
      <c r="H16892" s="207" t="s">
        <v>288</v>
      </c>
      <c r="I16892" s="207" t="s">
        <v>244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691</v>
      </c>
      <c r="C16893" s="205" t="s">
        <v>692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289</v>
      </c>
      <c r="H16893" s="207" t="s">
        <v>1911</v>
      </c>
      <c r="I16893" s="207" t="s">
        <v>252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691</v>
      </c>
      <c r="C16894" s="205" t="s">
        <v>692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287</v>
      </c>
      <c r="H16894" s="207" t="s">
        <v>1911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691</v>
      </c>
      <c r="C16895" s="205" t="s">
        <v>692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303</v>
      </c>
      <c r="H16895" s="207" t="s">
        <v>1911</v>
      </c>
      <c r="I16895" s="207" t="s">
        <v>252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691</v>
      </c>
      <c r="C16896" s="205" t="s">
        <v>692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287</v>
      </c>
      <c r="H16896" s="207" t="s">
        <v>1911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691</v>
      </c>
      <c r="C16897" s="205" t="s">
        <v>692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287</v>
      </c>
      <c r="H16897" s="207" t="s">
        <v>2190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691</v>
      </c>
      <c r="C16898" s="205" t="s">
        <v>692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287</v>
      </c>
      <c r="H16898" s="207" t="s">
        <v>334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691</v>
      </c>
      <c r="C16899" s="205" t="s">
        <v>692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287</v>
      </c>
      <c r="H16899" s="207" t="s">
        <v>1932</v>
      </c>
      <c r="I16899" s="207" t="s">
        <v>242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691</v>
      </c>
      <c r="C16900" s="205" t="s">
        <v>692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287</v>
      </c>
      <c r="H16900" s="207" t="s">
        <v>1932</v>
      </c>
      <c r="I16900" s="207" t="s">
        <v>240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691</v>
      </c>
      <c r="C16901" s="213" t="s">
        <v>692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287</v>
      </c>
      <c r="H16901" s="207" t="s">
        <v>1932</v>
      </c>
      <c r="I16901" s="207" t="s">
        <v>242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691</v>
      </c>
      <c r="C16902" s="213" t="s">
        <v>692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287</v>
      </c>
      <c r="H16902" s="207" t="s">
        <v>1932</v>
      </c>
      <c r="I16902" s="207" t="s">
        <v>242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691</v>
      </c>
      <c r="C16903" s="205" t="s">
        <v>692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287</v>
      </c>
      <c r="H16903" s="207" t="s">
        <v>1932</v>
      </c>
      <c r="I16903" s="207" t="s">
        <v>242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691</v>
      </c>
      <c r="C16904" s="205" t="s">
        <v>692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287</v>
      </c>
      <c r="H16904" s="207" t="s">
        <v>1932</v>
      </c>
      <c r="I16904" s="207" t="s">
        <v>242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691</v>
      </c>
      <c r="C16905" s="205" t="s">
        <v>692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287</v>
      </c>
      <c r="H16905" s="207" t="s">
        <v>2856</v>
      </c>
      <c r="I16905" s="207" t="s">
        <v>241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691</v>
      </c>
      <c r="C16906" s="205" t="s">
        <v>692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287</v>
      </c>
      <c r="H16906" s="207" t="s">
        <v>2662</v>
      </c>
      <c r="I16906" s="207" t="s">
        <v>241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691</v>
      </c>
      <c r="C16907" s="205" t="s">
        <v>692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287</v>
      </c>
      <c r="H16907" s="207" t="s">
        <v>2662</v>
      </c>
      <c r="I16907" s="207" t="s">
        <v>245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691</v>
      </c>
      <c r="C16908" s="205" t="s">
        <v>692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287</v>
      </c>
      <c r="H16908" s="207" t="s">
        <v>2662</v>
      </c>
      <c r="I16908" s="207" t="s">
        <v>240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691</v>
      </c>
      <c r="C16909" s="205" t="s">
        <v>692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287</v>
      </c>
      <c r="H16909" s="207" t="s">
        <v>2662</v>
      </c>
      <c r="I16909" s="207" t="s">
        <v>241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691</v>
      </c>
      <c r="C16910" s="205" t="s">
        <v>692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287</v>
      </c>
      <c r="H16910" s="207" t="s">
        <v>2662</v>
      </c>
      <c r="I16910" s="207" t="s">
        <v>241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691</v>
      </c>
      <c r="C16911" s="205" t="s">
        <v>692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287</v>
      </c>
      <c r="H16911" s="207" t="s">
        <v>2662</v>
      </c>
      <c r="I16911" s="207" t="s">
        <v>241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691</v>
      </c>
      <c r="C16912" s="205" t="s">
        <v>692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287</v>
      </c>
      <c r="H16912" s="207" t="s">
        <v>2662</v>
      </c>
      <c r="I16912" s="207" t="s">
        <v>245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691</v>
      </c>
      <c r="C16913" s="205" t="s">
        <v>692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287</v>
      </c>
      <c r="H16913" s="207" t="s">
        <v>178</v>
      </c>
      <c r="I16913" s="207" t="s">
        <v>240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691</v>
      </c>
      <c r="C16914" s="205" t="s">
        <v>692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287</v>
      </c>
      <c r="H16914" s="207" t="s">
        <v>178</v>
      </c>
      <c r="I16914" s="207" t="s">
        <v>241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691</v>
      </c>
      <c r="C16915" s="205" t="s">
        <v>692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287</v>
      </c>
      <c r="H16915" s="207" t="s">
        <v>178</v>
      </c>
      <c r="I16915" s="207" t="s">
        <v>241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691</v>
      </c>
      <c r="C16916" s="205" t="s">
        <v>692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287</v>
      </c>
      <c r="H16916" s="207" t="s">
        <v>178</v>
      </c>
      <c r="I16916" s="207" t="s">
        <v>241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691</v>
      </c>
      <c r="C16917" s="205" t="s">
        <v>692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287</v>
      </c>
      <c r="H16917" s="207" t="s">
        <v>178</v>
      </c>
      <c r="I16917" s="207" t="s">
        <v>245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691</v>
      </c>
      <c r="C16918" s="205" t="s">
        <v>692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287</v>
      </c>
      <c r="H16918" s="207" t="s">
        <v>178</v>
      </c>
      <c r="I16918" s="207" t="s">
        <v>240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691</v>
      </c>
      <c r="C16919" s="205" t="s">
        <v>692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287</v>
      </c>
      <c r="H16919" s="207" t="s">
        <v>178</v>
      </c>
      <c r="I16919" s="207" t="s">
        <v>240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691</v>
      </c>
      <c r="C16920" s="205" t="s">
        <v>692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287</v>
      </c>
      <c r="H16920" s="207" t="s">
        <v>178</v>
      </c>
      <c r="I16920" s="207" t="s">
        <v>241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691</v>
      </c>
      <c r="C16921" s="205" t="s">
        <v>692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287</v>
      </c>
      <c r="H16921" s="207" t="s">
        <v>178</v>
      </c>
      <c r="I16921" s="207" t="s">
        <v>241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691</v>
      </c>
      <c r="C16922" s="205" t="s">
        <v>692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287</v>
      </c>
      <c r="H16922" s="207" t="s">
        <v>178</v>
      </c>
      <c r="I16922" s="207" t="s">
        <v>241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691</v>
      </c>
      <c r="C16923" s="205" t="s">
        <v>692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287</v>
      </c>
      <c r="H16923" s="207" t="s">
        <v>178</v>
      </c>
      <c r="I16923" s="207" t="s">
        <v>241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691</v>
      </c>
      <c r="C16924" s="205" t="s">
        <v>692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287</v>
      </c>
      <c r="H16924" s="207" t="s">
        <v>178</v>
      </c>
      <c r="I16924" s="207" t="s">
        <v>245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691</v>
      </c>
      <c r="C16925" s="205" t="s">
        <v>692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287</v>
      </c>
      <c r="H16925" s="207" t="s">
        <v>178</v>
      </c>
      <c r="I16925" s="207" t="s">
        <v>240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691</v>
      </c>
      <c r="C16926" s="205" t="s">
        <v>692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287</v>
      </c>
      <c r="H16926" s="207" t="s">
        <v>178</v>
      </c>
      <c r="I16926" s="207" t="s">
        <v>241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691</v>
      </c>
      <c r="C16927" s="205" t="s">
        <v>692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287</v>
      </c>
      <c r="H16927" s="207" t="s">
        <v>178</v>
      </c>
      <c r="I16927" s="207" t="s">
        <v>240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691</v>
      </c>
      <c r="C16928" s="205" t="s">
        <v>692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287</v>
      </c>
      <c r="H16928" s="207" t="s">
        <v>178</v>
      </c>
      <c r="I16928" s="207" t="s">
        <v>240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691</v>
      </c>
      <c r="C16929" s="205" t="s">
        <v>692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287</v>
      </c>
      <c r="H16929" s="207" t="s">
        <v>178</v>
      </c>
      <c r="I16929" s="207" t="s">
        <v>241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691</v>
      </c>
      <c r="C16930" s="205" t="s">
        <v>692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287</v>
      </c>
      <c r="H16930" s="207" t="s">
        <v>178</v>
      </c>
      <c r="I16930" s="278" t="s">
        <v>240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691</v>
      </c>
      <c r="C16931" s="205" t="s">
        <v>692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287</v>
      </c>
      <c r="H16931" s="207" t="s">
        <v>2857</v>
      </c>
      <c r="I16931" s="278" t="s">
        <v>241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691</v>
      </c>
      <c r="C16932" s="205" t="s">
        <v>692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287</v>
      </c>
      <c r="H16932" s="207" t="s">
        <v>2857</v>
      </c>
      <c r="I16932" s="278" t="s">
        <v>242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691</v>
      </c>
      <c r="C16933" s="205" t="s">
        <v>692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287</v>
      </c>
      <c r="H16933" s="207" t="s">
        <v>389</v>
      </c>
      <c r="I16933" s="278" t="s">
        <v>241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691</v>
      </c>
      <c r="C16934" s="205" t="s">
        <v>692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287</v>
      </c>
      <c r="H16934" s="207" t="s">
        <v>389</v>
      </c>
      <c r="I16934" s="207" t="s">
        <v>241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691</v>
      </c>
      <c r="C16935" s="205" t="s">
        <v>692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287</v>
      </c>
      <c r="H16935" s="207" t="s">
        <v>389</v>
      </c>
      <c r="I16935" s="207" t="s">
        <v>241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691</v>
      </c>
      <c r="C16936" s="205" t="s">
        <v>692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287</v>
      </c>
      <c r="H16936" s="207" t="s">
        <v>389</v>
      </c>
      <c r="I16936" s="207" t="s">
        <v>241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691</v>
      </c>
      <c r="C16937" s="205" t="s">
        <v>692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287</v>
      </c>
      <c r="H16937" s="207" t="s">
        <v>310</v>
      </c>
      <c r="I16937" s="207" t="s">
        <v>253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691</v>
      </c>
      <c r="C16938" s="205" t="s">
        <v>692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287</v>
      </c>
      <c r="H16938" s="207" t="s">
        <v>310</v>
      </c>
      <c r="I16938" s="207" t="s">
        <v>240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691</v>
      </c>
      <c r="C16939" s="205" t="s">
        <v>692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287</v>
      </c>
      <c r="H16939" s="207" t="s">
        <v>2709</v>
      </c>
      <c r="I16939" s="207" t="s">
        <v>241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691</v>
      </c>
      <c r="C16940" s="205" t="s">
        <v>692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287</v>
      </c>
      <c r="H16940" s="207" t="s">
        <v>2709</v>
      </c>
      <c r="I16940" s="207" t="s">
        <v>241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691</v>
      </c>
      <c r="C16941" s="205" t="s">
        <v>692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287</v>
      </c>
      <c r="H16941" s="207" t="s">
        <v>2709</v>
      </c>
      <c r="I16941" s="207" t="s">
        <v>241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691</v>
      </c>
      <c r="C16942" s="205" t="s">
        <v>692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287</v>
      </c>
      <c r="H16942" s="207" t="s">
        <v>2858</v>
      </c>
      <c r="I16942" s="207" t="s">
        <v>253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691</v>
      </c>
      <c r="C16943" s="205" t="s">
        <v>692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287</v>
      </c>
      <c r="H16943" s="207" t="s">
        <v>2722</v>
      </c>
      <c r="I16943" s="207" t="s">
        <v>250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691</v>
      </c>
      <c r="C16944" s="205" t="s">
        <v>692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287</v>
      </c>
      <c r="H16944" s="207" t="s">
        <v>1021</v>
      </c>
      <c r="I16944" s="207" t="s">
        <v>245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691</v>
      </c>
      <c r="C16945" s="205" t="s">
        <v>692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287</v>
      </c>
      <c r="H16945" s="207" t="s">
        <v>2859</v>
      </c>
      <c r="I16945" s="207" t="s">
        <v>240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691</v>
      </c>
      <c r="C16946" s="205" t="s">
        <v>692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287</v>
      </c>
      <c r="H16946" s="207" t="s">
        <v>1761</v>
      </c>
      <c r="I16946" s="207" t="s">
        <v>241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691</v>
      </c>
      <c r="C16947" s="205" t="s">
        <v>692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287</v>
      </c>
      <c r="H16947" s="207" t="s">
        <v>1761</v>
      </c>
      <c r="I16947" s="207" t="s">
        <v>241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691</v>
      </c>
      <c r="C16948" s="205" t="s">
        <v>692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287</v>
      </c>
      <c r="H16948" s="207" t="s">
        <v>1761</v>
      </c>
      <c r="I16948" s="207" t="s">
        <v>241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691</v>
      </c>
      <c r="C16949" s="205" t="s">
        <v>692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287</v>
      </c>
      <c r="H16949" s="207" t="s">
        <v>1761</v>
      </c>
      <c r="I16949" s="207" t="s">
        <v>241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691</v>
      </c>
      <c r="C16950" s="205" t="s">
        <v>692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287</v>
      </c>
      <c r="H16950" s="207" t="s">
        <v>2860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691</v>
      </c>
      <c r="C16951" s="205" t="s">
        <v>692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287</v>
      </c>
      <c r="H16951" s="207" t="s">
        <v>2861</v>
      </c>
      <c r="I16951" s="207" t="s">
        <v>245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691</v>
      </c>
      <c r="C16952" s="205" t="s">
        <v>692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287</v>
      </c>
      <c r="H16952" s="207" t="s">
        <v>1913</v>
      </c>
      <c r="I16952" s="207" t="s">
        <v>242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691</v>
      </c>
      <c r="C16953" s="205" t="s">
        <v>692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287</v>
      </c>
      <c r="H16953" s="207" t="s">
        <v>1913</v>
      </c>
      <c r="I16953" s="207" t="s">
        <v>242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691</v>
      </c>
      <c r="C16954" s="205" t="s">
        <v>692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287</v>
      </c>
      <c r="H16954" s="207" t="s">
        <v>1913</v>
      </c>
      <c r="I16954" s="207" t="s">
        <v>242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691</v>
      </c>
      <c r="C16955" s="205" t="s">
        <v>692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287</v>
      </c>
      <c r="H16955" s="207" t="s">
        <v>1022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691</v>
      </c>
      <c r="C16956" s="205" t="s">
        <v>692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287</v>
      </c>
      <c r="H16956" s="207" t="s">
        <v>1022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691</v>
      </c>
      <c r="C16957" s="205" t="s">
        <v>692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287</v>
      </c>
      <c r="H16957" s="207" t="s">
        <v>1022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691</v>
      </c>
      <c r="C16958" s="205" t="s">
        <v>692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287</v>
      </c>
      <c r="H16958" s="207" t="s">
        <v>1022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691</v>
      </c>
      <c r="C16959" s="205" t="s">
        <v>692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287</v>
      </c>
      <c r="H16959" s="207" t="s">
        <v>1022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691</v>
      </c>
      <c r="C16960" s="205" t="s">
        <v>692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287</v>
      </c>
      <c r="H16960" s="207" t="s">
        <v>2001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691</v>
      </c>
      <c r="C16961" s="205" t="s">
        <v>692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287</v>
      </c>
      <c r="H16961" s="207" t="s">
        <v>2001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691</v>
      </c>
      <c r="C16962" s="205" t="s">
        <v>692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287</v>
      </c>
      <c r="H16962" s="207" t="s">
        <v>2001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691</v>
      </c>
      <c r="C16963" s="205" t="s">
        <v>692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287</v>
      </c>
      <c r="H16963" s="207" t="s">
        <v>2001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691</v>
      </c>
      <c r="C16964" s="205" t="s">
        <v>692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287</v>
      </c>
      <c r="H16964" s="207" t="s">
        <v>2001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691</v>
      </c>
      <c r="C16965" s="205" t="s">
        <v>692</v>
      </c>
      <c r="D16965" s="72" t="str">
        <f t="shared" si="531"/>
        <v>mar/2020</v>
      </c>
      <c r="E16965" s="206">
        <v>43916</v>
      </c>
      <c r="F16965" s="205" t="s">
        <v>210</v>
      </c>
      <c r="G16965" s="205" t="s">
        <v>287</v>
      </c>
      <c r="H16965" s="207" t="s">
        <v>298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691</v>
      </c>
      <c r="C16966" s="205" t="s">
        <v>692</v>
      </c>
      <c r="D16966" s="72" t="str">
        <f t="shared" si="531"/>
        <v>mar/2020</v>
      </c>
      <c r="E16966" s="206">
        <v>43916</v>
      </c>
      <c r="F16966" s="205" t="s">
        <v>210</v>
      </c>
      <c r="G16966" s="205" t="s">
        <v>287</v>
      </c>
      <c r="H16966" s="207" t="s">
        <v>298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691</v>
      </c>
      <c r="C16967" s="205" t="s">
        <v>692</v>
      </c>
      <c r="D16967" s="72" t="str">
        <f t="shared" si="531"/>
        <v>mar/2020</v>
      </c>
      <c r="E16967" s="206">
        <v>43916</v>
      </c>
      <c r="F16967" s="205" t="s">
        <v>210</v>
      </c>
      <c r="G16967" s="205" t="s">
        <v>287</v>
      </c>
      <c r="H16967" s="207" t="s">
        <v>298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691</v>
      </c>
      <c r="C16968" s="205" t="s">
        <v>692</v>
      </c>
      <c r="D16968" s="72" t="str">
        <f t="shared" si="531"/>
        <v>mar/2020</v>
      </c>
      <c r="E16968" s="206">
        <v>43916</v>
      </c>
      <c r="F16968" s="205" t="s">
        <v>210</v>
      </c>
      <c r="G16968" s="205" t="s">
        <v>287</v>
      </c>
      <c r="H16968" s="207" t="s">
        <v>298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691</v>
      </c>
      <c r="C16969" s="205" t="s">
        <v>692</v>
      </c>
      <c r="D16969" s="72" t="str">
        <f t="shared" si="531"/>
        <v>mar/2020</v>
      </c>
      <c r="E16969" s="206">
        <v>43916</v>
      </c>
      <c r="F16969" s="205" t="s">
        <v>210</v>
      </c>
      <c r="G16969" s="205" t="s">
        <v>287</v>
      </c>
      <c r="H16969" s="207" t="s">
        <v>298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691</v>
      </c>
      <c r="C16970" s="205" t="s">
        <v>692</v>
      </c>
      <c r="D16970" s="72" t="str">
        <f t="shared" si="531"/>
        <v>mar/2020</v>
      </c>
      <c r="E16970" s="206">
        <v>43916</v>
      </c>
      <c r="F16970" s="205" t="s">
        <v>210</v>
      </c>
      <c r="G16970" s="205" t="s">
        <v>287</v>
      </c>
      <c r="H16970" s="207" t="s">
        <v>298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691</v>
      </c>
      <c r="C16971" s="205" t="s">
        <v>692</v>
      </c>
      <c r="D16971" s="72" t="str">
        <f t="shared" si="531"/>
        <v>mar/2020</v>
      </c>
      <c r="E16971" s="206">
        <v>43916</v>
      </c>
      <c r="F16971" s="205" t="s">
        <v>210</v>
      </c>
      <c r="G16971" s="205" t="s">
        <v>287</v>
      </c>
      <c r="H16971" s="207" t="s">
        <v>298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691</v>
      </c>
      <c r="C16972" s="205" t="s">
        <v>692</v>
      </c>
      <c r="D16972" s="72" t="str">
        <f t="shared" si="531"/>
        <v>mar/2020</v>
      </c>
      <c r="E16972" s="206">
        <v>43916</v>
      </c>
      <c r="F16972" s="205" t="s">
        <v>210</v>
      </c>
      <c r="G16972" s="205" t="s">
        <v>287</v>
      </c>
      <c r="H16972" s="207" t="s">
        <v>298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691</v>
      </c>
      <c r="C16973" s="205" t="s">
        <v>692</v>
      </c>
      <c r="D16973" s="72" t="str">
        <f t="shared" si="531"/>
        <v>mar/2020</v>
      </c>
      <c r="E16973" s="206">
        <v>43916</v>
      </c>
      <c r="F16973" s="205" t="s">
        <v>210</v>
      </c>
      <c r="G16973" s="205" t="s">
        <v>287</v>
      </c>
      <c r="H16973" s="207" t="s">
        <v>298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691</v>
      </c>
      <c r="C16974" s="205" t="s">
        <v>692</v>
      </c>
      <c r="D16974" s="72" t="str">
        <f t="shared" si="531"/>
        <v>mar/2020</v>
      </c>
      <c r="E16974" s="206">
        <v>43916</v>
      </c>
      <c r="F16974" s="205" t="s">
        <v>210</v>
      </c>
      <c r="G16974" s="205" t="s">
        <v>287</v>
      </c>
      <c r="H16974" s="207" t="s">
        <v>298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691</v>
      </c>
      <c r="C16975" s="205" t="s">
        <v>692</v>
      </c>
      <c r="D16975" s="72" t="str">
        <f t="shared" si="531"/>
        <v>mar/2020</v>
      </c>
      <c r="E16975" s="206">
        <v>43916</v>
      </c>
      <c r="F16975" s="205" t="s">
        <v>210</v>
      </c>
      <c r="G16975" s="205" t="s">
        <v>287</v>
      </c>
      <c r="H16975" s="207" t="s">
        <v>298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691</v>
      </c>
      <c r="C16976" s="205" t="s">
        <v>692</v>
      </c>
      <c r="D16976" s="72" t="str">
        <f t="shared" si="531"/>
        <v>mar/2020</v>
      </c>
      <c r="E16976" s="206">
        <v>43916</v>
      </c>
      <c r="F16976" s="205" t="s">
        <v>210</v>
      </c>
      <c r="G16976" s="205" t="s">
        <v>287</v>
      </c>
      <c r="H16976" s="207" t="s">
        <v>298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691</v>
      </c>
      <c r="C16977" s="205" t="s">
        <v>692</v>
      </c>
      <c r="D16977" s="72" t="str">
        <f t="shared" si="531"/>
        <v>mar/2020</v>
      </c>
      <c r="E16977" s="206">
        <v>43916</v>
      </c>
      <c r="F16977" s="205" t="s">
        <v>210</v>
      </c>
      <c r="G16977" s="205" t="s">
        <v>287</v>
      </c>
      <c r="H16977" s="207" t="s">
        <v>298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691</v>
      </c>
      <c r="C16978" s="205" t="s">
        <v>692</v>
      </c>
      <c r="D16978" s="72" t="str">
        <f t="shared" si="531"/>
        <v>mar/2020</v>
      </c>
      <c r="E16978" s="206">
        <v>43916</v>
      </c>
      <c r="F16978" s="205" t="s">
        <v>210</v>
      </c>
      <c r="G16978" s="205" t="s">
        <v>287</v>
      </c>
      <c r="H16978" s="207" t="s">
        <v>298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691</v>
      </c>
      <c r="C16979" s="205" t="s">
        <v>692</v>
      </c>
      <c r="D16979" s="72" t="str">
        <f t="shared" si="531"/>
        <v>mar/2020</v>
      </c>
      <c r="E16979" s="206">
        <v>43916</v>
      </c>
      <c r="F16979" s="205" t="s">
        <v>210</v>
      </c>
      <c r="G16979" s="205" t="s">
        <v>287</v>
      </c>
      <c r="H16979" s="207" t="s">
        <v>298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691</v>
      </c>
      <c r="C16980" s="205" t="s">
        <v>692</v>
      </c>
      <c r="D16980" s="72" t="str">
        <f t="shared" si="531"/>
        <v>mar/2020</v>
      </c>
      <c r="E16980" s="206">
        <v>43916</v>
      </c>
      <c r="F16980" s="205" t="s">
        <v>210</v>
      </c>
      <c r="G16980" s="205" t="s">
        <v>287</v>
      </c>
      <c r="H16980" s="207" t="s">
        <v>298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691</v>
      </c>
      <c r="C16981" s="205" t="s">
        <v>692</v>
      </c>
      <c r="D16981" s="72" t="str">
        <f t="shared" si="531"/>
        <v>mar/2020</v>
      </c>
      <c r="E16981" s="206">
        <v>43916</v>
      </c>
      <c r="F16981" s="205" t="s">
        <v>210</v>
      </c>
      <c r="G16981" s="205" t="s">
        <v>287</v>
      </c>
      <c r="H16981" s="207" t="s">
        <v>298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693</v>
      </c>
      <c r="C16982" s="205" t="s">
        <v>692</v>
      </c>
      <c r="D16982" s="72" t="str">
        <f t="shared" si="531"/>
        <v>mar/2020</v>
      </c>
      <c r="E16982" s="206">
        <v>43917</v>
      </c>
      <c r="F16982" s="205" t="s">
        <v>201</v>
      </c>
      <c r="G16982" s="205" t="s">
        <v>287</v>
      </c>
      <c r="H16982" s="207" t="s">
        <v>1887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693</v>
      </c>
      <c r="C16983" s="205" t="s">
        <v>692</v>
      </c>
      <c r="D16983" s="72" t="str">
        <f t="shared" si="531"/>
        <v>mar/2020</v>
      </c>
      <c r="E16983" s="206">
        <v>43917</v>
      </c>
      <c r="F16983" s="205" t="s">
        <v>203</v>
      </c>
      <c r="G16983" s="205" t="s">
        <v>287</v>
      </c>
      <c r="H16983" s="207" t="s">
        <v>204</v>
      </c>
      <c r="I16983" s="207" t="s">
        <v>292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691</v>
      </c>
      <c r="C16984" s="205" t="s">
        <v>692</v>
      </c>
      <c r="D16984" s="72" t="str">
        <f t="shared" si="531"/>
        <v>mar/2020</v>
      </c>
      <c r="E16984" s="206">
        <v>43917</v>
      </c>
      <c r="F16984" s="205" t="s">
        <v>314</v>
      </c>
      <c r="G16984" s="205" t="s">
        <v>287</v>
      </c>
      <c r="H16984" s="207" t="s">
        <v>703</v>
      </c>
      <c r="I16984" s="207" t="s">
        <v>268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691</v>
      </c>
      <c r="C16985" s="205" t="s">
        <v>692</v>
      </c>
      <c r="D16985" s="72" t="str">
        <f t="shared" si="531"/>
        <v>mar/2020</v>
      </c>
      <c r="E16985" s="206">
        <v>43917</v>
      </c>
      <c r="F16985" s="205" t="s">
        <v>201</v>
      </c>
      <c r="G16985" s="205" t="s">
        <v>287</v>
      </c>
      <c r="H16985" s="207" t="s">
        <v>1887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691</v>
      </c>
      <c r="C16986" s="205" t="s">
        <v>692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287</v>
      </c>
      <c r="H16986" s="207" t="s">
        <v>1073</v>
      </c>
      <c r="I16986" s="207" t="s">
        <v>1937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691</v>
      </c>
      <c r="C16987" s="205" t="s">
        <v>692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287</v>
      </c>
      <c r="H16987" s="207" t="s">
        <v>1615</v>
      </c>
      <c r="I16987" s="207" t="s">
        <v>240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691</v>
      </c>
      <c r="C16988" s="205" t="s">
        <v>692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287</v>
      </c>
      <c r="H16988" s="207" t="s">
        <v>1615</v>
      </c>
      <c r="I16988" s="207" t="s">
        <v>240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691</v>
      </c>
      <c r="C16989" s="205" t="s">
        <v>692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287</v>
      </c>
      <c r="H16989" s="207" t="s">
        <v>1615</v>
      </c>
      <c r="I16989" s="207" t="s">
        <v>240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691</v>
      </c>
      <c r="C16990" s="205" t="s">
        <v>692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287</v>
      </c>
      <c r="H16990" s="207" t="s">
        <v>1615</v>
      </c>
      <c r="I16990" s="207" t="s">
        <v>240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691</v>
      </c>
      <c r="C16991" s="205" t="s">
        <v>692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287</v>
      </c>
      <c r="H16991" s="207" t="s">
        <v>1615</v>
      </c>
      <c r="I16991" s="207" t="s">
        <v>240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691</v>
      </c>
      <c r="C16992" s="205" t="s">
        <v>692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287</v>
      </c>
      <c r="H16992" s="207" t="s">
        <v>1615</v>
      </c>
      <c r="I16992" s="207" t="s">
        <v>240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691</v>
      </c>
      <c r="C16993" s="205" t="s">
        <v>692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287</v>
      </c>
      <c r="H16993" s="207" t="s">
        <v>1615</v>
      </c>
      <c r="I16993" s="207" t="s">
        <v>240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691</v>
      </c>
      <c r="C16994" s="205" t="s">
        <v>692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287</v>
      </c>
      <c r="H16994" s="207" t="s">
        <v>1615</v>
      </c>
      <c r="I16994" s="207" t="s">
        <v>240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691</v>
      </c>
      <c r="C16995" s="205" t="s">
        <v>692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287</v>
      </c>
      <c r="H16995" s="207" t="s">
        <v>1615</v>
      </c>
      <c r="I16995" s="207" t="s">
        <v>240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691</v>
      </c>
      <c r="C16996" s="205" t="s">
        <v>692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287</v>
      </c>
      <c r="H16996" s="207" t="s">
        <v>1615</v>
      </c>
      <c r="I16996" s="207" t="s">
        <v>240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691</v>
      </c>
      <c r="C16997" s="205" t="s">
        <v>692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287</v>
      </c>
      <c r="H16997" s="207" t="s">
        <v>1615</v>
      </c>
      <c r="I16997" s="207" t="s">
        <v>240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691</v>
      </c>
      <c r="C16998" s="205" t="s">
        <v>692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287</v>
      </c>
      <c r="H16998" s="207" t="s">
        <v>346</v>
      </c>
      <c r="I16998" s="207" t="s">
        <v>241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691</v>
      </c>
      <c r="C16999" s="205" t="s">
        <v>692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287</v>
      </c>
      <c r="H16999" s="207" t="s">
        <v>2028</v>
      </c>
      <c r="I16999" s="207" t="s">
        <v>249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691</v>
      </c>
      <c r="C17000" s="205" t="s">
        <v>692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287</v>
      </c>
      <c r="H17000" s="207" t="s">
        <v>2028</v>
      </c>
      <c r="I17000" s="207" t="s">
        <v>249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691</v>
      </c>
      <c r="C17001" s="205" t="s">
        <v>692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287</v>
      </c>
      <c r="H17001" s="207" t="s">
        <v>2028</v>
      </c>
      <c r="I17001" s="207" t="s">
        <v>249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691</v>
      </c>
      <c r="C17002" s="205" t="s">
        <v>692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287</v>
      </c>
      <c r="H17002" s="207" t="s">
        <v>2028</v>
      </c>
      <c r="I17002" s="207" t="s">
        <v>249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691</v>
      </c>
      <c r="C17003" s="205" t="s">
        <v>692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287</v>
      </c>
      <c r="H17003" s="207" t="s">
        <v>2028</v>
      </c>
      <c r="I17003" s="207" t="s">
        <v>249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691</v>
      </c>
      <c r="C17004" s="205" t="s">
        <v>692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287</v>
      </c>
      <c r="H17004" s="207" t="s">
        <v>1115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691</v>
      </c>
      <c r="C17005" s="205" t="s">
        <v>692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287</v>
      </c>
      <c r="H17005" s="207" t="s">
        <v>2848</v>
      </c>
      <c r="I17005" s="207" t="s">
        <v>260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691</v>
      </c>
      <c r="C17006" s="205" t="s">
        <v>692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287</v>
      </c>
      <c r="H17006" s="207" t="s">
        <v>2862</v>
      </c>
      <c r="I17006" s="207" t="s">
        <v>245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691</v>
      </c>
      <c r="C17007" s="205" t="s">
        <v>692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287</v>
      </c>
      <c r="H17007" s="207" t="s">
        <v>2862</v>
      </c>
      <c r="I17007" s="207" t="s">
        <v>245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691</v>
      </c>
      <c r="C17008" s="205" t="s">
        <v>692</v>
      </c>
      <c r="D17008" s="72" t="str">
        <f t="shared" si="531"/>
        <v>mar/2020</v>
      </c>
      <c r="E17008" s="206">
        <v>43917</v>
      </c>
      <c r="F17008" s="205" t="s">
        <v>314</v>
      </c>
      <c r="G17008" s="205" t="s">
        <v>287</v>
      </c>
      <c r="H17008" s="207" t="s">
        <v>703</v>
      </c>
      <c r="I17008" s="207" t="s">
        <v>268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691</v>
      </c>
      <c r="C17009" s="205" t="s">
        <v>692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287</v>
      </c>
      <c r="H17009" s="207" t="s">
        <v>2863</v>
      </c>
      <c r="I17009" s="207" t="s">
        <v>240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691</v>
      </c>
      <c r="C17010" s="205" t="s">
        <v>692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287</v>
      </c>
      <c r="H17010" s="207" t="s">
        <v>2863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691</v>
      </c>
      <c r="C17011" s="205" t="s">
        <v>692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287</v>
      </c>
      <c r="H17011" s="207" t="s">
        <v>2706</v>
      </c>
      <c r="I17011" s="207" t="s">
        <v>240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691</v>
      </c>
      <c r="C17012" s="205" t="s">
        <v>692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287</v>
      </c>
      <c r="H17012" s="207" t="s">
        <v>1021</v>
      </c>
      <c r="I17012" s="207" t="s">
        <v>245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691</v>
      </c>
      <c r="C17013" s="205" t="s">
        <v>692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287</v>
      </c>
      <c r="H17013" s="207" t="s">
        <v>2181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691</v>
      </c>
      <c r="C17014" s="205" t="s">
        <v>692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287</v>
      </c>
      <c r="H17014" s="207" t="s">
        <v>1039</v>
      </c>
      <c r="I17014" s="207" t="s">
        <v>245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691</v>
      </c>
      <c r="C17015" s="205" t="s">
        <v>692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287</v>
      </c>
      <c r="H17015" s="207" t="s">
        <v>1039</v>
      </c>
      <c r="I17015" s="207" t="s">
        <v>245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691</v>
      </c>
      <c r="C17016" s="205" t="s">
        <v>692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287</v>
      </c>
      <c r="H17016" s="207" t="s">
        <v>1039</v>
      </c>
      <c r="I17016" s="207" t="s">
        <v>245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691</v>
      </c>
      <c r="C17017" s="205" t="s">
        <v>692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287</v>
      </c>
      <c r="H17017" s="207" t="s">
        <v>1039</v>
      </c>
      <c r="I17017" s="207" t="s">
        <v>245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691</v>
      </c>
      <c r="C17018" s="205" t="s">
        <v>692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287</v>
      </c>
      <c r="H17018" s="207" t="s">
        <v>1039</v>
      </c>
      <c r="I17018" s="207" t="s">
        <v>245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691</v>
      </c>
      <c r="C17019" s="205" t="s">
        <v>692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287</v>
      </c>
      <c r="H17019" s="207" t="s">
        <v>1039</v>
      </c>
      <c r="I17019" s="207" t="s">
        <v>245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691</v>
      </c>
      <c r="C17020" s="205" t="s">
        <v>692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287</v>
      </c>
      <c r="H17020" s="207" t="s">
        <v>1039</v>
      </c>
      <c r="I17020" s="207" t="s">
        <v>245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691</v>
      </c>
      <c r="C17021" s="205" t="s">
        <v>692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287</v>
      </c>
      <c r="H17021" s="207" t="s">
        <v>1039</v>
      </c>
      <c r="I17021" s="207" t="s">
        <v>245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691</v>
      </c>
      <c r="C17022" s="205" t="s">
        <v>692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287</v>
      </c>
      <c r="H17022" s="207" t="s">
        <v>1039</v>
      </c>
      <c r="I17022" s="207" t="s">
        <v>245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691</v>
      </c>
      <c r="C17023" s="205" t="s">
        <v>692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287</v>
      </c>
      <c r="H17023" s="207" t="s">
        <v>1039</v>
      </c>
      <c r="I17023" s="207" t="s">
        <v>245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691</v>
      </c>
      <c r="C17024" s="205" t="s">
        <v>692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287</v>
      </c>
      <c r="H17024" s="207" t="s">
        <v>1039</v>
      </c>
      <c r="I17024" s="207" t="s">
        <v>245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691</v>
      </c>
      <c r="C17025" s="205" t="s">
        <v>692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287</v>
      </c>
      <c r="H17025" s="207" t="s">
        <v>1039</v>
      </c>
      <c r="I17025" s="207" t="s">
        <v>245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691</v>
      </c>
      <c r="C17026" s="205" t="s">
        <v>692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287</v>
      </c>
      <c r="H17026" s="207" t="s">
        <v>1039</v>
      </c>
      <c r="I17026" s="207" t="s">
        <v>245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691</v>
      </c>
      <c r="C17027" s="205" t="s">
        <v>692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287</v>
      </c>
      <c r="H17027" s="207" t="s">
        <v>1039</v>
      </c>
      <c r="I17027" s="207" t="s">
        <v>245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691</v>
      </c>
      <c r="C17028" s="205" t="s">
        <v>692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287</v>
      </c>
      <c r="H17028" s="207" t="s">
        <v>1039</v>
      </c>
      <c r="I17028" s="207" t="s">
        <v>245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691</v>
      </c>
      <c r="C17029" s="205" t="s">
        <v>692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287</v>
      </c>
      <c r="H17029" s="207" t="s">
        <v>1039</v>
      </c>
      <c r="I17029" s="207" t="s">
        <v>245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691</v>
      </c>
      <c r="C17030" s="205" t="s">
        <v>692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287</v>
      </c>
      <c r="H17030" s="207" t="s">
        <v>1039</v>
      </c>
      <c r="I17030" s="207" t="s">
        <v>245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691</v>
      </c>
      <c r="C17031" s="205" t="s">
        <v>692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287</v>
      </c>
      <c r="H17031" s="207" t="s">
        <v>1039</v>
      </c>
      <c r="I17031" s="207" t="s">
        <v>245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691</v>
      </c>
      <c r="C17032" s="205" t="s">
        <v>692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287</v>
      </c>
      <c r="H17032" s="207" t="s">
        <v>1039</v>
      </c>
      <c r="I17032" s="207" t="s">
        <v>245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691</v>
      </c>
      <c r="C17033" s="205" t="s">
        <v>692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287</v>
      </c>
      <c r="H17033" s="207" t="s">
        <v>1039</v>
      </c>
      <c r="I17033" s="207" t="s">
        <v>245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691</v>
      </c>
      <c r="C17034" s="205" t="s">
        <v>692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287</v>
      </c>
      <c r="H17034" s="207" t="s">
        <v>1039</v>
      </c>
      <c r="I17034" s="207" t="s">
        <v>245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691</v>
      </c>
      <c r="C17035" s="205" t="s">
        <v>692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287</v>
      </c>
      <c r="H17035" s="207" t="s">
        <v>1039</v>
      </c>
      <c r="I17035" s="207" t="s">
        <v>245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691</v>
      </c>
      <c r="C17036" s="205" t="s">
        <v>692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287</v>
      </c>
      <c r="H17036" s="207" t="s">
        <v>1039</v>
      </c>
      <c r="I17036" s="207" t="s">
        <v>245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691</v>
      </c>
      <c r="C17037" s="205" t="s">
        <v>692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287</v>
      </c>
      <c r="H17037" s="207" t="s">
        <v>1039</v>
      </c>
      <c r="I17037" s="207" t="s">
        <v>245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691</v>
      </c>
      <c r="C17038" s="205" t="s">
        <v>692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287</v>
      </c>
      <c r="H17038" s="207" t="s">
        <v>1039</v>
      </c>
      <c r="I17038" s="207" t="s">
        <v>245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691</v>
      </c>
      <c r="C17039" s="205" t="s">
        <v>692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287</v>
      </c>
      <c r="H17039" s="207" t="s">
        <v>1039</v>
      </c>
      <c r="I17039" s="207" t="s">
        <v>245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691</v>
      </c>
      <c r="C17040" s="205" t="s">
        <v>692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287</v>
      </c>
      <c r="H17040" s="207" t="s">
        <v>1039</v>
      </c>
      <c r="I17040" s="207" t="s">
        <v>245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691</v>
      </c>
      <c r="C17041" s="205" t="s">
        <v>692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287</v>
      </c>
      <c r="H17041" s="207" t="s">
        <v>1039</v>
      </c>
      <c r="I17041" s="207" t="s">
        <v>245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691</v>
      </c>
      <c r="C17042" s="205" t="s">
        <v>692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287</v>
      </c>
      <c r="H17042" s="207" t="s">
        <v>1039</v>
      </c>
      <c r="I17042" s="207" t="s">
        <v>245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691</v>
      </c>
      <c r="C17043" s="205" t="s">
        <v>692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287</v>
      </c>
      <c r="H17043" s="207" t="s">
        <v>1039</v>
      </c>
      <c r="I17043" s="207" t="s">
        <v>245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691</v>
      </c>
      <c r="C17044" s="205" t="s">
        <v>692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287</v>
      </c>
      <c r="H17044" s="207" t="s">
        <v>1039</v>
      </c>
      <c r="I17044" s="207" t="s">
        <v>245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691</v>
      </c>
      <c r="C17045" s="205" t="s">
        <v>692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287</v>
      </c>
      <c r="H17045" s="207" t="s">
        <v>1039</v>
      </c>
      <c r="I17045" s="207" t="s">
        <v>245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691</v>
      </c>
      <c r="C17046" s="205" t="s">
        <v>692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287</v>
      </c>
      <c r="H17046" s="207" t="s">
        <v>1039</v>
      </c>
      <c r="I17046" s="207" t="s">
        <v>245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691</v>
      </c>
      <c r="C17047" s="205" t="s">
        <v>692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287</v>
      </c>
      <c r="H17047" s="207" t="s">
        <v>1039</v>
      </c>
      <c r="I17047" s="207" t="s">
        <v>245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691</v>
      </c>
      <c r="C17048" s="205" t="s">
        <v>692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287</v>
      </c>
      <c r="H17048" s="207" t="s">
        <v>1039</v>
      </c>
      <c r="I17048" s="207" t="s">
        <v>245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691</v>
      </c>
      <c r="C17049" s="205" t="s">
        <v>692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287</v>
      </c>
      <c r="H17049" s="207" t="s">
        <v>1039</v>
      </c>
      <c r="I17049" s="207" t="s">
        <v>245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691</v>
      </c>
      <c r="C17050" s="205" t="s">
        <v>692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287</v>
      </c>
      <c r="H17050" s="207" t="s">
        <v>1039</v>
      </c>
      <c r="I17050" s="207" t="s">
        <v>245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691</v>
      </c>
      <c r="C17051" s="205" t="s">
        <v>692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287</v>
      </c>
      <c r="H17051" s="207" t="s">
        <v>1039</v>
      </c>
      <c r="I17051" s="207" t="s">
        <v>245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691</v>
      </c>
      <c r="C17052" s="205" t="s">
        <v>692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287</v>
      </c>
      <c r="H17052" s="207" t="s">
        <v>1039</v>
      </c>
      <c r="I17052" s="207" t="s">
        <v>245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691</v>
      </c>
      <c r="C17053" s="205" t="s">
        <v>692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287</v>
      </c>
      <c r="H17053" s="207" t="s">
        <v>1039</v>
      </c>
      <c r="I17053" s="207" t="s">
        <v>245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691</v>
      </c>
      <c r="C17054" s="205" t="s">
        <v>692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287</v>
      </c>
      <c r="H17054" s="207" t="s">
        <v>1039</v>
      </c>
      <c r="I17054" s="207" t="s">
        <v>245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691</v>
      </c>
      <c r="C17055" s="205" t="s">
        <v>692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287</v>
      </c>
      <c r="H17055" s="207" t="s">
        <v>1039</v>
      </c>
      <c r="I17055" s="207" t="s">
        <v>245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691</v>
      </c>
      <c r="C17056" s="205" t="s">
        <v>692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287</v>
      </c>
      <c r="H17056" s="207" t="s">
        <v>1039</v>
      </c>
      <c r="I17056" s="207" t="s">
        <v>245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691</v>
      </c>
      <c r="C17057" s="205" t="s">
        <v>692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287</v>
      </c>
      <c r="H17057" s="207" t="s">
        <v>1039</v>
      </c>
      <c r="I17057" s="207" t="s">
        <v>245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691</v>
      </c>
      <c r="C17058" s="205" t="s">
        <v>692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287</v>
      </c>
      <c r="H17058" s="207" t="s">
        <v>1039</v>
      </c>
      <c r="I17058" s="207" t="s">
        <v>245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691</v>
      </c>
      <c r="C17059" s="205" t="s">
        <v>692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287</v>
      </c>
      <c r="H17059" s="207" t="s">
        <v>1039</v>
      </c>
      <c r="I17059" s="207" t="s">
        <v>245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691</v>
      </c>
      <c r="C17060" s="205" t="s">
        <v>692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287</v>
      </c>
      <c r="H17060" s="207" t="s">
        <v>1039</v>
      </c>
      <c r="I17060" s="207" t="s">
        <v>245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691</v>
      </c>
      <c r="C17061" s="205" t="s">
        <v>692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287</v>
      </c>
      <c r="H17061" s="207" t="s">
        <v>1039</v>
      </c>
      <c r="I17061" s="207" t="s">
        <v>245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691</v>
      </c>
      <c r="C17062" s="205" t="s">
        <v>692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287</v>
      </c>
      <c r="H17062" s="207" t="s">
        <v>1039</v>
      </c>
      <c r="I17062" s="207" t="s">
        <v>245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691</v>
      </c>
      <c r="C17063" s="205" t="s">
        <v>692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287</v>
      </c>
      <c r="H17063" s="207" t="s">
        <v>1039</v>
      </c>
      <c r="I17063" s="207" t="s">
        <v>245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691</v>
      </c>
      <c r="C17064" s="205" t="s">
        <v>692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287</v>
      </c>
      <c r="H17064" s="207" t="s">
        <v>1039</v>
      </c>
      <c r="I17064" s="207" t="s">
        <v>245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691</v>
      </c>
      <c r="C17065" s="205" t="s">
        <v>692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287</v>
      </c>
      <c r="H17065" s="207" t="s">
        <v>1039</v>
      </c>
      <c r="I17065" s="207" t="s">
        <v>245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691</v>
      </c>
      <c r="C17066" s="205" t="s">
        <v>692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287</v>
      </c>
      <c r="H17066" s="207" t="s">
        <v>1039</v>
      </c>
      <c r="I17066" s="207" t="s">
        <v>245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691</v>
      </c>
      <c r="C17067" s="205" t="s">
        <v>692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287</v>
      </c>
      <c r="H17067" s="207" t="s">
        <v>1039</v>
      </c>
      <c r="I17067" s="207" t="s">
        <v>245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691</v>
      </c>
      <c r="C17068" s="205" t="s">
        <v>692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287</v>
      </c>
      <c r="H17068" s="207" t="s">
        <v>1039</v>
      </c>
      <c r="I17068" s="207" t="s">
        <v>245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691</v>
      </c>
      <c r="C17069" s="205" t="s">
        <v>692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287</v>
      </c>
      <c r="H17069" s="207" t="s">
        <v>1039</v>
      </c>
      <c r="I17069" s="207" t="s">
        <v>245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691</v>
      </c>
      <c r="C17070" s="205" t="s">
        <v>692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287</v>
      </c>
      <c r="H17070" s="207" t="s">
        <v>1039</v>
      </c>
      <c r="I17070" s="207" t="s">
        <v>245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691</v>
      </c>
      <c r="C17071" s="205" t="s">
        <v>692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287</v>
      </c>
      <c r="H17071" s="207" t="s">
        <v>1039</v>
      </c>
      <c r="I17071" s="207" t="s">
        <v>245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691</v>
      </c>
      <c r="C17072" s="205" t="s">
        <v>692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287</v>
      </c>
      <c r="H17072" s="207" t="s">
        <v>1039</v>
      </c>
      <c r="I17072" s="207" t="s">
        <v>245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691</v>
      </c>
      <c r="C17073" s="205" t="s">
        <v>692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287</v>
      </c>
      <c r="H17073" s="207" t="s">
        <v>1039</v>
      </c>
      <c r="I17073" s="207" t="s">
        <v>245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691</v>
      </c>
      <c r="C17074" s="205" t="s">
        <v>692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287</v>
      </c>
      <c r="H17074" s="207" t="s">
        <v>1039</v>
      </c>
      <c r="I17074" s="207" t="s">
        <v>245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691</v>
      </c>
      <c r="C17075" s="205" t="s">
        <v>692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287</v>
      </c>
      <c r="H17075" s="207" t="s">
        <v>1039</v>
      </c>
      <c r="I17075" s="207" t="s">
        <v>245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691</v>
      </c>
      <c r="C17076" s="205" t="s">
        <v>692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287</v>
      </c>
      <c r="H17076" s="207" t="s">
        <v>1039</v>
      </c>
      <c r="I17076" s="207" t="s">
        <v>245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691</v>
      </c>
      <c r="C17077" s="205" t="s">
        <v>692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287</v>
      </c>
      <c r="H17077" s="207" t="s">
        <v>1039</v>
      </c>
      <c r="I17077" s="207" t="s">
        <v>245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691</v>
      </c>
      <c r="C17078" s="205" t="s">
        <v>692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287</v>
      </c>
      <c r="H17078" s="207" t="s">
        <v>1039</v>
      </c>
      <c r="I17078" s="207" t="s">
        <v>245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691</v>
      </c>
      <c r="C17079" s="205" t="s">
        <v>692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287</v>
      </c>
      <c r="H17079" s="207" t="s">
        <v>1039</v>
      </c>
      <c r="I17079" s="207" t="s">
        <v>245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691</v>
      </c>
      <c r="C17080" s="205" t="s">
        <v>692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287</v>
      </c>
      <c r="H17080" s="207" t="s">
        <v>1039</v>
      </c>
      <c r="I17080" s="207" t="s">
        <v>245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691</v>
      </c>
      <c r="C17081" s="205" t="s">
        <v>692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287</v>
      </c>
      <c r="H17081" s="207" t="s">
        <v>1039</v>
      </c>
      <c r="I17081" s="207" t="s">
        <v>245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691</v>
      </c>
      <c r="C17082" s="205" t="s">
        <v>692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287</v>
      </c>
      <c r="H17082" s="207" t="s">
        <v>1039</v>
      </c>
      <c r="I17082" s="207" t="s">
        <v>245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691</v>
      </c>
      <c r="C17083" s="205" t="s">
        <v>692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287</v>
      </c>
      <c r="H17083" s="207" t="s">
        <v>1039</v>
      </c>
      <c r="I17083" s="207" t="s">
        <v>245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691</v>
      </c>
      <c r="C17084" s="205" t="s">
        <v>692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287</v>
      </c>
      <c r="H17084" s="207" t="s">
        <v>1039</v>
      </c>
      <c r="I17084" s="207" t="s">
        <v>245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691</v>
      </c>
      <c r="C17085" s="205" t="s">
        <v>692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287</v>
      </c>
      <c r="H17085" s="207" t="s">
        <v>1039</v>
      </c>
      <c r="I17085" s="207" t="s">
        <v>245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691</v>
      </c>
      <c r="C17086" s="205" t="s">
        <v>692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287</v>
      </c>
      <c r="H17086" s="207" t="s">
        <v>1039</v>
      </c>
      <c r="I17086" s="207" t="s">
        <v>245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691</v>
      </c>
      <c r="C17087" s="205" t="s">
        <v>692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287</v>
      </c>
      <c r="H17087" s="207" t="s">
        <v>1039</v>
      </c>
      <c r="I17087" s="207" t="s">
        <v>245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691</v>
      </c>
      <c r="C17088" s="205" t="s">
        <v>692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287</v>
      </c>
      <c r="H17088" s="207" t="s">
        <v>1039</v>
      </c>
      <c r="I17088" s="207" t="s">
        <v>245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691</v>
      </c>
      <c r="C17089" s="205" t="s">
        <v>692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287</v>
      </c>
      <c r="H17089" s="207" t="s">
        <v>1039</v>
      </c>
      <c r="I17089" s="207" t="s">
        <v>245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691</v>
      </c>
      <c r="C17090" s="205" t="s">
        <v>692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287</v>
      </c>
      <c r="H17090" s="207" t="s">
        <v>1039</v>
      </c>
      <c r="I17090" s="207" t="s">
        <v>245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691</v>
      </c>
      <c r="C17091" s="205" t="s">
        <v>692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287</v>
      </c>
      <c r="H17091" s="207" t="s">
        <v>1039</v>
      </c>
      <c r="I17091" s="207" t="s">
        <v>245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691</v>
      </c>
      <c r="C17092" s="205" t="s">
        <v>692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287</v>
      </c>
      <c r="H17092" s="207" t="s">
        <v>1039</v>
      </c>
      <c r="I17092" s="207" t="s">
        <v>245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691</v>
      </c>
      <c r="C17093" s="205" t="s">
        <v>692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287</v>
      </c>
      <c r="H17093" s="207" t="s">
        <v>1039</v>
      </c>
      <c r="I17093" s="207" t="s">
        <v>245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691</v>
      </c>
      <c r="C17094" s="205" t="s">
        <v>692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287</v>
      </c>
      <c r="H17094" s="207" t="s">
        <v>1039</v>
      </c>
      <c r="I17094" s="207" t="s">
        <v>245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691</v>
      </c>
      <c r="C17095" s="205" t="s">
        <v>692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287</v>
      </c>
      <c r="H17095" s="207" t="s">
        <v>1039</v>
      </c>
      <c r="I17095" s="207" t="s">
        <v>245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691</v>
      </c>
      <c r="C17096" s="205" t="s">
        <v>692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287</v>
      </c>
      <c r="H17096" s="207" t="s">
        <v>1039</v>
      </c>
      <c r="I17096" s="207" t="s">
        <v>245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691</v>
      </c>
      <c r="C17097" s="205" t="s">
        <v>692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287</v>
      </c>
      <c r="H17097" s="207" t="s">
        <v>1039</v>
      </c>
      <c r="I17097" s="207" t="s">
        <v>245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691</v>
      </c>
      <c r="C17098" s="205" t="s">
        <v>692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287</v>
      </c>
      <c r="H17098" s="207" t="s">
        <v>1039</v>
      </c>
      <c r="I17098" s="207" t="s">
        <v>245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691</v>
      </c>
      <c r="C17099" s="205" t="s">
        <v>692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287</v>
      </c>
      <c r="H17099" s="207" t="s">
        <v>1039</v>
      </c>
      <c r="I17099" s="207" t="s">
        <v>245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691</v>
      </c>
      <c r="C17100" s="205" t="s">
        <v>692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287</v>
      </c>
      <c r="H17100" s="207" t="s">
        <v>1039</v>
      </c>
      <c r="I17100" s="207" t="s">
        <v>245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691</v>
      </c>
      <c r="C17101" s="205" t="s">
        <v>692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287</v>
      </c>
      <c r="H17101" s="207" t="s">
        <v>1039</v>
      </c>
      <c r="I17101" s="207" t="s">
        <v>245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691</v>
      </c>
      <c r="C17102" s="205" t="s">
        <v>692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287</v>
      </c>
      <c r="H17102" s="207" t="s">
        <v>1039</v>
      </c>
      <c r="I17102" s="207" t="s">
        <v>245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691</v>
      </c>
      <c r="C17103" s="205" t="s">
        <v>692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287</v>
      </c>
      <c r="H17103" s="207" t="s">
        <v>1039</v>
      </c>
      <c r="I17103" s="207" t="s">
        <v>245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691</v>
      </c>
      <c r="C17104" s="205" t="s">
        <v>692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287</v>
      </c>
      <c r="H17104" s="207" t="s">
        <v>1039</v>
      </c>
      <c r="I17104" s="207" t="s">
        <v>245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691</v>
      </c>
      <c r="C17105" s="205" t="s">
        <v>692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287</v>
      </c>
      <c r="H17105" s="207" t="s">
        <v>1039</v>
      </c>
      <c r="I17105" s="207" t="s">
        <v>245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691</v>
      </c>
      <c r="C17106" s="205" t="s">
        <v>692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287</v>
      </c>
      <c r="H17106" s="207" t="s">
        <v>1039</v>
      </c>
      <c r="I17106" s="207" t="s">
        <v>245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691</v>
      </c>
      <c r="C17107" s="205" t="s">
        <v>692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287</v>
      </c>
      <c r="H17107" s="207" t="s">
        <v>1039</v>
      </c>
      <c r="I17107" s="207" t="s">
        <v>245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691</v>
      </c>
      <c r="C17108" s="205" t="s">
        <v>692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287</v>
      </c>
      <c r="H17108" s="207" t="s">
        <v>1039</v>
      </c>
      <c r="I17108" s="207" t="s">
        <v>245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691</v>
      </c>
      <c r="C17109" s="205" t="s">
        <v>692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287</v>
      </c>
      <c r="H17109" s="207" t="s">
        <v>1039</v>
      </c>
      <c r="I17109" s="207" t="s">
        <v>245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691</v>
      </c>
      <c r="C17110" s="205" t="s">
        <v>692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287</v>
      </c>
      <c r="H17110" s="207" t="s">
        <v>1039</v>
      </c>
      <c r="I17110" s="207" t="s">
        <v>245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691</v>
      </c>
      <c r="C17111" s="205" t="s">
        <v>692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287</v>
      </c>
      <c r="H17111" s="207" t="s">
        <v>1039</v>
      </c>
      <c r="I17111" s="207" t="s">
        <v>245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691</v>
      </c>
      <c r="C17112" s="205" t="s">
        <v>692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287</v>
      </c>
      <c r="H17112" s="207" t="s">
        <v>1039</v>
      </c>
      <c r="I17112" s="207" t="s">
        <v>245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691</v>
      </c>
      <c r="C17113" s="205" t="s">
        <v>692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287</v>
      </c>
      <c r="H17113" s="207" t="s">
        <v>1039</v>
      </c>
      <c r="I17113" s="207" t="s">
        <v>245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691</v>
      </c>
      <c r="C17114" s="205" t="s">
        <v>692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287</v>
      </c>
      <c r="H17114" s="207" t="s">
        <v>1039</v>
      </c>
      <c r="I17114" s="207" t="s">
        <v>245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691</v>
      </c>
      <c r="C17115" s="205" t="s">
        <v>692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287</v>
      </c>
      <c r="H17115" s="207" t="s">
        <v>1039</v>
      </c>
      <c r="I17115" s="207" t="s">
        <v>245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691</v>
      </c>
      <c r="C17116" s="205" t="s">
        <v>692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287</v>
      </c>
      <c r="H17116" s="207" t="s">
        <v>1039</v>
      </c>
      <c r="I17116" s="207" t="s">
        <v>245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691</v>
      </c>
      <c r="C17117" s="205" t="s">
        <v>692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287</v>
      </c>
      <c r="H17117" s="207" t="s">
        <v>1039</v>
      </c>
      <c r="I17117" s="207" t="s">
        <v>245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691</v>
      </c>
      <c r="C17118" s="205" t="s">
        <v>692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287</v>
      </c>
      <c r="H17118" s="207" t="s">
        <v>1039</v>
      </c>
      <c r="I17118" s="207" t="s">
        <v>245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691</v>
      </c>
      <c r="C17119" s="205" t="s">
        <v>692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287</v>
      </c>
      <c r="H17119" s="207" t="s">
        <v>1039</v>
      </c>
      <c r="I17119" s="207" t="s">
        <v>245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691</v>
      </c>
      <c r="C17120" s="205" t="s">
        <v>692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287</v>
      </c>
      <c r="H17120" s="207" t="s">
        <v>1039</v>
      </c>
      <c r="I17120" s="207" t="s">
        <v>245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691</v>
      </c>
      <c r="C17121" s="205" t="s">
        <v>692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287</v>
      </c>
      <c r="H17121" s="207" t="s">
        <v>1039</v>
      </c>
      <c r="I17121" s="207" t="s">
        <v>245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691</v>
      </c>
      <c r="C17122" s="205" t="s">
        <v>692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287</v>
      </c>
      <c r="H17122" s="207" t="s">
        <v>1039</v>
      </c>
      <c r="I17122" s="207" t="s">
        <v>245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691</v>
      </c>
      <c r="C17123" s="205" t="s">
        <v>692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287</v>
      </c>
      <c r="H17123" s="207" t="s">
        <v>1039</v>
      </c>
      <c r="I17123" s="207" t="s">
        <v>245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691</v>
      </c>
      <c r="C17124" s="205" t="s">
        <v>692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287</v>
      </c>
      <c r="H17124" s="207" t="s">
        <v>1039</v>
      </c>
      <c r="I17124" s="207" t="s">
        <v>245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691</v>
      </c>
      <c r="C17125" s="205" t="s">
        <v>692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287</v>
      </c>
      <c r="H17125" s="207" t="s">
        <v>1039</v>
      </c>
      <c r="I17125" s="207" t="s">
        <v>245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691</v>
      </c>
      <c r="C17126" s="205" t="s">
        <v>692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287</v>
      </c>
      <c r="H17126" s="207" t="s">
        <v>1039</v>
      </c>
      <c r="I17126" s="207" t="s">
        <v>245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691</v>
      </c>
      <c r="C17127" s="205" t="s">
        <v>692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287</v>
      </c>
      <c r="H17127" s="207" t="s">
        <v>1039</v>
      </c>
      <c r="I17127" s="207" t="s">
        <v>245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691</v>
      </c>
      <c r="C17128" s="205" t="s">
        <v>692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287</v>
      </c>
      <c r="H17128" s="207" t="s">
        <v>1039</v>
      </c>
      <c r="I17128" s="207" t="s">
        <v>245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691</v>
      </c>
      <c r="C17129" s="205" t="s">
        <v>692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287</v>
      </c>
      <c r="H17129" s="207" t="s">
        <v>1039</v>
      </c>
      <c r="I17129" s="207" t="s">
        <v>245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691</v>
      </c>
      <c r="C17130" s="205" t="s">
        <v>692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287</v>
      </c>
      <c r="H17130" s="207" t="s">
        <v>1039</v>
      </c>
      <c r="I17130" s="207" t="s">
        <v>245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691</v>
      </c>
      <c r="C17131" s="205" t="s">
        <v>692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287</v>
      </c>
      <c r="H17131" s="207" t="s">
        <v>1039</v>
      </c>
      <c r="I17131" s="207" t="s">
        <v>245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691</v>
      </c>
      <c r="C17132" s="205" t="s">
        <v>692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287</v>
      </c>
      <c r="H17132" s="207" t="s">
        <v>1039</v>
      </c>
      <c r="I17132" s="207" t="s">
        <v>245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691</v>
      </c>
      <c r="C17133" s="205" t="s">
        <v>692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287</v>
      </c>
      <c r="H17133" s="207" t="s">
        <v>1039</v>
      </c>
      <c r="I17133" s="207" t="s">
        <v>245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691</v>
      </c>
      <c r="C17134" s="205" t="s">
        <v>692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287</v>
      </c>
      <c r="H17134" s="207" t="s">
        <v>1039</v>
      </c>
      <c r="I17134" s="207" t="s">
        <v>245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691</v>
      </c>
      <c r="C17135" s="205" t="s">
        <v>692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287</v>
      </c>
      <c r="H17135" s="207" t="s">
        <v>1039</v>
      </c>
      <c r="I17135" s="207" t="s">
        <v>245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691</v>
      </c>
      <c r="C17136" s="205" t="s">
        <v>692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287</v>
      </c>
      <c r="H17136" s="207" t="s">
        <v>1039</v>
      </c>
      <c r="I17136" s="207" t="s">
        <v>245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691</v>
      </c>
      <c r="C17137" s="205" t="s">
        <v>692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287</v>
      </c>
      <c r="H17137" s="207" t="s">
        <v>1039</v>
      </c>
      <c r="I17137" s="207" t="s">
        <v>245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691</v>
      </c>
      <c r="C17138" s="205" t="s">
        <v>692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287</v>
      </c>
      <c r="H17138" s="207" t="s">
        <v>1039</v>
      </c>
      <c r="I17138" s="207" t="s">
        <v>245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691</v>
      </c>
      <c r="C17139" s="205" t="s">
        <v>692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287</v>
      </c>
      <c r="H17139" s="207" t="s">
        <v>1039</v>
      </c>
      <c r="I17139" s="207" t="s">
        <v>245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691</v>
      </c>
      <c r="C17140" s="205" t="s">
        <v>692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287</v>
      </c>
      <c r="H17140" s="207" t="s">
        <v>1039</v>
      </c>
      <c r="I17140" s="207" t="s">
        <v>245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691</v>
      </c>
      <c r="C17141" s="205" t="s">
        <v>692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287</v>
      </c>
      <c r="H17141" s="207" t="s">
        <v>1039</v>
      </c>
      <c r="I17141" s="207" t="s">
        <v>245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691</v>
      </c>
      <c r="C17142" s="205" t="s">
        <v>692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287</v>
      </c>
      <c r="H17142" s="207" t="s">
        <v>1039</v>
      </c>
      <c r="I17142" s="207" t="s">
        <v>245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691</v>
      </c>
      <c r="C17143" s="205" t="s">
        <v>692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287</v>
      </c>
      <c r="H17143" s="207" t="s">
        <v>1039</v>
      </c>
      <c r="I17143" s="207" t="s">
        <v>245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691</v>
      </c>
      <c r="C17144" s="205" t="s">
        <v>692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287</v>
      </c>
      <c r="H17144" s="207" t="s">
        <v>1039</v>
      </c>
      <c r="I17144" s="207" t="s">
        <v>245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691</v>
      </c>
      <c r="C17145" s="205" t="s">
        <v>692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287</v>
      </c>
      <c r="H17145" s="207" t="s">
        <v>1039</v>
      </c>
      <c r="I17145" s="207" t="s">
        <v>245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691</v>
      </c>
      <c r="C17146" s="205" t="s">
        <v>692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287</v>
      </c>
      <c r="H17146" s="207" t="s">
        <v>1039</v>
      </c>
      <c r="I17146" s="207" t="s">
        <v>245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691</v>
      </c>
      <c r="C17147" s="205" t="s">
        <v>692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287</v>
      </c>
      <c r="H17147" s="207" t="s">
        <v>1039</v>
      </c>
      <c r="I17147" s="207" t="s">
        <v>245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691</v>
      </c>
      <c r="C17148" s="205" t="s">
        <v>692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287</v>
      </c>
      <c r="H17148" s="207" t="s">
        <v>2568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691</v>
      </c>
      <c r="C17149" s="205" t="s">
        <v>692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287</v>
      </c>
      <c r="H17149" s="207" t="s">
        <v>1046</v>
      </c>
      <c r="I17149" s="207" t="s">
        <v>242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691</v>
      </c>
      <c r="C17150" s="205" t="s">
        <v>692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287</v>
      </c>
      <c r="H17150" s="207" t="s">
        <v>2194</v>
      </c>
      <c r="I17150" s="207" t="s">
        <v>268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691</v>
      </c>
      <c r="C17151" s="205" t="s">
        <v>692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287</v>
      </c>
      <c r="H17151" s="207" t="s">
        <v>1415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691</v>
      </c>
      <c r="C17152" s="205" t="s">
        <v>692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287</v>
      </c>
      <c r="H17152" s="207" t="s">
        <v>2864</v>
      </c>
      <c r="I17152" s="207" t="s">
        <v>249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691</v>
      </c>
      <c r="C17153" s="205" t="s">
        <v>692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287</v>
      </c>
      <c r="H17153" s="207" t="s">
        <v>2864</v>
      </c>
      <c r="I17153" s="207" t="s">
        <v>249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691</v>
      </c>
      <c r="C17154" s="205" t="s">
        <v>692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287</v>
      </c>
      <c r="H17154" s="207" t="s">
        <v>2864</v>
      </c>
      <c r="I17154" s="207" t="s">
        <v>249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691</v>
      </c>
      <c r="C17155" s="205" t="s">
        <v>692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287</v>
      </c>
      <c r="H17155" s="207" t="s">
        <v>2864</v>
      </c>
      <c r="I17155" s="207" t="s">
        <v>249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691</v>
      </c>
      <c r="C17156" s="205" t="s">
        <v>692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287</v>
      </c>
      <c r="H17156" s="207" t="s">
        <v>2865</v>
      </c>
      <c r="I17156" s="207" t="s">
        <v>247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691</v>
      </c>
      <c r="C17157" s="205" t="s">
        <v>692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287</v>
      </c>
      <c r="H17157" s="207" t="s">
        <v>2865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691</v>
      </c>
      <c r="C17158" s="205" t="s">
        <v>692</v>
      </c>
      <c r="D17158" s="72" t="str">
        <f t="shared" si="537"/>
        <v>mar/2020</v>
      </c>
      <c r="E17158" s="206">
        <v>43917</v>
      </c>
      <c r="F17158" s="205" t="s">
        <v>314</v>
      </c>
      <c r="G17158" s="205" t="s">
        <v>287</v>
      </c>
      <c r="H17158" s="207" t="s">
        <v>1677</v>
      </c>
      <c r="I17158" s="207" t="s">
        <v>268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691</v>
      </c>
      <c r="C17159" s="205" t="s">
        <v>692</v>
      </c>
      <c r="D17159" s="72" t="str">
        <f t="shared" si="537"/>
        <v>mar/2020</v>
      </c>
      <c r="E17159" s="206">
        <v>43917</v>
      </c>
      <c r="F17159" s="205" t="s">
        <v>314</v>
      </c>
      <c r="G17159" s="205" t="s">
        <v>287</v>
      </c>
      <c r="H17159" s="207" t="s">
        <v>1677</v>
      </c>
      <c r="I17159" s="207" t="s">
        <v>268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691</v>
      </c>
      <c r="C17160" s="205" t="s">
        <v>692</v>
      </c>
      <c r="D17160" s="72" t="str">
        <f t="shared" si="537"/>
        <v>mar/2020</v>
      </c>
      <c r="E17160" s="206">
        <v>43917</v>
      </c>
      <c r="F17160" s="205" t="s">
        <v>210</v>
      </c>
      <c r="G17160" s="205" t="s">
        <v>287</v>
      </c>
      <c r="H17160" s="207" t="s">
        <v>298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691</v>
      </c>
      <c r="C17161" s="205" t="s">
        <v>692</v>
      </c>
      <c r="D17161" s="72" t="str">
        <f t="shared" si="537"/>
        <v>mar/2020</v>
      </c>
      <c r="E17161" s="206">
        <v>43917</v>
      </c>
      <c r="F17161" s="205" t="s">
        <v>210</v>
      </c>
      <c r="G17161" s="205" t="s">
        <v>287</v>
      </c>
      <c r="H17161" s="207" t="s">
        <v>298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691</v>
      </c>
      <c r="C17162" s="205" t="s">
        <v>692</v>
      </c>
      <c r="D17162" s="72" t="str">
        <f t="shared" si="537"/>
        <v>mar/2020</v>
      </c>
      <c r="E17162" s="206">
        <v>43917</v>
      </c>
      <c r="F17162" s="205" t="s">
        <v>210</v>
      </c>
      <c r="G17162" s="205" t="s">
        <v>287</v>
      </c>
      <c r="H17162" s="207" t="s">
        <v>298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691</v>
      </c>
      <c r="C17163" s="205" t="s">
        <v>692</v>
      </c>
      <c r="D17163" s="72" t="str">
        <f t="shared" si="537"/>
        <v>mar/2020</v>
      </c>
      <c r="E17163" s="206">
        <v>43917</v>
      </c>
      <c r="F17163" s="205" t="s">
        <v>210</v>
      </c>
      <c r="G17163" s="205" t="s">
        <v>287</v>
      </c>
      <c r="H17163" s="207" t="s">
        <v>298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691</v>
      </c>
      <c r="C17164" s="205" t="s">
        <v>692</v>
      </c>
      <c r="D17164" s="72" t="str">
        <f t="shared" si="537"/>
        <v>mar/2020</v>
      </c>
      <c r="E17164" s="206">
        <v>43917</v>
      </c>
      <c r="F17164" s="205" t="s">
        <v>210</v>
      </c>
      <c r="G17164" s="205" t="s">
        <v>287</v>
      </c>
      <c r="H17164" s="207" t="s">
        <v>298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691</v>
      </c>
      <c r="C17165" s="205" t="s">
        <v>692</v>
      </c>
      <c r="D17165" s="72" t="str">
        <f t="shared" si="537"/>
        <v>mar/2020</v>
      </c>
      <c r="E17165" s="206">
        <v>43917</v>
      </c>
      <c r="F17165" s="205" t="s">
        <v>210</v>
      </c>
      <c r="G17165" s="205" t="s">
        <v>287</v>
      </c>
      <c r="H17165" s="207" t="s">
        <v>298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691</v>
      </c>
      <c r="C17166" s="205" t="s">
        <v>692</v>
      </c>
      <c r="D17166" s="72" t="str">
        <f t="shared" si="537"/>
        <v>mar/2020</v>
      </c>
      <c r="E17166" s="206">
        <v>43917</v>
      </c>
      <c r="F17166" s="205" t="s">
        <v>210</v>
      </c>
      <c r="G17166" s="205" t="s">
        <v>287</v>
      </c>
      <c r="H17166" s="207" t="s">
        <v>298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691</v>
      </c>
      <c r="C17167" s="205" t="s">
        <v>692</v>
      </c>
      <c r="D17167" s="72" t="str">
        <f t="shared" si="537"/>
        <v>mar/2020</v>
      </c>
      <c r="E17167" s="206">
        <v>43917</v>
      </c>
      <c r="F17167" s="205" t="s">
        <v>210</v>
      </c>
      <c r="G17167" s="205" t="s">
        <v>287</v>
      </c>
      <c r="H17167" s="207" t="s">
        <v>298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691</v>
      </c>
      <c r="C17168" s="205" t="s">
        <v>692</v>
      </c>
      <c r="D17168" s="72" t="str">
        <f t="shared" si="537"/>
        <v>mar/2020</v>
      </c>
      <c r="E17168" s="206">
        <v>43917</v>
      </c>
      <c r="F17168" s="205" t="s">
        <v>210</v>
      </c>
      <c r="G17168" s="205" t="s">
        <v>287</v>
      </c>
      <c r="H17168" s="207" t="s">
        <v>298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691</v>
      </c>
      <c r="C17169" s="205" t="s">
        <v>692</v>
      </c>
      <c r="D17169" s="72" t="str">
        <f t="shared" si="537"/>
        <v>mar/2020</v>
      </c>
      <c r="E17169" s="206">
        <v>43917</v>
      </c>
      <c r="F17169" s="205" t="s">
        <v>210</v>
      </c>
      <c r="G17169" s="205" t="s">
        <v>287</v>
      </c>
      <c r="H17169" s="207" t="s">
        <v>298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691</v>
      </c>
      <c r="C17170" s="205" t="s">
        <v>692</v>
      </c>
      <c r="D17170" s="72" t="str">
        <f t="shared" si="537"/>
        <v>mar/2020</v>
      </c>
      <c r="E17170" s="206">
        <v>43917</v>
      </c>
      <c r="F17170" s="205" t="s">
        <v>210</v>
      </c>
      <c r="G17170" s="205" t="s">
        <v>287</v>
      </c>
      <c r="H17170" s="207" t="s">
        <v>298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691</v>
      </c>
      <c r="C17171" s="205" t="s">
        <v>692</v>
      </c>
      <c r="D17171" s="72" t="str">
        <f t="shared" si="537"/>
        <v>mar/2020</v>
      </c>
      <c r="E17171" s="206">
        <v>43917</v>
      </c>
      <c r="F17171" s="205" t="s">
        <v>210</v>
      </c>
      <c r="G17171" s="205" t="s">
        <v>287</v>
      </c>
      <c r="H17171" s="207" t="s">
        <v>298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691</v>
      </c>
      <c r="C17172" s="205" t="s">
        <v>692</v>
      </c>
      <c r="D17172" s="72" t="str">
        <f t="shared" si="537"/>
        <v>mar/2020</v>
      </c>
      <c r="E17172" s="206">
        <v>43917</v>
      </c>
      <c r="F17172" s="205" t="s">
        <v>210</v>
      </c>
      <c r="G17172" s="205" t="s">
        <v>287</v>
      </c>
      <c r="H17172" s="207" t="s">
        <v>298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691</v>
      </c>
      <c r="C17173" s="205" t="s">
        <v>692</v>
      </c>
      <c r="D17173" s="72" t="str">
        <f t="shared" si="537"/>
        <v>mar/2020</v>
      </c>
      <c r="E17173" s="206">
        <v>43917</v>
      </c>
      <c r="F17173" s="205" t="s">
        <v>210</v>
      </c>
      <c r="G17173" s="205" t="s">
        <v>287</v>
      </c>
      <c r="H17173" s="207" t="s">
        <v>298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691</v>
      </c>
      <c r="C17174" s="205" t="s">
        <v>692</v>
      </c>
      <c r="D17174" s="72" t="str">
        <f t="shared" si="537"/>
        <v>mar/2020</v>
      </c>
      <c r="E17174" s="206">
        <v>43920</v>
      </c>
      <c r="F17174" s="205" t="s">
        <v>1618</v>
      </c>
      <c r="G17174" s="205" t="s">
        <v>287</v>
      </c>
      <c r="H17174" s="207" t="s">
        <v>1888</v>
      </c>
      <c r="I17174" s="207" t="s">
        <v>202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691</v>
      </c>
      <c r="C17175" s="205" t="s">
        <v>692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287</v>
      </c>
      <c r="H17175" s="207" t="s">
        <v>2866</v>
      </c>
      <c r="I17175" s="207" t="s">
        <v>241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691</v>
      </c>
      <c r="C17176" s="205" t="s">
        <v>692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287</v>
      </c>
      <c r="H17176" s="207" t="s">
        <v>2052</v>
      </c>
      <c r="I17176" s="207" t="s">
        <v>252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691</v>
      </c>
      <c r="C17177" s="205" t="s">
        <v>692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287</v>
      </c>
      <c r="H17177" s="207" t="s">
        <v>2052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691</v>
      </c>
      <c r="C17178" s="205" t="s">
        <v>692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287</v>
      </c>
      <c r="H17178" s="207" t="s">
        <v>2052</v>
      </c>
      <c r="I17178" s="207" t="s">
        <v>252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691</v>
      </c>
      <c r="C17179" s="205" t="s">
        <v>692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287</v>
      </c>
      <c r="H17179" s="207" t="s">
        <v>2052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691</v>
      </c>
      <c r="C17180" s="205" t="s">
        <v>692</v>
      </c>
      <c r="D17180" s="72" t="str">
        <f t="shared" si="537"/>
        <v>mar/2020</v>
      </c>
      <c r="E17180" s="206">
        <v>43920</v>
      </c>
      <c r="F17180" s="205" t="s">
        <v>210</v>
      </c>
      <c r="G17180" s="205" t="s">
        <v>287</v>
      </c>
      <c r="H17180" s="207" t="s">
        <v>298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691</v>
      </c>
      <c r="C17181" s="205" t="s">
        <v>692</v>
      </c>
      <c r="D17181" s="72" t="str">
        <f t="shared" si="537"/>
        <v>mar/2020</v>
      </c>
      <c r="E17181" s="206">
        <v>43920</v>
      </c>
      <c r="F17181" s="205" t="s">
        <v>210</v>
      </c>
      <c r="G17181" s="205" t="s">
        <v>287</v>
      </c>
      <c r="H17181" s="207" t="s">
        <v>298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691</v>
      </c>
      <c r="C17182" s="205" t="s">
        <v>692</v>
      </c>
      <c r="D17182" s="72" t="str">
        <f t="shared" si="537"/>
        <v>mar/2020</v>
      </c>
      <c r="E17182" s="206">
        <v>43920</v>
      </c>
      <c r="F17182" s="205" t="s">
        <v>203</v>
      </c>
      <c r="G17182" s="205" t="s">
        <v>287</v>
      </c>
      <c r="H17182" s="207" t="s">
        <v>204</v>
      </c>
      <c r="I17182" s="207" t="s">
        <v>292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693</v>
      </c>
      <c r="C17183" s="205" t="s">
        <v>692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287</v>
      </c>
      <c r="H17183" s="207" t="s">
        <v>140</v>
      </c>
      <c r="I17183" s="207" t="s">
        <v>227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693</v>
      </c>
      <c r="C17184" s="205" t="s">
        <v>692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287</v>
      </c>
      <c r="H17184" s="207" t="s">
        <v>140</v>
      </c>
      <c r="I17184" s="207" t="s">
        <v>227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693</v>
      </c>
      <c r="C17185" s="205" t="s">
        <v>692</v>
      </c>
      <c r="D17185" s="72" t="str">
        <f t="shared" si="537"/>
        <v>mar/2020</v>
      </c>
      <c r="E17185" s="206">
        <v>43921</v>
      </c>
      <c r="F17185" s="205" t="s">
        <v>201</v>
      </c>
      <c r="G17185" s="205" t="s">
        <v>287</v>
      </c>
      <c r="H17185" s="207" t="s">
        <v>1887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691</v>
      </c>
      <c r="C17186" s="205" t="s">
        <v>692</v>
      </c>
      <c r="D17186" s="72" t="str">
        <f t="shared" si="537"/>
        <v>mar/2020</v>
      </c>
      <c r="E17186" s="206">
        <v>43921</v>
      </c>
      <c r="F17186" s="205" t="s">
        <v>201</v>
      </c>
      <c r="G17186" s="205" t="s">
        <v>287</v>
      </c>
      <c r="H17186" s="207" t="s">
        <v>1887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691</v>
      </c>
      <c r="C17187" s="205" t="s">
        <v>692</v>
      </c>
      <c r="D17187" s="72" t="str">
        <f t="shared" si="537"/>
        <v>mar/2020</v>
      </c>
      <c r="E17187" s="206">
        <v>43921</v>
      </c>
      <c r="F17187" s="205" t="s">
        <v>211</v>
      </c>
      <c r="G17187" s="205" t="s">
        <v>287</v>
      </c>
      <c r="H17187" s="207" t="s">
        <v>2867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691</v>
      </c>
      <c r="C17188" s="205" t="s">
        <v>692</v>
      </c>
      <c r="D17188" s="72" t="str">
        <f t="shared" si="537"/>
        <v>mar/2020</v>
      </c>
      <c r="E17188" s="206">
        <v>43921</v>
      </c>
      <c r="F17188" s="205" t="s">
        <v>2868</v>
      </c>
      <c r="G17188" s="205" t="s">
        <v>287</v>
      </c>
      <c r="H17188" s="207" t="s">
        <v>2869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691</v>
      </c>
      <c r="C17189" s="205" t="s">
        <v>692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287</v>
      </c>
      <c r="H17189" s="207" t="s">
        <v>1585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691</v>
      </c>
      <c r="C17190" s="205" t="s">
        <v>692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287</v>
      </c>
      <c r="H17190" s="207" t="s">
        <v>2038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691</v>
      </c>
      <c r="C17191" s="205" t="s">
        <v>692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287</v>
      </c>
      <c r="H17191" s="207" t="s">
        <v>2870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691</v>
      </c>
      <c r="C17192" s="205" t="s">
        <v>692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287</v>
      </c>
      <c r="H17192" s="207" t="s">
        <v>2870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691</v>
      </c>
      <c r="C17193" s="205" t="s">
        <v>692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287</v>
      </c>
      <c r="H17193" s="207" t="s">
        <v>2870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691</v>
      </c>
      <c r="C17194" s="205" t="s">
        <v>692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287</v>
      </c>
      <c r="H17194" s="207" t="s">
        <v>2870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691</v>
      </c>
      <c r="C17195" s="205" t="s">
        <v>692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287</v>
      </c>
      <c r="H17195" s="207" t="s">
        <v>2870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691</v>
      </c>
      <c r="C17196" s="205" t="s">
        <v>692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287</v>
      </c>
      <c r="H17196" s="207" t="s">
        <v>2870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691</v>
      </c>
      <c r="C17197" s="205" t="s">
        <v>692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287</v>
      </c>
      <c r="H17197" s="207" t="s">
        <v>2870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693</v>
      </c>
      <c r="C17198" s="205" t="s">
        <v>692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287</v>
      </c>
      <c r="H17198" s="207" t="s">
        <v>2871</v>
      </c>
      <c r="I17198" s="207" t="s">
        <v>230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691</v>
      </c>
      <c r="C17199" s="205" t="s">
        <v>692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287</v>
      </c>
      <c r="H17199" s="207" t="s">
        <v>2871</v>
      </c>
      <c r="I17199" s="207" t="s">
        <v>230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693</v>
      </c>
      <c r="C17200" s="205" t="s">
        <v>692</v>
      </c>
      <c r="D17200" s="72" t="str">
        <f t="shared" si="537"/>
        <v>abr/2020</v>
      </c>
      <c r="E17200" s="206">
        <v>43922</v>
      </c>
      <c r="F17200" s="205" t="s">
        <v>1618</v>
      </c>
      <c r="G17200" s="205" t="s">
        <v>287</v>
      </c>
      <c r="H17200" s="207" t="s">
        <v>1888</v>
      </c>
      <c r="I17200" s="207" t="s">
        <v>202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693</v>
      </c>
      <c r="C17201" s="205" t="s">
        <v>692</v>
      </c>
      <c r="D17201" s="72" t="str">
        <f t="shared" si="537"/>
        <v>abr/2020</v>
      </c>
      <c r="E17201" s="206">
        <v>43922</v>
      </c>
      <c r="F17201" s="205" t="s">
        <v>201</v>
      </c>
      <c r="G17201" s="205" t="s">
        <v>287</v>
      </c>
      <c r="H17201" s="207" t="s">
        <v>1887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691</v>
      </c>
      <c r="C17202" s="205" t="s">
        <v>692</v>
      </c>
      <c r="D17202" s="72" t="str">
        <f t="shared" si="537"/>
        <v>abr/2020</v>
      </c>
      <c r="E17202" s="206">
        <v>43922</v>
      </c>
      <c r="F17202" s="205" t="s">
        <v>1618</v>
      </c>
      <c r="G17202" s="205" t="s">
        <v>287</v>
      </c>
      <c r="H17202" s="207" t="s">
        <v>1888</v>
      </c>
      <c r="I17202" s="207" t="s">
        <v>202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691</v>
      </c>
      <c r="C17203" s="205" t="s">
        <v>692</v>
      </c>
      <c r="D17203" s="72" t="str">
        <f t="shared" si="537"/>
        <v>abr/2020</v>
      </c>
      <c r="E17203" s="206">
        <v>43922</v>
      </c>
      <c r="F17203" s="205" t="s">
        <v>201</v>
      </c>
      <c r="G17203" s="205" t="s">
        <v>287</v>
      </c>
      <c r="H17203" s="207" t="s">
        <v>1887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691</v>
      </c>
      <c r="C17204" s="205" t="s">
        <v>692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287</v>
      </c>
      <c r="H17204" s="207" t="s">
        <v>2706</v>
      </c>
      <c r="I17204" s="207" t="s">
        <v>240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691</v>
      </c>
      <c r="C17205" s="205" t="s">
        <v>692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287</v>
      </c>
      <c r="H17205" s="207" t="s">
        <v>1354</v>
      </c>
      <c r="I17205" s="207" t="s">
        <v>235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691</v>
      </c>
      <c r="C17206" s="205" t="s">
        <v>692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287</v>
      </c>
      <c r="H17206" s="207" t="s">
        <v>2664</v>
      </c>
      <c r="I17206" s="207" t="s">
        <v>240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691</v>
      </c>
      <c r="C17207" s="205" t="s">
        <v>692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287</v>
      </c>
      <c r="H17207" s="207" t="s">
        <v>648</v>
      </c>
      <c r="I17207" s="207" t="s">
        <v>241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691</v>
      </c>
      <c r="C17208" s="205" t="s">
        <v>692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287</v>
      </c>
      <c r="H17208" s="207" t="s">
        <v>2872</v>
      </c>
      <c r="I17208" s="207" t="s">
        <v>249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691</v>
      </c>
      <c r="C17209" s="205" t="s">
        <v>692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287</v>
      </c>
      <c r="H17209" s="207" t="s">
        <v>2872</v>
      </c>
      <c r="I17209" s="207" t="s">
        <v>249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691</v>
      </c>
      <c r="C17210" s="205" t="s">
        <v>692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287</v>
      </c>
      <c r="H17210" s="207" t="s">
        <v>2852</v>
      </c>
      <c r="I17210" s="234" t="s">
        <v>241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691</v>
      </c>
      <c r="C17211" s="205" t="s">
        <v>692</v>
      </c>
      <c r="D17211" s="72" t="str">
        <f t="shared" si="537"/>
        <v>abr/2020</v>
      </c>
      <c r="E17211" s="206">
        <v>43922</v>
      </c>
      <c r="F17211" s="205" t="s">
        <v>211</v>
      </c>
      <c r="G17211" s="205" t="s">
        <v>287</v>
      </c>
      <c r="H17211" s="207" t="s">
        <v>2739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691</v>
      </c>
      <c r="C17212" s="205" t="s">
        <v>692</v>
      </c>
      <c r="D17212" s="72" t="str">
        <f t="shared" si="537"/>
        <v>abr/2020</v>
      </c>
      <c r="E17212" s="206">
        <v>43922</v>
      </c>
      <c r="F17212" s="205" t="s">
        <v>2351</v>
      </c>
      <c r="G17212" s="205" t="s">
        <v>2436</v>
      </c>
      <c r="H17212" s="207" t="s">
        <v>2661</v>
      </c>
      <c r="I17212" s="207" t="s">
        <v>273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691</v>
      </c>
      <c r="C17213" s="205" t="s">
        <v>692</v>
      </c>
      <c r="D17213" s="72" t="str">
        <f t="shared" si="537"/>
        <v>abr/2020</v>
      </c>
      <c r="E17213" s="206">
        <v>43922</v>
      </c>
      <c r="F17213" s="205" t="s">
        <v>203</v>
      </c>
      <c r="G17213" s="205" t="s">
        <v>287</v>
      </c>
      <c r="H17213" s="207" t="s">
        <v>204</v>
      </c>
      <c r="I17213" s="207" t="s">
        <v>292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693</v>
      </c>
      <c r="C17214" s="205" t="s">
        <v>692</v>
      </c>
      <c r="D17214" s="72" t="str">
        <f t="shared" si="537"/>
        <v>abr/2020</v>
      </c>
      <c r="E17214" s="206">
        <v>43923</v>
      </c>
      <c r="F17214" s="205" t="s">
        <v>201</v>
      </c>
      <c r="G17214" s="205" t="s">
        <v>287</v>
      </c>
      <c r="H17214" s="207" t="s">
        <v>1887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693</v>
      </c>
      <c r="C17215" s="205" t="s">
        <v>692</v>
      </c>
      <c r="D17215" s="72" t="str">
        <f t="shared" si="537"/>
        <v>abr/2020</v>
      </c>
      <c r="E17215" s="206">
        <v>43923</v>
      </c>
      <c r="F17215" s="205" t="s">
        <v>203</v>
      </c>
      <c r="G17215" s="205" t="s">
        <v>287</v>
      </c>
      <c r="H17215" s="207" t="s">
        <v>204</v>
      </c>
      <c r="I17215" s="207" t="s">
        <v>292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691</v>
      </c>
      <c r="C17216" s="205" t="s">
        <v>692</v>
      </c>
      <c r="D17216" s="72" t="str">
        <f t="shared" si="537"/>
        <v>abr/2020</v>
      </c>
      <c r="E17216" s="206">
        <v>43923</v>
      </c>
      <c r="F17216" s="205" t="s">
        <v>201</v>
      </c>
      <c r="G17216" s="205" t="s">
        <v>287</v>
      </c>
      <c r="H17216" s="207" t="s">
        <v>1887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691</v>
      </c>
      <c r="C17217" s="205" t="s">
        <v>692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287</v>
      </c>
      <c r="H17217" s="207" t="s">
        <v>1911</v>
      </c>
      <c r="I17217" s="207" t="s">
        <v>252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691</v>
      </c>
      <c r="C17218" s="205" t="s">
        <v>692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287</v>
      </c>
      <c r="H17218" s="207" t="s">
        <v>346</v>
      </c>
      <c r="I17218" s="207" t="s">
        <v>240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691</v>
      </c>
      <c r="C17219" s="205" t="s">
        <v>692</v>
      </c>
      <c r="D17219" s="72" t="str">
        <f t="shared" si="537"/>
        <v>abr/2020</v>
      </c>
      <c r="E17219" s="206">
        <v>43923</v>
      </c>
      <c r="F17219" s="205" t="s">
        <v>201</v>
      </c>
      <c r="G17219" s="205" t="s">
        <v>287</v>
      </c>
      <c r="H17219" s="207" t="s">
        <v>294</v>
      </c>
      <c r="I17219" s="207" t="s">
        <v>229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691</v>
      </c>
      <c r="C17220" s="205" t="s">
        <v>692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287</v>
      </c>
      <c r="H17220" s="207" t="s">
        <v>2873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691</v>
      </c>
      <c r="C17221" s="205" t="s">
        <v>692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287</v>
      </c>
      <c r="H17221" s="207" t="s">
        <v>760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691</v>
      </c>
      <c r="C17222" s="205" t="s">
        <v>692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287</v>
      </c>
      <c r="H17222" s="207" t="s">
        <v>888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691</v>
      </c>
      <c r="C17223" s="205" t="s">
        <v>692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287</v>
      </c>
      <c r="H17223" s="207" t="s">
        <v>777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691</v>
      </c>
      <c r="C17224" s="205" t="s">
        <v>692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287</v>
      </c>
      <c r="H17224" s="207" t="s">
        <v>780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691</v>
      </c>
      <c r="C17225" s="205" t="s">
        <v>692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287</v>
      </c>
      <c r="H17225" s="207" t="s">
        <v>2874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691</v>
      </c>
      <c r="C17226" s="205" t="s">
        <v>692</v>
      </c>
      <c r="D17226" s="72" t="str">
        <f t="shared" si="539"/>
        <v>abr/2020</v>
      </c>
      <c r="E17226" s="206">
        <v>43923</v>
      </c>
      <c r="F17226" s="205" t="s">
        <v>203</v>
      </c>
      <c r="G17226" s="205" t="s">
        <v>287</v>
      </c>
      <c r="H17226" s="207" t="s">
        <v>204</v>
      </c>
      <c r="I17226" s="207" t="s">
        <v>292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691</v>
      </c>
      <c r="C17227" s="205" t="s">
        <v>692</v>
      </c>
      <c r="D17227" s="72" t="str">
        <f t="shared" si="539"/>
        <v>abr/2020</v>
      </c>
      <c r="E17227" s="206">
        <v>43924</v>
      </c>
      <c r="F17227" s="205" t="s">
        <v>2875</v>
      </c>
      <c r="G17227" s="205" t="s">
        <v>287</v>
      </c>
      <c r="H17227" s="207" t="s">
        <v>2876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691</v>
      </c>
      <c r="C17228" s="205" t="s">
        <v>692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287</v>
      </c>
      <c r="H17228" s="207" t="s">
        <v>1884</v>
      </c>
      <c r="I17228" s="207" t="s">
        <v>240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691</v>
      </c>
      <c r="C17229" s="205" t="s">
        <v>692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287</v>
      </c>
      <c r="H17229" s="207" t="s">
        <v>288</v>
      </c>
      <c r="I17229" s="207" t="s">
        <v>244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691</v>
      </c>
      <c r="C17230" s="205" t="s">
        <v>692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287</v>
      </c>
      <c r="H17230" s="207" t="s">
        <v>1036</v>
      </c>
      <c r="I17230" s="207" t="s">
        <v>240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691</v>
      </c>
      <c r="C17231" s="205" t="s">
        <v>692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287</v>
      </c>
      <c r="H17231" s="207" t="s">
        <v>2173</v>
      </c>
      <c r="I17231" s="207" t="s">
        <v>236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691</v>
      </c>
      <c r="C17232" s="205" t="s">
        <v>692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287</v>
      </c>
      <c r="H17232" s="207" t="s">
        <v>2536</v>
      </c>
      <c r="I17232" s="267" t="s">
        <v>236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691</v>
      </c>
      <c r="C17233" s="205" t="s">
        <v>692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287</v>
      </c>
      <c r="H17233" s="207" t="s">
        <v>2746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691</v>
      </c>
      <c r="C17234" s="205" t="s">
        <v>692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287</v>
      </c>
      <c r="H17234" s="207" t="s">
        <v>1039</v>
      </c>
      <c r="I17234" s="207" t="s">
        <v>245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691</v>
      </c>
      <c r="C17235" s="205" t="s">
        <v>692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287</v>
      </c>
      <c r="H17235" s="207" t="s">
        <v>1039</v>
      </c>
      <c r="I17235" s="207" t="s">
        <v>245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691</v>
      </c>
      <c r="C17236" s="205" t="s">
        <v>692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287</v>
      </c>
      <c r="H17236" s="207" t="s">
        <v>1039</v>
      </c>
      <c r="I17236" s="207" t="s">
        <v>245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691</v>
      </c>
      <c r="C17237" s="205" t="s">
        <v>692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287</v>
      </c>
      <c r="H17237" s="207" t="s">
        <v>1039</v>
      </c>
      <c r="I17237" s="207" t="s">
        <v>245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691</v>
      </c>
      <c r="C17238" s="205" t="s">
        <v>692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287</v>
      </c>
      <c r="H17238" s="207" t="s">
        <v>1039</v>
      </c>
      <c r="I17238" s="207" t="s">
        <v>245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691</v>
      </c>
      <c r="C17239" s="205" t="s">
        <v>692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287</v>
      </c>
      <c r="H17239" s="207" t="s">
        <v>1039</v>
      </c>
      <c r="I17239" s="207" t="s">
        <v>245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691</v>
      </c>
      <c r="C17240" s="205" t="s">
        <v>692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287</v>
      </c>
      <c r="H17240" s="207" t="s">
        <v>1039</v>
      </c>
      <c r="I17240" s="207" t="s">
        <v>245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691</v>
      </c>
      <c r="C17241" s="205" t="s">
        <v>692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287</v>
      </c>
      <c r="H17241" s="207" t="s">
        <v>1039</v>
      </c>
      <c r="I17241" s="207" t="s">
        <v>245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691</v>
      </c>
      <c r="C17242" s="205" t="s">
        <v>692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287</v>
      </c>
      <c r="H17242" s="207" t="s">
        <v>1039</v>
      </c>
      <c r="I17242" s="207" t="s">
        <v>245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691</v>
      </c>
      <c r="C17243" s="205" t="s">
        <v>692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287</v>
      </c>
      <c r="H17243" s="207" t="s">
        <v>1039</v>
      </c>
      <c r="I17243" s="207" t="s">
        <v>245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691</v>
      </c>
      <c r="C17244" s="205" t="s">
        <v>692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287</v>
      </c>
      <c r="H17244" s="207" t="s">
        <v>1039</v>
      </c>
      <c r="I17244" s="207" t="s">
        <v>245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691</v>
      </c>
      <c r="C17245" s="205" t="s">
        <v>692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287</v>
      </c>
      <c r="H17245" s="207" t="s">
        <v>1039</v>
      </c>
      <c r="I17245" s="207" t="s">
        <v>245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691</v>
      </c>
      <c r="C17246" s="205" t="s">
        <v>692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287</v>
      </c>
      <c r="H17246" s="207" t="s">
        <v>1039</v>
      </c>
      <c r="I17246" s="207" t="s">
        <v>245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691</v>
      </c>
      <c r="C17247" s="205" t="s">
        <v>692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287</v>
      </c>
      <c r="H17247" s="207" t="s">
        <v>1039</v>
      </c>
      <c r="I17247" s="207" t="s">
        <v>245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691</v>
      </c>
      <c r="C17248" s="205" t="s">
        <v>692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287</v>
      </c>
      <c r="H17248" s="207" t="s">
        <v>1039</v>
      </c>
      <c r="I17248" s="207" t="s">
        <v>245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691</v>
      </c>
      <c r="C17249" s="205" t="s">
        <v>692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287</v>
      </c>
      <c r="H17249" s="207" t="s">
        <v>1039</v>
      </c>
      <c r="I17249" s="207" t="s">
        <v>245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691</v>
      </c>
      <c r="C17250" s="205" t="s">
        <v>692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287</v>
      </c>
      <c r="H17250" s="207" t="s">
        <v>2715</v>
      </c>
      <c r="I17250" s="207" t="s">
        <v>241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691</v>
      </c>
      <c r="C17251" s="205" t="s">
        <v>692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287</v>
      </c>
      <c r="H17251" s="207" t="s">
        <v>2738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691</v>
      </c>
      <c r="C17252" s="205" t="s">
        <v>692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287</v>
      </c>
      <c r="H17252" s="207" t="s">
        <v>2877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691</v>
      </c>
      <c r="C17253" s="205" t="s">
        <v>692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287</v>
      </c>
      <c r="H17253" s="207" t="s">
        <v>2878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691</v>
      </c>
      <c r="C17254" s="205" t="s">
        <v>692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287</v>
      </c>
      <c r="H17254" s="207" t="s">
        <v>2879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691</v>
      </c>
      <c r="C17255" s="205" t="s">
        <v>692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287</v>
      </c>
      <c r="H17255" s="207" t="s">
        <v>2309</v>
      </c>
      <c r="I17255" s="207" t="s">
        <v>260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691</v>
      </c>
      <c r="C17256" s="205" t="s">
        <v>692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287</v>
      </c>
      <c r="H17256" s="207" t="s">
        <v>2880</v>
      </c>
      <c r="I17256" s="207" t="s">
        <v>241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691</v>
      </c>
      <c r="C17257" s="205" t="s">
        <v>692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287</v>
      </c>
      <c r="H17257" s="207" t="s">
        <v>2881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691</v>
      </c>
      <c r="C17258" s="205" t="s">
        <v>692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287</v>
      </c>
      <c r="H17258" s="207" t="s">
        <v>2882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691</v>
      </c>
      <c r="C17259" s="205" t="s">
        <v>692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287</v>
      </c>
      <c r="H17259" s="207" t="s">
        <v>2883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691</v>
      </c>
      <c r="C17260" s="205" t="s">
        <v>692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287</v>
      </c>
      <c r="H17260" s="207" t="s">
        <v>2884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691</v>
      </c>
      <c r="C17261" s="205" t="s">
        <v>692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287</v>
      </c>
      <c r="H17261" s="207" t="s">
        <v>2885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691</v>
      </c>
      <c r="C17262" s="205" t="s">
        <v>692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287</v>
      </c>
      <c r="H17262" s="207" t="s">
        <v>2001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691</v>
      </c>
      <c r="C17263" s="205" t="s">
        <v>692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287</v>
      </c>
      <c r="H17263" s="207" t="s">
        <v>2001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691</v>
      </c>
      <c r="C17264" s="205" t="s">
        <v>692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287</v>
      </c>
      <c r="H17264" s="207" t="s">
        <v>2001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691</v>
      </c>
      <c r="C17265" s="205" t="s">
        <v>692</v>
      </c>
      <c r="D17265" s="72" t="str">
        <f t="shared" si="539"/>
        <v>abr/2020</v>
      </c>
      <c r="E17265" s="206">
        <v>43924</v>
      </c>
      <c r="F17265" s="205" t="s">
        <v>210</v>
      </c>
      <c r="G17265" s="205" t="s">
        <v>287</v>
      </c>
      <c r="H17265" s="207" t="s">
        <v>298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691</v>
      </c>
      <c r="C17266" s="205" t="s">
        <v>692</v>
      </c>
      <c r="D17266" s="72" t="str">
        <f t="shared" si="539"/>
        <v>abr/2020</v>
      </c>
      <c r="E17266" s="206">
        <v>43924</v>
      </c>
      <c r="F17266" s="205" t="s">
        <v>2886</v>
      </c>
      <c r="G17266" s="205" t="s">
        <v>287</v>
      </c>
      <c r="H17266" s="207" t="s">
        <v>2887</v>
      </c>
      <c r="I17266" s="207" t="s">
        <v>222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691</v>
      </c>
      <c r="C17267" s="205" t="s">
        <v>692</v>
      </c>
      <c r="D17267" s="72" t="str">
        <f t="shared" si="539"/>
        <v>abr/2020</v>
      </c>
      <c r="E17267" s="206">
        <v>43924</v>
      </c>
      <c r="F17267" s="205" t="s">
        <v>203</v>
      </c>
      <c r="G17267" s="205" t="s">
        <v>287</v>
      </c>
      <c r="H17267" s="207" t="s">
        <v>204</v>
      </c>
      <c r="I17267" s="207" t="s">
        <v>292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691</v>
      </c>
      <c r="C17268" s="205" t="s">
        <v>692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287</v>
      </c>
      <c r="H17268" s="207" t="s">
        <v>1897</v>
      </c>
      <c r="I17268" s="207" t="s">
        <v>242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691</v>
      </c>
      <c r="C17269" s="205" t="s">
        <v>692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287</v>
      </c>
      <c r="H17269" s="207" t="s">
        <v>1911</v>
      </c>
      <c r="I17269" s="207" t="s">
        <v>252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691</v>
      </c>
      <c r="C17270" s="205" t="s">
        <v>692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287</v>
      </c>
      <c r="H17270" s="207" t="s">
        <v>2408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691</v>
      </c>
      <c r="C17271" s="205" t="s">
        <v>692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287</v>
      </c>
      <c r="H17271" s="207" t="s">
        <v>2888</v>
      </c>
      <c r="I17271" s="278" t="s">
        <v>253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691</v>
      </c>
      <c r="C17272" s="205" t="s">
        <v>692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287</v>
      </c>
      <c r="H17272" s="207" t="s">
        <v>288</v>
      </c>
      <c r="I17272" s="207" t="s">
        <v>244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691</v>
      </c>
      <c r="C17273" s="205" t="s">
        <v>692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287</v>
      </c>
      <c r="H17273" s="207" t="s">
        <v>2278</v>
      </c>
      <c r="I17273" s="207" t="s">
        <v>245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691</v>
      </c>
      <c r="C17274" s="205" t="s">
        <v>692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287</v>
      </c>
      <c r="H17274" s="207" t="s">
        <v>1039</v>
      </c>
      <c r="I17274" s="207" t="s">
        <v>245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691</v>
      </c>
      <c r="C17275" s="205" t="s">
        <v>692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287</v>
      </c>
      <c r="H17275" s="207" t="s">
        <v>1039</v>
      </c>
      <c r="I17275" s="207" t="s">
        <v>245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691</v>
      </c>
      <c r="C17276" s="205" t="s">
        <v>692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287</v>
      </c>
      <c r="H17276" s="207" t="s">
        <v>1039</v>
      </c>
      <c r="I17276" s="207" t="s">
        <v>245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691</v>
      </c>
      <c r="C17277" s="205" t="s">
        <v>692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287</v>
      </c>
      <c r="H17277" s="207" t="s">
        <v>1039</v>
      </c>
      <c r="I17277" s="207" t="s">
        <v>245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691</v>
      </c>
      <c r="C17278" s="205" t="s">
        <v>692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287</v>
      </c>
      <c r="H17278" s="207" t="s">
        <v>1585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691</v>
      </c>
      <c r="C17279" s="205" t="s">
        <v>692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287</v>
      </c>
      <c r="H17279" s="207" t="s">
        <v>143</v>
      </c>
      <c r="I17279" s="207" t="s">
        <v>247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691</v>
      </c>
      <c r="C17280" s="205" t="s">
        <v>692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287</v>
      </c>
      <c r="H17280" s="207" t="s">
        <v>143</v>
      </c>
      <c r="I17280" s="207" t="s">
        <v>247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691</v>
      </c>
      <c r="C17281" s="205" t="s">
        <v>692</v>
      </c>
      <c r="D17281" s="72" t="str">
        <f t="shared" si="539"/>
        <v>abr/2020</v>
      </c>
      <c r="E17281" s="206">
        <v>43927</v>
      </c>
      <c r="F17281" s="205" t="s">
        <v>210</v>
      </c>
      <c r="G17281" s="205" t="s">
        <v>287</v>
      </c>
      <c r="H17281" s="207" t="s">
        <v>298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691</v>
      </c>
      <c r="C17282" s="205" t="s">
        <v>692</v>
      </c>
      <c r="D17282" s="72" t="str">
        <f t="shared" si="539"/>
        <v>abr/2020</v>
      </c>
      <c r="E17282" s="206">
        <v>43927</v>
      </c>
      <c r="F17282" s="205" t="s">
        <v>210</v>
      </c>
      <c r="G17282" s="205" t="s">
        <v>287</v>
      </c>
      <c r="H17282" s="207" t="s">
        <v>298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691</v>
      </c>
      <c r="C17283" s="205" t="s">
        <v>692</v>
      </c>
      <c r="D17283" s="72" t="str">
        <f t="shared" si="539"/>
        <v>abr/2020</v>
      </c>
      <c r="E17283" s="206">
        <v>43927</v>
      </c>
      <c r="F17283" s="205" t="s">
        <v>210</v>
      </c>
      <c r="G17283" s="205" t="s">
        <v>287</v>
      </c>
      <c r="H17283" s="207" t="s">
        <v>298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691</v>
      </c>
      <c r="C17284" s="205" t="s">
        <v>692</v>
      </c>
      <c r="D17284" s="72" t="str">
        <f t="shared" ref="D17284:D17347" si="541">TEXT(E17284,"mmm/aaaa")</f>
        <v>abr/2020</v>
      </c>
      <c r="E17284" s="206">
        <v>43927</v>
      </c>
      <c r="F17284" s="205" t="s">
        <v>210</v>
      </c>
      <c r="G17284" s="205" t="s">
        <v>287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691</v>
      </c>
      <c r="C17285" s="205" t="s">
        <v>692</v>
      </c>
      <c r="D17285" s="72" t="str">
        <f t="shared" si="541"/>
        <v>abr/2020</v>
      </c>
      <c r="E17285" s="206">
        <v>43927</v>
      </c>
      <c r="F17285" s="205" t="s">
        <v>203</v>
      </c>
      <c r="G17285" s="205" t="s">
        <v>287</v>
      </c>
      <c r="H17285" s="207" t="s">
        <v>204</v>
      </c>
      <c r="I17285" s="207" t="s">
        <v>292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691</v>
      </c>
      <c r="C17286" s="205" t="s">
        <v>692</v>
      </c>
      <c r="D17286" s="72" t="str">
        <f t="shared" si="541"/>
        <v>abr/2020</v>
      </c>
      <c r="E17286" s="206">
        <v>43928</v>
      </c>
      <c r="F17286" s="205" t="s">
        <v>1886</v>
      </c>
      <c r="G17286" s="205" t="s">
        <v>287</v>
      </c>
      <c r="H17286" s="207" t="s">
        <v>2889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691</v>
      </c>
      <c r="C17287" s="205" t="s">
        <v>692</v>
      </c>
      <c r="D17287" s="72" t="str">
        <f t="shared" si="541"/>
        <v>abr/2020</v>
      </c>
      <c r="E17287" s="206">
        <v>43928</v>
      </c>
      <c r="F17287" s="205" t="s">
        <v>1886</v>
      </c>
      <c r="G17287" s="205" t="s">
        <v>287</v>
      </c>
      <c r="H17287" s="207" t="s">
        <v>2889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691</v>
      </c>
      <c r="C17288" s="205" t="s">
        <v>692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287</v>
      </c>
      <c r="H17288" s="207" t="s">
        <v>288</v>
      </c>
      <c r="I17288" s="207" t="s">
        <v>244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691</v>
      </c>
      <c r="C17289" s="205" t="s">
        <v>692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287</v>
      </c>
      <c r="H17289" s="207" t="s">
        <v>2890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691</v>
      </c>
      <c r="C17290" s="205" t="s">
        <v>692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287</v>
      </c>
      <c r="H17290" s="207" t="s">
        <v>288</v>
      </c>
      <c r="I17290" s="207" t="s">
        <v>244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691</v>
      </c>
      <c r="C17291" s="205" t="s">
        <v>692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287</v>
      </c>
      <c r="H17291" s="207" t="s">
        <v>288</v>
      </c>
      <c r="I17291" s="207" t="s">
        <v>244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691</v>
      </c>
      <c r="C17292" s="205" t="s">
        <v>692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287</v>
      </c>
      <c r="H17292" s="207" t="s">
        <v>2568</v>
      </c>
      <c r="I17292" s="207" t="s">
        <v>253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691</v>
      </c>
      <c r="C17293" s="205" t="s">
        <v>692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287</v>
      </c>
      <c r="H17293" s="207" t="s">
        <v>1039</v>
      </c>
      <c r="I17293" s="207" t="s">
        <v>245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691</v>
      </c>
      <c r="C17294" s="205" t="s">
        <v>692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287</v>
      </c>
      <c r="H17294" s="207" t="s">
        <v>1039</v>
      </c>
      <c r="I17294" s="207" t="s">
        <v>245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691</v>
      </c>
      <c r="C17295" s="205" t="s">
        <v>692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287</v>
      </c>
      <c r="H17295" s="207" t="s">
        <v>1039</v>
      </c>
      <c r="I17295" s="207" t="s">
        <v>245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691</v>
      </c>
      <c r="C17296" s="205" t="s">
        <v>692</v>
      </c>
      <c r="D17296" s="72" t="str">
        <f t="shared" si="541"/>
        <v>abr/2020</v>
      </c>
      <c r="E17296" s="206">
        <v>43928</v>
      </c>
      <c r="F17296" s="205" t="s">
        <v>2891</v>
      </c>
      <c r="G17296" s="205" t="s">
        <v>287</v>
      </c>
      <c r="H17296" s="207" t="s">
        <v>2773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691</v>
      </c>
      <c r="C17297" s="205" t="s">
        <v>692</v>
      </c>
      <c r="D17297" s="72" t="str">
        <f t="shared" si="541"/>
        <v>abr/2020</v>
      </c>
      <c r="E17297" s="206">
        <v>43928</v>
      </c>
      <c r="F17297" s="205" t="s">
        <v>2892</v>
      </c>
      <c r="G17297" s="205" t="s">
        <v>287</v>
      </c>
      <c r="H17297" s="207" t="s">
        <v>2893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691</v>
      </c>
      <c r="C17298" s="205" t="s">
        <v>692</v>
      </c>
      <c r="D17298" s="72" t="str">
        <f t="shared" si="541"/>
        <v>abr/2020</v>
      </c>
      <c r="E17298" s="206">
        <v>43928</v>
      </c>
      <c r="F17298" s="205" t="s">
        <v>2894</v>
      </c>
      <c r="G17298" s="205" t="s">
        <v>287</v>
      </c>
      <c r="H17298" s="207" t="s">
        <v>2895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691</v>
      </c>
      <c r="C17299" s="205" t="s">
        <v>692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287</v>
      </c>
      <c r="H17299" s="207" t="s">
        <v>2896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691</v>
      </c>
      <c r="C17300" s="205" t="s">
        <v>692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287</v>
      </c>
      <c r="H17300" s="207" t="s">
        <v>2897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691</v>
      </c>
      <c r="C17301" s="205" t="s">
        <v>692</v>
      </c>
      <c r="D17301" s="72" t="str">
        <f t="shared" si="541"/>
        <v>abr/2020</v>
      </c>
      <c r="E17301" s="206">
        <v>43928</v>
      </c>
      <c r="F17301" s="205" t="s">
        <v>210</v>
      </c>
      <c r="G17301" s="205" t="s">
        <v>287</v>
      </c>
      <c r="H17301" s="207" t="s">
        <v>298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691</v>
      </c>
      <c r="C17302" s="205" t="s">
        <v>692</v>
      </c>
      <c r="D17302" s="72" t="str">
        <f t="shared" si="541"/>
        <v>abr/2020</v>
      </c>
      <c r="E17302" s="206">
        <v>43928</v>
      </c>
      <c r="F17302" s="205" t="s">
        <v>210</v>
      </c>
      <c r="G17302" s="205" t="s">
        <v>287</v>
      </c>
      <c r="H17302" s="207" t="s">
        <v>298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691</v>
      </c>
      <c r="C17303" s="205" t="s">
        <v>692</v>
      </c>
      <c r="D17303" s="72" t="str">
        <f t="shared" si="541"/>
        <v>abr/2020</v>
      </c>
      <c r="E17303" s="206">
        <v>43928</v>
      </c>
      <c r="F17303" s="205" t="s">
        <v>210</v>
      </c>
      <c r="G17303" s="205" t="s">
        <v>287</v>
      </c>
      <c r="H17303" s="207" t="s">
        <v>298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691</v>
      </c>
      <c r="C17304" s="205" t="s">
        <v>692</v>
      </c>
      <c r="D17304" s="72" t="str">
        <f t="shared" si="541"/>
        <v>abr/2020</v>
      </c>
      <c r="E17304" s="206">
        <v>43928</v>
      </c>
      <c r="F17304" s="205" t="s">
        <v>210</v>
      </c>
      <c r="G17304" s="205" t="s">
        <v>287</v>
      </c>
      <c r="H17304" s="207" t="s">
        <v>298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691</v>
      </c>
      <c r="C17305" s="205" t="s">
        <v>692</v>
      </c>
      <c r="D17305" s="72" t="str">
        <f t="shared" si="541"/>
        <v>abr/2020</v>
      </c>
      <c r="E17305" s="206">
        <v>43928</v>
      </c>
      <c r="F17305" s="205" t="s">
        <v>210</v>
      </c>
      <c r="G17305" s="205" t="s">
        <v>287</v>
      </c>
      <c r="H17305" s="207" t="s">
        <v>298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691</v>
      </c>
      <c r="C17306" s="205" t="s">
        <v>692</v>
      </c>
      <c r="D17306" s="72" t="str">
        <f t="shared" si="541"/>
        <v>abr/2020</v>
      </c>
      <c r="E17306" s="206">
        <v>43928</v>
      </c>
      <c r="F17306" s="205" t="s">
        <v>210</v>
      </c>
      <c r="G17306" s="205" t="s">
        <v>287</v>
      </c>
      <c r="H17306" s="207" t="s">
        <v>298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691</v>
      </c>
      <c r="C17307" s="205" t="s">
        <v>692</v>
      </c>
      <c r="D17307" s="72" t="str">
        <f t="shared" si="541"/>
        <v>abr/2020</v>
      </c>
      <c r="E17307" s="206">
        <v>43928</v>
      </c>
      <c r="F17307" s="205" t="s">
        <v>210</v>
      </c>
      <c r="G17307" s="205" t="s">
        <v>287</v>
      </c>
      <c r="H17307" s="207" t="s">
        <v>298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691</v>
      </c>
      <c r="C17308" s="205" t="s">
        <v>692</v>
      </c>
      <c r="D17308" s="72" t="str">
        <f t="shared" si="541"/>
        <v>abr/2020</v>
      </c>
      <c r="E17308" s="206">
        <v>43928</v>
      </c>
      <c r="F17308" s="205" t="s">
        <v>203</v>
      </c>
      <c r="G17308" s="205" t="s">
        <v>287</v>
      </c>
      <c r="H17308" s="207" t="s">
        <v>204</v>
      </c>
      <c r="I17308" s="207" t="s">
        <v>292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691</v>
      </c>
      <c r="C17309" s="205" t="s">
        <v>692</v>
      </c>
      <c r="D17309" s="72" t="str">
        <f t="shared" si="541"/>
        <v>abr/2020</v>
      </c>
      <c r="E17309" s="206">
        <v>43929</v>
      </c>
      <c r="F17309" s="205" t="s">
        <v>2898</v>
      </c>
      <c r="G17309" s="205" t="s">
        <v>287</v>
      </c>
      <c r="H17309" s="207" t="s">
        <v>2899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691</v>
      </c>
      <c r="C17310" s="205" t="s">
        <v>692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287</v>
      </c>
      <c r="H17310" s="207" t="s">
        <v>2032</v>
      </c>
      <c r="I17310" s="281" t="s">
        <v>253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691</v>
      </c>
      <c r="C17311" s="205" t="s">
        <v>692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287</v>
      </c>
      <c r="H17311" s="207" t="s">
        <v>2900</v>
      </c>
      <c r="I17311" s="278" t="s">
        <v>253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691</v>
      </c>
      <c r="C17312" s="205" t="s">
        <v>692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287</v>
      </c>
      <c r="H17312" s="207" t="s">
        <v>2712</v>
      </c>
      <c r="I17312" s="207" t="s">
        <v>241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691</v>
      </c>
      <c r="C17313" s="205" t="s">
        <v>692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287</v>
      </c>
      <c r="H17313" s="207" t="s">
        <v>2712</v>
      </c>
      <c r="I17313" s="207" t="s">
        <v>241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691</v>
      </c>
      <c r="C17314" s="205" t="s">
        <v>692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287</v>
      </c>
      <c r="H17314" s="207" t="s">
        <v>2901</v>
      </c>
      <c r="I17314" s="207" t="s">
        <v>241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691</v>
      </c>
      <c r="C17315" s="205" t="s">
        <v>692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287</v>
      </c>
      <c r="H17315" s="207" t="s">
        <v>2901</v>
      </c>
      <c r="I17315" s="207" t="s">
        <v>241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691</v>
      </c>
      <c r="C17316" s="205" t="s">
        <v>692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287</v>
      </c>
      <c r="H17316" s="207" t="s">
        <v>1354</v>
      </c>
      <c r="I17316" s="207" t="s">
        <v>235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691</v>
      </c>
      <c r="C17317" s="205" t="s">
        <v>692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287</v>
      </c>
      <c r="H17317" s="207" t="s">
        <v>1354</v>
      </c>
      <c r="I17317" s="207" t="s">
        <v>235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691</v>
      </c>
      <c r="C17318" s="205" t="s">
        <v>692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287</v>
      </c>
      <c r="H17318" s="207" t="s">
        <v>1354</v>
      </c>
      <c r="I17318" s="207" t="s">
        <v>235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691</v>
      </c>
      <c r="C17319" s="205" t="s">
        <v>692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287</v>
      </c>
      <c r="H17319" s="207" t="s">
        <v>2694</v>
      </c>
      <c r="I17319" s="207" t="s">
        <v>240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691</v>
      </c>
      <c r="C17320" s="205" t="s">
        <v>692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287</v>
      </c>
      <c r="H17320" s="207" t="s">
        <v>2694</v>
      </c>
      <c r="I17320" s="207" t="s">
        <v>240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691</v>
      </c>
      <c r="C17321" s="205" t="s">
        <v>692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287</v>
      </c>
      <c r="H17321" s="207" t="s">
        <v>1875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691</v>
      </c>
      <c r="C17322" s="205" t="s">
        <v>692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287</v>
      </c>
      <c r="H17322" s="207" t="s">
        <v>2368</v>
      </c>
      <c r="I17322" s="207" t="s">
        <v>240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691</v>
      </c>
      <c r="C17323" s="205" t="s">
        <v>692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287</v>
      </c>
      <c r="H17323" s="207" t="s">
        <v>346</v>
      </c>
      <c r="I17323" s="207" t="s">
        <v>240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691</v>
      </c>
      <c r="C17324" s="205" t="s">
        <v>692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287</v>
      </c>
      <c r="H17324" s="207" t="s">
        <v>346</v>
      </c>
      <c r="I17324" s="207" t="s">
        <v>241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691</v>
      </c>
      <c r="C17325" s="205" t="s">
        <v>692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287</v>
      </c>
      <c r="H17325" s="207" t="s">
        <v>346</v>
      </c>
      <c r="I17325" s="207" t="s">
        <v>241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691</v>
      </c>
      <c r="C17326" s="205" t="s">
        <v>692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287</v>
      </c>
      <c r="H17326" s="207" t="s">
        <v>346</v>
      </c>
      <c r="I17326" s="207" t="s">
        <v>253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691</v>
      </c>
      <c r="C17327" s="205" t="s">
        <v>692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287</v>
      </c>
      <c r="H17327" s="207" t="s">
        <v>346</v>
      </c>
      <c r="I17327" s="207" t="s">
        <v>253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691</v>
      </c>
      <c r="C17328" s="205" t="s">
        <v>692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287</v>
      </c>
      <c r="H17328" s="207" t="s">
        <v>346</v>
      </c>
      <c r="I17328" s="207" t="s">
        <v>241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691</v>
      </c>
      <c r="C17329" s="205" t="s">
        <v>692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287</v>
      </c>
      <c r="H17329" s="207" t="s">
        <v>346</v>
      </c>
      <c r="I17329" s="207" t="s">
        <v>253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691</v>
      </c>
      <c r="C17330" s="205" t="s">
        <v>692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287</v>
      </c>
      <c r="H17330" s="207" t="s">
        <v>346</v>
      </c>
      <c r="I17330" s="207" t="s">
        <v>240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691</v>
      </c>
      <c r="C17331" s="205" t="s">
        <v>692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287</v>
      </c>
      <c r="H17331" s="207" t="s">
        <v>346</v>
      </c>
      <c r="I17331" s="207" t="s">
        <v>240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691</v>
      </c>
      <c r="C17332" s="205" t="s">
        <v>692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287</v>
      </c>
      <c r="H17332" s="207" t="s">
        <v>2706</v>
      </c>
      <c r="I17332" s="207" t="s">
        <v>240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691</v>
      </c>
      <c r="C17333" s="205" t="s">
        <v>692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287</v>
      </c>
      <c r="H17333" s="207" t="s">
        <v>2706</v>
      </c>
      <c r="I17333" s="207" t="s">
        <v>240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691</v>
      </c>
      <c r="C17334" s="205" t="s">
        <v>692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287</v>
      </c>
      <c r="H17334" s="207" t="s">
        <v>2092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691</v>
      </c>
      <c r="C17335" s="205" t="s">
        <v>692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287</v>
      </c>
      <c r="H17335" s="207" t="s">
        <v>2092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691</v>
      </c>
      <c r="C17336" s="205" t="s">
        <v>692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287</v>
      </c>
      <c r="H17336" s="207" t="s">
        <v>2092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691</v>
      </c>
      <c r="C17337" s="205" t="s">
        <v>692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287</v>
      </c>
      <c r="H17337" s="207" t="s">
        <v>2092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691</v>
      </c>
      <c r="C17338" s="205" t="s">
        <v>692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287</v>
      </c>
      <c r="H17338" s="207" t="s">
        <v>323</v>
      </c>
      <c r="I17338" s="207" t="s">
        <v>253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691</v>
      </c>
      <c r="C17339" s="205" t="s">
        <v>692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287</v>
      </c>
      <c r="H17339" s="207" t="s">
        <v>323</v>
      </c>
      <c r="I17339" s="207" t="s">
        <v>241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691</v>
      </c>
      <c r="C17340" s="205" t="s">
        <v>692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287</v>
      </c>
      <c r="H17340" s="207" t="s">
        <v>323</v>
      </c>
      <c r="I17340" s="207" t="s">
        <v>253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691</v>
      </c>
      <c r="C17341" s="205" t="s">
        <v>692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287</v>
      </c>
      <c r="H17341" s="207" t="s">
        <v>323</v>
      </c>
      <c r="I17341" s="207" t="s">
        <v>253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691</v>
      </c>
      <c r="C17342" s="205" t="s">
        <v>692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287</v>
      </c>
      <c r="H17342" s="207" t="s">
        <v>2902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691</v>
      </c>
      <c r="C17343" s="205" t="s">
        <v>692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287</v>
      </c>
      <c r="H17343" s="207" t="s">
        <v>2903</v>
      </c>
      <c r="I17343" s="282" t="s">
        <v>241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691</v>
      </c>
      <c r="C17344" s="205" t="s">
        <v>692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287</v>
      </c>
      <c r="H17344" s="207" t="s">
        <v>2904</v>
      </c>
      <c r="I17344" s="207" t="s">
        <v>253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691</v>
      </c>
      <c r="C17345" s="205" t="s">
        <v>692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287</v>
      </c>
      <c r="H17345" s="207" t="s">
        <v>2905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691</v>
      </c>
      <c r="C17346" s="205" t="s">
        <v>692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287</v>
      </c>
      <c r="H17346" s="207" t="s">
        <v>2906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691</v>
      </c>
      <c r="C17347" s="205" t="s">
        <v>692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287</v>
      </c>
      <c r="H17347" s="207" t="s">
        <v>2906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691</v>
      </c>
      <c r="C17348" s="205" t="s">
        <v>692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287</v>
      </c>
      <c r="H17348" s="207" t="s">
        <v>2906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691</v>
      </c>
      <c r="C17349" s="205" t="s">
        <v>692</v>
      </c>
      <c r="D17349" s="72" t="str">
        <f t="shared" si="543"/>
        <v>abr/2020</v>
      </c>
      <c r="E17349" s="206">
        <v>43929</v>
      </c>
      <c r="F17349" s="205" t="s">
        <v>2907</v>
      </c>
      <c r="G17349" s="205" t="s">
        <v>287</v>
      </c>
      <c r="H17349" s="207" t="s">
        <v>2908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691</v>
      </c>
      <c r="C17350" s="205" t="s">
        <v>692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287</v>
      </c>
      <c r="H17350" s="207" t="s">
        <v>960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691</v>
      </c>
      <c r="C17351" s="205" t="s">
        <v>692</v>
      </c>
      <c r="D17351" s="72" t="str">
        <f t="shared" si="543"/>
        <v>abr/2020</v>
      </c>
      <c r="E17351" s="206">
        <v>43929</v>
      </c>
      <c r="F17351" s="205" t="s">
        <v>2909</v>
      </c>
      <c r="G17351" s="205" t="s">
        <v>287</v>
      </c>
      <c r="H17351" s="207" t="s">
        <v>2759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691</v>
      </c>
      <c r="C17352" s="205" t="s">
        <v>692</v>
      </c>
      <c r="D17352" s="72" t="str">
        <f t="shared" si="543"/>
        <v>abr/2020</v>
      </c>
      <c r="E17352" s="206">
        <v>43929</v>
      </c>
      <c r="F17352" s="205" t="s">
        <v>2910</v>
      </c>
      <c r="G17352" s="205" t="s">
        <v>287</v>
      </c>
      <c r="H17352" s="207" t="s">
        <v>2761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691</v>
      </c>
      <c r="C17353" s="205" t="s">
        <v>692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287</v>
      </c>
      <c r="H17353" s="207" t="s">
        <v>310</v>
      </c>
      <c r="I17353" s="207" t="s">
        <v>240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691</v>
      </c>
      <c r="C17354" s="205" t="s">
        <v>692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287</v>
      </c>
      <c r="H17354" s="207" t="s">
        <v>310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691</v>
      </c>
      <c r="C17355" s="205" t="s">
        <v>692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287</v>
      </c>
      <c r="H17355" s="207" t="s">
        <v>2911</v>
      </c>
      <c r="I17355" s="207" t="s">
        <v>236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691</v>
      </c>
      <c r="C17356" s="205" t="s">
        <v>692</v>
      </c>
      <c r="D17356" s="72" t="str">
        <f t="shared" si="543"/>
        <v>abr/2020</v>
      </c>
      <c r="E17356" s="206">
        <v>43929</v>
      </c>
      <c r="F17356" s="205" t="s">
        <v>210</v>
      </c>
      <c r="G17356" s="205" t="s">
        <v>287</v>
      </c>
      <c r="H17356" s="207" t="s">
        <v>298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691</v>
      </c>
      <c r="C17357" s="205" t="s">
        <v>692</v>
      </c>
      <c r="D17357" s="72" t="str">
        <f t="shared" si="543"/>
        <v>abr/2020</v>
      </c>
      <c r="E17357" s="206">
        <v>43929</v>
      </c>
      <c r="F17357" s="205" t="s">
        <v>210</v>
      </c>
      <c r="G17357" s="205" t="s">
        <v>287</v>
      </c>
      <c r="H17357" s="207" t="s">
        <v>298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691</v>
      </c>
      <c r="C17358" s="205" t="s">
        <v>692</v>
      </c>
      <c r="D17358" s="72" t="str">
        <f t="shared" si="543"/>
        <v>abr/2020</v>
      </c>
      <c r="E17358" s="206">
        <v>43929</v>
      </c>
      <c r="F17358" s="205" t="s">
        <v>210</v>
      </c>
      <c r="G17358" s="205" t="s">
        <v>287</v>
      </c>
      <c r="H17358" s="207" t="s">
        <v>298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691</v>
      </c>
      <c r="C17359" s="205" t="s">
        <v>692</v>
      </c>
      <c r="D17359" s="72" t="str">
        <f t="shared" si="543"/>
        <v>abr/2020</v>
      </c>
      <c r="E17359" s="206">
        <v>43929</v>
      </c>
      <c r="F17359" s="205" t="s">
        <v>210</v>
      </c>
      <c r="G17359" s="205" t="s">
        <v>287</v>
      </c>
      <c r="H17359" s="207" t="s">
        <v>298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691</v>
      </c>
      <c r="C17360" s="205" t="s">
        <v>692</v>
      </c>
      <c r="D17360" s="72" t="str">
        <f t="shared" si="543"/>
        <v>abr/2020</v>
      </c>
      <c r="E17360" s="206">
        <v>43929</v>
      </c>
      <c r="F17360" s="205" t="s">
        <v>210</v>
      </c>
      <c r="G17360" s="205" t="s">
        <v>287</v>
      </c>
      <c r="H17360" s="207" t="s">
        <v>298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691</v>
      </c>
      <c r="C17361" s="205" t="s">
        <v>692</v>
      </c>
      <c r="D17361" s="72" t="str">
        <f t="shared" si="543"/>
        <v>abr/2020</v>
      </c>
      <c r="E17361" s="206">
        <v>43929</v>
      </c>
      <c r="F17361" s="205" t="s">
        <v>210</v>
      </c>
      <c r="G17361" s="205" t="s">
        <v>287</v>
      </c>
      <c r="H17361" s="207" t="s">
        <v>298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691</v>
      </c>
      <c r="C17362" s="205" t="s">
        <v>692</v>
      </c>
      <c r="D17362" s="72" t="str">
        <f t="shared" si="543"/>
        <v>abr/2020</v>
      </c>
      <c r="E17362" s="206">
        <v>43929</v>
      </c>
      <c r="F17362" s="205" t="s">
        <v>210</v>
      </c>
      <c r="G17362" s="205" t="s">
        <v>287</v>
      </c>
      <c r="H17362" s="207" t="s">
        <v>298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691</v>
      </c>
      <c r="C17363" s="205" t="s">
        <v>692</v>
      </c>
      <c r="D17363" s="72" t="str">
        <f t="shared" si="543"/>
        <v>abr/2020</v>
      </c>
      <c r="E17363" s="206">
        <v>43929</v>
      </c>
      <c r="F17363" s="205" t="s">
        <v>210</v>
      </c>
      <c r="G17363" s="205" t="s">
        <v>287</v>
      </c>
      <c r="H17363" s="207" t="s">
        <v>298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691</v>
      </c>
      <c r="C17364" s="205" t="s">
        <v>692</v>
      </c>
      <c r="D17364" s="72" t="str">
        <f t="shared" si="543"/>
        <v>abr/2020</v>
      </c>
      <c r="E17364" s="206">
        <v>43929</v>
      </c>
      <c r="F17364" s="205" t="s">
        <v>210</v>
      </c>
      <c r="G17364" s="205" t="s">
        <v>287</v>
      </c>
      <c r="H17364" s="207" t="s">
        <v>298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691</v>
      </c>
      <c r="C17365" s="205" t="s">
        <v>692</v>
      </c>
      <c r="D17365" s="72" t="str">
        <f t="shared" si="543"/>
        <v>abr/2020</v>
      </c>
      <c r="E17365" s="206">
        <v>43929</v>
      </c>
      <c r="F17365" s="205" t="s">
        <v>210</v>
      </c>
      <c r="G17365" s="205" t="s">
        <v>287</v>
      </c>
      <c r="H17365" s="207" t="s">
        <v>298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691</v>
      </c>
      <c r="C17366" s="205" t="s">
        <v>692</v>
      </c>
      <c r="D17366" s="72" t="str">
        <f t="shared" si="543"/>
        <v>abr/2020</v>
      </c>
      <c r="E17366" s="206">
        <v>43929</v>
      </c>
      <c r="F17366" s="205" t="s">
        <v>210</v>
      </c>
      <c r="G17366" s="205" t="s">
        <v>287</v>
      </c>
      <c r="H17366" s="207" t="s">
        <v>298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691</v>
      </c>
      <c r="C17367" s="205" t="s">
        <v>692</v>
      </c>
      <c r="D17367" s="72" t="str">
        <f t="shared" si="543"/>
        <v>abr/2020</v>
      </c>
      <c r="E17367" s="206">
        <v>43929</v>
      </c>
      <c r="F17367" s="205" t="s">
        <v>210</v>
      </c>
      <c r="G17367" s="205" t="s">
        <v>287</v>
      </c>
      <c r="H17367" s="207" t="s">
        <v>298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691</v>
      </c>
      <c r="C17368" s="205" t="s">
        <v>692</v>
      </c>
      <c r="D17368" s="72" t="str">
        <f t="shared" si="543"/>
        <v>abr/2020</v>
      </c>
      <c r="E17368" s="206">
        <v>43929</v>
      </c>
      <c r="F17368" s="205" t="s">
        <v>210</v>
      </c>
      <c r="G17368" s="205" t="s">
        <v>287</v>
      </c>
      <c r="H17368" s="207" t="s">
        <v>298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691</v>
      </c>
      <c r="C17369" s="205" t="s">
        <v>692</v>
      </c>
      <c r="D17369" s="72" t="str">
        <f t="shared" si="543"/>
        <v>abr/2020</v>
      </c>
      <c r="E17369" s="206">
        <v>43929</v>
      </c>
      <c r="F17369" s="205" t="s">
        <v>210</v>
      </c>
      <c r="G17369" s="205" t="s">
        <v>287</v>
      </c>
      <c r="H17369" s="207" t="s">
        <v>298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691</v>
      </c>
      <c r="C17370" s="205" t="s">
        <v>692</v>
      </c>
      <c r="D17370" s="72" t="str">
        <f t="shared" si="543"/>
        <v>abr/2020</v>
      </c>
      <c r="E17370" s="206">
        <v>43929</v>
      </c>
      <c r="F17370" s="205" t="s">
        <v>210</v>
      </c>
      <c r="G17370" s="205" t="s">
        <v>287</v>
      </c>
      <c r="H17370" s="207" t="s">
        <v>298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691</v>
      </c>
      <c r="C17371" s="205" t="s">
        <v>692</v>
      </c>
      <c r="D17371" s="72" t="str">
        <f t="shared" si="543"/>
        <v>abr/2020</v>
      </c>
      <c r="E17371" s="206">
        <v>43929</v>
      </c>
      <c r="F17371" s="205" t="s">
        <v>210</v>
      </c>
      <c r="G17371" s="205" t="s">
        <v>287</v>
      </c>
      <c r="H17371" s="207" t="s">
        <v>298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691</v>
      </c>
      <c r="C17372" s="205" t="s">
        <v>692</v>
      </c>
      <c r="D17372" s="72" t="str">
        <f t="shared" si="543"/>
        <v>abr/2020</v>
      </c>
      <c r="E17372" s="206">
        <v>43929</v>
      </c>
      <c r="F17372" s="205" t="s">
        <v>210</v>
      </c>
      <c r="G17372" s="205" t="s">
        <v>287</v>
      </c>
      <c r="H17372" s="207" t="s">
        <v>298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691</v>
      </c>
      <c r="C17373" s="205" t="s">
        <v>692</v>
      </c>
      <c r="D17373" s="72" t="str">
        <f t="shared" si="543"/>
        <v>abr/2020</v>
      </c>
      <c r="E17373" s="206">
        <v>43929</v>
      </c>
      <c r="F17373" s="205" t="s">
        <v>210</v>
      </c>
      <c r="G17373" s="205" t="s">
        <v>287</v>
      </c>
      <c r="H17373" s="207" t="s">
        <v>298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691</v>
      </c>
      <c r="C17374" s="205" t="s">
        <v>692</v>
      </c>
      <c r="D17374" s="72" t="str">
        <f t="shared" si="543"/>
        <v>abr/2020</v>
      </c>
      <c r="E17374" s="206">
        <v>43929</v>
      </c>
      <c r="F17374" s="205" t="s">
        <v>210</v>
      </c>
      <c r="G17374" s="205" t="s">
        <v>287</v>
      </c>
      <c r="H17374" s="207" t="s">
        <v>298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691</v>
      </c>
      <c r="C17375" s="205" t="s">
        <v>692</v>
      </c>
      <c r="D17375" s="72" t="str">
        <f t="shared" si="543"/>
        <v>abr/2020</v>
      </c>
      <c r="E17375" s="206">
        <v>43929</v>
      </c>
      <c r="F17375" s="205" t="s">
        <v>210</v>
      </c>
      <c r="G17375" s="205" t="s">
        <v>287</v>
      </c>
      <c r="H17375" s="207" t="s">
        <v>298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691</v>
      </c>
      <c r="C17376" s="205" t="s">
        <v>692</v>
      </c>
      <c r="D17376" s="72" t="str">
        <f t="shared" si="543"/>
        <v>abr/2020</v>
      </c>
      <c r="E17376" s="206">
        <v>43929</v>
      </c>
      <c r="F17376" s="205" t="s">
        <v>203</v>
      </c>
      <c r="G17376" s="205" t="s">
        <v>287</v>
      </c>
      <c r="H17376" s="207" t="s">
        <v>204</v>
      </c>
      <c r="I17376" s="207" t="s">
        <v>292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691</v>
      </c>
      <c r="C17377" s="205" t="s">
        <v>692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287</v>
      </c>
      <c r="H17377" s="207" t="s">
        <v>2912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691</v>
      </c>
      <c r="C17378" s="205" t="s">
        <v>692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287</v>
      </c>
      <c r="H17378" s="207" t="s">
        <v>2913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691</v>
      </c>
      <c r="C17379" s="205" t="s">
        <v>692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287</v>
      </c>
      <c r="H17379" s="207" t="s">
        <v>2001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691</v>
      </c>
      <c r="C17380" s="205" t="s">
        <v>692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287</v>
      </c>
      <c r="H17380" s="207" t="s">
        <v>2001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691</v>
      </c>
      <c r="C17381" s="205" t="s">
        <v>692</v>
      </c>
      <c r="D17381" s="72" t="str">
        <f t="shared" si="543"/>
        <v>abr/2020</v>
      </c>
      <c r="E17381" s="206">
        <v>43930</v>
      </c>
      <c r="F17381" s="205" t="s">
        <v>210</v>
      </c>
      <c r="G17381" s="205" t="s">
        <v>287</v>
      </c>
      <c r="H17381" s="207" t="s">
        <v>298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691</v>
      </c>
      <c r="C17382" s="205" t="s">
        <v>692</v>
      </c>
      <c r="D17382" s="72" t="str">
        <f t="shared" si="543"/>
        <v>abr/2020</v>
      </c>
      <c r="E17382" s="206">
        <v>43930</v>
      </c>
      <c r="F17382" s="205" t="s">
        <v>210</v>
      </c>
      <c r="G17382" s="205" t="s">
        <v>287</v>
      </c>
      <c r="H17382" s="207" t="s">
        <v>298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691</v>
      </c>
      <c r="C17383" s="205" t="s">
        <v>692</v>
      </c>
      <c r="D17383" s="72" t="str">
        <f t="shared" si="543"/>
        <v>abr/2020</v>
      </c>
      <c r="E17383" s="206">
        <v>43930</v>
      </c>
      <c r="F17383" s="205" t="s">
        <v>203</v>
      </c>
      <c r="G17383" s="205" t="s">
        <v>287</v>
      </c>
      <c r="H17383" s="207" t="s">
        <v>204</v>
      </c>
      <c r="I17383" s="207" t="s">
        <v>292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693</v>
      </c>
      <c r="C17384" s="205" t="s">
        <v>692</v>
      </c>
      <c r="D17384" s="72" t="str">
        <f t="shared" si="543"/>
        <v>abr/2020</v>
      </c>
      <c r="E17384" s="206">
        <v>43935</v>
      </c>
      <c r="F17384" s="205" t="s">
        <v>210</v>
      </c>
      <c r="G17384" s="205" t="s">
        <v>287</v>
      </c>
      <c r="H17384" s="207" t="s">
        <v>321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693</v>
      </c>
      <c r="C17385" s="205" t="s">
        <v>692</v>
      </c>
      <c r="D17385" s="72" t="str">
        <f t="shared" si="543"/>
        <v>abr/2020</v>
      </c>
      <c r="E17385" s="206">
        <v>43935</v>
      </c>
      <c r="F17385" s="205" t="s">
        <v>203</v>
      </c>
      <c r="G17385" s="205" t="s">
        <v>287</v>
      </c>
      <c r="H17385" s="207" t="s">
        <v>204</v>
      </c>
      <c r="I17385" s="207" t="s">
        <v>292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691</v>
      </c>
      <c r="C17386" s="205" t="s">
        <v>692</v>
      </c>
      <c r="D17386" s="72" t="str">
        <f t="shared" si="543"/>
        <v>abr/2020</v>
      </c>
      <c r="E17386" s="206">
        <v>43935</v>
      </c>
      <c r="F17386" s="205" t="s">
        <v>2199</v>
      </c>
      <c r="G17386" s="205" t="s">
        <v>287</v>
      </c>
      <c r="H17386" s="207" t="s">
        <v>2914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691</v>
      </c>
      <c r="C17387" s="205" t="s">
        <v>692</v>
      </c>
      <c r="D17387" s="72" t="str">
        <f t="shared" si="543"/>
        <v>abr/2020</v>
      </c>
      <c r="E17387" s="206">
        <v>43935</v>
      </c>
      <c r="F17387" s="205" t="s">
        <v>2199</v>
      </c>
      <c r="G17387" s="205" t="s">
        <v>287</v>
      </c>
      <c r="H17387" s="207" t="s">
        <v>2914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691</v>
      </c>
      <c r="C17388" s="205" t="s">
        <v>692</v>
      </c>
      <c r="D17388" s="72" t="str">
        <f t="shared" si="543"/>
        <v>abr/2020</v>
      </c>
      <c r="E17388" s="206">
        <v>43935</v>
      </c>
      <c r="F17388" s="205" t="s">
        <v>2199</v>
      </c>
      <c r="G17388" s="205" t="s">
        <v>287</v>
      </c>
      <c r="H17388" s="207" t="s">
        <v>2914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691</v>
      </c>
      <c r="C17389" s="205" t="s">
        <v>692</v>
      </c>
      <c r="D17389" s="72" t="str">
        <f t="shared" si="543"/>
        <v>abr/2020</v>
      </c>
      <c r="E17389" s="206">
        <v>43935</v>
      </c>
      <c r="F17389" s="205" t="s">
        <v>2199</v>
      </c>
      <c r="G17389" s="205" t="s">
        <v>287</v>
      </c>
      <c r="H17389" s="207" t="s">
        <v>2914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691</v>
      </c>
      <c r="C17390" s="205" t="s">
        <v>692</v>
      </c>
      <c r="D17390" s="72" t="str">
        <f t="shared" si="543"/>
        <v>abr/2020</v>
      </c>
      <c r="E17390" s="206">
        <v>43935</v>
      </c>
      <c r="F17390" s="205" t="s">
        <v>2199</v>
      </c>
      <c r="G17390" s="205" t="s">
        <v>287</v>
      </c>
      <c r="H17390" s="207" t="s">
        <v>2915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691</v>
      </c>
      <c r="C17391" s="205" t="s">
        <v>692</v>
      </c>
      <c r="D17391" s="72" t="str">
        <f t="shared" si="543"/>
        <v>abr/2020</v>
      </c>
      <c r="E17391" s="206">
        <v>43935</v>
      </c>
      <c r="F17391" s="205" t="s">
        <v>2199</v>
      </c>
      <c r="G17391" s="205" t="s">
        <v>287</v>
      </c>
      <c r="H17391" s="207" t="s">
        <v>2915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691</v>
      </c>
      <c r="C17392" s="205" t="s">
        <v>692</v>
      </c>
      <c r="D17392" s="72" t="str">
        <f t="shared" si="543"/>
        <v>abr/2020</v>
      </c>
      <c r="E17392" s="206">
        <v>43935</v>
      </c>
      <c r="F17392" s="205" t="s">
        <v>2199</v>
      </c>
      <c r="G17392" s="205" t="s">
        <v>287</v>
      </c>
      <c r="H17392" s="207" t="s">
        <v>2916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691</v>
      </c>
      <c r="C17393" s="205" t="s">
        <v>692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287</v>
      </c>
      <c r="H17393" s="207" t="s">
        <v>2745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691</v>
      </c>
      <c r="C17394" s="205" t="s">
        <v>692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287</v>
      </c>
      <c r="H17394" s="207" t="s">
        <v>327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691</v>
      </c>
      <c r="C17395" s="205" t="s">
        <v>692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287</v>
      </c>
      <c r="H17395" s="207" t="s">
        <v>2663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691</v>
      </c>
      <c r="C17396" s="205" t="s">
        <v>692</v>
      </c>
      <c r="D17396" s="72" t="str">
        <f t="shared" si="543"/>
        <v>abr/2020</v>
      </c>
      <c r="E17396" s="206">
        <v>43935</v>
      </c>
      <c r="F17396" s="205" t="s">
        <v>2199</v>
      </c>
      <c r="G17396" s="205" t="s">
        <v>287</v>
      </c>
      <c r="H17396" s="207" t="s">
        <v>2917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691</v>
      </c>
      <c r="C17397" s="205" t="s">
        <v>692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287</v>
      </c>
      <c r="H17397" s="207" t="s">
        <v>2918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691</v>
      </c>
      <c r="C17398" s="205" t="s">
        <v>692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287</v>
      </c>
      <c r="H17398" s="207" t="s">
        <v>1011</v>
      </c>
      <c r="I17398" s="207" t="s">
        <v>235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691</v>
      </c>
      <c r="C17399" s="205" t="s">
        <v>692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287</v>
      </c>
      <c r="H17399" s="207" t="s">
        <v>1714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691</v>
      </c>
      <c r="C17400" s="205" t="s">
        <v>692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287</v>
      </c>
      <c r="H17400" s="207" t="s">
        <v>2919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691</v>
      </c>
      <c r="C17401" s="205" t="s">
        <v>692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287</v>
      </c>
      <c r="H17401" s="207" t="s">
        <v>215</v>
      </c>
      <c r="I17401" s="278" t="s">
        <v>253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691</v>
      </c>
      <c r="C17402" s="205" t="s">
        <v>692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287</v>
      </c>
      <c r="H17402" s="207" t="s">
        <v>215</v>
      </c>
      <c r="I17402" s="278" t="s">
        <v>253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691</v>
      </c>
      <c r="C17403" s="205" t="s">
        <v>692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287</v>
      </c>
      <c r="H17403" s="207" t="s">
        <v>2652</v>
      </c>
      <c r="I17403" s="207" t="s">
        <v>235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691</v>
      </c>
      <c r="C17404" s="205" t="s">
        <v>692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287</v>
      </c>
      <c r="H17404" s="207" t="s">
        <v>2711</v>
      </c>
      <c r="I17404" s="207" t="s">
        <v>241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691</v>
      </c>
      <c r="C17405" s="205" t="s">
        <v>692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287</v>
      </c>
      <c r="H17405" s="207" t="s">
        <v>2711</v>
      </c>
      <c r="I17405" s="207" t="s">
        <v>241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691</v>
      </c>
      <c r="C17406" s="205" t="s">
        <v>692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287</v>
      </c>
      <c r="H17406" s="207" t="s">
        <v>2262</v>
      </c>
      <c r="I17406" s="207" t="s">
        <v>247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691</v>
      </c>
      <c r="C17407" s="205" t="s">
        <v>692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287</v>
      </c>
      <c r="H17407" s="207" t="s">
        <v>2708</v>
      </c>
      <c r="I17407" s="207" t="s">
        <v>250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691</v>
      </c>
      <c r="C17408" s="205" t="s">
        <v>692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287</v>
      </c>
      <c r="H17408" s="207" t="s">
        <v>2920</v>
      </c>
      <c r="I17408" s="221" t="s">
        <v>241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691</v>
      </c>
      <c r="C17409" s="205" t="s">
        <v>692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287</v>
      </c>
      <c r="H17409" s="207" t="s">
        <v>2920</v>
      </c>
      <c r="I17409" s="221" t="s">
        <v>241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691</v>
      </c>
      <c r="C17410" s="205" t="s">
        <v>692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287</v>
      </c>
      <c r="H17410" s="207" t="s">
        <v>342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691</v>
      </c>
      <c r="C17411" s="205" t="s">
        <v>692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287</v>
      </c>
      <c r="H17411" s="207" t="s">
        <v>2921</v>
      </c>
      <c r="I17411" s="278" t="s">
        <v>253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691</v>
      </c>
      <c r="C17412" s="205" t="s">
        <v>692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287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691</v>
      </c>
      <c r="C17413" s="205" t="s">
        <v>692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287</v>
      </c>
      <c r="H17413" s="207" t="s">
        <v>2866</v>
      </c>
      <c r="I17413" s="207" t="s">
        <v>241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691</v>
      </c>
      <c r="C17414" s="205" t="s">
        <v>692</v>
      </c>
      <c r="D17414" s="72" t="str">
        <f t="shared" si="545"/>
        <v>abr/2020</v>
      </c>
      <c r="E17414" s="206">
        <v>43935</v>
      </c>
      <c r="F17414" s="205" t="s">
        <v>2199</v>
      </c>
      <c r="G17414" s="205" t="s">
        <v>287</v>
      </c>
      <c r="H17414" s="207" t="s">
        <v>2922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691</v>
      </c>
      <c r="C17415" s="205" t="s">
        <v>692</v>
      </c>
      <c r="D17415" s="72" t="str">
        <f t="shared" si="545"/>
        <v>abr/2020</v>
      </c>
      <c r="E17415" s="206">
        <v>43935</v>
      </c>
      <c r="F17415" s="205" t="s">
        <v>2199</v>
      </c>
      <c r="G17415" s="205" t="s">
        <v>287</v>
      </c>
      <c r="H17415" s="207" t="s">
        <v>2922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691</v>
      </c>
      <c r="C17416" s="205" t="s">
        <v>692</v>
      </c>
      <c r="D17416" s="72" t="str">
        <f t="shared" si="545"/>
        <v>abr/2020</v>
      </c>
      <c r="E17416" s="206">
        <v>43935</v>
      </c>
      <c r="F17416" s="205" t="s">
        <v>2199</v>
      </c>
      <c r="G17416" s="205" t="s">
        <v>287</v>
      </c>
      <c r="H17416" s="207" t="s">
        <v>2923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691</v>
      </c>
      <c r="C17417" s="205" t="s">
        <v>692</v>
      </c>
      <c r="D17417" s="72" t="str">
        <f t="shared" si="545"/>
        <v>abr/2020</v>
      </c>
      <c r="E17417" s="206">
        <v>43935</v>
      </c>
      <c r="F17417" s="205" t="s">
        <v>2199</v>
      </c>
      <c r="G17417" s="205" t="s">
        <v>287</v>
      </c>
      <c r="H17417" s="207" t="s">
        <v>2924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691</v>
      </c>
      <c r="C17418" s="205" t="s">
        <v>692</v>
      </c>
      <c r="D17418" s="72" t="str">
        <f t="shared" si="545"/>
        <v>abr/2020</v>
      </c>
      <c r="E17418" s="206">
        <v>43935</v>
      </c>
      <c r="F17418" s="205" t="s">
        <v>2199</v>
      </c>
      <c r="G17418" s="205" t="s">
        <v>287</v>
      </c>
      <c r="H17418" s="207" t="s">
        <v>2925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691</v>
      </c>
      <c r="C17419" s="205" t="s">
        <v>692</v>
      </c>
      <c r="D17419" s="72" t="str">
        <f t="shared" si="545"/>
        <v>abr/2020</v>
      </c>
      <c r="E17419" s="206">
        <v>43935</v>
      </c>
      <c r="F17419" s="205" t="s">
        <v>2199</v>
      </c>
      <c r="G17419" s="205" t="s">
        <v>287</v>
      </c>
      <c r="H17419" s="207" t="s">
        <v>2925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691</v>
      </c>
      <c r="C17420" s="205" t="s">
        <v>692</v>
      </c>
      <c r="D17420" s="72" t="str">
        <f t="shared" si="545"/>
        <v>abr/2020</v>
      </c>
      <c r="E17420" s="206">
        <v>43935</v>
      </c>
      <c r="F17420" s="205" t="s">
        <v>2199</v>
      </c>
      <c r="G17420" s="205" t="s">
        <v>287</v>
      </c>
      <c r="H17420" s="207" t="s">
        <v>2925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691</v>
      </c>
      <c r="C17421" s="205" t="s">
        <v>692</v>
      </c>
      <c r="D17421" s="72" t="str">
        <f t="shared" si="545"/>
        <v>abr/2020</v>
      </c>
      <c r="E17421" s="206">
        <v>43935</v>
      </c>
      <c r="F17421" s="205" t="s">
        <v>2199</v>
      </c>
      <c r="G17421" s="205" t="s">
        <v>287</v>
      </c>
      <c r="H17421" s="207" t="s">
        <v>2926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691</v>
      </c>
      <c r="C17422" s="205" t="s">
        <v>692</v>
      </c>
      <c r="D17422" s="72" t="str">
        <f t="shared" si="545"/>
        <v>abr/2020</v>
      </c>
      <c r="E17422" s="206">
        <v>43935</v>
      </c>
      <c r="F17422" s="205" t="s">
        <v>2199</v>
      </c>
      <c r="G17422" s="205" t="s">
        <v>287</v>
      </c>
      <c r="H17422" s="207" t="s">
        <v>2926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691</v>
      </c>
      <c r="C17423" s="205" t="s">
        <v>692</v>
      </c>
      <c r="D17423" s="72" t="str">
        <f t="shared" si="545"/>
        <v>abr/2020</v>
      </c>
      <c r="E17423" s="206">
        <v>43935</v>
      </c>
      <c r="F17423" s="205" t="s">
        <v>2199</v>
      </c>
      <c r="G17423" s="205" t="s">
        <v>287</v>
      </c>
      <c r="H17423" s="207" t="s">
        <v>2927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691</v>
      </c>
      <c r="C17424" s="205" t="s">
        <v>692</v>
      </c>
      <c r="D17424" s="72" t="str">
        <f t="shared" si="545"/>
        <v>abr/2020</v>
      </c>
      <c r="E17424" s="206">
        <v>43935</v>
      </c>
      <c r="F17424" s="205" t="s">
        <v>2199</v>
      </c>
      <c r="G17424" s="205" t="s">
        <v>287</v>
      </c>
      <c r="H17424" s="207" t="s">
        <v>2927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691</v>
      </c>
      <c r="C17425" s="205" t="s">
        <v>692</v>
      </c>
      <c r="D17425" s="72" t="str">
        <f t="shared" si="545"/>
        <v>abr/2020</v>
      </c>
      <c r="E17425" s="206">
        <v>43935</v>
      </c>
      <c r="F17425" s="205" t="s">
        <v>2199</v>
      </c>
      <c r="G17425" s="205" t="s">
        <v>287</v>
      </c>
      <c r="H17425" s="207" t="s">
        <v>2927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691</v>
      </c>
      <c r="C17426" s="205" t="s">
        <v>692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287</v>
      </c>
      <c r="H17426" s="207" t="s">
        <v>2278</v>
      </c>
      <c r="I17426" s="207" t="s">
        <v>240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691</v>
      </c>
      <c r="C17427" s="205" t="s">
        <v>692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287</v>
      </c>
      <c r="H17427" s="207" t="s">
        <v>288</v>
      </c>
      <c r="I17427" s="207" t="s">
        <v>244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691</v>
      </c>
      <c r="C17428" s="205" t="s">
        <v>692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287</v>
      </c>
      <c r="H17428" s="207" t="s">
        <v>178</v>
      </c>
      <c r="I17428" s="207" t="s">
        <v>240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691</v>
      </c>
      <c r="C17429" s="205" t="s">
        <v>692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287</v>
      </c>
      <c r="H17429" s="207" t="s">
        <v>2880</v>
      </c>
      <c r="I17429" s="207" t="s">
        <v>241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691</v>
      </c>
      <c r="C17430" s="205" t="s">
        <v>692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287</v>
      </c>
      <c r="H17430" s="207" t="s">
        <v>2880</v>
      </c>
      <c r="I17430" s="207" t="s">
        <v>241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691</v>
      </c>
      <c r="C17431" s="205" t="s">
        <v>692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287</v>
      </c>
      <c r="H17431" s="207" t="s">
        <v>316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691</v>
      </c>
      <c r="C17432" s="205" t="s">
        <v>692</v>
      </c>
      <c r="D17432" s="72" t="str">
        <f t="shared" si="545"/>
        <v>abr/2020</v>
      </c>
      <c r="E17432" s="206">
        <v>43935</v>
      </c>
      <c r="F17432" s="205" t="s">
        <v>210</v>
      </c>
      <c r="G17432" s="205" t="s">
        <v>287</v>
      </c>
      <c r="H17432" s="207" t="s">
        <v>298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691</v>
      </c>
      <c r="C17433" s="205" t="s">
        <v>692</v>
      </c>
      <c r="D17433" s="72" t="str">
        <f t="shared" si="545"/>
        <v>abr/2020</v>
      </c>
      <c r="E17433" s="206">
        <v>43935</v>
      </c>
      <c r="F17433" s="205" t="s">
        <v>210</v>
      </c>
      <c r="G17433" s="205" t="s">
        <v>287</v>
      </c>
      <c r="H17433" s="207" t="s">
        <v>298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691</v>
      </c>
      <c r="C17434" s="205" t="s">
        <v>692</v>
      </c>
      <c r="D17434" s="72" t="str">
        <f t="shared" si="545"/>
        <v>abr/2020</v>
      </c>
      <c r="E17434" s="206">
        <v>43935</v>
      </c>
      <c r="F17434" s="205" t="s">
        <v>210</v>
      </c>
      <c r="G17434" s="205" t="s">
        <v>287</v>
      </c>
      <c r="H17434" s="207" t="s">
        <v>298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691</v>
      </c>
      <c r="C17435" s="205" t="s">
        <v>692</v>
      </c>
      <c r="D17435" s="72" t="str">
        <f t="shared" si="545"/>
        <v>abr/2020</v>
      </c>
      <c r="E17435" s="206">
        <v>43935</v>
      </c>
      <c r="F17435" s="205" t="s">
        <v>210</v>
      </c>
      <c r="G17435" s="205" t="s">
        <v>287</v>
      </c>
      <c r="H17435" s="207" t="s">
        <v>298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691</v>
      </c>
      <c r="C17436" s="205" t="s">
        <v>692</v>
      </c>
      <c r="D17436" s="72" t="str">
        <f t="shared" si="545"/>
        <v>abr/2020</v>
      </c>
      <c r="E17436" s="206">
        <v>43935</v>
      </c>
      <c r="F17436" s="205" t="s">
        <v>210</v>
      </c>
      <c r="G17436" s="205" t="s">
        <v>287</v>
      </c>
      <c r="H17436" s="207" t="s">
        <v>298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691</v>
      </c>
      <c r="C17437" s="205" t="s">
        <v>692</v>
      </c>
      <c r="D17437" s="72" t="str">
        <f t="shared" si="545"/>
        <v>abr/2020</v>
      </c>
      <c r="E17437" s="206">
        <v>43935</v>
      </c>
      <c r="F17437" s="205" t="s">
        <v>210</v>
      </c>
      <c r="G17437" s="205" t="s">
        <v>287</v>
      </c>
      <c r="H17437" s="207" t="s">
        <v>298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691</v>
      </c>
      <c r="C17438" s="205" t="s">
        <v>692</v>
      </c>
      <c r="D17438" s="72" t="str">
        <f t="shared" si="545"/>
        <v>abr/2020</v>
      </c>
      <c r="E17438" s="206">
        <v>43935</v>
      </c>
      <c r="F17438" s="205" t="s">
        <v>210</v>
      </c>
      <c r="G17438" s="205" t="s">
        <v>287</v>
      </c>
      <c r="H17438" s="207" t="s">
        <v>298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691</v>
      </c>
      <c r="C17439" s="205" t="s">
        <v>692</v>
      </c>
      <c r="D17439" s="72" t="str">
        <f t="shared" si="545"/>
        <v>abr/2020</v>
      </c>
      <c r="E17439" s="206">
        <v>43935</v>
      </c>
      <c r="F17439" s="205" t="s">
        <v>210</v>
      </c>
      <c r="G17439" s="205" t="s">
        <v>287</v>
      </c>
      <c r="H17439" s="207" t="s">
        <v>298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691</v>
      </c>
      <c r="C17440" s="205" t="s">
        <v>692</v>
      </c>
      <c r="D17440" s="72" t="str">
        <f t="shared" si="545"/>
        <v>abr/2020</v>
      </c>
      <c r="E17440" s="206">
        <v>43935</v>
      </c>
      <c r="F17440" s="205" t="s">
        <v>210</v>
      </c>
      <c r="G17440" s="205" t="s">
        <v>287</v>
      </c>
      <c r="H17440" s="207" t="s">
        <v>298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691</v>
      </c>
      <c r="C17441" s="205" t="s">
        <v>692</v>
      </c>
      <c r="D17441" s="72" t="str">
        <f t="shared" si="545"/>
        <v>abr/2020</v>
      </c>
      <c r="E17441" s="206">
        <v>43935</v>
      </c>
      <c r="F17441" s="205" t="s">
        <v>210</v>
      </c>
      <c r="G17441" s="205" t="s">
        <v>287</v>
      </c>
      <c r="H17441" s="207" t="s">
        <v>298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691</v>
      </c>
      <c r="C17442" s="205" t="s">
        <v>692</v>
      </c>
      <c r="D17442" s="72" t="str">
        <f t="shared" si="545"/>
        <v>abr/2020</v>
      </c>
      <c r="E17442" s="206">
        <v>43935</v>
      </c>
      <c r="F17442" s="205" t="s">
        <v>210</v>
      </c>
      <c r="G17442" s="205" t="s">
        <v>287</v>
      </c>
      <c r="H17442" s="207" t="s">
        <v>298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691</v>
      </c>
      <c r="C17443" s="205" t="s">
        <v>692</v>
      </c>
      <c r="D17443" s="72" t="str">
        <f t="shared" si="545"/>
        <v>abr/2020</v>
      </c>
      <c r="E17443" s="206">
        <v>43935</v>
      </c>
      <c r="F17443" s="205" t="s">
        <v>210</v>
      </c>
      <c r="G17443" s="205" t="s">
        <v>287</v>
      </c>
      <c r="H17443" s="207" t="s">
        <v>298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691</v>
      </c>
      <c r="C17444" s="205" t="s">
        <v>692</v>
      </c>
      <c r="D17444" s="72" t="str">
        <f t="shared" si="545"/>
        <v>abr/2020</v>
      </c>
      <c r="E17444" s="206">
        <v>43935</v>
      </c>
      <c r="F17444" s="205" t="s">
        <v>210</v>
      </c>
      <c r="G17444" s="205" t="s">
        <v>287</v>
      </c>
      <c r="H17444" s="207" t="s">
        <v>298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691</v>
      </c>
      <c r="C17445" s="205" t="s">
        <v>692</v>
      </c>
      <c r="D17445" s="72" t="str">
        <f t="shared" si="545"/>
        <v>abr/2020</v>
      </c>
      <c r="E17445" s="206">
        <v>43935</v>
      </c>
      <c r="F17445" s="205" t="s">
        <v>210</v>
      </c>
      <c r="G17445" s="205" t="s">
        <v>287</v>
      </c>
      <c r="H17445" s="207" t="s">
        <v>298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691</v>
      </c>
      <c r="C17446" s="205" t="s">
        <v>692</v>
      </c>
      <c r="D17446" s="72" t="str">
        <f t="shared" si="545"/>
        <v>abr/2020</v>
      </c>
      <c r="E17446" s="206">
        <v>43935</v>
      </c>
      <c r="F17446" s="205" t="s">
        <v>210</v>
      </c>
      <c r="G17446" s="205" t="s">
        <v>287</v>
      </c>
      <c r="H17446" s="207" t="s">
        <v>298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691</v>
      </c>
      <c r="C17447" s="205" t="s">
        <v>692</v>
      </c>
      <c r="D17447" s="72" t="str">
        <f t="shared" si="545"/>
        <v>abr/2020</v>
      </c>
      <c r="E17447" s="206">
        <v>43935</v>
      </c>
      <c r="F17447" s="205" t="s">
        <v>210</v>
      </c>
      <c r="G17447" s="205" t="s">
        <v>287</v>
      </c>
      <c r="H17447" s="207" t="s">
        <v>298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691</v>
      </c>
      <c r="C17448" s="205" t="s">
        <v>692</v>
      </c>
      <c r="D17448" s="72" t="str">
        <f t="shared" si="545"/>
        <v>abr/2020</v>
      </c>
      <c r="E17448" s="206">
        <v>43935</v>
      </c>
      <c r="F17448" s="205" t="s">
        <v>210</v>
      </c>
      <c r="G17448" s="205" t="s">
        <v>287</v>
      </c>
      <c r="H17448" s="207" t="s">
        <v>298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691</v>
      </c>
      <c r="C17449" s="205" t="s">
        <v>692</v>
      </c>
      <c r="D17449" s="72" t="str">
        <f t="shared" si="545"/>
        <v>abr/2020</v>
      </c>
      <c r="E17449" s="206">
        <v>43935</v>
      </c>
      <c r="F17449" s="205" t="s">
        <v>210</v>
      </c>
      <c r="G17449" s="205" t="s">
        <v>287</v>
      </c>
      <c r="H17449" s="207" t="s">
        <v>298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691</v>
      </c>
      <c r="C17450" s="205" t="s">
        <v>692</v>
      </c>
      <c r="D17450" s="72" t="str">
        <f t="shared" si="545"/>
        <v>abr/2020</v>
      </c>
      <c r="E17450" s="206">
        <v>43935</v>
      </c>
      <c r="F17450" s="205" t="s">
        <v>210</v>
      </c>
      <c r="G17450" s="205" t="s">
        <v>287</v>
      </c>
      <c r="H17450" s="207" t="s">
        <v>298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691</v>
      </c>
      <c r="C17451" s="205" t="s">
        <v>692</v>
      </c>
      <c r="D17451" s="72" t="str">
        <f t="shared" si="545"/>
        <v>abr/2020</v>
      </c>
      <c r="E17451" s="206">
        <v>43935</v>
      </c>
      <c r="F17451" s="205" t="s">
        <v>210</v>
      </c>
      <c r="G17451" s="205" t="s">
        <v>287</v>
      </c>
      <c r="H17451" s="207" t="s">
        <v>298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691</v>
      </c>
      <c r="C17452" s="205" t="s">
        <v>692</v>
      </c>
      <c r="D17452" s="72" t="str">
        <f t="shared" si="545"/>
        <v>abr/2020</v>
      </c>
      <c r="E17452" s="206">
        <v>43935</v>
      </c>
      <c r="F17452" s="205" t="s">
        <v>210</v>
      </c>
      <c r="G17452" s="205" t="s">
        <v>287</v>
      </c>
      <c r="H17452" s="207" t="s">
        <v>298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691</v>
      </c>
      <c r="C17453" s="205" t="s">
        <v>692</v>
      </c>
      <c r="D17453" s="72" t="str">
        <f t="shared" si="545"/>
        <v>abr/2020</v>
      </c>
      <c r="E17453" s="206">
        <v>43935</v>
      </c>
      <c r="F17453" s="205" t="s">
        <v>210</v>
      </c>
      <c r="G17453" s="205" t="s">
        <v>287</v>
      </c>
      <c r="H17453" s="207" t="s">
        <v>298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691</v>
      </c>
      <c r="C17454" s="205" t="s">
        <v>692</v>
      </c>
      <c r="D17454" s="72" t="str">
        <f t="shared" si="545"/>
        <v>abr/2020</v>
      </c>
      <c r="E17454" s="206">
        <v>43935</v>
      </c>
      <c r="F17454" s="205" t="s">
        <v>210</v>
      </c>
      <c r="G17454" s="205" t="s">
        <v>287</v>
      </c>
      <c r="H17454" s="207" t="s">
        <v>298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691</v>
      </c>
      <c r="C17455" s="205" t="s">
        <v>692</v>
      </c>
      <c r="D17455" s="72" t="str">
        <f t="shared" si="545"/>
        <v>abr/2020</v>
      </c>
      <c r="E17455" s="206">
        <v>43935</v>
      </c>
      <c r="F17455" s="205" t="s">
        <v>210</v>
      </c>
      <c r="G17455" s="205" t="s">
        <v>287</v>
      </c>
      <c r="H17455" s="207" t="s">
        <v>298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691</v>
      </c>
      <c r="C17456" s="205" t="s">
        <v>692</v>
      </c>
      <c r="D17456" s="72" t="str">
        <f t="shared" si="545"/>
        <v>abr/2020</v>
      </c>
      <c r="E17456" s="206">
        <v>43935</v>
      </c>
      <c r="F17456" s="205" t="s">
        <v>210</v>
      </c>
      <c r="G17456" s="205" t="s">
        <v>287</v>
      </c>
      <c r="H17456" s="207" t="s">
        <v>298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691</v>
      </c>
      <c r="C17457" s="205" t="s">
        <v>692</v>
      </c>
      <c r="D17457" s="72" t="str">
        <f t="shared" si="545"/>
        <v>abr/2020</v>
      </c>
      <c r="E17457" s="206">
        <v>43935</v>
      </c>
      <c r="F17457" s="205" t="s">
        <v>203</v>
      </c>
      <c r="G17457" s="205" t="s">
        <v>287</v>
      </c>
      <c r="H17457" s="207" t="s">
        <v>204</v>
      </c>
      <c r="I17457" s="207" t="s">
        <v>292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691</v>
      </c>
      <c r="C17458" s="205" t="s">
        <v>692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287</v>
      </c>
      <c r="H17458" s="207" t="s">
        <v>2928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691</v>
      </c>
      <c r="C17459" s="205" t="s">
        <v>692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287</v>
      </c>
      <c r="H17459" s="207" t="s">
        <v>2706</v>
      </c>
      <c r="I17459" s="207" t="s">
        <v>240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691</v>
      </c>
      <c r="C17460" s="205" t="s">
        <v>692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287</v>
      </c>
      <c r="H17460" s="207" t="s">
        <v>346</v>
      </c>
      <c r="I17460" s="207" t="s">
        <v>240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691</v>
      </c>
      <c r="C17461" s="205" t="s">
        <v>692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287</v>
      </c>
      <c r="H17461" s="207" t="s">
        <v>2850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691</v>
      </c>
      <c r="C17462" s="205" t="s">
        <v>692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287</v>
      </c>
      <c r="H17462" s="207" t="s">
        <v>2368</v>
      </c>
      <c r="I17462" s="207" t="s">
        <v>240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691</v>
      </c>
      <c r="C17463" s="205" t="s">
        <v>692</v>
      </c>
      <c r="D17463" s="72" t="str">
        <f t="shared" si="545"/>
        <v>abr/2020</v>
      </c>
      <c r="E17463" s="206">
        <v>43936</v>
      </c>
      <c r="F17463" s="205" t="s">
        <v>2199</v>
      </c>
      <c r="G17463" s="205" t="s">
        <v>287</v>
      </c>
      <c r="H17463" s="207" t="s">
        <v>2929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691</v>
      </c>
      <c r="C17464" s="205" t="s">
        <v>692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287</v>
      </c>
      <c r="H17464" s="207" t="s">
        <v>363</v>
      </c>
      <c r="I17464" s="207" t="s">
        <v>241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691</v>
      </c>
      <c r="C17465" s="205" t="s">
        <v>692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287</v>
      </c>
      <c r="H17465" s="207" t="s">
        <v>363</v>
      </c>
      <c r="I17465" s="207" t="s">
        <v>240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691</v>
      </c>
      <c r="C17466" s="205" t="s">
        <v>692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287</v>
      </c>
      <c r="H17466" s="207" t="s">
        <v>363</v>
      </c>
      <c r="I17466" s="207" t="s">
        <v>243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691</v>
      </c>
      <c r="C17467" s="205" t="s">
        <v>692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287</v>
      </c>
      <c r="H17467" s="207" t="s">
        <v>363</v>
      </c>
      <c r="I17467" s="207" t="s">
        <v>243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691</v>
      </c>
      <c r="C17468" s="205" t="s">
        <v>692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287</v>
      </c>
      <c r="H17468" s="207" t="s">
        <v>363</v>
      </c>
      <c r="I17468" s="207" t="s">
        <v>240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691</v>
      </c>
      <c r="C17469" s="205" t="s">
        <v>692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287</v>
      </c>
      <c r="H17469" s="207" t="s">
        <v>363</v>
      </c>
      <c r="I17469" s="207" t="s">
        <v>240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691</v>
      </c>
      <c r="C17470" s="205" t="s">
        <v>692</v>
      </c>
      <c r="D17470" s="72" t="str">
        <f t="shared" si="545"/>
        <v>abr/2020</v>
      </c>
      <c r="E17470" s="206">
        <v>43936</v>
      </c>
      <c r="F17470" s="205" t="s">
        <v>210</v>
      </c>
      <c r="G17470" s="205" t="s">
        <v>287</v>
      </c>
      <c r="H17470" s="207" t="s">
        <v>298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691</v>
      </c>
      <c r="C17471" s="205" t="s">
        <v>692</v>
      </c>
      <c r="D17471" s="72" t="str">
        <f t="shared" si="545"/>
        <v>abr/2020</v>
      </c>
      <c r="E17471" s="206">
        <v>43936</v>
      </c>
      <c r="F17471" s="205" t="s">
        <v>210</v>
      </c>
      <c r="G17471" s="205" t="s">
        <v>287</v>
      </c>
      <c r="H17471" s="207" t="s">
        <v>298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691</v>
      </c>
      <c r="C17472" s="205" t="s">
        <v>692</v>
      </c>
      <c r="D17472" s="72" t="str">
        <f t="shared" si="545"/>
        <v>abr/2020</v>
      </c>
      <c r="E17472" s="206">
        <v>43936</v>
      </c>
      <c r="F17472" s="205" t="s">
        <v>210</v>
      </c>
      <c r="G17472" s="205" t="s">
        <v>287</v>
      </c>
      <c r="H17472" s="207" t="s">
        <v>298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691</v>
      </c>
      <c r="C17473" s="205" t="s">
        <v>692</v>
      </c>
      <c r="D17473" s="72" t="str">
        <f t="shared" si="545"/>
        <v>abr/2020</v>
      </c>
      <c r="E17473" s="206">
        <v>43936</v>
      </c>
      <c r="F17473" s="205" t="s">
        <v>210</v>
      </c>
      <c r="G17473" s="205" t="s">
        <v>287</v>
      </c>
      <c r="H17473" s="207" t="s">
        <v>298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691</v>
      </c>
      <c r="C17474" s="205" t="s">
        <v>692</v>
      </c>
      <c r="D17474" s="72" t="str">
        <f t="shared" si="545"/>
        <v>abr/2020</v>
      </c>
      <c r="E17474" s="206">
        <v>43936</v>
      </c>
      <c r="F17474" s="205" t="s">
        <v>210</v>
      </c>
      <c r="G17474" s="205" t="s">
        <v>287</v>
      </c>
      <c r="H17474" s="207" t="s">
        <v>298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691</v>
      </c>
      <c r="C17475" s="205" t="s">
        <v>692</v>
      </c>
      <c r="D17475" s="72" t="str">
        <f t="shared" si="545"/>
        <v>abr/2020</v>
      </c>
      <c r="E17475" s="206">
        <v>43936</v>
      </c>
      <c r="F17475" s="205" t="s">
        <v>210</v>
      </c>
      <c r="G17475" s="205" t="s">
        <v>287</v>
      </c>
      <c r="H17475" s="207" t="s">
        <v>298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691</v>
      </c>
      <c r="C17476" s="205" t="s">
        <v>692</v>
      </c>
      <c r="D17476" s="72" t="str">
        <f t="shared" ref="D17476:D17539" si="547">TEXT(E17476,"mmm/aaaa")</f>
        <v>abr/2020</v>
      </c>
      <c r="E17476" s="206">
        <v>43936</v>
      </c>
      <c r="F17476" s="205" t="s">
        <v>210</v>
      </c>
      <c r="G17476" s="205" t="s">
        <v>287</v>
      </c>
      <c r="H17476" s="207" t="s">
        <v>321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691</v>
      </c>
      <c r="C17477" s="205" t="s">
        <v>692</v>
      </c>
      <c r="D17477" s="72" t="str">
        <f t="shared" si="547"/>
        <v>abr/2020</v>
      </c>
      <c r="E17477" s="206">
        <v>43936</v>
      </c>
      <c r="F17477" s="205" t="s">
        <v>203</v>
      </c>
      <c r="G17477" s="205" t="s">
        <v>287</v>
      </c>
      <c r="H17477" s="207" t="s">
        <v>204</v>
      </c>
      <c r="I17477" s="207" t="s">
        <v>292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691</v>
      </c>
      <c r="C17478" s="205" t="s">
        <v>692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287</v>
      </c>
      <c r="H17478" s="207" t="s">
        <v>346</v>
      </c>
      <c r="I17478" s="207" t="s">
        <v>240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691</v>
      </c>
      <c r="C17479" s="205" t="s">
        <v>692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287</v>
      </c>
      <c r="H17479" s="207" t="s">
        <v>2308</v>
      </c>
      <c r="I17479" s="207" t="s">
        <v>251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691</v>
      </c>
      <c r="C17480" s="205" t="s">
        <v>692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287</v>
      </c>
      <c r="H17480" s="207" t="s">
        <v>2847</v>
      </c>
      <c r="I17480" s="281" t="s">
        <v>253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691</v>
      </c>
      <c r="C17481" s="205" t="s">
        <v>692</v>
      </c>
      <c r="D17481" s="72" t="str">
        <f t="shared" si="547"/>
        <v>abr/2020</v>
      </c>
      <c r="E17481" s="206">
        <v>43937</v>
      </c>
      <c r="F17481" s="205" t="s">
        <v>201</v>
      </c>
      <c r="G17481" s="205" t="s">
        <v>287</v>
      </c>
      <c r="H17481" s="207" t="s">
        <v>294</v>
      </c>
      <c r="I17481" s="207" t="s">
        <v>229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691</v>
      </c>
      <c r="C17482" s="205" t="s">
        <v>692</v>
      </c>
      <c r="D17482" s="72" t="str">
        <f t="shared" si="547"/>
        <v>abr/2020</v>
      </c>
      <c r="E17482" s="206">
        <v>43937</v>
      </c>
      <c r="F17482" s="205" t="s">
        <v>210</v>
      </c>
      <c r="G17482" s="205" t="s">
        <v>287</v>
      </c>
      <c r="H17482" s="207" t="s">
        <v>298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691</v>
      </c>
      <c r="C17483" s="205" t="s">
        <v>692</v>
      </c>
      <c r="D17483" s="72" t="str">
        <f t="shared" si="547"/>
        <v>abr/2020</v>
      </c>
      <c r="E17483" s="206">
        <v>43937</v>
      </c>
      <c r="F17483" s="205" t="s">
        <v>210</v>
      </c>
      <c r="G17483" s="205" t="s">
        <v>287</v>
      </c>
      <c r="H17483" s="207" t="s">
        <v>298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691</v>
      </c>
      <c r="C17484" s="205" t="s">
        <v>692</v>
      </c>
      <c r="D17484" s="72" t="str">
        <f t="shared" si="547"/>
        <v>abr/2020</v>
      </c>
      <c r="E17484" s="206">
        <v>43937</v>
      </c>
      <c r="F17484" s="205" t="s">
        <v>210</v>
      </c>
      <c r="G17484" s="205" t="s">
        <v>287</v>
      </c>
      <c r="H17484" s="207" t="s">
        <v>298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691</v>
      </c>
      <c r="C17485" s="205" t="s">
        <v>692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287</v>
      </c>
      <c r="H17485" s="207" t="s">
        <v>2930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691</v>
      </c>
      <c r="C17486" s="205" t="s">
        <v>692</v>
      </c>
      <c r="D17486" s="72" t="str">
        <f t="shared" si="547"/>
        <v>abr/2020</v>
      </c>
      <c r="E17486" s="206">
        <v>43937</v>
      </c>
      <c r="F17486" s="205" t="s">
        <v>203</v>
      </c>
      <c r="G17486" s="205" t="s">
        <v>287</v>
      </c>
      <c r="H17486" s="207" t="s">
        <v>204</v>
      </c>
      <c r="I17486" s="207" t="s">
        <v>292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691</v>
      </c>
      <c r="C17487" s="205" t="s">
        <v>692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287</v>
      </c>
      <c r="H17487" s="207" t="s">
        <v>2884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691</v>
      </c>
      <c r="C17488" s="205" t="s">
        <v>692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287</v>
      </c>
      <c r="H17488" s="207" t="s">
        <v>2931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691</v>
      </c>
      <c r="C17489" s="205" t="s">
        <v>692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287</v>
      </c>
      <c r="H17489" s="207" t="s">
        <v>2881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691</v>
      </c>
      <c r="C17490" s="205" t="s">
        <v>692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287</v>
      </c>
      <c r="H17490" s="207" t="s">
        <v>2738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691</v>
      </c>
      <c r="C17491" s="205" t="s">
        <v>692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287</v>
      </c>
      <c r="H17491" s="207" t="s">
        <v>2877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691</v>
      </c>
      <c r="C17492" s="205" t="s">
        <v>692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287</v>
      </c>
      <c r="H17492" s="207" t="s">
        <v>999</v>
      </c>
      <c r="I17492" s="207" t="s">
        <v>241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691</v>
      </c>
      <c r="C17493" s="205" t="s">
        <v>692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287</v>
      </c>
      <c r="H17493" s="207" t="s">
        <v>2040</v>
      </c>
      <c r="I17493" s="207" t="s">
        <v>240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691</v>
      </c>
      <c r="C17494" s="205" t="s">
        <v>692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287</v>
      </c>
      <c r="H17494" s="207" t="s">
        <v>2846</v>
      </c>
      <c r="I17494" s="207" t="s">
        <v>240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691</v>
      </c>
      <c r="C17495" s="205" t="s">
        <v>692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287</v>
      </c>
      <c r="H17495" s="207" t="s">
        <v>2846</v>
      </c>
      <c r="I17495" s="207" t="s">
        <v>252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691</v>
      </c>
      <c r="C17496" s="205" t="s">
        <v>692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287</v>
      </c>
      <c r="H17496" s="207" t="s">
        <v>2734</v>
      </c>
      <c r="I17496" s="207" t="s">
        <v>241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691</v>
      </c>
      <c r="C17497" s="205" t="s">
        <v>692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287</v>
      </c>
      <c r="H17497" s="207" t="s">
        <v>2882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691</v>
      </c>
      <c r="C17498" s="205" t="s">
        <v>692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287</v>
      </c>
      <c r="H17498" s="207" t="s">
        <v>2932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691</v>
      </c>
      <c r="C17499" s="205" t="s">
        <v>692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287</v>
      </c>
      <c r="H17499" s="207" t="s">
        <v>2879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691</v>
      </c>
      <c r="C17500" s="205" t="s">
        <v>692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287</v>
      </c>
      <c r="H17500" s="207" t="s">
        <v>2885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691</v>
      </c>
      <c r="C17501" s="205" t="s">
        <v>692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287</v>
      </c>
      <c r="H17501" s="207" t="s">
        <v>2878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691</v>
      </c>
      <c r="C17502" s="205" t="s">
        <v>692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287</v>
      </c>
      <c r="H17502" s="207" t="s">
        <v>2883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691</v>
      </c>
      <c r="C17503" s="205" t="s">
        <v>692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287</v>
      </c>
      <c r="H17503" s="207" t="s">
        <v>2933</v>
      </c>
      <c r="I17503" s="207" t="s">
        <v>253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691</v>
      </c>
      <c r="C17504" s="205" t="s">
        <v>692</v>
      </c>
      <c r="D17504" s="72" t="str">
        <f t="shared" si="547"/>
        <v>abr/2020</v>
      </c>
      <c r="E17504" s="206">
        <v>43938</v>
      </c>
      <c r="F17504" s="205" t="s">
        <v>210</v>
      </c>
      <c r="G17504" s="205" t="s">
        <v>287</v>
      </c>
      <c r="H17504" s="207" t="s">
        <v>298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691</v>
      </c>
      <c r="C17505" s="205" t="s">
        <v>692</v>
      </c>
      <c r="D17505" s="72" t="str">
        <f t="shared" si="547"/>
        <v>abr/2020</v>
      </c>
      <c r="E17505" s="206">
        <v>43938</v>
      </c>
      <c r="F17505" s="205" t="s">
        <v>210</v>
      </c>
      <c r="G17505" s="205" t="s">
        <v>287</v>
      </c>
      <c r="H17505" s="207" t="s">
        <v>298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691</v>
      </c>
      <c r="C17506" s="205" t="s">
        <v>692</v>
      </c>
      <c r="D17506" s="72" t="str">
        <f t="shared" si="547"/>
        <v>abr/2020</v>
      </c>
      <c r="E17506" s="206">
        <v>43938</v>
      </c>
      <c r="F17506" s="205" t="s">
        <v>210</v>
      </c>
      <c r="G17506" s="205" t="s">
        <v>287</v>
      </c>
      <c r="H17506" s="207" t="s">
        <v>298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691</v>
      </c>
      <c r="C17507" s="205" t="s">
        <v>692</v>
      </c>
      <c r="D17507" s="72" t="str">
        <f t="shared" si="547"/>
        <v>abr/2020</v>
      </c>
      <c r="E17507" s="206">
        <v>43938</v>
      </c>
      <c r="F17507" s="205" t="s">
        <v>210</v>
      </c>
      <c r="G17507" s="205" t="s">
        <v>287</v>
      </c>
      <c r="H17507" s="207" t="s">
        <v>298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691</v>
      </c>
      <c r="C17508" s="205" t="s">
        <v>692</v>
      </c>
      <c r="D17508" s="72" t="str">
        <f t="shared" si="547"/>
        <v>abr/2020</v>
      </c>
      <c r="E17508" s="206">
        <v>43938</v>
      </c>
      <c r="F17508" s="205" t="s">
        <v>210</v>
      </c>
      <c r="G17508" s="205" t="s">
        <v>287</v>
      </c>
      <c r="H17508" s="207" t="s">
        <v>298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691</v>
      </c>
      <c r="C17509" s="205" t="s">
        <v>692</v>
      </c>
      <c r="D17509" s="72" t="str">
        <f t="shared" si="547"/>
        <v>abr/2020</v>
      </c>
      <c r="E17509" s="206">
        <v>43938</v>
      </c>
      <c r="F17509" s="205" t="s">
        <v>210</v>
      </c>
      <c r="G17509" s="205" t="s">
        <v>287</v>
      </c>
      <c r="H17509" s="207" t="s">
        <v>298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691</v>
      </c>
      <c r="C17510" s="205" t="s">
        <v>692</v>
      </c>
      <c r="D17510" s="72" t="str">
        <f t="shared" si="547"/>
        <v>abr/2020</v>
      </c>
      <c r="E17510" s="206">
        <v>43938</v>
      </c>
      <c r="F17510" s="205" t="s">
        <v>210</v>
      </c>
      <c r="G17510" s="205" t="s">
        <v>287</v>
      </c>
      <c r="H17510" s="207" t="s">
        <v>298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691</v>
      </c>
      <c r="C17511" s="205" t="s">
        <v>692</v>
      </c>
      <c r="D17511" s="72" t="str">
        <f t="shared" si="547"/>
        <v>abr/2020</v>
      </c>
      <c r="E17511" s="206">
        <v>43938</v>
      </c>
      <c r="F17511" s="205" t="s">
        <v>210</v>
      </c>
      <c r="G17511" s="205" t="s">
        <v>287</v>
      </c>
      <c r="H17511" s="207" t="s">
        <v>298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691</v>
      </c>
      <c r="C17512" s="205" t="s">
        <v>692</v>
      </c>
      <c r="D17512" s="72" t="str">
        <f t="shared" si="547"/>
        <v>abr/2020</v>
      </c>
      <c r="E17512" s="206">
        <v>43938</v>
      </c>
      <c r="F17512" s="205" t="s">
        <v>203</v>
      </c>
      <c r="G17512" s="205" t="s">
        <v>287</v>
      </c>
      <c r="H17512" s="207" t="s">
        <v>204</v>
      </c>
      <c r="I17512" s="207" t="s">
        <v>292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691</v>
      </c>
      <c r="C17513" s="205" t="s">
        <v>692</v>
      </c>
      <c r="D17513" s="72" t="str">
        <f t="shared" si="547"/>
        <v>abr/2020</v>
      </c>
      <c r="E17513" s="206">
        <v>43941</v>
      </c>
      <c r="F17513" s="205" t="s">
        <v>2199</v>
      </c>
      <c r="G17513" s="205" t="s">
        <v>287</v>
      </c>
      <c r="H17513" s="207" t="s">
        <v>2934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691</v>
      </c>
      <c r="C17514" s="205" t="s">
        <v>692</v>
      </c>
      <c r="D17514" s="72" t="str">
        <f t="shared" si="547"/>
        <v>abr/2020</v>
      </c>
      <c r="E17514" s="206">
        <v>43941</v>
      </c>
      <c r="F17514" s="205" t="s">
        <v>210</v>
      </c>
      <c r="G17514" s="205" t="s">
        <v>287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691</v>
      </c>
      <c r="C17515" s="205" t="s">
        <v>692</v>
      </c>
      <c r="D17515" s="72" t="str">
        <f t="shared" si="547"/>
        <v>abr/2020</v>
      </c>
      <c r="E17515" s="206">
        <v>43941</v>
      </c>
      <c r="F17515" s="205" t="s">
        <v>203</v>
      </c>
      <c r="G17515" s="205" t="s">
        <v>287</v>
      </c>
      <c r="H17515" s="207" t="s">
        <v>204</v>
      </c>
      <c r="I17515" s="207" t="s">
        <v>292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693</v>
      </c>
      <c r="C17516" s="205" t="s">
        <v>692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287</v>
      </c>
      <c r="H17516" s="207" t="s">
        <v>140</v>
      </c>
      <c r="I17516" s="207" t="s">
        <v>227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693</v>
      </c>
      <c r="C17517" s="205" t="s">
        <v>692</v>
      </c>
      <c r="D17517" s="72" t="str">
        <f t="shared" si="547"/>
        <v>abr/2020</v>
      </c>
      <c r="E17517" s="206">
        <v>43944</v>
      </c>
      <c r="F17517" s="205" t="s">
        <v>210</v>
      </c>
      <c r="G17517" s="205" t="s">
        <v>287</v>
      </c>
      <c r="H17517" s="207" t="s">
        <v>2935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691</v>
      </c>
      <c r="C17518" s="205" t="s">
        <v>692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287</v>
      </c>
      <c r="H17518" s="207" t="s">
        <v>2610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691</v>
      </c>
      <c r="C17519" s="205" t="s">
        <v>692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287</v>
      </c>
      <c r="H17519" s="207" t="s">
        <v>2706</v>
      </c>
      <c r="I17519" s="207" t="s">
        <v>240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691</v>
      </c>
      <c r="C17520" s="205" t="s">
        <v>692</v>
      </c>
      <c r="D17520" s="72" t="str">
        <f t="shared" si="547"/>
        <v>abr/2020</v>
      </c>
      <c r="E17520" s="206">
        <v>43944</v>
      </c>
      <c r="F17520" s="205" t="s">
        <v>2199</v>
      </c>
      <c r="G17520" s="205" t="s">
        <v>287</v>
      </c>
      <c r="H17520" s="207" t="s">
        <v>2936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691</v>
      </c>
      <c r="C17521" s="205" t="s">
        <v>692</v>
      </c>
      <c r="D17521" s="72" t="str">
        <f t="shared" si="547"/>
        <v>abr/2020</v>
      </c>
      <c r="E17521" s="206">
        <v>43944</v>
      </c>
      <c r="F17521" s="205" t="s">
        <v>210</v>
      </c>
      <c r="G17521" s="205" t="s">
        <v>287</v>
      </c>
      <c r="H17521" s="207" t="s">
        <v>298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691</v>
      </c>
      <c r="C17522" s="205" t="s">
        <v>692</v>
      </c>
      <c r="D17522" s="72" t="str">
        <f t="shared" si="547"/>
        <v>abr/2020</v>
      </c>
      <c r="E17522" s="206">
        <v>43944</v>
      </c>
      <c r="F17522" s="205" t="s">
        <v>210</v>
      </c>
      <c r="G17522" s="205" t="s">
        <v>287</v>
      </c>
      <c r="H17522" s="207" t="s">
        <v>298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691</v>
      </c>
      <c r="C17523" s="205" t="s">
        <v>692</v>
      </c>
      <c r="D17523" s="72" t="str">
        <f t="shared" si="547"/>
        <v>abr/2020</v>
      </c>
      <c r="E17523" s="206">
        <v>43944</v>
      </c>
      <c r="F17523" s="205" t="s">
        <v>203</v>
      </c>
      <c r="G17523" s="205" t="s">
        <v>287</v>
      </c>
      <c r="H17523" s="207" t="s">
        <v>204</v>
      </c>
      <c r="I17523" s="207" t="s">
        <v>292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693</v>
      </c>
      <c r="C17524" s="205" t="s">
        <v>692</v>
      </c>
      <c r="D17524" s="72" t="str">
        <f t="shared" si="547"/>
        <v>abr/2020</v>
      </c>
      <c r="E17524" s="206">
        <v>43945</v>
      </c>
      <c r="F17524" s="205" t="s">
        <v>201</v>
      </c>
      <c r="G17524" s="205" t="s">
        <v>287</v>
      </c>
      <c r="H17524" s="207" t="s">
        <v>1887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691</v>
      </c>
      <c r="C17525" s="205" t="s">
        <v>692</v>
      </c>
      <c r="D17525" s="72" t="str">
        <f t="shared" si="547"/>
        <v>abr/2020</v>
      </c>
      <c r="E17525" s="206">
        <v>43945</v>
      </c>
      <c r="F17525" s="205" t="s">
        <v>201</v>
      </c>
      <c r="G17525" s="205" t="s">
        <v>287</v>
      </c>
      <c r="H17525" s="207" t="s">
        <v>1887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691</v>
      </c>
      <c r="C17526" s="205" t="s">
        <v>692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287</v>
      </c>
      <c r="H17526" s="207" t="s">
        <v>2587</v>
      </c>
      <c r="I17526" s="207" t="s">
        <v>264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691</v>
      </c>
      <c r="C17527" s="205" t="s">
        <v>692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287</v>
      </c>
      <c r="H17527" s="207" t="s">
        <v>2181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691</v>
      </c>
      <c r="C17528" s="205" t="s">
        <v>692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287</v>
      </c>
      <c r="H17528" s="207" t="s">
        <v>2937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691</v>
      </c>
      <c r="C17529" s="205" t="s">
        <v>692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287</v>
      </c>
      <c r="H17529" s="207" t="s">
        <v>2358</v>
      </c>
      <c r="I17529" s="207" t="s">
        <v>241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691</v>
      </c>
      <c r="C17530" s="205" t="s">
        <v>692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287</v>
      </c>
      <c r="H17530" s="207" t="s">
        <v>399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691</v>
      </c>
      <c r="C17531" s="205" t="s">
        <v>692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287</v>
      </c>
      <c r="H17531" s="207" t="s">
        <v>399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691</v>
      </c>
      <c r="C17532" s="205" t="s">
        <v>692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287</v>
      </c>
      <c r="H17532" s="207" t="s">
        <v>2938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691</v>
      </c>
      <c r="C17533" s="205" t="s">
        <v>692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287</v>
      </c>
      <c r="H17533" s="207" t="s">
        <v>1059</v>
      </c>
      <c r="I17533" s="207" t="s">
        <v>261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691</v>
      </c>
      <c r="C17534" s="205" t="s">
        <v>692</v>
      </c>
      <c r="D17534" s="72" t="str">
        <f t="shared" si="547"/>
        <v>abr/2020</v>
      </c>
      <c r="E17534" s="206">
        <v>43945</v>
      </c>
      <c r="F17534" s="205" t="s">
        <v>210</v>
      </c>
      <c r="G17534" s="205" t="s">
        <v>287</v>
      </c>
      <c r="H17534" s="207" t="s">
        <v>298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691</v>
      </c>
      <c r="C17535" s="205" t="s">
        <v>692</v>
      </c>
      <c r="D17535" s="72" t="str">
        <f t="shared" si="547"/>
        <v>abr/2020</v>
      </c>
      <c r="E17535" s="206">
        <v>43948</v>
      </c>
      <c r="F17535" s="205" t="s">
        <v>1618</v>
      </c>
      <c r="G17535" s="205" t="s">
        <v>287</v>
      </c>
      <c r="H17535" s="207" t="s">
        <v>1888</v>
      </c>
      <c r="I17535" s="207" t="s">
        <v>202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691</v>
      </c>
      <c r="C17536" s="205" t="s">
        <v>692</v>
      </c>
      <c r="D17536" s="72" t="str">
        <f t="shared" si="547"/>
        <v>abr/2020</v>
      </c>
      <c r="E17536" s="206">
        <v>43948</v>
      </c>
      <c r="F17536" s="205" t="s">
        <v>201</v>
      </c>
      <c r="G17536" s="205" t="s">
        <v>287</v>
      </c>
      <c r="H17536" s="207" t="s">
        <v>1887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691</v>
      </c>
      <c r="C17537" s="205" t="s">
        <v>692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287</v>
      </c>
      <c r="H17537" s="207" t="s">
        <v>2181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691</v>
      </c>
      <c r="C17538" s="205" t="s">
        <v>692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287</v>
      </c>
      <c r="H17538" s="207" t="s">
        <v>2358</v>
      </c>
      <c r="I17538" s="207" t="s">
        <v>240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691</v>
      </c>
      <c r="C17539" s="205" t="s">
        <v>692</v>
      </c>
      <c r="D17539" s="72" t="str">
        <f t="shared" si="547"/>
        <v>abr/2020</v>
      </c>
      <c r="E17539" s="206">
        <v>43948</v>
      </c>
      <c r="F17539" s="205" t="s">
        <v>2011</v>
      </c>
      <c r="G17539" s="205" t="s">
        <v>287</v>
      </c>
      <c r="H17539" s="207" t="s">
        <v>585</v>
      </c>
      <c r="I17539" s="207" t="s">
        <v>268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691</v>
      </c>
      <c r="C17540" s="205" t="s">
        <v>692</v>
      </c>
      <c r="D17540" s="72" t="str">
        <f t="shared" ref="D17540:D17603" si="549">TEXT(E17540,"mmm/aaaa")</f>
        <v>abr/2020</v>
      </c>
      <c r="E17540" s="206">
        <v>43948</v>
      </c>
      <c r="F17540" s="205" t="s">
        <v>2351</v>
      </c>
      <c r="G17540" s="205" t="s">
        <v>2540</v>
      </c>
      <c r="H17540" s="207" t="s">
        <v>2661</v>
      </c>
      <c r="I17540" s="207" t="s">
        <v>273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691</v>
      </c>
      <c r="C17541" s="205" t="s">
        <v>692</v>
      </c>
      <c r="D17541" s="72" t="str">
        <f t="shared" si="549"/>
        <v>abr/2020</v>
      </c>
      <c r="E17541" s="206">
        <v>43948</v>
      </c>
      <c r="F17541" s="205" t="s">
        <v>210</v>
      </c>
      <c r="G17541" s="205" t="s">
        <v>287</v>
      </c>
      <c r="H17541" s="207" t="s">
        <v>2939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691</v>
      </c>
      <c r="C17542" s="205" t="s">
        <v>692</v>
      </c>
      <c r="D17542" s="72" t="str">
        <f t="shared" si="549"/>
        <v>abr/2020</v>
      </c>
      <c r="E17542" s="206">
        <v>43948</v>
      </c>
      <c r="F17542" s="205" t="s">
        <v>210</v>
      </c>
      <c r="G17542" s="205" t="s">
        <v>287</v>
      </c>
      <c r="H17542" s="207" t="s">
        <v>298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693</v>
      </c>
      <c r="C17543" s="205" t="s">
        <v>692</v>
      </c>
      <c r="D17543" s="72" t="str">
        <f t="shared" si="549"/>
        <v>abr/2020</v>
      </c>
      <c r="E17543" s="206">
        <v>43948</v>
      </c>
      <c r="F17543" s="205" t="s">
        <v>201</v>
      </c>
      <c r="G17543" s="205" t="s">
        <v>287</v>
      </c>
      <c r="H17543" s="207" t="s">
        <v>1887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693</v>
      </c>
      <c r="C17544" s="205" t="s">
        <v>692</v>
      </c>
      <c r="D17544" s="72" t="str">
        <f t="shared" si="549"/>
        <v>abr/2020</v>
      </c>
      <c r="E17544" s="206">
        <v>43948</v>
      </c>
      <c r="F17544" s="205" t="s">
        <v>203</v>
      </c>
      <c r="G17544" s="205" t="s">
        <v>287</v>
      </c>
      <c r="H17544" s="207" t="s">
        <v>204</v>
      </c>
      <c r="I17544" s="207" t="s">
        <v>292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691</v>
      </c>
      <c r="C17545" s="205" t="s">
        <v>692</v>
      </c>
      <c r="D17545" s="72" t="str">
        <f t="shared" si="549"/>
        <v>abr/2020</v>
      </c>
      <c r="E17545" s="206">
        <v>43949</v>
      </c>
      <c r="F17545" s="205" t="s">
        <v>211</v>
      </c>
      <c r="G17545" s="205" t="s">
        <v>287</v>
      </c>
      <c r="H17545" s="207" t="s">
        <v>2940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691</v>
      </c>
      <c r="C17546" s="205" t="s">
        <v>692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287</v>
      </c>
      <c r="H17546" s="207" t="s">
        <v>346</v>
      </c>
      <c r="I17546" s="207" t="s">
        <v>240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691</v>
      </c>
      <c r="C17547" s="205" t="s">
        <v>692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287</v>
      </c>
      <c r="H17547" s="207" t="s">
        <v>346</v>
      </c>
      <c r="I17547" s="207" t="s">
        <v>240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691</v>
      </c>
      <c r="C17548" s="205" t="s">
        <v>692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287</v>
      </c>
      <c r="H17548" s="207" t="s">
        <v>346</v>
      </c>
      <c r="I17548" s="207" t="s">
        <v>240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691</v>
      </c>
      <c r="C17549" s="205" t="s">
        <v>692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287</v>
      </c>
      <c r="H17549" s="207" t="s">
        <v>346</v>
      </c>
      <c r="I17549" s="207" t="s">
        <v>240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691</v>
      </c>
      <c r="C17550" s="205" t="s">
        <v>692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287</v>
      </c>
      <c r="H17550" s="207" t="s">
        <v>346</v>
      </c>
      <c r="I17550" s="207" t="s">
        <v>241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691</v>
      </c>
      <c r="C17551" s="205" t="s">
        <v>692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287</v>
      </c>
      <c r="H17551" s="207" t="s">
        <v>346</v>
      </c>
      <c r="I17551" s="207" t="s">
        <v>241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691</v>
      </c>
      <c r="C17552" s="205" t="s">
        <v>692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287</v>
      </c>
      <c r="H17552" s="207" t="s">
        <v>346</v>
      </c>
      <c r="I17552" s="207" t="s">
        <v>241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691</v>
      </c>
      <c r="C17553" s="205" t="s">
        <v>692</v>
      </c>
      <c r="D17553" s="72" t="str">
        <f t="shared" si="549"/>
        <v>abr/2020</v>
      </c>
      <c r="E17553" s="206">
        <v>43949</v>
      </c>
      <c r="F17553" s="205" t="s">
        <v>210</v>
      </c>
      <c r="G17553" s="205" t="s">
        <v>287</v>
      </c>
      <c r="H17553" s="207" t="s">
        <v>298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691</v>
      </c>
      <c r="C17554" s="205" t="s">
        <v>692</v>
      </c>
      <c r="D17554" s="72" t="str">
        <f t="shared" si="549"/>
        <v>abr/2020</v>
      </c>
      <c r="E17554" s="206">
        <v>43949</v>
      </c>
      <c r="F17554" s="205" t="s">
        <v>203</v>
      </c>
      <c r="G17554" s="205" t="s">
        <v>287</v>
      </c>
      <c r="H17554" s="207" t="s">
        <v>204</v>
      </c>
      <c r="I17554" s="207" t="s">
        <v>292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691</v>
      </c>
      <c r="C17555" s="205" t="s">
        <v>692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287</v>
      </c>
      <c r="H17555" s="207" t="s">
        <v>2843</v>
      </c>
      <c r="I17555" s="267" t="s">
        <v>263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691</v>
      </c>
      <c r="C17556" s="205" t="s">
        <v>692</v>
      </c>
      <c r="D17556" s="72" t="str">
        <f t="shared" si="549"/>
        <v>abr/2020</v>
      </c>
      <c r="E17556" s="206">
        <v>43950</v>
      </c>
      <c r="F17556" s="205" t="s">
        <v>2199</v>
      </c>
      <c r="G17556" s="205" t="s">
        <v>287</v>
      </c>
      <c r="H17556" s="207" t="s">
        <v>2941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691</v>
      </c>
      <c r="C17557" s="205" t="s">
        <v>692</v>
      </c>
      <c r="D17557" s="72" t="str">
        <f t="shared" si="549"/>
        <v>abr/2020</v>
      </c>
      <c r="E17557" s="206">
        <v>43950</v>
      </c>
      <c r="F17557" s="205" t="s">
        <v>210</v>
      </c>
      <c r="G17557" s="205" t="s">
        <v>287</v>
      </c>
      <c r="H17557" s="207" t="s">
        <v>298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691</v>
      </c>
      <c r="C17558" s="205" t="s">
        <v>692</v>
      </c>
      <c r="D17558" s="72" t="str">
        <f t="shared" si="549"/>
        <v>abr/2020</v>
      </c>
      <c r="E17558" s="206">
        <v>43950</v>
      </c>
      <c r="F17558" s="205" t="s">
        <v>210</v>
      </c>
      <c r="G17558" s="205" t="s">
        <v>287</v>
      </c>
      <c r="H17558" s="207" t="s">
        <v>298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691</v>
      </c>
      <c r="C17559" s="205" t="s">
        <v>692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287</v>
      </c>
      <c r="H17559" s="207" t="s">
        <v>2942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691</v>
      </c>
      <c r="C17560" s="205" t="s">
        <v>692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287</v>
      </c>
      <c r="H17560" s="207" t="s">
        <v>2943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691</v>
      </c>
      <c r="C17561" s="205" t="s">
        <v>692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287</v>
      </c>
      <c r="H17561" s="207" t="s">
        <v>2944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691</v>
      </c>
      <c r="C17562" s="205" t="s">
        <v>692</v>
      </c>
      <c r="D17562" s="72" t="str">
        <f t="shared" si="549"/>
        <v>abr/2020</v>
      </c>
      <c r="E17562" s="206">
        <v>43950</v>
      </c>
      <c r="F17562" s="205" t="s">
        <v>203</v>
      </c>
      <c r="G17562" s="205" t="s">
        <v>287</v>
      </c>
      <c r="H17562" s="207" t="s">
        <v>204</v>
      </c>
      <c r="I17562" s="207" t="s">
        <v>292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691</v>
      </c>
      <c r="C17563" s="205" t="s">
        <v>692</v>
      </c>
      <c r="D17563" s="72" t="str">
        <f t="shared" si="549"/>
        <v>abr/2020</v>
      </c>
      <c r="E17563" s="206">
        <v>43951</v>
      </c>
      <c r="F17563" s="205" t="s">
        <v>211</v>
      </c>
      <c r="G17563" s="205" t="s">
        <v>287</v>
      </c>
      <c r="H17563" s="207" t="s">
        <v>2940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691</v>
      </c>
      <c r="C17564" s="205" t="s">
        <v>692</v>
      </c>
      <c r="D17564" s="72" t="str">
        <f t="shared" si="549"/>
        <v>abr/2020</v>
      </c>
      <c r="E17564" s="206">
        <v>43951</v>
      </c>
      <c r="F17564" s="205" t="s">
        <v>2199</v>
      </c>
      <c r="G17564" s="205" t="s">
        <v>287</v>
      </c>
      <c r="H17564" s="207" t="s">
        <v>2945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691</v>
      </c>
      <c r="C17565" s="205" t="s">
        <v>692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287</v>
      </c>
      <c r="H17565" s="207" t="s">
        <v>999</v>
      </c>
      <c r="I17565" s="207" t="s">
        <v>241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691</v>
      </c>
      <c r="C17566" s="213" t="s">
        <v>692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287</v>
      </c>
      <c r="H17566" s="221" t="s">
        <v>2946</v>
      </c>
      <c r="I17566" s="221" t="s">
        <v>240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691</v>
      </c>
      <c r="C17567" s="205" t="s">
        <v>692</v>
      </c>
      <c r="D17567" s="72" t="str">
        <f t="shared" si="549"/>
        <v>abr/2020</v>
      </c>
      <c r="E17567" s="206">
        <v>43951</v>
      </c>
      <c r="F17567" s="205" t="s">
        <v>210</v>
      </c>
      <c r="G17567" s="205" t="s">
        <v>287</v>
      </c>
      <c r="H17567" s="207" t="s">
        <v>298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691</v>
      </c>
      <c r="C17568" s="205" t="s">
        <v>692</v>
      </c>
      <c r="D17568" s="72" t="str">
        <f t="shared" si="549"/>
        <v>abr/2020</v>
      </c>
      <c r="E17568" s="206">
        <v>43951</v>
      </c>
      <c r="F17568" s="205" t="s">
        <v>210</v>
      </c>
      <c r="G17568" s="205" t="s">
        <v>287</v>
      </c>
      <c r="H17568" s="207" t="s">
        <v>298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691</v>
      </c>
      <c r="C17569" s="205" t="s">
        <v>692</v>
      </c>
      <c r="D17569" s="72" t="str">
        <f t="shared" si="549"/>
        <v>abr/2020</v>
      </c>
      <c r="E17569" s="206">
        <v>43951</v>
      </c>
      <c r="F17569" s="205" t="s">
        <v>210</v>
      </c>
      <c r="G17569" s="205" t="s">
        <v>287</v>
      </c>
      <c r="H17569" s="207" t="s">
        <v>298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691</v>
      </c>
      <c r="C17570" s="205" t="s">
        <v>692</v>
      </c>
      <c r="D17570" s="72" t="str">
        <f t="shared" si="549"/>
        <v>abr/2020</v>
      </c>
      <c r="E17570" s="206">
        <v>43951</v>
      </c>
      <c r="F17570" s="205" t="s">
        <v>203</v>
      </c>
      <c r="G17570" s="205" t="s">
        <v>287</v>
      </c>
      <c r="H17570" s="207" t="s">
        <v>204</v>
      </c>
      <c r="I17570" s="207" t="s">
        <v>292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693</v>
      </c>
      <c r="C17571" s="205" t="s">
        <v>692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287</v>
      </c>
      <c r="H17571" s="207" t="s">
        <v>2947</v>
      </c>
      <c r="I17571" s="207" t="s">
        <v>230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691</v>
      </c>
      <c r="C17572" s="205" t="s">
        <v>692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287</v>
      </c>
      <c r="H17572" s="207" t="s">
        <v>2947</v>
      </c>
      <c r="I17572" s="207" t="s">
        <v>230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A17573" s="286" t="str">
        <f t="shared" si="548"/>
        <v>2020</v>
      </c>
      <c r="B17573" s="205" t="s">
        <v>691</v>
      </c>
      <c r="C17573" s="205" t="s">
        <v>692</v>
      </c>
      <c r="D17573" s="72" t="str">
        <f t="shared" si="549"/>
        <v>mai/2020</v>
      </c>
      <c r="E17573" s="206">
        <v>43955</v>
      </c>
      <c r="F17573" s="205" t="s">
        <v>210</v>
      </c>
      <c r="G17573" s="205" t="s">
        <v>287</v>
      </c>
      <c r="H17573" s="207" t="s">
        <v>133</v>
      </c>
      <c r="I17573" s="207" t="s">
        <v>130</v>
      </c>
      <c r="J17573" s="207">
        <v>-4.7699999999999996</v>
      </c>
      <c r="K17573" s="79" t="str">
        <f>IFERROR(IFERROR(VLOOKUP(I17573,'DE-PARA'!B:D,3,0),VLOOKUP(I17573,'DE-PARA'!C:D,2,0)),"NÃO ENCONTRADO")</f>
        <v>Outras Saídas</v>
      </c>
      <c r="L17573" s="56" t="str">
        <f>VLOOKUP(K17573,'Base -Receita-Despesa'!$B:$AS,1,FALSE)</f>
        <v>Outras Saídas</v>
      </c>
    </row>
    <row r="17574" spans="1:12" x14ac:dyDescent="0.3">
      <c r="A17574" s="286" t="str">
        <f t="shared" si="548"/>
        <v>2020</v>
      </c>
      <c r="B17574" s="205" t="s">
        <v>691</v>
      </c>
      <c r="C17574" s="205" t="s">
        <v>692</v>
      </c>
      <c r="D17574" s="72" t="str">
        <f t="shared" si="549"/>
        <v>mai/2020</v>
      </c>
      <c r="E17574" s="206">
        <v>43955</v>
      </c>
      <c r="F17574" s="205" t="s">
        <v>203</v>
      </c>
      <c r="G17574" s="205" t="s">
        <v>287</v>
      </c>
      <c r="H17574" s="207" t="s">
        <v>204</v>
      </c>
      <c r="I17574" s="207" t="s">
        <v>292</v>
      </c>
      <c r="J17574" s="207">
        <v>4.7699999999999996</v>
      </c>
      <c r="K17574" s="79" t="str">
        <f>IFERROR(IFERROR(VLOOKUP(I17574,'DE-PARA'!B:D,3,0),VLOOKUP(I17574,'DE-PARA'!C:D,2,0)),"NÃO ENCONTRADO")</f>
        <v>Entrada Conta Aplicação (+)</v>
      </c>
      <c r="L17574" s="56" t="str">
        <f>VLOOKUP(K17574,'Base -Receita-Despesa'!$B:$AS,1,FALSE)</f>
        <v>ENTRADA CONTA APLICAÇÃO (+)</v>
      </c>
    </row>
    <row r="17575" spans="1:12" x14ac:dyDescent="0.3">
      <c r="A17575" s="286" t="str">
        <f t="shared" si="548"/>
        <v>2020</v>
      </c>
      <c r="B17575" s="205" t="s">
        <v>691</v>
      </c>
      <c r="C17575" s="205" t="s">
        <v>692</v>
      </c>
      <c r="D17575" s="72" t="str">
        <f t="shared" si="549"/>
        <v>mai/2020</v>
      </c>
      <c r="E17575" s="206">
        <v>43956</v>
      </c>
      <c r="F17575" s="205">
        <v>42</v>
      </c>
      <c r="G17575" s="205" t="s">
        <v>287</v>
      </c>
      <c r="H17575" s="207" t="s">
        <v>2173</v>
      </c>
      <c r="I17575" s="207" t="s">
        <v>236</v>
      </c>
      <c r="J17575" s="208">
        <v>-20000</v>
      </c>
      <c r="K17575" s="79" t="str">
        <f>IFERROR(IFERROR(VLOOKUP(I17575,'DE-PARA'!B:D,3,0),VLOOKUP(I17575,'DE-PARA'!C:D,2,0)),"NÃO ENCONTRADO")</f>
        <v>Pessoal</v>
      </c>
      <c r="L17575" s="56" t="str">
        <f>VLOOKUP(K17575,'Base -Receita-Despesa'!$B:$AS,1,FALSE)</f>
        <v>Pessoal</v>
      </c>
    </row>
    <row r="17576" spans="1:12" x14ac:dyDescent="0.3">
      <c r="A17576" s="286" t="str">
        <f t="shared" si="548"/>
        <v>2020</v>
      </c>
      <c r="B17576" s="205" t="s">
        <v>691</v>
      </c>
      <c r="C17576" s="205" t="s">
        <v>692</v>
      </c>
      <c r="D17576" s="72" t="str">
        <f t="shared" si="549"/>
        <v>mai/2020</v>
      </c>
      <c r="E17576" s="206">
        <v>43956</v>
      </c>
      <c r="F17576" s="205" t="s">
        <v>203</v>
      </c>
      <c r="G17576" s="205" t="s">
        <v>287</v>
      </c>
      <c r="H17576" s="207" t="s">
        <v>204</v>
      </c>
      <c r="I17576" s="207" t="s">
        <v>292</v>
      </c>
      <c r="J17576" s="208">
        <v>20000</v>
      </c>
      <c r="K17576" s="79" t="str">
        <f>IFERROR(IFERROR(VLOOKUP(I17576,'DE-PARA'!B:D,3,0),VLOOKUP(I17576,'DE-PARA'!C:D,2,0)),"NÃO ENCONTRADO")</f>
        <v>Entrada Conta Aplicação (+)</v>
      </c>
      <c r="L17576" s="56" t="str">
        <f>VLOOKUP(K17576,'Base -Receita-Despesa'!$B:$AS,1,FALSE)</f>
        <v>ENTRADA CONTA APLICAÇÃO (+)</v>
      </c>
    </row>
    <row r="17577" spans="1:12" x14ac:dyDescent="0.3">
      <c r="A17577" s="286" t="str">
        <f t="shared" si="548"/>
        <v>2020</v>
      </c>
      <c r="B17577" s="205" t="s">
        <v>691</v>
      </c>
      <c r="C17577" s="205" t="s">
        <v>692</v>
      </c>
      <c r="D17577" s="72" t="str">
        <f t="shared" si="549"/>
        <v>mai/2020</v>
      </c>
      <c r="E17577" s="206">
        <v>43957</v>
      </c>
      <c r="F17577" s="205" t="s">
        <v>2948</v>
      </c>
      <c r="G17577" s="205" t="s">
        <v>287</v>
      </c>
      <c r="H17577" s="207" t="s">
        <v>294</v>
      </c>
      <c r="I17577" s="207" t="s">
        <v>229</v>
      </c>
      <c r="J17577" s="208">
        <v>-141996.07999999999</v>
      </c>
      <c r="K17577" s="79" t="str">
        <f>IFERROR(IFERROR(VLOOKUP(I17577,'DE-PARA'!B:D,3,0),VLOOKUP(I17577,'DE-PARA'!C:D,2,0)),"NÃO ENCONTRADO")</f>
        <v>Reembolso de Rateios(-)</v>
      </c>
      <c r="L17577" s="56" t="str">
        <f>VLOOKUP(K17577,'Base -Receita-Despesa'!$B:$AS,1,FALSE)</f>
        <v>Reembolso de Rateios(-)</v>
      </c>
    </row>
    <row r="17578" spans="1:12" x14ac:dyDescent="0.3">
      <c r="A17578" s="286" t="str">
        <f t="shared" si="548"/>
        <v>2020</v>
      </c>
      <c r="B17578" s="205" t="s">
        <v>691</v>
      </c>
      <c r="C17578" s="205" t="s">
        <v>692</v>
      </c>
      <c r="D17578" s="72" t="str">
        <f t="shared" si="549"/>
        <v>mai/2020</v>
      </c>
      <c r="E17578" s="206">
        <v>43957</v>
      </c>
      <c r="F17578" s="205" t="s">
        <v>203</v>
      </c>
      <c r="G17578" s="205" t="s">
        <v>287</v>
      </c>
      <c r="H17578" s="207" t="s">
        <v>204</v>
      </c>
      <c r="I17578" s="207" t="s">
        <v>292</v>
      </c>
      <c r="J17578" s="208">
        <v>141996.07999999999</v>
      </c>
      <c r="K17578" s="79" t="str">
        <f>IFERROR(IFERROR(VLOOKUP(I17578,'DE-PARA'!B:D,3,0),VLOOKUP(I17578,'DE-PARA'!C:D,2,0)),"NÃO ENCONTRADO")</f>
        <v>Entrada Conta Aplicação (+)</v>
      </c>
      <c r="L17578" s="56" t="str">
        <f>VLOOKUP(K17578,'Base -Receita-Despesa'!$B:$AS,1,FALSE)</f>
        <v>ENTRADA CONTA APLICAÇÃO (+)</v>
      </c>
    </row>
    <row r="17579" spans="1:12" x14ac:dyDescent="0.3">
      <c r="A17579" s="286" t="str">
        <f t="shared" si="548"/>
        <v>2020</v>
      </c>
      <c r="B17579" s="205" t="s">
        <v>691</v>
      </c>
      <c r="C17579" s="205" t="s">
        <v>692</v>
      </c>
      <c r="D17579" s="72" t="str">
        <f t="shared" si="549"/>
        <v>mai/2020</v>
      </c>
      <c r="E17579" s="206">
        <v>43958</v>
      </c>
      <c r="F17579" s="205" t="s">
        <v>2949</v>
      </c>
      <c r="G17579" s="205" t="s">
        <v>287</v>
      </c>
      <c r="H17579" s="207" t="s">
        <v>2950</v>
      </c>
      <c r="I17579" s="207" t="s">
        <v>132</v>
      </c>
      <c r="J17579" s="208">
        <v>-2002.64</v>
      </c>
      <c r="K17579" s="79" t="str">
        <f>IFERROR(IFERROR(VLOOKUP(I17579,'DE-PARA'!B:D,3,0),VLOOKUP(I17579,'DE-PARA'!C:D,2,0)),"NÃO ENCONTRADO")</f>
        <v>Pessoal</v>
      </c>
      <c r="L17579" s="56" t="str">
        <f>VLOOKUP(K17579,'Base -Receita-Despesa'!$B:$AS,1,FALSE)</f>
        <v>Pessoal</v>
      </c>
    </row>
    <row r="17580" spans="1:12" x14ac:dyDescent="0.3">
      <c r="A17580" s="286" t="str">
        <f t="shared" si="548"/>
        <v>2020</v>
      </c>
      <c r="B17580" s="205" t="s">
        <v>691</v>
      </c>
      <c r="C17580" s="205" t="s">
        <v>692</v>
      </c>
      <c r="D17580" s="72" t="str">
        <f t="shared" si="549"/>
        <v>mai/2020</v>
      </c>
      <c r="E17580" s="206">
        <v>43958</v>
      </c>
      <c r="F17580" s="205" t="s">
        <v>2949</v>
      </c>
      <c r="G17580" s="205" t="s">
        <v>287</v>
      </c>
      <c r="H17580" s="207" t="s">
        <v>2951</v>
      </c>
      <c r="I17580" s="207" t="s">
        <v>132</v>
      </c>
      <c r="J17580" s="207">
        <v>-442.98</v>
      </c>
      <c r="K17580" s="79" t="str">
        <f>IFERROR(IFERROR(VLOOKUP(I17580,'DE-PARA'!B:D,3,0),VLOOKUP(I17580,'DE-PARA'!C:D,2,0)),"NÃO ENCONTRADO")</f>
        <v>Pessoal</v>
      </c>
      <c r="L17580" s="56" t="str">
        <f>VLOOKUP(K17580,'Base -Receita-Despesa'!$B:$AS,1,FALSE)</f>
        <v>Pessoal</v>
      </c>
    </row>
    <row r="17581" spans="1:12" x14ac:dyDescent="0.3">
      <c r="A17581" s="286" t="str">
        <f t="shared" si="548"/>
        <v>2020</v>
      </c>
      <c r="B17581" s="205" t="s">
        <v>691</v>
      </c>
      <c r="C17581" s="205" t="s">
        <v>692</v>
      </c>
      <c r="D17581" s="72" t="str">
        <f t="shared" si="549"/>
        <v>mai/2020</v>
      </c>
      <c r="E17581" s="206">
        <v>43958</v>
      </c>
      <c r="F17581" s="205" t="s">
        <v>2949</v>
      </c>
      <c r="G17581" s="205" t="s">
        <v>287</v>
      </c>
      <c r="H17581" s="207" t="s">
        <v>2952</v>
      </c>
      <c r="I17581" s="207" t="s">
        <v>132</v>
      </c>
      <c r="J17581" s="208">
        <v>-1173.33</v>
      </c>
      <c r="K17581" s="79" t="str">
        <f>IFERROR(IFERROR(VLOOKUP(I17581,'DE-PARA'!B:D,3,0),VLOOKUP(I17581,'DE-PARA'!C:D,2,0)),"NÃO ENCONTRADO")</f>
        <v>Pessoal</v>
      </c>
      <c r="L17581" s="56" t="str">
        <f>VLOOKUP(K17581,'Base -Receita-Despesa'!$B:$AS,1,FALSE)</f>
        <v>Pessoal</v>
      </c>
    </row>
    <row r="17582" spans="1:12" x14ac:dyDescent="0.3">
      <c r="A17582" s="286" t="str">
        <f t="shared" si="548"/>
        <v>2020</v>
      </c>
      <c r="B17582" s="205" t="s">
        <v>691</v>
      </c>
      <c r="C17582" s="205" t="s">
        <v>692</v>
      </c>
      <c r="D17582" s="72" t="str">
        <f t="shared" si="549"/>
        <v>mai/2020</v>
      </c>
      <c r="E17582" s="206">
        <v>43958</v>
      </c>
      <c r="F17582" s="205" t="s">
        <v>2949</v>
      </c>
      <c r="G17582" s="205" t="s">
        <v>287</v>
      </c>
      <c r="H17582" s="207" t="s">
        <v>2953</v>
      </c>
      <c r="I17582" s="207" t="s">
        <v>132</v>
      </c>
      <c r="J17582" s="207">
        <v>-622.98</v>
      </c>
      <c r="K17582" s="79" t="str">
        <f>IFERROR(IFERROR(VLOOKUP(I17582,'DE-PARA'!B:D,3,0),VLOOKUP(I17582,'DE-PARA'!C:D,2,0)),"NÃO ENCONTRADO")</f>
        <v>Pessoal</v>
      </c>
      <c r="L17582" s="56" t="str">
        <f>VLOOKUP(K17582,'Base -Receita-Despesa'!$B:$AS,1,FALSE)</f>
        <v>Pessoal</v>
      </c>
    </row>
    <row r="17583" spans="1:12" x14ac:dyDescent="0.3">
      <c r="A17583" s="286" t="str">
        <f t="shared" si="548"/>
        <v>2020</v>
      </c>
      <c r="B17583" s="205" t="s">
        <v>691</v>
      </c>
      <c r="C17583" s="205" t="s">
        <v>692</v>
      </c>
      <c r="D17583" s="72" t="str">
        <f t="shared" si="549"/>
        <v>mai/2020</v>
      </c>
      <c r="E17583" s="206">
        <v>43958</v>
      </c>
      <c r="F17583" s="205" t="s">
        <v>2949</v>
      </c>
      <c r="G17583" s="205" t="s">
        <v>287</v>
      </c>
      <c r="H17583" s="207" t="s">
        <v>2954</v>
      </c>
      <c r="I17583" s="207" t="s">
        <v>132</v>
      </c>
      <c r="J17583" s="207">
        <v>-622.98</v>
      </c>
      <c r="K17583" s="79" t="str">
        <f>IFERROR(IFERROR(VLOOKUP(I17583,'DE-PARA'!B:D,3,0),VLOOKUP(I17583,'DE-PARA'!C:D,2,0)),"NÃO ENCONTRADO")</f>
        <v>Pessoal</v>
      </c>
      <c r="L17583" s="56" t="str">
        <f>VLOOKUP(K17583,'Base -Receita-Despesa'!$B:$AS,1,FALSE)</f>
        <v>Pessoal</v>
      </c>
    </row>
    <row r="17584" spans="1:12" x14ac:dyDescent="0.3">
      <c r="A17584" s="286" t="str">
        <f t="shared" si="548"/>
        <v>2020</v>
      </c>
      <c r="B17584" s="205" t="s">
        <v>693</v>
      </c>
      <c r="C17584" s="205" t="s">
        <v>692</v>
      </c>
      <c r="D17584" s="72" t="str">
        <f t="shared" si="549"/>
        <v>mai/2020</v>
      </c>
      <c r="E17584" s="206">
        <v>43958</v>
      </c>
      <c r="F17584" s="205" t="s">
        <v>140</v>
      </c>
      <c r="G17584" s="205" t="s">
        <v>287</v>
      </c>
      <c r="H17584" s="207" t="s">
        <v>140</v>
      </c>
      <c r="I17584" s="207" t="s">
        <v>227</v>
      </c>
      <c r="J17584" s="208">
        <v>278096.56</v>
      </c>
      <c r="K17584" s="79" t="str">
        <f>IFERROR(IFERROR(VLOOKUP(I17584,'DE-PARA'!B:D,3,0),VLOOKUP(I17584,'DE-PARA'!C:D,2,0)),"NÃO ENCONTRADO")</f>
        <v>Repasses Contrato de Gestão</v>
      </c>
      <c r="L17584" s="56" t="str">
        <f>VLOOKUP(K17584,'Base -Receita-Despesa'!$B:$AS,1,FALSE)</f>
        <v>Repasses Contrato de Gestão</v>
      </c>
    </row>
    <row r="17585" spans="1:12" x14ac:dyDescent="0.3">
      <c r="A17585" s="286" t="str">
        <f t="shared" si="548"/>
        <v>2020</v>
      </c>
      <c r="B17585" s="205" t="s">
        <v>693</v>
      </c>
      <c r="C17585" s="205" t="s">
        <v>692</v>
      </c>
      <c r="D17585" s="72" t="str">
        <f t="shared" si="549"/>
        <v>mai/2020</v>
      </c>
      <c r="E17585" s="206">
        <v>43958</v>
      </c>
      <c r="F17585" s="205" t="s">
        <v>140</v>
      </c>
      <c r="G17585" s="205" t="s">
        <v>287</v>
      </c>
      <c r="H17585" s="207" t="s">
        <v>140</v>
      </c>
      <c r="I17585" s="207" t="s">
        <v>227</v>
      </c>
      <c r="J17585" s="208">
        <v>2132691.2999999998</v>
      </c>
      <c r="K17585" s="79" t="str">
        <f>IFERROR(IFERROR(VLOOKUP(I17585,'DE-PARA'!B:D,3,0),VLOOKUP(I17585,'DE-PARA'!C:D,2,0)),"NÃO ENCONTRADO")</f>
        <v>Repasses Contrato de Gestão</v>
      </c>
      <c r="L17585" s="56" t="str">
        <f>VLOOKUP(K17585,'Base -Receita-Despesa'!$B:$AS,1,FALSE)</f>
        <v>Repasses Contrato de Gestão</v>
      </c>
    </row>
    <row r="17586" spans="1:12" x14ac:dyDescent="0.3">
      <c r="A17586" s="286" t="str">
        <f t="shared" si="548"/>
        <v>2020</v>
      </c>
      <c r="B17586" s="205" t="s">
        <v>691</v>
      </c>
      <c r="C17586" s="205" t="s">
        <v>692</v>
      </c>
      <c r="D17586" s="72" t="str">
        <f t="shared" si="549"/>
        <v>mai/2020</v>
      </c>
      <c r="E17586" s="206">
        <v>43958</v>
      </c>
      <c r="F17586" s="205" t="s">
        <v>2949</v>
      </c>
      <c r="G17586" s="205" t="s">
        <v>287</v>
      </c>
      <c r="H17586" s="207" t="s">
        <v>2955</v>
      </c>
      <c r="I17586" s="207" t="s">
        <v>132</v>
      </c>
      <c r="J17586" s="207">
        <v>-622.98</v>
      </c>
      <c r="K17586" s="79" t="str">
        <f>IFERROR(IFERROR(VLOOKUP(I17586,'DE-PARA'!B:D,3,0),VLOOKUP(I17586,'DE-PARA'!C:D,2,0)),"NÃO ENCONTRADO")</f>
        <v>Pessoal</v>
      </c>
      <c r="L17586" s="56" t="str">
        <f>VLOOKUP(K17586,'Base -Receita-Despesa'!$B:$AS,1,FALSE)</f>
        <v>Pessoal</v>
      </c>
    </row>
    <row r="17587" spans="1:12" x14ac:dyDescent="0.3">
      <c r="A17587" s="286" t="str">
        <f t="shared" si="548"/>
        <v>2020</v>
      </c>
      <c r="B17587" s="205" t="s">
        <v>691</v>
      </c>
      <c r="C17587" s="205" t="s">
        <v>692</v>
      </c>
      <c r="D17587" s="72" t="str">
        <f t="shared" si="549"/>
        <v>mai/2020</v>
      </c>
      <c r="E17587" s="206">
        <v>43958</v>
      </c>
      <c r="F17587" s="205" t="s">
        <v>2949</v>
      </c>
      <c r="G17587" s="205" t="s">
        <v>287</v>
      </c>
      <c r="H17587" s="207" t="s">
        <v>2884</v>
      </c>
      <c r="I17587" s="207" t="s">
        <v>132</v>
      </c>
      <c r="J17587" s="208">
        <v>-1642.21</v>
      </c>
      <c r="K17587" s="79" t="str">
        <f>IFERROR(IFERROR(VLOOKUP(I17587,'DE-PARA'!B:D,3,0),VLOOKUP(I17587,'DE-PARA'!C:D,2,0)),"NÃO ENCONTRADO")</f>
        <v>Pessoal</v>
      </c>
      <c r="L17587" s="56" t="str">
        <f>VLOOKUP(K17587,'Base -Receita-Despesa'!$B:$AS,1,FALSE)</f>
        <v>Pessoal</v>
      </c>
    </row>
    <row r="17588" spans="1:12" x14ac:dyDescent="0.3">
      <c r="A17588" s="286" t="str">
        <f t="shared" si="548"/>
        <v>2020</v>
      </c>
      <c r="B17588" s="205" t="s">
        <v>691</v>
      </c>
      <c r="C17588" s="205" t="s">
        <v>692</v>
      </c>
      <c r="D17588" s="72" t="str">
        <f t="shared" si="549"/>
        <v>mai/2020</v>
      </c>
      <c r="E17588" s="206">
        <v>43958</v>
      </c>
      <c r="F17588" s="205" t="s">
        <v>2949</v>
      </c>
      <c r="G17588" s="205" t="s">
        <v>287</v>
      </c>
      <c r="H17588" s="207" t="s">
        <v>2956</v>
      </c>
      <c r="I17588" s="207" t="s">
        <v>132</v>
      </c>
      <c r="J17588" s="207">
        <v>-622.98</v>
      </c>
      <c r="K17588" s="79" t="str">
        <f>IFERROR(IFERROR(VLOOKUP(I17588,'DE-PARA'!B:D,3,0),VLOOKUP(I17588,'DE-PARA'!C:D,2,0)),"NÃO ENCONTRADO")</f>
        <v>Pessoal</v>
      </c>
      <c r="L17588" s="56" t="str">
        <f>VLOOKUP(K17588,'Base -Receita-Despesa'!$B:$AS,1,FALSE)</f>
        <v>Pessoal</v>
      </c>
    </row>
    <row r="17589" spans="1:12" x14ac:dyDescent="0.3">
      <c r="A17589" s="286" t="str">
        <f t="shared" si="548"/>
        <v>2020</v>
      </c>
      <c r="B17589" s="205" t="s">
        <v>691</v>
      </c>
      <c r="C17589" s="205" t="s">
        <v>692</v>
      </c>
      <c r="D17589" s="72" t="str">
        <f t="shared" si="549"/>
        <v>mai/2020</v>
      </c>
      <c r="E17589" s="206">
        <v>43958</v>
      </c>
      <c r="F17589" s="205" t="s">
        <v>127</v>
      </c>
      <c r="G17589" s="205" t="s">
        <v>287</v>
      </c>
      <c r="H17589" s="207" t="s">
        <v>2957</v>
      </c>
      <c r="I17589" s="207" t="s">
        <v>128</v>
      </c>
      <c r="J17589" s="208">
        <v>-2602.04</v>
      </c>
      <c r="K17589" s="79" t="str">
        <f>IFERROR(IFERROR(VLOOKUP(I17589,'DE-PARA'!B:D,3,0),VLOOKUP(I17589,'DE-PARA'!C:D,2,0)),"NÃO ENCONTRADO")</f>
        <v>Pessoal</v>
      </c>
      <c r="L17589" s="56" t="str">
        <f>VLOOKUP(K17589,'Base -Receita-Despesa'!$B:$AS,1,FALSE)</f>
        <v>Pessoal</v>
      </c>
    </row>
    <row r="17590" spans="1:12" x14ac:dyDescent="0.3">
      <c r="A17590" s="286" t="str">
        <f t="shared" si="548"/>
        <v>2020</v>
      </c>
      <c r="B17590" s="205" t="s">
        <v>691</v>
      </c>
      <c r="C17590" s="205" t="s">
        <v>692</v>
      </c>
      <c r="D17590" s="72" t="str">
        <f t="shared" si="549"/>
        <v>mai/2020</v>
      </c>
      <c r="E17590" s="206">
        <v>43958</v>
      </c>
      <c r="F17590" s="205" t="s">
        <v>2949</v>
      </c>
      <c r="G17590" s="205" t="s">
        <v>287</v>
      </c>
      <c r="H17590" s="207" t="s">
        <v>2958</v>
      </c>
      <c r="I17590" s="207" t="s">
        <v>132</v>
      </c>
      <c r="J17590" s="207">
        <v>-773.89</v>
      </c>
      <c r="K17590" s="79" t="str">
        <f>IFERROR(IFERROR(VLOOKUP(I17590,'DE-PARA'!B:D,3,0),VLOOKUP(I17590,'DE-PARA'!C:D,2,0)),"NÃO ENCONTRADO")</f>
        <v>Pessoal</v>
      </c>
      <c r="L17590" s="56" t="str">
        <f>VLOOKUP(K17590,'Base -Receita-Despesa'!$B:$AS,1,FALSE)</f>
        <v>Pessoal</v>
      </c>
    </row>
    <row r="17591" spans="1:12" x14ac:dyDescent="0.3">
      <c r="A17591" s="286" t="str">
        <f t="shared" ref="A17591:A17654" si="550">IF(K17591="NÃO ENCONTRADO",0,RIGHT(D17591,4))</f>
        <v>2020</v>
      </c>
      <c r="B17591" s="205" t="s">
        <v>691</v>
      </c>
      <c r="C17591" s="205" t="s">
        <v>692</v>
      </c>
      <c r="D17591" s="72" t="str">
        <f t="shared" si="549"/>
        <v>mai/2020</v>
      </c>
      <c r="E17591" s="206">
        <v>43958</v>
      </c>
      <c r="F17591" s="205" t="s">
        <v>2949</v>
      </c>
      <c r="G17591" s="205" t="s">
        <v>287</v>
      </c>
      <c r="H17591" s="207" t="s">
        <v>2959</v>
      </c>
      <c r="I17591" s="207" t="s">
        <v>132</v>
      </c>
      <c r="J17591" s="207">
        <v>-622.98</v>
      </c>
      <c r="K17591" s="79" t="str">
        <f>IFERROR(IFERROR(VLOOKUP(I17591,'DE-PARA'!B:D,3,0),VLOOKUP(I17591,'DE-PARA'!C:D,2,0)),"NÃO ENCONTRADO")</f>
        <v>Pessoal</v>
      </c>
      <c r="L17591" s="56" t="str">
        <f>VLOOKUP(K17591,'Base -Receita-Despesa'!$B:$AS,1,FALSE)</f>
        <v>Pessoal</v>
      </c>
    </row>
    <row r="17592" spans="1:12" x14ac:dyDescent="0.3">
      <c r="A17592" s="286" t="str">
        <f t="shared" si="550"/>
        <v>2020</v>
      </c>
      <c r="B17592" s="205" t="s">
        <v>691</v>
      </c>
      <c r="C17592" s="205" t="s">
        <v>692</v>
      </c>
      <c r="D17592" s="72" t="str">
        <f t="shared" si="549"/>
        <v>mai/2020</v>
      </c>
      <c r="E17592" s="206">
        <v>43958</v>
      </c>
      <c r="F17592" s="205" t="s">
        <v>2949</v>
      </c>
      <c r="G17592" s="205" t="s">
        <v>287</v>
      </c>
      <c r="H17592" s="207" t="s">
        <v>2960</v>
      </c>
      <c r="I17592" s="207" t="s">
        <v>132</v>
      </c>
      <c r="J17592" s="207">
        <v>-622.98</v>
      </c>
      <c r="K17592" s="79" t="str">
        <f>IFERROR(IFERROR(VLOOKUP(I17592,'DE-PARA'!B:D,3,0),VLOOKUP(I17592,'DE-PARA'!C:D,2,0)),"NÃO ENCONTRADO")</f>
        <v>Pessoal</v>
      </c>
      <c r="L17592" s="56" t="str">
        <f>VLOOKUP(K17592,'Base -Receita-Despesa'!$B:$AS,1,FALSE)</f>
        <v>Pessoal</v>
      </c>
    </row>
    <row r="17593" spans="1:12" x14ac:dyDescent="0.3">
      <c r="A17593" s="286" t="str">
        <f t="shared" si="550"/>
        <v>2020</v>
      </c>
      <c r="B17593" s="205" t="s">
        <v>691</v>
      </c>
      <c r="C17593" s="205" t="s">
        <v>692</v>
      </c>
      <c r="D17593" s="72" t="str">
        <f t="shared" si="549"/>
        <v>mai/2020</v>
      </c>
      <c r="E17593" s="206">
        <v>43958</v>
      </c>
      <c r="F17593" s="205" t="s">
        <v>2949</v>
      </c>
      <c r="G17593" s="205" t="s">
        <v>287</v>
      </c>
      <c r="H17593" s="207" t="s">
        <v>2931</v>
      </c>
      <c r="I17593" s="207" t="s">
        <v>132</v>
      </c>
      <c r="J17593" s="208">
        <v>-1037.78</v>
      </c>
      <c r="K17593" s="79" t="str">
        <f>IFERROR(IFERROR(VLOOKUP(I17593,'DE-PARA'!B:D,3,0),VLOOKUP(I17593,'DE-PARA'!C:D,2,0)),"NÃO ENCONTRADO")</f>
        <v>Pessoal</v>
      </c>
      <c r="L17593" s="56" t="str">
        <f>VLOOKUP(K17593,'Base -Receita-Despesa'!$B:$AS,1,FALSE)</f>
        <v>Pessoal</v>
      </c>
    </row>
    <row r="17594" spans="1:12" x14ac:dyDescent="0.3">
      <c r="A17594" s="286" t="str">
        <f t="shared" si="550"/>
        <v>2020</v>
      </c>
      <c r="B17594" s="205" t="s">
        <v>691</v>
      </c>
      <c r="C17594" s="205" t="s">
        <v>692</v>
      </c>
      <c r="D17594" s="72" t="str">
        <f t="shared" si="549"/>
        <v>mai/2020</v>
      </c>
      <c r="E17594" s="206">
        <v>43958</v>
      </c>
      <c r="F17594" s="205" t="s">
        <v>2949</v>
      </c>
      <c r="G17594" s="205" t="s">
        <v>287</v>
      </c>
      <c r="H17594" s="207" t="s">
        <v>2961</v>
      </c>
      <c r="I17594" s="207" t="s">
        <v>132</v>
      </c>
      <c r="J17594" s="207">
        <v>-622.98</v>
      </c>
      <c r="K17594" s="79" t="str">
        <f>IFERROR(IFERROR(VLOOKUP(I17594,'DE-PARA'!B:D,3,0),VLOOKUP(I17594,'DE-PARA'!C:D,2,0)),"NÃO ENCONTRADO")</f>
        <v>Pessoal</v>
      </c>
      <c r="L17594" s="56" t="str">
        <f>VLOOKUP(K17594,'Base -Receita-Despesa'!$B:$AS,1,FALSE)</f>
        <v>Pessoal</v>
      </c>
    </row>
    <row r="17595" spans="1:12" x14ac:dyDescent="0.3">
      <c r="A17595" s="286" t="str">
        <f t="shared" si="550"/>
        <v>2020</v>
      </c>
      <c r="B17595" s="205" t="s">
        <v>691</v>
      </c>
      <c r="C17595" s="205" t="s">
        <v>692</v>
      </c>
      <c r="D17595" s="72" t="str">
        <f t="shared" si="549"/>
        <v>mai/2020</v>
      </c>
      <c r="E17595" s="206">
        <v>43958</v>
      </c>
      <c r="F17595" s="205" t="s">
        <v>2949</v>
      </c>
      <c r="G17595" s="205" t="s">
        <v>287</v>
      </c>
      <c r="H17595" s="207" t="s">
        <v>2881</v>
      </c>
      <c r="I17595" s="207" t="s">
        <v>132</v>
      </c>
      <c r="J17595" s="208">
        <v>-1443.14</v>
      </c>
      <c r="K17595" s="79" t="str">
        <f>IFERROR(IFERROR(VLOOKUP(I17595,'DE-PARA'!B:D,3,0),VLOOKUP(I17595,'DE-PARA'!C:D,2,0)),"NÃO ENCONTRADO")</f>
        <v>Pessoal</v>
      </c>
      <c r="L17595" s="56" t="str">
        <f>VLOOKUP(K17595,'Base -Receita-Despesa'!$B:$AS,1,FALSE)</f>
        <v>Pessoal</v>
      </c>
    </row>
    <row r="17596" spans="1:12" x14ac:dyDescent="0.3">
      <c r="A17596" s="286" t="str">
        <f t="shared" si="550"/>
        <v>2020</v>
      </c>
      <c r="B17596" s="205" t="s">
        <v>691</v>
      </c>
      <c r="C17596" s="205" t="s">
        <v>692</v>
      </c>
      <c r="D17596" s="72" t="str">
        <f t="shared" si="549"/>
        <v>mai/2020</v>
      </c>
      <c r="E17596" s="206">
        <v>43958</v>
      </c>
      <c r="F17596" s="205" t="s">
        <v>2949</v>
      </c>
      <c r="G17596" s="205" t="s">
        <v>287</v>
      </c>
      <c r="H17596" s="207" t="s">
        <v>2962</v>
      </c>
      <c r="I17596" s="207" t="s">
        <v>132</v>
      </c>
      <c r="J17596" s="207">
        <v>-657.31</v>
      </c>
      <c r="K17596" s="79" t="str">
        <f>IFERROR(IFERROR(VLOOKUP(I17596,'DE-PARA'!B:D,3,0),VLOOKUP(I17596,'DE-PARA'!C:D,2,0)),"NÃO ENCONTRADO")</f>
        <v>Pessoal</v>
      </c>
      <c r="L17596" s="56" t="str">
        <f>VLOOKUP(K17596,'Base -Receita-Despesa'!$B:$AS,1,FALSE)</f>
        <v>Pessoal</v>
      </c>
    </row>
    <row r="17597" spans="1:12" x14ac:dyDescent="0.3">
      <c r="A17597" s="286" t="str">
        <f t="shared" si="550"/>
        <v>2020</v>
      </c>
      <c r="B17597" s="205" t="s">
        <v>691</v>
      </c>
      <c r="C17597" s="205" t="s">
        <v>692</v>
      </c>
      <c r="D17597" s="72" t="str">
        <f t="shared" si="549"/>
        <v>mai/2020</v>
      </c>
      <c r="E17597" s="206">
        <v>43958</v>
      </c>
      <c r="F17597" s="205" t="s">
        <v>1886</v>
      </c>
      <c r="G17597" s="205" t="s">
        <v>287</v>
      </c>
      <c r="H17597" s="207" t="s">
        <v>2963</v>
      </c>
      <c r="I17597" s="207" t="s">
        <v>124</v>
      </c>
      <c r="J17597" s="208">
        <v>-60945.56</v>
      </c>
      <c r="K17597" s="79" t="str">
        <f>IFERROR(IFERROR(VLOOKUP(I17597,'DE-PARA'!B:D,3,0),VLOOKUP(I17597,'DE-PARA'!C:D,2,0)),"NÃO ENCONTRADO")</f>
        <v>Encargos sobre Folha de Pagamento</v>
      </c>
      <c r="L17597" s="56" t="str">
        <f>VLOOKUP(K17597,'Base -Receita-Despesa'!$B:$AS,1,FALSE)</f>
        <v>Encargos sobre Folha de Pagamento</v>
      </c>
    </row>
    <row r="17598" spans="1:12" x14ac:dyDescent="0.3">
      <c r="A17598" s="286" t="str">
        <f t="shared" si="550"/>
        <v>2020</v>
      </c>
      <c r="B17598" s="205" t="s">
        <v>691</v>
      </c>
      <c r="C17598" s="205" t="s">
        <v>692</v>
      </c>
      <c r="D17598" s="72" t="str">
        <f t="shared" si="549"/>
        <v>mai/2020</v>
      </c>
      <c r="E17598" s="206">
        <v>43958</v>
      </c>
      <c r="F17598" s="205" t="s">
        <v>1886</v>
      </c>
      <c r="G17598" s="205" t="s">
        <v>287</v>
      </c>
      <c r="H17598" s="207" t="s">
        <v>2963</v>
      </c>
      <c r="I17598" s="207" t="s">
        <v>124</v>
      </c>
      <c r="J17598" s="207">
        <v>-30.08</v>
      </c>
      <c r="K17598" s="79" t="str">
        <f>IFERROR(IFERROR(VLOOKUP(I17598,'DE-PARA'!B:D,3,0),VLOOKUP(I17598,'DE-PARA'!C:D,2,0)),"NÃO ENCONTRADO")</f>
        <v>Encargos sobre Folha de Pagamento</v>
      </c>
      <c r="L17598" s="56" t="str">
        <f>VLOOKUP(K17598,'Base -Receita-Despesa'!$B:$AS,1,FALSE)</f>
        <v>Encargos sobre Folha de Pagamento</v>
      </c>
    </row>
    <row r="17599" spans="1:12" x14ac:dyDescent="0.3">
      <c r="A17599" s="286" t="str">
        <f t="shared" si="550"/>
        <v>2020</v>
      </c>
      <c r="B17599" s="205" t="s">
        <v>691</v>
      </c>
      <c r="C17599" s="205" t="s">
        <v>692</v>
      </c>
      <c r="D17599" s="72" t="str">
        <f t="shared" si="549"/>
        <v>mai/2020</v>
      </c>
      <c r="E17599" s="206">
        <v>43958</v>
      </c>
      <c r="F17599" s="205" t="s">
        <v>2949</v>
      </c>
      <c r="G17599" s="205" t="s">
        <v>287</v>
      </c>
      <c r="H17599" s="207" t="s">
        <v>2949</v>
      </c>
      <c r="I17599" s="207" t="s">
        <v>132</v>
      </c>
      <c r="J17599" s="208">
        <v>-418908.8</v>
      </c>
      <c r="K17599" s="79" t="str">
        <f>IFERROR(IFERROR(VLOOKUP(I17599,'DE-PARA'!B:D,3,0),VLOOKUP(I17599,'DE-PARA'!C:D,2,0)),"NÃO ENCONTRADO")</f>
        <v>Pessoal</v>
      </c>
      <c r="L17599" s="56" t="str">
        <f>VLOOKUP(K17599,'Base -Receita-Despesa'!$B:$AS,1,FALSE)</f>
        <v>Pessoal</v>
      </c>
    </row>
    <row r="17600" spans="1:12" x14ac:dyDescent="0.3">
      <c r="A17600" s="286" t="str">
        <f t="shared" si="550"/>
        <v>2020</v>
      </c>
      <c r="B17600" s="205" t="s">
        <v>691</v>
      </c>
      <c r="C17600" s="205" t="s">
        <v>692</v>
      </c>
      <c r="D17600" s="72" t="str">
        <f t="shared" si="549"/>
        <v>mai/2020</v>
      </c>
      <c r="E17600" s="206">
        <v>43958</v>
      </c>
      <c r="F17600" s="205" t="s">
        <v>2949</v>
      </c>
      <c r="G17600" s="205" t="s">
        <v>287</v>
      </c>
      <c r="H17600" s="207" t="s">
        <v>2964</v>
      </c>
      <c r="I17600" s="207" t="s">
        <v>132</v>
      </c>
      <c r="J17600" s="207">
        <v>-622.98</v>
      </c>
      <c r="K17600" s="79" t="str">
        <f>IFERROR(IFERROR(VLOOKUP(I17600,'DE-PARA'!B:D,3,0),VLOOKUP(I17600,'DE-PARA'!C:D,2,0)),"NÃO ENCONTRADO")</f>
        <v>Pessoal</v>
      </c>
      <c r="L17600" s="56" t="str">
        <f>VLOOKUP(K17600,'Base -Receita-Despesa'!$B:$AS,1,FALSE)</f>
        <v>Pessoal</v>
      </c>
    </row>
    <row r="17601" spans="1:12" x14ac:dyDescent="0.3">
      <c r="A17601" s="286" t="str">
        <f t="shared" si="550"/>
        <v>2020</v>
      </c>
      <c r="B17601" s="205" t="s">
        <v>691</v>
      </c>
      <c r="C17601" s="205" t="s">
        <v>692</v>
      </c>
      <c r="D17601" s="72" t="str">
        <f t="shared" si="549"/>
        <v>mai/2020</v>
      </c>
      <c r="E17601" s="206">
        <v>43958</v>
      </c>
      <c r="F17601" s="205" t="s">
        <v>2949</v>
      </c>
      <c r="G17601" s="205" t="s">
        <v>287</v>
      </c>
      <c r="H17601" s="207" t="s">
        <v>2965</v>
      </c>
      <c r="I17601" s="207" t="s">
        <v>132</v>
      </c>
      <c r="J17601" s="207">
        <v>-622.98</v>
      </c>
      <c r="K17601" s="79" t="str">
        <f>IFERROR(IFERROR(VLOOKUP(I17601,'DE-PARA'!B:D,3,0),VLOOKUP(I17601,'DE-PARA'!C:D,2,0)),"NÃO ENCONTRADO")</f>
        <v>Pessoal</v>
      </c>
      <c r="L17601" s="56" t="str">
        <f>VLOOKUP(K17601,'Base -Receita-Despesa'!$B:$AS,1,FALSE)</f>
        <v>Pessoal</v>
      </c>
    </row>
    <row r="17602" spans="1:12" x14ac:dyDescent="0.3">
      <c r="A17602" s="286" t="str">
        <f t="shared" si="550"/>
        <v>2020</v>
      </c>
      <c r="B17602" s="205" t="s">
        <v>691</v>
      </c>
      <c r="C17602" s="205" t="s">
        <v>692</v>
      </c>
      <c r="D17602" s="72" t="str">
        <f t="shared" si="549"/>
        <v>mai/2020</v>
      </c>
      <c r="E17602" s="206">
        <v>43958</v>
      </c>
      <c r="F17602" s="205" t="s">
        <v>2949</v>
      </c>
      <c r="G17602" s="205" t="s">
        <v>287</v>
      </c>
      <c r="H17602" s="207" t="s">
        <v>2966</v>
      </c>
      <c r="I17602" s="207" t="s">
        <v>132</v>
      </c>
      <c r="J17602" s="207">
        <v>-622.98</v>
      </c>
      <c r="K17602" s="79" t="str">
        <f>IFERROR(IFERROR(VLOOKUP(I17602,'DE-PARA'!B:D,3,0),VLOOKUP(I17602,'DE-PARA'!C:D,2,0)),"NÃO ENCONTRADO")</f>
        <v>Pessoal</v>
      </c>
      <c r="L17602" s="56" t="str">
        <f>VLOOKUP(K17602,'Base -Receita-Despesa'!$B:$AS,1,FALSE)</f>
        <v>Pessoal</v>
      </c>
    </row>
    <row r="17603" spans="1:12" x14ac:dyDescent="0.3">
      <c r="A17603" s="286" t="str">
        <f t="shared" si="550"/>
        <v>2020</v>
      </c>
      <c r="B17603" s="205" t="s">
        <v>691</v>
      </c>
      <c r="C17603" s="205" t="s">
        <v>692</v>
      </c>
      <c r="D17603" s="72" t="str">
        <f t="shared" si="549"/>
        <v>mai/2020</v>
      </c>
      <c r="E17603" s="206">
        <v>43958</v>
      </c>
      <c r="F17603" s="205" t="s">
        <v>2949</v>
      </c>
      <c r="G17603" s="205" t="s">
        <v>287</v>
      </c>
      <c r="H17603" s="207" t="s">
        <v>2967</v>
      </c>
      <c r="I17603" s="207" t="s">
        <v>132</v>
      </c>
      <c r="J17603" s="207">
        <v>-622.98</v>
      </c>
      <c r="K17603" s="79" t="str">
        <f>IFERROR(IFERROR(VLOOKUP(I17603,'DE-PARA'!B:D,3,0),VLOOKUP(I17603,'DE-PARA'!C:D,2,0)),"NÃO ENCONTRADO")</f>
        <v>Pessoal</v>
      </c>
      <c r="L17603" s="56" t="str">
        <f>VLOOKUP(K17603,'Base -Receita-Despesa'!$B:$AS,1,FALSE)</f>
        <v>Pessoal</v>
      </c>
    </row>
    <row r="17604" spans="1:12" x14ac:dyDescent="0.3">
      <c r="A17604" s="286" t="str">
        <f t="shared" si="550"/>
        <v>2020</v>
      </c>
      <c r="B17604" s="205" t="s">
        <v>691</v>
      </c>
      <c r="C17604" s="205" t="s">
        <v>692</v>
      </c>
      <c r="D17604" s="72" t="str">
        <f t="shared" ref="D17604:D17667" si="551">TEXT(E17604,"mmm/aaaa")</f>
        <v>mai/2020</v>
      </c>
      <c r="E17604" s="206">
        <v>43958</v>
      </c>
      <c r="F17604" s="205" t="s">
        <v>2949</v>
      </c>
      <c r="G17604" s="205" t="s">
        <v>287</v>
      </c>
      <c r="H17604" s="207" t="s">
        <v>2932</v>
      </c>
      <c r="I17604" s="207" t="s">
        <v>132</v>
      </c>
      <c r="J17604" s="208">
        <v>-1439.42</v>
      </c>
      <c r="K17604" s="79" t="str">
        <f>IFERROR(IFERROR(VLOOKUP(I17604,'DE-PARA'!B:D,3,0),VLOOKUP(I17604,'DE-PARA'!C:D,2,0)),"NÃO ENCONTRADO")</f>
        <v>Pessoal</v>
      </c>
      <c r="L17604" s="56" t="str">
        <f>VLOOKUP(K17604,'Base -Receita-Despesa'!$B:$AS,1,FALSE)</f>
        <v>Pessoal</v>
      </c>
    </row>
    <row r="17605" spans="1:12" x14ac:dyDescent="0.3">
      <c r="A17605" s="286" t="str">
        <f t="shared" si="550"/>
        <v>2020</v>
      </c>
      <c r="B17605" s="205" t="s">
        <v>691</v>
      </c>
      <c r="C17605" s="205" t="s">
        <v>692</v>
      </c>
      <c r="D17605" s="72" t="str">
        <f t="shared" si="551"/>
        <v>mai/2020</v>
      </c>
      <c r="E17605" s="206">
        <v>43958</v>
      </c>
      <c r="F17605" s="205" t="s">
        <v>2949</v>
      </c>
      <c r="G17605" s="205" t="s">
        <v>287</v>
      </c>
      <c r="H17605" s="207" t="s">
        <v>2968</v>
      </c>
      <c r="I17605" s="207" t="s">
        <v>132</v>
      </c>
      <c r="J17605" s="207">
        <v>622.98</v>
      </c>
      <c r="K17605" s="79" t="str">
        <f>IFERROR(IFERROR(VLOOKUP(I17605,'DE-PARA'!B:D,3,0),VLOOKUP(I17605,'DE-PARA'!C:D,2,0)),"NÃO ENCONTRADO")</f>
        <v>Pessoal</v>
      </c>
      <c r="L17605" s="56" t="str">
        <f>VLOOKUP(K17605,'Base -Receita-Despesa'!$B:$AS,1,FALSE)</f>
        <v>Pessoal</v>
      </c>
    </row>
    <row r="17606" spans="1:12" x14ac:dyDescent="0.3">
      <c r="A17606" s="286" t="str">
        <f t="shared" si="550"/>
        <v>2020</v>
      </c>
      <c r="B17606" s="205" t="s">
        <v>691</v>
      </c>
      <c r="C17606" s="205" t="s">
        <v>692</v>
      </c>
      <c r="D17606" s="72" t="str">
        <f t="shared" si="551"/>
        <v>mai/2020</v>
      </c>
      <c r="E17606" s="206">
        <v>43958</v>
      </c>
      <c r="F17606" s="205" t="s">
        <v>2949</v>
      </c>
      <c r="G17606" s="205" t="s">
        <v>287</v>
      </c>
      <c r="H17606" s="207" t="s">
        <v>2968</v>
      </c>
      <c r="I17606" s="207" t="s">
        <v>132</v>
      </c>
      <c r="J17606" s="207">
        <v>-622.98</v>
      </c>
      <c r="K17606" s="79" t="str">
        <f>IFERROR(IFERROR(VLOOKUP(I17606,'DE-PARA'!B:D,3,0),VLOOKUP(I17606,'DE-PARA'!C:D,2,0)),"NÃO ENCONTRADO")</f>
        <v>Pessoal</v>
      </c>
      <c r="L17606" s="56" t="str">
        <f>VLOOKUP(K17606,'Base -Receita-Despesa'!$B:$AS,1,FALSE)</f>
        <v>Pessoal</v>
      </c>
    </row>
    <row r="17607" spans="1:12" x14ac:dyDescent="0.3">
      <c r="A17607" s="286" t="str">
        <f t="shared" si="550"/>
        <v>2020</v>
      </c>
      <c r="B17607" s="205" t="s">
        <v>691</v>
      </c>
      <c r="C17607" s="205" t="s">
        <v>692</v>
      </c>
      <c r="D17607" s="72" t="str">
        <f t="shared" si="551"/>
        <v>mai/2020</v>
      </c>
      <c r="E17607" s="206">
        <v>43958</v>
      </c>
      <c r="F17607" s="205" t="s">
        <v>2949</v>
      </c>
      <c r="G17607" s="205" t="s">
        <v>287</v>
      </c>
      <c r="H17607" s="207" t="s">
        <v>2969</v>
      </c>
      <c r="I17607" s="207" t="s">
        <v>132</v>
      </c>
      <c r="J17607" s="208">
        <v>-1265.0899999999999</v>
      </c>
      <c r="K17607" s="79" t="str">
        <f>IFERROR(IFERROR(VLOOKUP(I17607,'DE-PARA'!B:D,3,0),VLOOKUP(I17607,'DE-PARA'!C:D,2,0)),"NÃO ENCONTRADO")</f>
        <v>Pessoal</v>
      </c>
      <c r="L17607" s="56" t="str">
        <f>VLOOKUP(K17607,'Base -Receita-Despesa'!$B:$AS,1,FALSE)</f>
        <v>Pessoal</v>
      </c>
    </row>
    <row r="17608" spans="1:12" x14ac:dyDescent="0.3">
      <c r="A17608" s="286" t="str">
        <f t="shared" si="550"/>
        <v>2020</v>
      </c>
      <c r="B17608" s="205" t="s">
        <v>691</v>
      </c>
      <c r="C17608" s="205" t="s">
        <v>692</v>
      </c>
      <c r="D17608" s="72" t="str">
        <f t="shared" si="551"/>
        <v>mai/2020</v>
      </c>
      <c r="E17608" s="206">
        <v>43958</v>
      </c>
      <c r="F17608" s="205" t="s">
        <v>2949</v>
      </c>
      <c r="G17608" s="205" t="s">
        <v>287</v>
      </c>
      <c r="H17608" s="207" t="s">
        <v>2970</v>
      </c>
      <c r="I17608" s="207" t="s">
        <v>132</v>
      </c>
      <c r="J17608" s="207">
        <v>-622.98</v>
      </c>
      <c r="K17608" s="79" t="str">
        <f>IFERROR(IFERROR(VLOOKUP(I17608,'DE-PARA'!B:D,3,0),VLOOKUP(I17608,'DE-PARA'!C:D,2,0)),"NÃO ENCONTRADO")</f>
        <v>Pessoal</v>
      </c>
      <c r="L17608" s="56" t="str">
        <f>VLOOKUP(K17608,'Base -Receita-Despesa'!$B:$AS,1,FALSE)</f>
        <v>Pessoal</v>
      </c>
    </row>
    <row r="17609" spans="1:12" x14ac:dyDescent="0.3">
      <c r="A17609" s="286" t="str">
        <f t="shared" si="550"/>
        <v>2020</v>
      </c>
      <c r="B17609" s="205" t="s">
        <v>691</v>
      </c>
      <c r="C17609" s="205" t="s">
        <v>692</v>
      </c>
      <c r="D17609" s="72" t="str">
        <f t="shared" si="551"/>
        <v>mai/2020</v>
      </c>
      <c r="E17609" s="206">
        <v>43958</v>
      </c>
      <c r="F17609" s="205" t="s">
        <v>2949</v>
      </c>
      <c r="G17609" s="205" t="s">
        <v>287</v>
      </c>
      <c r="H17609" s="207" t="s">
        <v>2883</v>
      </c>
      <c r="I17609" s="207" t="s">
        <v>132</v>
      </c>
      <c r="J17609" s="208">
        <v>-2002.64</v>
      </c>
      <c r="K17609" s="79" t="str">
        <f>IFERROR(IFERROR(VLOOKUP(I17609,'DE-PARA'!B:D,3,0),VLOOKUP(I17609,'DE-PARA'!C:D,2,0)),"NÃO ENCONTRADO")</f>
        <v>Pessoal</v>
      </c>
      <c r="L17609" s="56" t="str">
        <f>VLOOKUP(K17609,'Base -Receita-Despesa'!$B:$AS,1,FALSE)</f>
        <v>Pessoal</v>
      </c>
    </row>
    <row r="17610" spans="1:12" x14ac:dyDescent="0.3">
      <c r="A17610" s="286" t="str">
        <f t="shared" si="550"/>
        <v>2020</v>
      </c>
      <c r="B17610" s="205" t="s">
        <v>691</v>
      </c>
      <c r="C17610" s="205" t="s">
        <v>692</v>
      </c>
      <c r="D17610" s="72" t="str">
        <f t="shared" si="551"/>
        <v>mai/2020</v>
      </c>
      <c r="E17610" s="206">
        <v>43958</v>
      </c>
      <c r="F17610" s="205" t="s">
        <v>2949</v>
      </c>
      <c r="G17610" s="205" t="s">
        <v>287</v>
      </c>
      <c r="H17610" s="207" t="s">
        <v>1257</v>
      </c>
      <c r="I17610" s="207" t="s">
        <v>132</v>
      </c>
      <c r="J17610" s="207">
        <v>-622.98</v>
      </c>
      <c r="K17610" s="79" t="str">
        <f>IFERROR(IFERROR(VLOOKUP(I17610,'DE-PARA'!B:D,3,0),VLOOKUP(I17610,'DE-PARA'!C:D,2,0)),"NÃO ENCONTRADO")</f>
        <v>Pessoal</v>
      </c>
      <c r="L17610" s="56" t="str">
        <f>VLOOKUP(K17610,'Base -Receita-Despesa'!$B:$AS,1,FALSE)</f>
        <v>Pessoal</v>
      </c>
    </row>
    <row r="17611" spans="1:12" x14ac:dyDescent="0.3">
      <c r="A17611" s="286" t="str">
        <f t="shared" si="550"/>
        <v>2020</v>
      </c>
      <c r="B17611" s="205" t="s">
        <v>691</v>
      </c>
      <c r="C17611" s="205" t="s">
        <v>692</v>
      </c>
      <c r="D17611" s="72" t="str">
        <f t="shared" si="551"/>
        <v>mai/2020</v>
      </c>
      <c r="E17611" s="206">
        <v>43958</v>
      </c>
      <c r="F17611" s="205" t="s">
        <v>2949</v>
      </c>
      <c r="G17611" s="205" t="s">
        <v>287</v>
      </c>
      <c r="H17611" s="207" t="s">
        <v>2971</v>
      </c>
      <c r="I17611" s="207" t="s">
        <v>132</v>
      </c>
      <c r="J17611" s="207">
        <v>-622.98</v>
      </c>
      <c r="K17611" s="79" t="str">
        <f>IFERROR(IFERROR(VLOOKUP(I17611,'DE-PARA'!B:D,3,0),VLOOKUP(I17611,'DE-PARA'!C:D,2,0)),"NÃO ENCONTRADO")</f>
        <v>Pessoal</v>
      </c>
      <c r="L17611" s="56" t="str">
        <f>VLOOKUP(K17611,'Base -Receita-Despesa'!$B:$AS,1,FALSE)</f>
        <v>Pessoal</v>
      </c>
    </row>
    <row r="17612" spans="1:12" x14ac:dyDescent="0.3">
      <c r="A17612" s="286" t="str">
        <f t="shared" si="550"/>
        <v>2020</v>
      </c>
      <c r="B17612" s="205" t="s">
        <v>691</v>
      </c>
      <c r="C17612" s="205" t="s">
        <v>692</v>
      </c>
      <c r="D17612" s="72" t="str">
        <f t="shared" si="551"/>
        <v>mai/2020</v>
      </c>
      <c r="E17612" s="206">
        <v>43958</v>
      </c>
      <c r="F17612" s="205" t="s">
        <v>2949</v>
      </c>
      <c r="G17612" s="205" t="s">
        <v>287</v>
      </c>
      <c r="H17612" s="207" t="s">
        <v>2972</v>
      </c>
      <c r="I17612" s="207" t="s">
        <v>132</v>
      </c>
      <c r="J17612" s="207">
        <v>-622.98</v>
      </c>
      <c r="K17612" s="79" t="str">
        <f>IFERROR(IFERROR(VLOOKUP(I17612,'DE-PARA'!B:D,3,0),VLOOKUP(I17612,'DE-PARA'!C:D,2,0)),"NÃO ENCONTRADO")</f>
        <v>Pessoal</v>
      </c>
      <c r="L17612" s="56" t="str">
        <f>VLOOKUP(K17612,'Base -Receita-Despesa'!$B:$AS,1,FALSE)</f>
        <v>Pessoal</v>
      </c>
    </row>
    <row r="17613" spans="1:12" x14ac:dyDescent="0.3">
      <c r="A17613" s="286" t="str">
        <f t="shared" si="550"/>
        <v>2020</v>
      </c>
      <c r="B17613" s="205" t="s">
        <v>691</v>
      </c>
      <c r="C17613" s="205" t="s">
        <v>692</v>
      </c>
      <c r="D17613" s="72" t="str">
        <f t="shared" si="551"/>
        <v>mai/2020</v>
      </c>
      <c r="E17613" s="206">
        <v>43958</v>
      </c>
      <c r="F17613" s="205" t="s">
        <v>203</v>
      </c>
      <c r="G17613" s="205" t="s">
        <v>287</v>
      </c>
      <c r="H17613" s="207" t="s">
        <v>204</v>
      </c>
      <c r="I17613" s="207" t="s">
        <v>292</v>
      </c>
      <c r="J17613" s="208">
        <v>11537.64</v>
      </c>
      <c r="K17613" s="79" t="str">
        <f>IFERROR(IFERROR(VLOOKUP(I17613,'DE-PARA'!B:D,3,0),VLOOKUP(I17613,'DE-PARA'!C:D,2,0)),"NÃO ENCONTRADO")</f>
        <v>Entrada Conta Aplicação (+)</v>
      </c>
      <c r="L17613" s="56" t="str">
        <f>VLOOKUP(K17613,'Base -Receita-Despesa'!$B:$AS,1,FALSE)</f>
        <v>ENTRADA CONTA APLICAÇÃO (+)</v>
      </c>
    </row>
    <row r="17614" spans="1:12" x14ac:dyDescent="0.3">
      <c r="A17614" s="286" t="str">
        <f t="shared" si="550"/>
        <v>2020</v>
      </c>
      <c r="B17614" s="205" t="s">
        <v>691</v>
      </c>
      <c r="C17614" s="205" t="s">
        <v>692</v>
      </c>
      <c r="D17614" s="72" t="str">
        <f t="shared" si="551"/>
        <v>mai/2020</v>
      </c>
      <c r="E17614" s="206">
        <v>43958</v>
      </c>
      <c r="F17614" s="205" t="s">
        <v>2949</v>
      </c>
      <c r="G17614" s="205" t="s">
        <v>287</v>
      </c>
      <c r="H17614" s="207" t="s">
        <v>2878</v>
      </c>
      <c r="I17614" s="207" t="s">
        <v>132</v>
      </c>
      <c r="J17614" s="208">
        <v>-1741.75</v>
      </c>
      <c r="K17614" s="79" t="str">
        <f>IFERROR(IFERROR(VLOOKUP(I17614,'DE-PARA'!B:D,3,0),VLOOKUP(I17614,'DE-PARA'!C:D,2,0)),"NÃO ENCONTRADO")</f>
        <v>Pessoal</v>
      </c>
      <c r="L17614" s="56" t="str">
        <f>VLOOKUP(K17614,'Base -Receita-Despesa'!$B:$AS,1,FALSE)</f>
        <v>Pessoal</v>
      </c>
    </row>
    <row r="17615" spans="1:12" x14ac:dyDescent="0.3">
      <c r="A17615" s="286" t="str">
        <f t="shared" si="550"/>
        <v>2020</v>
      </c>
      <c r="B17615" s="205" t="s">
        <v>691</v>
      </c>
      <c r="C17615" s="205" t="s">
        <v>692</v>
      </c>
      <c r="D17615" s="72" t="str">
        <f t="shared" si="551"/>
        <v>mai/2020</v>
      </c>
      <c r="E17615" s="206">
        <v>43958</v>
      </c>
      <c r="F17615" s="205" t="s">
        <v>210</v>
      </c>
      <c r="G17615" s="205" t="s">
        <v>287</v>
      </c>
      <c r="H17615" s="207" t="s">
        <v>298</v>
      </c>
      <c r="I17615" s="207" t="s">
        <v>130</v>
      </c>
      <c r="J17615" s="207">
        <v>-10</v>
      </c>
      <c r="K17615" s="79" t="str">
        <f>IFERROR(IFERROR(VLOOKUP(I17615,'DE-PARA'!B:D,3,0),VLOOKUP(I17615,'DE-PARA'!C:D,2,0)),"NÃO ENCONTRADO")</f>
        <v>Outras Saídas</v>
      </c>
      <c r="L17615" s="56" t="str">
        <f>VLOOKUP(K17615,'Base -Receita-Despesa'!$B:$AS,1,FALSE)</f>
        <v>Outras Saídas</v>
      </c>
    </row>
    <row r="17616" spans="1:12" x14ac:dyDescent="0.3">
      <c r="A17616" s="286" t="str">
        <f t="shared" si="550"/>
        <v>2020</v>
      </c>
      <c r="B17616" s="205" t="s">
        <v>691</v>
      </c>
      <c r="C17616" s="205" t="s">
        <v>692</v>
      </c>
      <c r="D17616" s="72" t="str">
        <f t="shared" si="551"/>
        <v>mai/2020</v>
      </c>
      <c r="E17616" s="206">
        <v>43958</v>
      </c>
      <c r="F17616" s="205" t="s">
        <v>210</v>
      </c>
      <c r="G17616" s="205" t="s">
        <v>287</v>
      </c>
      <c r="H17616" s="207" t="s">
        <v>298</v>
      </c>
      <c r="I17616" s="207" t="s">
        <v>130</v>
      </c>
      <c r="J17616" s="207">
        <v>-10</v>
      </c>
      <c r="K17616" s="79" t="str">
        <f>IFERROR(IFERROR(VLOOKUP(I17616,'DE-PARA'!B:D,3,0),VLOOKUP(I17616,'DE-PARA'!C:D,2,0)),"NÃO ENCONTRADO")</f>
        <v>Outras Saídas</v>
      </c>
      <c r="L17616" s="56" t="str">
        <f>VLOOKUP(K17616,'Base -Receita-Despesa'!$B:$AS,1,FALSE)</f>
        <v>Outras Saídas</v>
      </c>
    </row>
    <row r="17617" spans="1:12" x14ac:dyDescent="0.3">
      <c r="A17617" s="286" t="str">
        <f t="shared" si="550"/>
        <v>2020</v>
      </c>
      <c r="B17617" s="205" t="s">
        <v>693</v>
      </c>
      <c r="C17617" s="205" t="s">
        <v>692</v>
      </c>
      <c r="D17617" s="72" t="str">
        <f t="shared" si="551"/>
        <v>mai/2020</v>
      </c>
      <c r="E17617" s="206">
        <v>43958</v>
      </c>
      <c r="F17617" s="205" t="s">
        <v>201</v>
      </c>
      <c r="G17617" s="205" t="s">
        <v>287</v>
      </c>
      <c r="H17617" s="207" t="s">
        <v>1887</v>
      </c>
      <c r="I17617" s="207" t="s">
        <v>123</v>
      </c>
      <c r="J17617" s="208">
        <v>-500000</v>
      </c>
      <c r="K17617" s="79" t="str">
        <f>IFERROR(IFERROR(VLOOKUP(I17617,'DE-PARA'!B:D,3,0),VLOOKUP(I17617,'DE-PARA'!C:D,2,0)),"NÃO ENCONTRADO")</f>
        <v>TEV – Transferências Entre Contas (Entradas)</v>
      </c>
      <c r="L17617" s="56" t="str">
        <f>VLOOKUP(K17617,'Base -Receita-Despesa'!$B:$AS,1,FALSE)</f>
        <v>TEV – Transferências Entre Contas (Entradas)</v>
      </c>
    </row>
    <row r="17618" spans="1:12" x14ac:dyDescent="0.3">
      <c r="A17618" s="286" t="str">
        <f t="shared" si="550"/>
        <v>2020</v>
      </c>
      <c r="B17618" s="205" t="s">
        <v>691</v>
      </c>
      <c r="C17618" s="205" t="s">
        <v>692</v>
      </c>
      <c r="D17618" s="72" t="str">
        <f t="shared" si="551"/>
        <v>mai/2020</v>
      </c>
      <c r="E17618" s="206">
        <v>43958</v>
      </c>
      <c r="F17618" s="205" t="s">
        <v>201</v>
      </c>
      <c r="G17618" s="205" t="s">
        <v>287</v>
      </c>
      <c r="H17618" s="207" t="s">
        <v>1887</v>
      </c>
      <c r="I17618" s="207" t="s">
        <v>123</v>
      </c>
      <c r="J17618" s="208">
        <v>500000</v>
      </c>
      <c r="K17618" s="79" t="str">
        <f>IFERROR(IFERROR(VLOOKUP(I17618,'DE-PARA'!B:D,3,0),VLOOKUP(I17618,'DE-PARA'!C:D,2,0)),"NÃO ENCONTRADO")</f>
        <v>TEV – Transferências Entre Contas (Entradas)</v>
      </c>
      <c r="L17618" s="56" t="str">
        <f>VLOOKUP(K17618,'Base -Receita-Despesa'!$B:$AS,1,FALSE)</f>
        <v>TEV – Transferências Entre Contas (Entradas)</v>
      </c>
    </row>
    <row r="17619" spans="1:12" x14ac:dyDescent="0.3">
      <c r="A17619" s="286" t="str">
        <f t="shared" si="550"/>
        <v>2020</v>
      </c>
      <c r="B17619" s="205" t="s">
        <v>691</v>
      </c>
      <c r="C17619" s="205" t="s">
        <v>692</v>
      </c>
      <c r="D17619" s="72" t="str">
        <f t="shared" si="551"/>
        <v>mai/2020</v>
      </c>
      <c r="E17619" s="206">
        <v>43958</v>
      </c>
      <c r="F17619" s="205" t="s">
        <v>2949</v>
      </c>
      <c r="G17619" s="205" t="s">
        <v>287</v>
      </c>
      <c r="H17619" s="207" t="s">
        <v>2973</v>
      </c>
      <c r="I17619" s="207" t="s">
        <v>132</v>
      </c>
      <c r="J17619" s="207">
        <v>622.98</v>
      </c>
      <c r="K17619" s="79" t="str">
        <f>IFERROR(IFERROR(VLOOKUP(I17619,'DE-PARA'!B:D,3,0),VLOOKUP(I17619,'DE-PARA'!C:D,2,0)),"NÃO ENCONTRADO")</f>
        <v>Pessoal</v>
      </c>
      <c r="L17619" s="56" t="str">
        <f>VLOOKUP(K17619,'Base -Receita-Despesa'!$B:$AS,1,FALSE)</f>
        <v>Pessoal</v>
      </c>
    </row>
    <row r="17620" spans="1:12" x14ac:dyDescent="0.3">
      <c r="A17620" s="286" t="str">
        <f t="shared" si="550"/>
        <v>2020</v>
      </c>
      <c r="B17620" s="205" t="s">
        <v>691</v>
      </c>
      <c r="C17620" s="205" t="s">
        <v>692</v>
      </c>
      <c r="D17620" s="72" t="str">
        <f t="shared" si="551"/>
        <v>mai/2020</v>
      </c>
      <c r="E17620" s="206">
        <v>43958</v>
      </c>
      <c r="F17620" s="205" t="s">
        <v>2949</v>
      </c>
      <c r="G17620" s="205" t="s">
        <v>287</v>
      </c>
      <c r="H17620" s="207" t="s">
        <v>2973</v>
      </c>
      <c r="I17620" s="207" t="s">
        <v>132</v>
      </c>
      <c r="J17620" s="207">
        <v>-622.98</v>
      </c>
      <c r="K17620" s="79" t="str">
        <f>IFERROR(IFERROR(VLOOKUP(I17620,'DE-PARA'!B:D,3,0),VLOOKUP(I17620,'DE-PARA'!C:D,2,0)),"NÃO ENCONTRADO")</f>
        <v>Pessoal</v>
      </c>
      <c r="L17620" s="56" t="str">
        <f>VLOOKUP(K17620,'Base -Receita-Despesa'!$B:$AS,1,FALSE)</f>
        <v>Pessoal</v>
      </c>
    </row>
    <row r="17621" spans="1:12" x14ac:dyDescent="0.3">
      <c r="A17621" s="286" t="str">
        <f t="shared" si="550"/>
        <v>2020</v>
      </c>
      <c r="B17621" s="205" t="s">
        <v>691</v>
      </c>
      <c r="C17621" s="205" t="s">
        <v>692</v>
      </c>
      <c r="D17621" s="72" t="str">
        <f t="shared" si="551"/>
        <v>mai/2020</v>
      </c>
      <c r="E17621" s="206">
        <v>43958</v>
      </c>
      <c r="F17621" s="205" t="s">
        <v>2949</v>
      </c>
      <c r="G17621" s="205" t="s">
        <v>287</v>
      </c>
      <c r="H17621" s="207" t="s">
        <v>2974</v>
      </c>
      <c r="I17621" s="207" t="s">
        <v>132</v>
      </c>
      <c r="J17621" s="207">
        <v>-622.98</v>
      </c>
      <c r="K17621" s="79" t="str">
        <f>IFERROR(IFERROR(VLOOKUP(I17621,'DE-PARA'!B:D,3,0),VLOOKUP(I17621,'DE-PARA'!C:D,2,0)),"NÃO ENCONTRADO")</f>
        <v>Pessoal</v>
      </c>
      <c r="L17621" s="56" t="str">
        <f>VLOOKUP(K17621,'Base -Receita-Despesa'!$B:$AS,1,FALSE)</f>
        <v>Pessoal</v>
      </c>
    </row>
    <row r="17622" spans="1:12" x14ac:dyDescent="0.3">
      <c r="A17622" s="286" t="str">
        <f t="shared" si="550"/>
        <v>2020</v>
      </c>
      <c r="B17622" s="205" t="s">
        <v>691</v>
      </c>
      <c r="C17622" s="205" t="s">
        <v>692</v>
      </c>
      <c r="D17622" s="72" t="str">
        <f t="shared" si="551"/>
        <v>mai/2020</v>
      </c>
      <c r="E17622" s="206">
        <v>43958</v>
      </c>
      <c r="F17622" s="205" t="s">
        <v>2949</v>
      </c>
      <c r="G17622" s="205" t="s">
        <v>287</v>
      </c>
      <c r="H17622" s="207" t="s">
        <v>2885</v>
      </c>
      <c r="I17622" s="207" t="s">
        <v>132</v>
      </c>
      <c r="J17622" s="207">
        <v>-877.04</v>
      </c>
      <c r="K17622" s="79" t="str">
        <f>IFERROR(IFERROR(VLOOKUP(I17622,'DE-PARA'!B:D,3,0),VLOOKUP(I17622,'DE-PARA'!C:D,2,0)),"NÃO ENCONTRADO")</f>
        <v>Pessoal</v>
      </c>
      <c r="L17622" s="56" t="str">
        <f>VLOOKUP(K17622,'Base -Receita-Despesa'!$B:$AS,1,FALSE)</f>
        <v>Pessoal</v>
      </c>
    </row>
    <row r="17623" spans="1:12" x14ac:dyDescent="0.3">
      <c r="A17623" s="286" t="str">
        <f t="shared" si="550"/>
        <v>2020</v>
      </c>
      <c r="B17623" s="205" t="s">
        <v>691</v>
      </c>
      <c r="C17623" s="205" t="s">
        <v>692</v>
      </c>
      <c r="D17623" s="72" t="str">
        <f t="shared" si="551"/>
        <v>mai/2020</v>
      </c>
      <c r="E17623" s="206">
        <v>43958</v>
      </c>
      <c r="F17623" s="205" t="s">
        <v>2949</v>
      </c>
      <c r="G17623" s="205" t="s">
        <v>287</v>
      </c>
      <c r="H17623" s="207" t="s">
        <v>2975</v>
      </c>
      <c r="I17623" s="207" t="s">
        <v>132</v>
      </c>
      <c r="J17623" s="208">
        <v>-1941.28</v>
      </c>
      <c r="K17623" s="79" t="str">
        <f>IFERROR(IFERROR(VLOOKUP(I17623,'DE-PARA'!B:D,3,0),VLOOKUP(I17623,'DE-PARA'!C:D,2,0)),"NÃO ENCONTRADO")</f>
        <v>Pessoal</v>
      </c>
      <c r="L17623" s="56" t="str">
        <f>VLOOKUP(K17623,'Base -Receita-Despesa'!$B:$AS,1,FALSE)</f>
        <v>Pessoal</v>
      </c>
    </row>
    <row r="17624" spans="1:12" x14ac:dyDescent="0.3">
      <c r="A17624" s="286" t="str">
        <f t="shared" si="550"/>
        <v>2020</v>
      </c>
      <c r="B17624" s="205" t="s">
        <v>691</v>
      </c>
      <c r="C17624" s="205" t="s">
        <v>692</v>
      </c>
      <c r="D17624" s="72" t="str">
        <f t="shared" si="551"/>
        <v>mai/2020</v>
      </c>
      <c r="E17624" s="206">
        <v>43958</v>
      </c>
      <c r="F17624" s="205" t="s">
        <v>2949</v>
      </c>
      <c r="G17624" s="205" t="s">
        <v>287</v>
      </c>
      <c r="H17624" s="207" t="s">
        <v>2976</v>
      </c>
      <c r="I17624" s="207" t="s">
        <v>132</v>
      </c>
      <c r="J17624" s="207">
        <v>-622.98</v>
      </c>
      <c r="K17624" s="79" t="str">
        <f>IFERROR(IFERROR(VLOOKUP(I17624,'DE-PARA'!B:D,3,0),VLOOKUP(I17624,'DE-PARA'!C:D,2,0)),"NÃO ENCONTRADO")</f>
        <v>Pessoal</v>
      </c>
      <c r="L17624" s="56" t="str">
        <f>VLOOKUP(K17624,'Base -Receita-Despesa'!$B:$AS,1,FALSE)</f>
        <v>Pessoal</v>
      </c>
    </row>
    <row r="17625" spans="1:12" x14ac:dyDescent="0.3">
      <c r="A17625" s="286" t="str">
        <f t="shared" si="550"/>
        <v>2020</v>
      </c>
      <c r="B17625" s="205" t="s">
        <v>691</v>
      </c>
      <c r="C17625" s="205" t="s">
        <v>692</v>
      </c>
      <c r="D17625" s="72" t="str">
        <f t="shared" si="551"/>
        <v>mai/2020</v>
      </c>
      <c r="E17625" s="206">
        <v>43959</v>
      </c>
      <c r="F17625" s="205">
        <v>16489</v>
      </c>
      <c r="G17625" s="205" t="s">
        <v>287</v>
      </c>
      <c r="H17625" s="207" t="s">
        <v>2028</v>
      </c>
      <c r="I17625" s="207" t="s">
        <v>253</v>
      </c>
      <c r="J17625" s="207">
        <v>-293.93</v>
      </c>
      <c r="K17625" s="79" t="str">
        <f>IFERROR(IFERROR(VLOOKUP(I17625,'DE-PARA'!B:D,3,0),VLOOKUP(I17625,'DE-PARA'!C:D,2,0)),"NÃO ENCONTRADO")</f>
        <v>Materiais</v>
      </c>
      <c r="L17625" s="56" t="str">
        <f>VLOOKUP(K17625,'Base -Receita-Despesa'!$B:$AS,1,FALSE)</f>
        <v>Materiais</v>
      </c>
    </row>
    <row r="17626" spans="1:12" x14ac:dyDescent="0.3">
      <c r="A17626" s="286" t="str">
        <f t="shared" si="550"/>
        <v>2020</v>
      </c>
      <c r="B17626" s="205" t="s">
        <v>691</v>
      </c>
      <c r="C17626" s="205" t="s">
        <v>692</v>
      </c>
      <c r="D17626" s="72" t="str">
        <f t="shared" si="551"/>
        <v>mai/2020</v>
      </c>
      <c r="E17626" s="206">
        <v>43959</v>
      </c>
      <c r="F17626" s="205" t="s">
        <v>173</v>
      </c>
      <c r="G17626" s="205" t="s">
        <v>287</v>
      </c>
      <c r="H17626" s="207" t="s">
        <v>2893</v>
      </c>
      <c r="I17626" s="207" t="s">
        <v>145</v>
      </c>
      <c r="J17626" s="208">
        <v>-1428</v>
      </c>
      <c r="K17626" s="79" t="str">
        <f>IFERROR(IFERROR(VLOOKUP(I17626,'DE-PARA'!B:D,3,0),VLOOKUP(I17626,'DE-PARA'!C:D,2,0)),"NÃO ENCONTRADO")</f>
        <v>Pessoal</v>
      </c>
      <c r="L17626" s="56" t="str">
        <f>VLOOKUP(K17626,'Base -Receita-Despesa'!$B:$AS,1,FALSE)</f>
        <v>Pessoal</v>
      </c>
    </row>
    <row r="17627" spans="1:12" x14ac:dyDescent="0.3">
      <c r="A17627" s="286" t="str">
        <f t="shared" si="550"/>
        <v>2020</v>
      </c>
      <c r="B17627" s="205" t="s">
        <v>691</v>
      </c>
      <c r="C17627" s="205" t="s">
        <v>692</v>
      </c>
      <c r="D17627" s="72" t="str">
        <f t="shared" si="551"/>
        <v>mai/2020</v>
      </c>
      <c r="E17627" s="206">
        <v>43959</v>
      </c>
      <c r="F17627" s="205" t="s">
        <v>2949</v>
      </c>
      <c r="G17627" s="205" t="s">
        <v>287</v>
      </c>
      <c r="H17627" s="207" t="s">
        <v>2968</v>
      </c>
      <c r="I17627" s="207" t="s">
        <v>132</v>
      </c>
      <c r="J17627" s="207">
        <v>-622.98</v>
      </c>
      <c r="K17627" s="79" t="str">
        <f>IFERROR(IFERROR(VLOOKUP(I17627,'DE-PARA'!B:D,3,0),VLOOKUP(I17627,'DE-PARA'!C:D,2,0)),"NÃO ENCONTRADO")</f>
        <v>Pessoal</v>
      </c>
      <c r="L17627" s="56" t="str">
        <f>VLOOKUP(K17627,'Base -Receita-Despesa'!$B:$AS,1,FALSE)</f>
        <v>Pessoal</v>
      </c>
    </row>
    <row r="17628" spans="1:12" x14ac:dyDescent="0.3">
      <c r="A17628" s="286" t="str">
        <f t="shared" si="550"/>
        <v>2020</v>
      </c>
      <c r="B17628" s="205" t="s">
        <v>691</v>
      </c>
      <c r="C17628" s="205" t="s">
        <v>692</v>
      </c>
      <c r="D17628" s="72" t="str">
        <f t="shared" si="551"/>
        <v>mai/2020</v>
      </c>
      <c r="E17628" s="206">
        <v>43959</v>
      </c>
      <c r="F17628" s="205" t="s">
        <v>173</v>
      </c>
      <c r="G17628" s="205" t="s">
        <v>287</v>
      </c>
      <c r="H17628" s="207" t="s">
        <v>655</v>
      </c>
      <c r="I17628" s="207" t="s">
        <v>145</v>
      </c>
      <c r="J17628" s="208">
        <v>-9832.81</v>
      </c>
      <c r="K17628" s="79" t="str">
        <f>IFERROR(IFERROR(VLOOKUP(I17628,'DE-PARA'!B:D,3,0),VLOOKUP(I17628,'DE-PARA'!C:D,2,0)),"NÃO ENCONTRADO")</f>
        <v>Pessoal</v>
      </c>
      <c r="L17628" s="56" t="str">
        <f>VLOOKUP(K17628,'Base -Receita-Despesa'!$B:$AS,1,FALSE)</f>
        <v>Pessoal</v>
      </c>
    </row>
    <row r="17629" spans="1:12" x14ac:dyDescent="0.3">
      <c r="A17629" s="286" t="str">
        <f t="shared" si="550"/>
        <v>2020</v>
      </c>
      <c r="B17629" s="205" t="s">
        <v>691</v>
      </c>
      <c r="C17629" s="205" t="s">
        <v>692</v>
      </c>
      <c r="D17629" s="72" t="str">
        <f t="shared" si="551"/>
        <v>mai/2020</v>
      </c>
      <c r="E17629" s="206">
        <v>43959</v>
      </c>
      <c r="F17629" s="205">
        <v>4851</v>
      </c>
      <c r="G17629" s="205" t="s">
        <v>287</v>
      </c>
      <c r="H17629" s="207" t="s">
        <v>2709</v>
      </c>
      <c r="I17629" s="207" t="s">
        <v>253</v>
      </c>
      <c r="J17629" s="208">
        <v>-1072</v>
      </c>
      <c r="K17629" s="79" t="str">
        <f>IFERROR(IFERROR(VLOOKUP(I17629,'DE-PARA'!B:D,3,0),VLOOKUP(I17629,'DE-PARA'!C:D,2,0)),"NÃO ENCONTRADO")</f>
        <v>Materiais</v>
      </c>
      <c r="L17629" s="56" t="str">
        <f>VLOOKUP(K17629,'Base -Receita-Despesa'!$B:$AS,1,FALSE)</f>
        <v>Materiais</v>
      </c>
    </row>
    <row r="17630" spans="1:12" x14ac:dyDescent="0.3">
      <c r="A17630" s="286" t="str">
        <f t="shared" si="550"/>
        <v>2020</v>
      </c>
      <c r="B17630" s="205" t="s">
        <v>691</v>
      </c>
      <c r="C17630" s="205" t="s">
        <v>692</v>
      </c>
      <c r="D17630" s="72" t="str">
        <f t="shared" si="551"/>
        <v>mai/2020</v>
      </c>
      <c r="E17630" s="206">
        <v>43959</v>
      </c>
      <c r="F17630" s="205">
        <v>4852</v>
      </c>
      <c r="G17630" s="205" t="s">
        <v>287</v>
      </c>
      <c r="H17630" s="207" t="s">
        <v>2709</v>
      </c>
      <c r="I17630" s="207" t="s">
        <v>253</v>
      </c>
      <c r="J17630" s="207">
        <v>-500</v>
      </c>
      <c r="K17630" s="79" t="str">
        <f>IFERROR(IFERROR(VLOOKUP(I17630,'DE-PARA'!B:D,3,0),VLOOKUP(I17630,'DE-PARA'!C:D,2,0)),"NÃO ENCONTRADO")</f>
        <v>Materiais</v>
      </c>
      <c r="L17630" s="56" t="str">
        <f>VLOOKUP(K17630,'Base -Receita-Despesa'!$B:$AS,1,FALSE)</f>
        <v>Materiais</v>
      </c>
    </row>
    <row r="17631" spans="1:12" x14ac:dyDescent="0.3">
      <c r="A17631" s="286" t="str">
        <f t="shared" si="550"/>
        <v>2020</v>
      </c>
      <c r="B17631" s="205" t="s">
        <v>691</v>
      </c>
      <c r="C17631" s="205" t="s">
        <v>692</v>
      </c>
      <c r="D17631" s="72" t="str">
        <f t="shared" si="551"/>
        <v>mai/2020</v>
      </c>
      <c r="E17631" s="206">
        <v>43959</v>
      </c>
      <c r="F17631" s="205" t="s">
        <v>172</v>
      </c>
      <c r="G17631" s="205" t="s">
        <v>287</v>
      </c>
      <c r="H17631" s="207" t="s">
        <v>1060</v>
      </c>
      <c r="I17631" s="207" t="s">
        <v>126</v>
      </c>
      <c r="J17631" s="208">
        <v>-18290</v>
      </c>
      <c r="K17631" s="79" t="str">
        <f>IFERROR(IFERROR(VLOOKUP(I17631,'DE-PARA'!B:D,3,0),VLOOKUP(I17631,'DE-PARA'!C:D,2,0)),"NÃO ENCONTRADO")</f>
        <v>Rescisões Trabalhistas</v>
      </c>
      <c r="L17631" s="56" t="str">
        <f>VLOOKUP(K17631,'Base -Receita-Despesa'!$B:$AS,1,FALSE)</f>
        <v>Rescisões Trabalhistas</v>
      </c>
    </row>
    <row r="17632" spans="1:12" x14ac:dyDescent="0.3">
      <c r="A17632" s="286" t="str">
        <f t="shared" si="550"/>
        <v>2020</v>
      </c>
      <c r="B17632" s="205" t="s">
        <v>691</v>
      </c>
      <c r="C17632" s="205" t="s">
        <v>692</v>
      </c>
      <c r="D17632" s="72" t="str">
        <f t="shared" si="551"/>
        <v>mai/2020</v>
      </c>
      <c r="E17632" s="206">
        <v>43959</v>
      </c>
      <c r="F17632" s="205" t="s">
        <v>210</v>
      </c>
      <c r="G17632" s="205" t="s">
        <v>287</v>
      </c>
      <c r="H17632" s="207" t="s">
        <v>298</v>
      </c>
      <c r="I17632" s="207" t="s">
        <v>130</v>
      </c>
      <c r="J17632" s="207">
        <v>-10</v>
      </c>
      <c r="K17632" s="79" t="str">
        <f>IFERROR(IFERROR(VLOOKUP(I17632,'DE-PARA'!B:D,3,0),VLOOKUP(I17632,'DE-PARA'!C:D,2,0)),"NÃO ENCONTRADO")</f>
        <v>Outras Saídas</v>
      </c>
      <c r="L17632" s="56" t="str">
        <f>VLOOKUP(K17632,'Base -Receita-Despesa'!$B:$AS,1,FALSE)</f>
        <v>Outras Saídas</v>
      </c>
    </row>
    <row r="17633" spans="1:12" x14ac:dyDescent="0.3">
      <c r="A17633" s="286" t="str">
        <f t="shared" si="550"/>
        <v>2020</v>
      </c>
      <c r="B17633" s="205" t="s">
        <v>691</v>
      </c>
      <c r="C17633" s="205" t="s">
        <v>692</v>
      </c>
      <c r="D17633" s="72" t="str">
        <f t="shared" si="551"/>
        <v>mai/2020</v>
      </c>
      <c r="E17633" s="206">
        <v>43959</v>
      </c>
      <c r="F17633" s="205" t="s">
        <v>210</v>
      </c>
      <c r="G17633" s="205" t="s">
        <v>287</v>
      </c>
      <c r="H17633" s="207" t="s">
        <v>298</v>
      </c>
      <c r="I17633" s="207" t="s">
        <v>130</v>
      </c>
      <c r="J17633" s="207">
        <v>-10</v>
      </c>
      <c r="K17633" s="79" t="str">
        <f>IFERROR(IFERROR(VLOOKUP(I17633,'DE-PARA'!B:D,3,0),VLOOKUP(I17633,'DE-PARA'!C:D,2,0)),"NÃO ENCONTRADO")</f>
        <v>Outras Saídas</v>
      </c>
      <c r="L17633" s="56" t="str">
        <f>VLOOKUP(K17633,'Base -Receita-Despesa'!$B:$AS,1,FALSE)</f>
        <v>Outras Saídas</v>
      </c>
    </row>
    <row r="17634" spans="1:12" x14ac:dyDescent="0.3">
      <c r="A17634" s="286" t="str">
        <f t="shared" si="550"/>
        <v>2020</v>
      </c>
      <c r="B17634" s="205" t="s">
        <v>691</v>
      </c>
      <c r="C17634" s="205" t="s">
        <v>692</v>
      </c>
      <c r="D17634" s="72" t="str">
        <f t="shared" si="551"/>
        <v>mai/2020</v>
      </c>
      <c r="E17634" s="206">
        <v>43959</v>
      </c>
      <c r="F17634" s="205" t="s">
        <v>210</v>
      </c>
      <c r="G17634" s="205" t="s">
        <v>287</v>
      </c>
      <c r="H17634" s="207" t="s">
        <v>298</v>
      </c>
      <c r="I17634" s="207" t="s">
        <v>130</v>
      </c>
      <c r="J17634" s="207">
        <v>-10</v>
      </c>
      <c r="K17634" s="79" t="str">
        <f>IFERROR(IFERROR(VLOOKUP(I17634,'DE-PARA'!B:D,3,0),VLOOKUP(I17634,'DE-PARA'!C:D,2,0)),"NÃO ENCONTRADO")</f>
        <v>Outras Saídas</v>
      </c>
      <c r="L17634" s="56" t="str">
        <f>VLOOKUP(K17634,'Base -Receita-Despesa'!$B:$AS,1,FALSE)</f>
        <v>Outras Saídas</v>
      </c>
    </row>
    <row r="17635" spans="1:12" x14ac:dyDescent="0.3">
      <c r="A17635" s="286" t="str">
        <f t="shared" si="550"/>
        <v>2020</v>
      </c>
      <c r="B17635" s="205" t="s">
        <v>691</v>
      </c>
      <c r="C17635" s="205" t="s">
        <v>692</v>
      </c>
      <c r="D17635" s="72" t="str">
        <f t="shared" si="551"/>
        <v>mai/2020</v>
      </c>
      <c r="E17635" s="206">
        <v>43959</v>
      </c>
      <c r="F17635" s="205" t="s">
        <v>210</v>
      </c>
      <c r="G17635" s="205" t="s">
        <v>287</v>
      </c>
      <c r="H17635" s="207" t="s">
        <v>298</v>
      </c>
      <c r="I17635" s="207" t="s">
        <v>130</v>
      </c>
      <c r="J17635" s="207">
        <v>-10</v>
      </c>
      <c r="K17635" s="79" t="str">
        <f>IFERROR(IFERROR(VLOOKUP(I17635,'DE-PARA'!B:D,3,0),VLOOKUP(I17635,'DE-PARA'!C:D,2,0)),"NÃO ENCONTRADO")</f>
        <v>Outras Saídas</v>
      </c>
      <c r="L17635" s="56" t="str">
        <f>VLOOKUP(K17635,'Base -Receita-Despesa'!$B:$AS,1,FALSE)</f>
        <v>Outras Saídas</v>
      </c>
    </row>
    <row r="17636" spans="1:12" x14ac:dyDescent="0.3">
      <c r="A17636" s="286" t="str">
        <f t="shared" si="550"/>
        <v>2020</v>
      </c>
      <c r="B17636" s="205" t="s">
        <v>691</v>
      </c>
      <c r="C17636" s="205" t="s">
        <v>692</v>
      </c>
      <c r="D17636" s="72" t="str">
        <f t="shared" si="551"/>
        <v>mai/2020</v>
      </c>
      <c r="E17636" s="206">
        <v>43959</v>
      </c>
      <c r="F17636" s="205" t="s">
        <v>210</v>
      </c>
      <c r="G17636" s="205" t="s">
        <v>287</v>
      </c>
      <c r="H17636" s="207" t="s">
        <v>298</v>
      </c>
      <c r="I17636" s="207" t="s">
        <v>130</v>
      </c>
      <c r="J17636" s="207">
        <v>-10</v>
      </c>
      <c r="K17636" s="79" t="str">
        <f>IFERROR(IFERROR(VLOOKUP(I17636,'DE-PARA'!B:D,3,0),VLOOKUP(I17636,'DE-PARA'!C:D,2,0)),"NÃO ENCONTRADO")</f>
        <v>Outras Saídas</v>
      </c>
      <c r="L17636" s="56" t="str">
        <f>VLOOKUP(K17636,'Base -Receita-Despesa'!$B:$AS,1,FALSE)</f>
        <v>Outras Saídas</v>
      </c>
    </row>
    <row r="17637" spans="1:12" x14ac:dyDescent="0.3">
      <c r="A17637" s="286" t="str">
        <f t="shared" si="550"/>
        <v>2020</v>
      </c>
      <c r="B17637" s="205" t="s">
        <v>691</v>
      </c>
      <c r="C17637" s="205" t="s">
        <v>692</v>
      </c>
      <c r="D17637" s="72" t="str">
        <f t="shared" si="551"/>
        <v>mai/2020</v>
      </c>
      <c r="E17637" s="206">
        <v>43959</v>
      </c>
      <c r="F17637" s="205" t="s">
        <v>210</v>
      </c>
      <c r="G17637" s="205" t="s">
        <v>287</v>
      </c>
      <c r="H17637" s="207" t="s">
        <v>298</v>
      </c>
      <c r="I17637" s="207" t="s">
        <v>130</v>
      </c>
      <c r="J17637" s="207">
        <v>-10</v>
      </c>
      <c r="K17637" s="79" t="str">
        <f>IFERROR(IFERROR(VLOOKUP(I17637,'DE-PARA'!B:D,3,0),VLOOKUP(I17637,'DE-PARA'!C:D,2,0)),"NÃO ENCONTRADO")</f>
        <v>Outras Saídas</v>
      </c>
      <c r="L17637" s="56" t="str">
        <f>VLOOKUP(K17637,'Base -Receita-Despesa'!$B:$AS,1,FALSE)</f>
        <v>Outras Saídas</v>
      </c>
    </row>
    <row r="17638" spans="1:12" x14ac:dyDescent="0.3">
      <c r="A17638" s="286" t="str">
        <f t="shared" si="550"/>
        <v>2020</v>
      </c>
      <c r="B17638" s="205" t="s">
        <v>691</v>
      </c>
      <c r="C17638" s="205" t="s">
        <v>692</v>
      </c>
      <c r="D17638" s="72" t="str">
        <f t="shared" si="551"/>
        <v>mai/2020</v>
      </c>
      <c r="E17638" s="206">
        <v>43959</v>
      </c>
      <c r="F17638" s="205" t="s">
        <v>201</v>
      </c>
      <c r="G17638" s="205" t="s">
        <v>287</v>
      </c>
      <c r="H17638" s="207" t="s">
        <v>1887</v>
      </c>
      <c r="I17638" s="207" t="s">
        <v>123</v>
      </c>
      <c r="J17638" s="208">
        <v>500000</v>
      </c>
      <c r="K17638" s="79" t="str">
        <f>IFERROR(IFERROR(VLOOKUP(I17638,'DE-PARA'!B:D,3,0),VLOOKUP(I17638,'DE-PARA'!C:D,2,0)),"NÃO ENCONTRADO")</f>
        <v>TEV – Transferências Entre Contas (Entradas)</v>
      </c>
      <c r="L17638" s="56" t="str">
        <f>VLOOKUP(K17638,'Base -Receita-Despesa'!$B:$AS,1,FALSE)</f>
        <v>TEV – Transferências Entre Contas (Entradas)</v>
      </c>
    </row>
    <row r="17639" spans="1:12" x14ac:dyDescent="0.3">
      <c r="A17639" s="286" t="str">
        <f t="shared" si="550"/>
        <v>2020</v>
      </c>
      <c r="B17639" s="205" t="s">
        <v>693</v>
      </c>
      <c r="C17639" s="205" t="s">
        <v>692</v>
      </c>
      <c r="D17639" s="72" t="str">
        <f t="shared" si="551"/>
        <v>mai/2020</v>
      </c>
      <c r="E17639" s="206">
        <v>43959</v>
      </c>
      <c r="F17639" s="205" t="s">
        <v>201</v>
      </c>
      <c r="G17639" s="205" t="s">
        <v>287</v>
      </c>
      <c r="H17639" s="207" t="s">
        <v>1887</v>
      </c>
      <c r="I17639" s="207" t="s">
        <v>123</v>
      </c>
      <c r="J17639" s="208">
        <v>-500000</v>
      </c>
      <c r="K17639" s="79" t="str">
        <f>IFERROR(IFERROR(VLOOKUP(I17639,'DE-PARA'!B:D,3,0),VLOOKUP(I17639,'DE-PARA'!C:D,2,0)),"NÃO ENCONTRADO")</f>
        <v>TEV – Transferências Entre Contas (Entradas)</v>
      </c>
      <c r="L17639" s="56" t="str">
        <f>VLOOKUP(K17639,'Base -Receita-Despesa'!$B:$AS,1,FALSE)</f>
        <v>TEV – Transferências Entre Contas (Entradas)</v>
      </c>
    </row>
    <row r="17640" spans="1:12" x14ac:dyDescent="0.3">
      <c r="A17640" s="286" t="str">
        <f t="shared" si="550"/>
        <v>2020</v>
      </c>
      <c r="B17640" s="205" t="s">
        <v>691</v>
      </c>
      <c r="C17640" s="205" t="s">
        <v>692</v>
      </c>
      <c r="D17640" s="72" t="str">
        <f t="shared" si="551"/>
        <v>mai/2020</v>
      </c>
      <c r="E17640" s="206">
        <v>43959</v>
      </c>
      <c r="F17640" s="205" t="s">
        <v>173</v>
      </c>
      <c r="G17640" s="205" t="s">
        <v>287</v>
      </c>
      <c r="H17640" s="207" t="s">
        <v>2899</v>
      </c>
      <c r="I17640" s="207" t="s">
        <v>145</v>
      </c>
      <c r="J17640" s="208">
        <v>-17257.810000000001</v>
      </c>
      <c r="K17640" s="79" t="str">
        <f>IFERROR(IFERROR(VLOOKUP(I17640,'DE-PARA'!B:D,3,0),VLOOKUP(I17640,'DE-PARA'!C:D,2,0)),"NÃO ENCONTRADO")</f>
        <v>Pessoal</v>
      </c>
      <c r="L17640" s="56" t="str">
        <f>VLOOKUP(K17640,'Base -Receita-Despesa'!$B:$AS,1,FALSE)</f>
        <v>Pessoal</v>
      </c>
    </row>
    <row r="17641" spans="1:12" x14ac:dyDescent="0.3">
      <c r="A17641" s="286" t="str">
        <f t="shared" si="550"/>
        <v>2020</v>
      </c>
      <c r="B17641" s="205" t="s">
        <v>691</v>
      </c>
      <c r="C17641" s="205" t="s">
        <v>692</v>
      </c>
      <c r="D17641" s="72" t="str">
        <f t="shared" si="551"/>
        <v>mai/2020</v>
      </c>
      <c r="E17641" s="206">
        <v>43962</v>
      </c>
      <c r="F17641" s="205" t="s">
        <v>2977</v>
      </c>
      <c r="G17641" s="205" t="s">
        <v>287</v>
      </c>
      <c r="H17641" s="207" t="s">
        <v>2978</v>
      </c>
      <c r="I17641" s="207" t="s">
        <v>222</v>
      </c>
      <c r="J17641" s="208">
        <v>-51806.99</v>
      </c>
      <c r="K17641" s="79" t="str">
        <f>IFERROR(IFERROR(VLOOKUP(I17641,'DE-PARA'!B:D,3,0),VLOOKUP(I17641,'DE-PARA'!C:D,2,0)),"NÃO ENCONTRADO")</f>
        <v>Pessoal</v>
      </c>
      <c r="L17641" s="56" t="str">
        <f>VLOOKUP(K17641,'Base -Receita-Despesa'!$B:$AS,1,FALSE)</f>
        <v>Pessoal</v>
      </c>
    </row>
    <row r="17642" spans="1:12" x14ac:dyDescent="0.3">
      <c r="A17642" s="286" t="str">
        <f t="shared" si="550"/>
        <v>2020</v>
      </c>
      <c r="B17642" s="205" t="s">
        <v>691</v>
      </c>
      <c r="C17642" s="205" t="s">
        <v>692</v>
      </c>
      <c r="D17642" s="72" t="str">
        <f t="shared" si="551"/>
        <v>mai/2020</v>
      </c>
      <c r="E17642" s="206">
        <v>43962</v>
      </c>
      <c r="F17642" s="205" t="s">
        <v>1618</v>
      </c>
      <c r="G17642" s="205" t="s">
        <v>287</v>
      </c>
      <c r="H17642" s="207" t="s">
        <v>1888</v>
      </c>
      <c r="I17642" s="207" t="s">
        <v>202</v>
      </c>
      <c r="J17642" s="208">
        <v>-1000000</v>
      </c>
      <c r="K17642" s="79" t="str">
        <f>IFERROR(IFERROR(VLOOKUP(I17642,'DE-PARA'!B:D,3,0),VLOOKUP(I17642,'DE-PARA'!C:D,2,0)),"NÃO ENCONTRADO")</f>
        <v>Saídas Da C/A Por Regates (-)</v>
      </c>
      <c r="L17642" s="56" t="str">
        <f>VLOOKUP(K17642,'Base -Receita-Despesa'!$B:$AS,1,FALSE)</f>
        <v>SAÍDAS DA C/A POR REGATES (-)</v>
      </c>
    </row>
    <row r="17643" spans="1:12" x14ac:dyDescent="0.3">
      <c r="A17643" s="286" t="str">
        <f t="shared" si="550"/>
        <v>2020</v>
      </c>
      <c r="B17643" s="205" t="s">
        <v>691</v>
      </c>
      <c r="C17643" s="205" t="s">
        <v>692</v>
      </c>
      <c r="D17643" s="72" t="str">
        <f t="shared" si="551"/>
        <v>mai/2020</v>
      </c>
      <c r="E17643" s="206">
        <v>43962</v>
      </c>
      <c r="F17643" s="205" t="s">
        <v>210</v>
      </c>
      <c r="G17643" s="205" t="s">
        <v>287</v>
      </c>
      <c r="H17643" s="207" t="s">
        <v>133</v>
      </c>
      <c r="I17643" s="207" t="s">
        <v>130</v>
      </c>
      <c r="J17643" s="207">
        <v>-421.35</v>
      </c>
      <c r="K17643" s="79" t="str">
        <f>IFERROR(IFERROR(VLOOKUP(I17643,'DE-PARA'!B:D,3,0),VLOOKUP(I17643,'DE-PARA'!C:D,2,0)),"NÃO ENCONTRADO")</f>
        <v>Outras Saídas</v>
      </c>
      <c r="L17643" s="56" t="str">
        <f>VLOOKUP(K17643,'Base -Receita-Despesa'!$B:$AS,1,FALSE)</f>
        <v>Outras Saídas</v>
      </c>
    </row>
    <row r="17644" spans="1:12" x14ac:dyDescent="0.3">
      <c r="A17644" s="286" t="str">
        <f t="shared" si="550"/>
        <v>2020</v>
      </c>
      <c r="B17644" s="205" t="s">
        <v>691</v>
      </c>
      <c r="C17644" s="205" t="s">
        <v>692</v>
      </c>
      <c r="D17644" s="72" t="str">
        <f t="shared" si="551"/>
        <v>mai/2020</v>
      </c>
      <c r="E17644" s="206">
        <v>43962</v>
      </c>
      <c r="F17644" s="205" t="s">
        <v>210</v>
      </c>
      <c r="G17644" s="205" t="s">
        <v>287</v>
      </c>
      <c r="H17644" s="207" t="s">
        <v>196</v>
      </c>
      <c r="I17644" s="207" t="s">
        <v>130</v>
      </c>
      <c r="J17644" s="207">
        <v>-10</v>
      </c>
      <c r="K17644" s="79" t="str">
        <f>IFERROR(IFERROR(VLOOKUP(I17644,'DE-PARA'!B:D,3,0),VLOOKUP(I17644,'DE-PARA'!C:D,2,0)),"NÃO ENCONTRADO")</f>
        <v>Outras Saídas</v>
      </c>
      <c r="L17644" s="56" t="str">
        <f>VLOOKUP(K17644,'Base -Receita-Despesa'!$B:$AS,1,FALSE)</f>
        <v>Outras Saídas</v>
      </c>
    </row>
    <row r="17645" spans="1:12" x14ac:dyDescent="0.3">
      <c r="A17645" s="286" t="str">
        <f t="shared" si="550"/>
        <v>2020</v>
      </c>
      <c r="B17645" s="205" t="s">
        <v>691</v>
      </c>
      <c r="C17645" s="205" t="s">
        <v>692</v>
      </c>
      <c r="D17645" s="72" t="str">
        <f t="shared" si="551"/>
        <v>mai/2020</v>
      </c>
      <c r="E17645" s="206">
        <v>43962</v>
      </c>
      <c r="F17645" s="205" t="s">
        <v>210</v>
      </c>
      <c r="G17645" s="205" t="s">
        <v>287</v>
      </c>
      <c r="H17645" s="207" t="s">
        <v>196</v>
      </c>
      <c r="I17645" s="207" t="s">
        <v>130</v>
      </c>
      <c r="J17645" s="207">
        <v>-10</v>
      </c>
      <c r="K17645" s="79" t="str">
        <f>IFERROR(IFERROR(VLOOKUP(I17645,'DE-PARA'!B:D,3,0),VLOOKUP(I17645,'DE-PARA'!C:D,2,0)),"NÃO ENCONTRADO")</f>
        <v>Outras Saídas</v>
      </c>
      <c r="L17645" s="56" t="str">
        <f>VLOOKUP(K17645,'Base -Receita-Despesa'!$B:$AS,1,FALSE)</f>
        <v>Outras Saídas</v>
      </c>
    </row>
    <row r="17646" spans="1:12" x14ac:dyDescent="0.3">
      <c r="A17646" s="286" t="str">
        <f t="shared" si="550"/>
        <v>2020</v>
      </c>
      <c r="B17646" s="205" t="s">
        <v>691</v>
      </c>
      <c r="C17646" s="205" t="s">
        <v>692</v>
      </c>
      <c r="D17646" s="72" t="str">
        <f t="shared" si="551"/>
        <v>mai/2020</v>
      </c>
      <c r="E17646" s="206">
        <v>43962</v>
      </c>
      <c r="F17646" s="205" t="s">
        <v>210</v>
      </c>
      <c r="G17646" s="205" t="s">
        <v>287</v>
      </c>
      <c r="H17646" s="207" t="s">
        <v>196</v>
      </c>
      <c r="I17646" s="207" t="s">
        <v>130</v>
      </c>
      <c r="J17646" s="207">
        <v>-10</v>
      </c>
      <c r="K17646" s="79" t="str">
        <f>IFERROR(IFERROR(VLOOKUP(I17646,'DE-PARA'!B:D,3,0),VLOOKUP(I17646,'DE-PARA'!C:D,2,0)),"NÃO ENCONTRADO")</f>
        <v>Outras Saídas</v>
      </c>
      <c r="L17646" s="56" t="str">
        <f>VLOOKUP(K17646,'Base -Receita-Despesa'!$B:$AS,1,FALSE)</f>
        <v>Outras Saídas</v>
      </c>
    </row>
    <row r="17647" spans="1:12" x14ac:dyDescent="0.3">
      <c r="A17647" s="286" t="str">
        <f t="shared" si="550"/>
        <v>2020</v>
      </c>
      <c r="B17647" s="205" t="s">
        <v>691</v>
      </c>
      <c r="C17647" s="205" t="s">
        <v>692</v>
      </c>
      <c r="D17647" s="72" t="str">
        <f t="shared" si="551"/>
        <v>mai/2020</v>
      </c>
      <c r="E17647" s="206">
        <v>43962</v>
      </c>
      <c r="F17647" s="205" t="s">
        <v>210</v>
      </c>
      <c r="G17647" s="205" t="s">
        <v>287</v>
      </c>
      <c r="H17647" s="207" t="s">
        <v>196</v>
      </c>
      <c r="I17647" s="207" t="s">
        <v>130</v>
      </c>
      <c r="J17647" s="207">
        <v>-10</v>
      </c>
      <c r="K17647" s="79" t="str">
        <f>IFERROR(IFERROR(VLOOKUP(I17647,'DE-PARA'!B:D,3,0),VLOOKUP(I17647,'DE-PARA'!C:D,2,0)),"NÃO ENCONTRADO")</f>
        <v>Outras Saídas</v>
      </c>
      <c r="L17647" s="56" t="str">
        <f>VLOOKUP(K17647,'Base -Receita-Despesa'!$B:$AS,1,FALSE)</f>
        <v>Outras Saídas</v>
      </c>
    </row>
    <row r="17648" spans="1:12" x14ac:dyDescent="0.3">
      <c r="A17648" s="286" t="str">
        <f t="shared" si="550"/>
        <v>2020</v>
      </c>
      <c r="B17648" s="205" t="s">
        <v>691</v>
      </c>
      <c r="C17648" s="205" t="s">
        <v>692</v>
      </c>
      <c r="D17648" s="72" t="str">
        <f t="shared" si="551"/>
        <v>mai/2020</v>
      </c>
      <c r="E17648" s="206">
        <v>43962</v>
      </c>
      <c r="F17648" s="205" t="s">
        <v>210</v>
      </c>
      <c r="G17648" s="205" t="s">
        <v>287</v>
      </c>
      <c r="H17648" s="207" t="s">
        <v>196</v>
      </c>
      <c r="I17648" s="207" t="s">
        <v>130</v>
      </c>
      <c r="J17648" s="207">
        <v>-10</v>
      </c>
      <c r="K17648" s="79" t="str">
        <f>IFERROR(IFERROR(VLOOKUP(I17648,'DE-PARA'!B:D,3,0),VLOOKUP(I17648,'DE-PARA'!C:D,2,0)),"NÃO ENCONTRADO")</f>
        <v>Outras Saídas</v>
      </c>
      <c r="L17648" s="56" t="str">
        <f>VLOOKUP(K17648,'Base -Receita-Despesa'!$B:$AS,1,FALSE)</f>
        <v>Outras Saídas</v>
      </c>
    </row>
    <row r="17649" spans="1:12" x14ac:dyDescent="0.3">
      <c r="A17649" s="286" t="str">
        <f t="shared" si="550"/>
        <v>2020</v>
      </c>
      <c r="B17649" s="205" t="s">
        <v>691</v>
      </c>
      <c r="C17649" s="205" t="s">
        <v>692</v>
      </c>
      <c r="D17649" s="72" t="str">
        <f t="shared" si="551"/>
        <v>mai/2020</v>
      </c>
      <c r="E17649" s="206">
        <v>43962</v>
      </c>
      <c r="F17649" s="205" t="s">
        <v>210</v>
      </c>
      <c r="G17649" s="205" t="s">
        <v>287</v>
      </c>
      <c r="H17649" s="207" t="s">
        <v>196</v>
      </c>
      <c r="I17649" s="207" t="s">
        <v>130</v>
      </c>
      <c r="J17649" s="207">
        <v>-10</v>
      </c>
      <c r="K17649" s="79" t="str">
        <f>IFERROR(IFERROR(VLOOKUP(I17649,'DE-PARA'!B:D,3,0),VLOOKUP(I17649,'DE-PARA'!C:D,2,0)),"NÃO ENCONTRADO")</f>
        <v>Outras Saídas</v>
      </c>
      <c r="L17649" s="56" t="str">
        <f>VLOOKUP(K17649,'Base -Receita-Despesa'!$B:$AS,1,FALSE)</f>
        <v>Outras Saídas</v>
      </c>
    </row>
    <row r="17650" spans="1:12" x14ac:dyDescent="0.3">
      <c r="A17650" s="286" t="str">
        <f t="shared" si="550"/>
        <v>2020</v>
      </c>
      <c r="B17650" s="205" t="s">
        <v>691</v>
      </c>
      <c r="C17650" s="205" t="s">
        <v>692</v>
      </c>
      <c r="D17650" s="72" t="str">
        <f t="shared" si="551"/>
        <v>mai/2020</v>
      </c>
      <c r="E17650" s="206">
        <v>43962</v>
      </c>
      <c r="F17650" s="205" t="s">
        <v>210</v>
      </c>
      <c r="G17650" s="205" t="s">
        <v>287</v>
      </c>
      <c r="H17650" s="207" t="s">
        <v>196</v>
      </c>
      <c r="I17650" s="207" t="s">
        <v>130</v>
      </c>
      <c r="J17650" s="207">
        <v>-10</v>
      </c>
      <c r="K17650" s="79" t="str">
        <f>IFERROR(IFERROR(VLOOKUP(I17650,'DE-PARA'!B:D,3,0),VLOOKUP(I17650,'DE-PARA'!C:D,2,0)),"NÃO ENCONTRADO")</f>
        <v>Outras Saídas</v>
      </c>
      <c r="L17650" s="56" t="str">
        <f>VLOOKUP(K17650,'Base -Receita-Despesa'!$B:$AS,1,FALSE)</f>
        <v>Outras Saídas</v>
      </c>
    </row>
    <row r="17651" spans="1:12" x14ac:dyDescent="0.3">
      <c r="A17651" s="286" t="str">
        <f t="shared" si="550"/>
        <v>2020</v>
      </c>
      <c r="B17651" s="205" t="s">
        <v>691</v>
      </c>
      <c r="C17651" s="205" t="s">
        <v>692</v>
      </c>
      <c r="D17651" s="72" t="str">
        <f t="shared" si="551"/>
        <v>mai/2020</v>
      </c>
      <c r="E17651" s="206">
        <v>43962</v>
      </c>
      <c r="F17651" s="205">
        <v>1512</v>
      </c>
      <c r="G17651" s="205" t="s">
        <v>287</v>
      </c>
      <c r="H17651" s="207" t="s">
        <v>2770</v>
      </c>
      <c r="I17651" s="207" t="s">
        <v>248</v>
      </c>
      <c r="J17651" s="208">
        <v>-5868.2</v>
      </c>
      <c r="K17651" s="79" t="str">
        <f>IFERROR(IFERROR(VLOOKUP(I17651,'DE-PARA'!B:D,3,0),VLOOKUP(I17651,'DE-PARA'!C:D,2,0)),"NÃO ENCONTRADO")</f>
        <v>Materiais</v>
      </c>
      <c r="L17651" s="56" t="str">
        <f>VLOOKUP(K17651,'Base -Receita-Despesa'!$B:$AS,1,FALSE)</f>
        <v>Materiais</v>
      </c>
    </row>
    <row r="17652" spans="1:12" x14ac:dyDescent="0.3">
      <c r="A17652" s="286" t="str">
        <f t="shared" si="550"/>
        <v>2020</v>
      </c>
      <c r="B17652" s="205" t="s">
        <v>691</v>
      </c>
      <c r="C17652" s="205" t="s">
        <v>692</v>
      </c>
      <c r="D17652" s="72" t="str">
        <f t="shared" si="551"/>
        <v>mai/2020</v>
      </c>
      <c r="E17652" s="206">
        <v>43962</v>
      </c>
      <c r="F17652" s="205">
        <v>1449</v>
      </c>
      <c r="G17652" s="205" t="s">
        <v>287</v>
      </c>
      <c r="H17652" s="207" t="s">
        <v>2770</v>
      </c>
      <c r="I17652" s="207" t="s">
        <v>248</v>
      </c>
      <c r="J17652" s="208">
        <v>-7446.2</v>
      </c>
      <c r="K17652" s="79" t="str">
        <f>IFERROR(IFERROR(VLOOKUP(I17652,'DE-PARA'!B:D,3,0),VLOOKUP(I17652,'DE-PARA'!C:D,2,0)),"NÃO ENCONTRADO")</f>
        <v>Materiais</v>
      </c>
      <c r="L17652" s="56" t="str">
        <f>VLOOKUP(K17652,'Base -Receita-Despesa'!$B:$AS,1,FALSE)</f>
        <v>Materiais</v>
      </c>
    </row>
    <row r="17653" spans="1:12" x14ac:dyDescent="0.3">
      <c r="A17653" s="286" t="str">
        <f t="shared" si="550"/>
        <v>2020</v>
      </c>
      <c r="B17653" s="205" t="s">
        <v>691</v>
      </c>
      <c r="C17653" s="205" t="s">
        <v>692</v>
      </c>
      <c r="D17653" s="72" t="str">
        <f t="shared" si="551"/>
        <v>mai/2020</v>
      </c>
      <c r="E17653" s="206">
        <v>43962</v>
      </c>
      <c r="F17653" s="205">
        <v>13852</v>
      </c>
      <c r="G17653" s="205" t="s">
        <v>287</v>
      </c>
      <c r="H17653" s="207" t="s">
        <v>1828</v>
      </c>
      <c r="I17653" s="207" t="s">
        <v>241</v>
      </c>
      <c r="J17653" s="207">
        <v>-525</v>
      </c>
      <c r="K17653" s="79" t="str">
        <f>IFERROR(IFERROR(VLOOKUP(I17653,'DE-PARA'!B:D,3,0),VLOOKUP(I17653,'DE-PARA'!C:D,2,0)),"NÃO ENCONTRADO")</f>
        <v>Materiais</v>
      </c>
      <c r="L17653" s="56" t="str">
        <f>VLOOKUP(K17653,'Base -Receita-Despesa'!$B:$AS,1,FALSE)</f>
        <v>Materiais</v>
      </c>
    </row>
    <row r="17654" spans="1:12" x14ac:dyDescent="0.3">
      <c r="A17654" s="286" t="str">
        <f t="shared" si="550"/>
        <v>2020</v>
      </c>
      <c r="B17654" s="205" t="s">
        <v>691</v>
      </c>
      <c r="C17654" s="205" t="s">
        <v>692</v>
      </c>
      <c r="D17654" s="72" t="str">
        <f t="shared" si="551"/>
        <v>mai/2020</v>
      </c>
      <c r="E17654" s="206">
        <v>43962</v>
      </c>
      <c r="F17654" s="205">
        <v>13892</v>
      </c>
      <c r="G17654" s="205" t="s">
        <v>287</v>
      </c>
      <c r="H17654" s="207" t="s">
        <v>2979</v>
      </c>
      <c r="I17654" s="207" t="s">
        <v>242</v>
      </c>
      <c r="J17654" s="208">
        <v>-2725</v>
      </c>
      <c r="K17654" s="79" t="str">
        <f>IFERROR(IFERROR(VLOOKUP(I17654,'DE-PARA'!B:D,3,0),VLOOKUP(I17654,'DE-PARA'!C:D,2,0)),"NÃO ENCONTRADO")</f>
        <v>Materiais</v>
      </c>
      <c r="L17654" s="56" t="str">
        <f>VLOOKUP(K17654,'Base -Receita-Despesa'!$B:$AS,1,FALSE)</f>
        <v>Materiais</v>
      </c>
    </row>
    <row r="17655" spans="1:12" x14ac:dyDescent="0.3">
      <c r="A17655" s="286" t="str">
        <f t="shared" ref="A17655:A17718" si="552">IF(K17655="NÃO ENCONTRADO",0,RIGHT(D17655,4))</f>
        <v>2020</v>
      </c>
      <c r="B17655" s="205" t="s">
        <v>691</v>
      </c>
      <c r="C17655" s="205" t="s">
        <v>692</v>
      </c>
      <c r="D17655" s="72" t="str">
        <f t="shared" si="551"/>
        <v>mai/2020</v>
      </c>
      <c r="E17655" s="206">
        <v>43962</v>
      </c>
      <c r="F17655" s="205">
        <v>13601</v>
      </c>
      <c r="G17655" s="205" t="s">
        <v>287</v>
      </c>
      <c r="H17655" s="207" t="s">
        <v>2979</v>
      </c>
      <c r="I17655" s="207" t="s">
        <v>242</v>
      </c>
      <c r="J17655" s="207">
        <v>-592</v>
      </c>
      <c r="K17655" s="79" t="str">
        <f>IFERROR(IFERROR(VLOOKUP(I17655,'DE-PARA'!B:D,3,0),VLOOKUP(I17655,'DE-PARA'!C:D,2,0)),"NÃO ENCONTRADO")</f>
        <v>Materiais</v>
      </c>
      <c r="L17655" s="56" t="str">
        <f>VLOOKUP(K17655,'Base -Receita-Despesa'!$B:$AS,1,FALSE)</f>
        <v>Materiais</v>
      </c>
    </row>
    <row r="17656" spans="1:12" x14ac:dyDescent="0.3">
      <c r="A17656" s="286" t="str">
        <f t="shared" si="552"/>
        <v>2020</v>
      </c>
      <c r="B17656" s="205" t="s">
        <v>691</v>
      </c>
      <c r="C17656" s="205" t="s">
        <v>692</v>
      </c>
      <c r="D17656" s="72" t="str">
        <f t="shared" si="551"/>
        <v>mai/2020</v>
      </c>
      <c r="E17656" s="206">
        <v>43962</v>
      </c>
      <c r="F17656" s="205">
        <v>13758</v>
      </c>
      <c r="G17656" s="205" t="s">
        <v>287</v>
      </c>
      <c r="H17656" s="207" t="s">
        <v>2979</v>
      </c>
      <c r="I17656" s="207" t="s">
        <v>242</v>
      </c>
      <c r="J17656" s="208">
        <v>-2253</v>
      </c>
      <c r="K17656" s="79" t="str">
        <f>IFERROR(IFERROR(VLOOKUP(I17656,'DE-PARA'!B:D,3,0),VLOOKUP(I17656,'DE-PARA'!C:D,2,0)),"NÃO ENCONTRADO")</f>
        <v>Materiais</v>
      </c>
      <c r="L17656" s="56" t="str">
        <f>VLOOKUP(K17656,'Base -Receita-Despesa'!$B:$AS,1,FALSE)</f>
        <v>Materiais</v>
      </c>
    </row>
    <row r="17657" spans="1:12" x14ac:dyDescent="0.3">
      <c r="A17657" s="286" t="str">
        <f t="shared" si="552"/>
        <v>2020</v>
      </c>
      <c r="B17657" s="205" t="s">
        <v>691</v>
      </c>
      <c r="C17657" s="205" t="s">
        <v>692</v>
      </c>
      <c r="D17657" s="72" t="str">
        <f t="shared" si="551"/>
        <v>mai/2020</v>
      </c>
      <c r="E17657" s="206">
        <v>43962</v>
      </c>
      <c r="F17657" s="205">
        <v>13868</v>
      </c>
      <c r="G17657" s="205" t="s">
        <v>287</v>
      </c>
      <c r="H17657" s="207" t="s">
        <v>2979</v>
      </c>
      <c r="I17657" s="207" t="s">
        <v>242</v>
      </c>
      <c r="J17657" s="208">
        <v>-2062</v>
      </c>
      <c r="K17657" s="79" t="str">
        <f>IFERROR(IFERROR(VLOOKUP(I17657,'DE-PARA'!B:D,3,0),VLOOKUP(I17657,'DE-PARA'!C:D,2,0)),"NÃO ENCONTRADO")</f>
        <v>Materiais</v>
      </c>
      <c r="L17657" s="56" t="str">
        <f>VLOOKUP(K17657,'Base -Receita-Despesa'!$B:$AS,1,FALSE)</f>
        <v>Materiais</v>
      </c>
    </row>
    <row r="17658" spans="1:12" x14ac:dyDescent="0.3">
      <c r="A17658" s="286" t="str">
        <f t="shared" si="552"/>
        <v>2020</v>
      </c>
      <c r="B17658" s="205" t="s">
        <v>691</v>
      </c>
      <c r="C17658" s="205" t="s">
        <v>692</v>
      </c>
      <c r="D17658" s="72" t="str">
        <f t="shared" si="551"/>
        <v>mai/2020</v>
      </c>
      <c r="E17658" s="206">
        <v>43962</v>
      </c>
      <c r="F17658" s="205">
        <v>13456</v>
      </c>
      <c r="G17658" s="205" t="s">
        <v>287</v>
      </c>
      <c r="H17658" s="207" t="s">
        <v>2979</v>
      </c>
      <c r="I17658" s="207" t="s">
        <v>242</v>
      </c>
      <c r="J17658" s="207">
        <v>-525</v>
      </c>
      <c r="K17658" s="79" t="str">
        <f>IFERROR(IFERROR(VLOOKUP(I17658,'DE-PARA'!B:D,3,0),VLOOKUP(I17658,'DE-PARA'!C:D,2,0)),"NÃO ENCONTRADO")</f>
        <v>Materiais</v>
      </c>
      <c r="L17658" s="56" t="str">
        <f>VLOOKUP(K17658,'Base -Receita-Despesa'!$B:$AS,1,FALSE)</f>
        <v>Materiais</v>
      </c>
    </row>
    <row r="17659" spans="1:12" x14ac:dyDescent="0.3">
      <c r="A17659" s="286" t="str">
        <f t="shared" si="552"/>
        <v>2020</v>
      </c>
      <c r="B17659" s="205" t="s">
        <v>691</v>
      </c>
      <c r="C17659" s="205" t="s">
        <v>692</v>
      </c>
      <c r="D17659" s="72" t="str">
        <f t="shared" si="551"/>
        <v>mai/2020</v>
      </c>
      <c r="E17659" s="206">
        <v>43962</v>
      </c>
      <c r="F17659" s="205">
        <v>2312742</v>
      </c>
      <c r="G17659" s="205" t="s">
        <v>287</v>
      </c>
      <c r="H17659" s="207" t="s">
        <v>2980</v>
      </c>
      <c r="I17659" s="207" t="s">
        <v>188</v>
      </c>
      <c r="J17659" s="207">
        <v>-553.80999999999995</v>
      </c>
      <c r="K17659" s="79" t="str">
        <f>IFERROR(IFERROR(VLOOKUP(I17659,'DE-PARA'!B:D,3,0),VLOOKUP(I17659,'DE-PARA'!C:D,2,0)),"NÃO ENCONTRADO")</f>
        <v>Tributos, Taxas e Contribuições</v>
      </c>
      <c r="L17659" s="56" t="str">
        <f>VLOOKUP(K17659,'Base -Receita-Despesa'!$B:$AS,1,FALSE)</f>
        <v>Tributos, Taxas e Contribuições</v>
      </c>
    </row>
    <row r="17660" spans="1:12" x14ac:dyDescent="0.3">
      <c r="A17660" s="286" t="str">
        <f t="shared" si="552"/>
        <v>2020</v>
      </c>
      <c r="B17660" s="205" t="s">
        <v>691</v>
      </c>
      <c r="C17660" s="205" t="s">
        <v>692</v>
      </c>
      <c r="D17660" s="72" t="str">
        <f t="shared" si="551"/>
        <v>mai/2020</v>
      </c>
      <c r="E17660" s="206">
        <v>43962</v>
      </c>
      <c r="F17660" s="205" t="s">
        <v>127</v>
      </c>
      <c r="G17660" s="205" t="s">
        <v>287</v>
      </c>
      <c r="H17660" s="207" t="s">
        <v>2981</v>
      </c>
      <c r="I17660" s="207" t="s">
        <v>128</v>
      </c>
      <c r="J17660" s="208">
        <v>-2355.98</v>
      </c>
      <c r="K17660" s="79" t="str">
        <f>IFERROR(IFERROR(VLOOKUP(I17660,'DE-PARA'!B:D,3,0),VLOOKUP(I17660,'DE-PARA'!C:D,2,0)),"NÃO ENCONTRADO")</f>
        <v>Pessoal</v>
      </c>
      <c r="L17660" s="56" t="str">
        <f>VLOOKUP(K17660,'Base -Receita-Despesa'!$B:$AS,1,FALSE)</f>
        <v>Pessoal</v>
      </c>
    </row>
    <row r="17661" spans="1:12" x14ac:dyDescent="0.3">
      <c r="A17661" s="286" t="str">
        <f t="shared" si="552"/>
        <v>2020</v>
      </c>
      <c r="B17661" s="205" t="s">
        <v>691</v>
      </c>
      <c r="C17661" s="205" t="s">
        <v>692</v>
      </c>
      <c r="D17661" s="72" t="str">
        <f t="shared" si="551"/>
        <v>mai/2020</v>
      </c>
      <c r="E17661" s="206">
        <v>43962</v>
      </c>
      <c r="F17661" s="205">
        <v>14358</v>
      </c>
      <c r="G17661" s="205" t="s">
        <v>287</v>
      </c>
      <c r="H17661" s="207" t="s">
        <v>356</v>
      </c>
      <c r="I17661" s="207" t="s">
        <v>240</v>
      </c>
      <c r="J17661" s="208">
        <v>4565</v>
      </c>
      <c r="K17661" s="79" t="str">
        <f>IFERROR(IFERROR(VLOOKUP(I17661,'DE-PARA'!B:D,3,0),VLOOKUP(I17661,'DE-PARA'!C:D,2,0)),"NÃO ENCONTRADO")</f>
        <v>Materiais</v>
      </c>
      <c r="L17661" s="56" t="str">
        <f>VLOOKUP(K17661,'Base -Receita-Despesa'!$B:$AS,1,FALSE)</f>
        <v>Materiais</v>
      </c>
    </row>
    <row r="17662" spans="1:12" x14ac:dyDescent="0.3">
      <c r="A17662" s="286" t="str">
        <f t="shared" si="552"/>
        <v>2020</v>
      </c>
      <c r="B17662" s="205" t="s">
        <v>691</v>
      </c>
      <c r="C17662" s="205" t="s">
        <v>692</v>
      </c>
      <c r="D17662" s="72" t="str">
        <f t="shared" si="551"/>
        <v>mai/2020</v>
      </c>
      <c r="E17662" s="206">
        <v>43962</v>
      </c>
      <c r="F17662" s="205">
        <v>14612</v>
      </c>
      <c r="G17662" s="205" t="s">
        <v>287</v>
      </c>
      <c r="H17662" s="207" t="s">
        <v>356</v>
      </c>
      <c r="I17662" s="207" t="s">
        <v>240</v>
      </c>
      <c r="J17662" s="207">
        <v>519</v>
      </c>
      <c r="K17662" s="79" t="str">
        <f>IFERROR(IFERROR(VLOOKUP(I17662,'DE-PARA'!B:D,3,0),VLOOKUP(I17662,'DE-PARA'!C:D,2,0)),"NÃO ENCONTRADO")</f>
        <v>Materiais</v>
      </c>
      <c r="L17662" s="56" t="str">
        <f>VLOOKUP(K17662,'Base -Receita-Despesa'!$B:$AS,1,FALSE)</f>
        <v>Materiais</v>
      </c>
    </row>
    <row r="17663" spans="1:12" x14ac:dyDescent="0.3">
      <c r="A17663" s="286" t="str">
        <f t="shared" si="552"/>
        <v>2020</v>
      </c>
      <c r="B17663" s="205" t="s">
        <v>691</v>
      </c>
      <c r="C17663" s="205" t="s">
        <v>692</v>
      </c>
      <c r="D17663" s="72" t="str">
        <f t="shared" si="551"/>
        <v>mai/2020</v>
      </c>
      <c r="E17663" s="206">
        <v>43962</v>
      </c>
      <c r="F17663" s="205">
        <v>11391</v>
      </c>
      <c r="G17663" s="205" t="s">
        <v>313</v>
      </c>
      <c r="H17663" s="207" t="s">
        <v>356</v>
      </c>
      <c r="I17663" s="207" t="s">
        <v>240</v>
      </c>
      <c r="J17663" s="208">
        <v>4267</v>
      </c>
      <c r="K17663" s="79" t="str">
        <f>IFERROR(IFERROR(VLOOKUP(I17663,'DE-PARA'!B:D,3,0),VLOOKUP(I17663,'DE-PARA'!C:D,2,0)),"NÃO ENCONTRADO")</f>
        <v>Materiais</v>
      </c>
      <c r="L17663" s="56" t="str">
        <f>VLOOKUP(K17663,'Base -Receita-Despesa'!$B:$AS,1,FALSE)</f>
        <v>Materiais</v>
      </c>
    </row>
    <row r="17664" spans="1:12" x14ac:dyDescent="0.3">
      <c r="A17664" s="286" t="str">
        <f t="shared" si="552"/>
        <v>2020</v>
      </c>
      <c r="B17664" s="205" t="s">
        <v>691</v>
      </c>
      <c r="C17664" s="205" t="s">
        <v>692</v>
      </c>
      <c r="D17664" s="72" t="str">
        <f t="shared" si="551"/>
        <v>mai/2020</v>
      </c>
      <c r="E17664" s="206">
        <v>43962</v>
      </c>
      <c r="F17664" s="205">
        <v>11391</v>
      </c>
      <c r="G17664" s="205" t="s">
        <v>317</v>
      </c>
      <c r="H17664" s="207" t="s">
        <v>356</v>
      </c>
      <c r="I17664" s="207" t="s">
        <v>240</v>
      </c>
      <c r="J17664" s="208">
        <v>4267</v>
      </c>
      <c r="K17664" s="79" t="str">
        <f>IFERROR(IFERROR(VLOOKUP(I17664,'DE-PARA'!B:D,3,0),VLOOKUP(I17664,'DE-PARA'!C:D,2,0)),"NÃO ENCONTRADO")</f>
        <v>Materiais</v>
      </c>
      <c r="L17664" s="56" t="str">
        <f>VLOOKUP(K17664,'Base -Receita-Despesa'!$B:$AS,1,FALSE)</f>
        <v>Materiais</v>
      </c>
    </row>
    <row r="17665" spans="1:12" x14ac:dyDescent="0.3">
      <c r="A17665" s="286" t="str">
        <f t="shared" si="552"/>
        <v>2020</v>
      </c>
      <c r="B17665" s="205" t="s">
        <v>691</v>
      </c>
      <c r="C17665" s="205" t="s">
        <v>692</v>
      </c>
      <c r="D17665" s="72" t="str">
        <f t="shared" si="551"/>
        <v>mai/2020</v>
      </c>
      <c r="E17665" s="206">
        <v>43962</v>
      </c>
      <c r="F17665" s="205">
        <v>14358</v>
      </c>
      <c r="G17665" s="205" t="s">
        <v>287</v>
      </c>
      <c r="H17665" s="207" t="s">
        <v>356</v>
      </c>
      <c r="I17665" s="207" t="s">
        <v>240</v>
      </c>
      <c r="J17665" s="208">
        <v>-4565</v>
      </c>
      <c r="K17665" s="79" t="str">
        <f>IFERROR(IFERROR(VLOOKUP(I17665,'DE-PARA'!B:D,3,0),VLOOKUP(I17665,'DE-PARA'!C:D,2,0)),"NÃO ENCONTRADO")</f>
        <v>Materiais</v>
      </c>
      <c r="L17665" s="56" t="str">
        <f>VLOOKUP(K17665,'Base -Receita-Despesa'!$B:$AS,1,FALSE)</f>
        <v>Materiais</v>
      </c>
    </row>
    <row r="17666" spans="1:12" x14ac:dyDescent="0.3">
      <c r="A17666" s="286" t="str">
        <f t="shared" si="552"/>
        <v>2020</v>
      </c>
      <c r="B17666" s="205" t="s">
        <v>691</v>
      </c>
      <c r="C17666" s="205" t="s">
        <v>692</v>
      </c>
      <c r="D17666" s="72" t="str">
        <f t="shared" si="551"/>
        <v>mai/2020</v>
      </c>
      <c r="E17666" s="206">
        <v>43962</v>
      </c>
      <c r="F17666" s="205">
        <v>14612</v>
      </c>
      <c r="G17666" s="205" t="s">
        <v>287</v>
      </c>
      <c r="H17666" s="207" t="s">
        <v>356</v>
      </c>
      <c r="I17666" s="207" t="s">
        <v>240</v>
      </c>
      <c r="J17666" s="207">
        <v>-519</v>
      </c>
      <c r="K17666" s="79" t="str">
        <f>IFERROR(IFERROR(VLOOKUP(I17666,'DE-PARA'!B:D,3,0),VLOOKUP(I17666,'DE-PARA'!C:D,2,0)),"NÃO ENCONTRADO")</f>
        <v>Materiais</v>
      </c>
      <c r="L17666" s="56" t="str">
        <f>VLOOKUP(K17666,'Base -Receita-Despesa'!$B:$AS,1,FALSE)</f>
        <v>Materiais</v>
      </c>
    </row>
    <row r="17667" spans="1:12" x14ac:dyDescent="0.3">
      <c r="A17667" s="286" t="str">
        <f t="shared" si="552"/>
        <v>2020</v>
      </c>
      <c r="B17667" s="205" t="s">
        <v>691</v>
      </c>
      <c r="C17667" s="205" t="s">
        <v>692</v>
      </c>
      <c r="D17667" s="72" t="str">
        <f t="shared" si="551"/>
        <v>mai/2020</v>
      </c>
      <c r="E17667" s="206">
        <v>43962</v>
      </c>
      <c r="F17667" s="205">
        <v>11391</v>
      </c>
      <c r="G17667" s="205" t="s">
        <v>313</v>
      </c>
      <c r="H17667" s="207" t="s">
        <v>356</v>
      </c>
      <c r="I17667" s="207" t="s">
        <v>240</v>
      </c>
      <c r="J17667" s="208">
        <v>-4267</v>
      </c>
      <c r="K17667" s="79" t="str">
        <f>IFERROR(IFERROR(VLOOKUP(I17667,'DE-PARA'!B:D,3,0),VLOOKUP(I17667,'DE-PARA'!C:D,2,0)),"NÃO ENCONTRADO")</f>
        <v>Materiais</v>
      </c>
      <c r="L17667" s="56" t="str">
        <f>VLOOKUP(K17667,'Base -Receita-Despesa'!$B:$AS,1,FALSE)</f>
        <v>Materiais</v>
      </c>
    </row>
    <row r="17668" spans="1:12" x14ac:dyDescent="0.3">
      <c r="A17668" s="286" t="str">
        <f t="shared" si="552"/>
        <v>2020</v>
      </c>
      <c r="B17668" s="205" t="s">
        <v>691</v>
      </c>
      <c r="C17668" s="205" t="s">
        <v>692</v>
      </c>
      <c r="D17668" s="72" t="str">
        <f t="shared" ref="D17668:D17731" si="553">TEXT(E17668,"mmm/aaaa")</f>
        <v>mai/2020</v>
      </c>
      <c r="E17668" s="206">
        <v>43962</v>
      </c>
      <c r="F17668" s="205">
        <v>11391</v>
      </c>
      <c r="G17668" s="205" t="s">
        <v>317</v>
      </c>
      <c r="H17668" s="207" t="s">
        <v>356</v>
      </c>
      <c r="I17668" s="207" t="s">
        <v>240</v>
      </c>
      <c r="J17668" s="208">
        <v>-4267</v>
      </c>
      <c r="K17668" s="79" t="str">
        <f>IFERROR(IFERROR(VLOOKUP(I17668,'DE-PARA'!B:D,3,0),VLOOKUP(I17668,'DE-PARA'!C:D,2,0)),"NÃO ENCONTRADO")</f>
        <v>Materiais</v>
      </c>
      <c r="L17668" s="56" t="str">
        <f>VLOOKUP(K17668,'Base -Receita-Despesa'!$B:$AS,1,FALSE)</f>
        <v>Materiais</v>
      </c>
    </row>
    <row r="17669" spans="1:12" x14ac:dyDescent="0.3">
      <c r="A17669" s="286" t="str">
        <f t="shared" si="552"/>
        <v>2020</v>
      </c>
      <c r="B17669" s="205" t="s">
        <v>691</v>
      </c>
      <c r="C17669" s="205" t="s">
        <v>692</v>
      </c>
      <c r="D17669" s="72" t="str">
        <f t="shared" si="553"/>
        <v>mai/2020</v>
      </c>
      <c r="E17669" s="206">
        <v>43962</v>
      </c>
      <c r="F17669" s="205">
        <v>891011</v>
      </c>
      <c r="G17669" s="205" t="s">
        <v>313</v>
      </c>
      <c r="H17669" s="207" t="s">
        <v>356</v>
      </c>
      <c r="I17669" s="207" t="s">
        <v>240</v>
      </c>
      <c r="J17669" s="208">
        <v>-10157.959999999999</v>
      </c>
      <c r="K17669" s="79" t="str">
        <f>IFERROR(IFERROR(VLOOKUP(I17669,'DE-PARA'!B:D,3,0),VLOOKUP(I17669,'DE-PARA'!C:D,2,0)),"NÃO ENCONTRADO")</f>
        <v>Materiais</v>
      </c>
      <c r="L17669" s="56" t="str">
        <f>VLOOKUP(K17669,'Base -Receita-Despesa'!$B:$AS,1,FALSE)</f>
        <v>Materiais</v>
      </c>
    </row>
    <row r="17670" spans="1:12" x14ac:dyDescent="0.3">
      <c r="A17670" s="286" t="str">
        <f t="shared" si="552"/>
        <v>2020</v>
      </c>
      <c r="B17670" s="205" t="s">
        <v>691</v>
      </c>
      <c r="C17670" s="205" t="s">
        <v>692</v>
      </c>
      <c r="D17670" s="72" t="str">
        <f t="shared" si="553"/>
        <v>mai/2020</v>
      </c>
      <c r="E17670" s="206">
        <v>43962</v>
      </c>
      <c r="F17670" s="205">
        <v>882487</v>
      </c>
      <c r="G17670" s="205" t="s">
        <v>293</v>
      </c>
      <c r="H17670" s="207" t="s">
        <v>356</v>
      </c>
      <c r="I17670" s="207" t="s">
        <v>240</v>
      </c>
      <c r="J17670" s="208">
        <v>-27745.11</v>
      </c>
      <c r="K17670" s="79" t="str">
        <f>IFERROR(IFERROR(VLOOKUP(I17670,'DE-PARA'!B:D,3,0),VLOOKUP(I17670,'DE-PARA'!C:D,2,0)),"NÃO ENCONTRADO")</f>
        <v>Materiais</v>
      </c>
      <c r="L17670" s="56" t="str">
        <f>VLOOKUP(K17670,'Base -Receita-Despesa'!$B:$AS,1,FALSE)</f>
        <v>Materiais</v>
      </c>
    </row>
    <row r="17671" spans="1:12" x14ac:dyDescent="0.3">
      <c r="A17671" s="286" t="str">
        <f t="shared" si="552"/>
        <v>2020</v>
      </c>
      <c r="B17671" s="205" t="s">
        <v>691</v>
      </c>
      <c r="C17671" s="205" t="s">
        <v>692</v>
      </c>
      <c r="D17671" s="72" t="str">
        <f t="shared" si="553"/>
        <v>mai/2020</v>
      </c>
      <c r="E17671" s="206">
        <v>43962</v>
      </c>
      <c r="F17671" s="205">
        <v>898838</v>
      </c>
      <c r="G17671" s="205" t="s">
        <v>656</v>
      </c>
      <c r="H17671" s="207" t="s">
        <v>356</v>
      </c>
      <c r="I17671" s="207" t="s">
        <v>240</v>
      </c>
      <c r="J17671" s="208">
        <v>-21560.15</v>
      </c>
      <c r="K17671" s="79" t="str">
        <f>IFERROR(IFERROR(VLOOKUP(I17671,'DE-PARA'!B:D,3,0),VLOOKUP(I17671,'DE-PARA'!C:D,2,0)),"NÃO ENCONTRADO")</f>
        <v>Materiais</v>
      </c>
      <c r="L17671" s="56" t="str">
        <f>VLOOKUP(K17671,'Base -Receita-Despesa'!$B:$AS,1,FALSE)</f>
        <v>Materiais</v>
      </c>
    </row>
    <row r="17672" spans="1:12" x14ac:dyDescent="0.3">
      <c r="A17672" s="286" t="str">
        <f t="shared" si="552"/>
        <v>2020</v>
      </c>
      <c r="B17672" s="205" t="s">
        <v>691</v>
      </c>
      <c r="C17672" s="205" t="s">
        <v>692</v>
      </c>
      <c r="D17672" s="72" t="str">
        <f t="shared" si="553"/>
        <v>mai/2020</v>
      </c>
      <c r="E17672" s="206">
        <v>43962</v>
      </c>
      <c r="F17672" s="205">
        <v>888466</v>
      </c>
      <c r="G17672" s="205" t="s">
        <v>287</v>
      </c>
      <c r="H17672" s="207" t="s">
        <v>356</v>
      </c>
      <c r="I17672" s="207" t="s">
        <v>240</v>
      </c>
      <c r="J17672" s="208">
        <v>-2825.6</v>
      </c>
      <c r="K17672" s="79" t="str">
        <f>IFERROR(IFERROR(VLOOKUP(I17672,'DE-PARA'!B:D,3,0),VLOOKUP(I17672,'DE-PARA'!C:D,2,0)),"NÃO ENCONTRADO")</f>
        <v>Materiais</v>
      </c>
      <c r="L17672" s="56" t="str">
        <f>VLOOKUP(K17672,'Base -Receita-Despesa'!$B:$AS,1,FALSE)</f>
        <v>Materiais</v>
      </c>
    </row>
    <row r="17673" spans="1:12" x14ac:dyDescent="0.3">
      <c r="A17673" s="286" t="str">
        <f t="shared" si="552"/>
        <v>2020</v>
      </c>
      <c r="B17673" s="205" t="s">
        <v>691</v>
      </c>
      <c r="C17673" s="205" t="s">
        <v>692</v>
      </c>
      <c r="D17673" s="72" t="str">
        <f t="shared" si="553"/>
        <v>mai/2020</v>
      </c>
      <c r="E17673" s="206">
        <v>43962</v>
      </c>
      <c r="F17673" s="205" t="s">
        <v>2982</v>
      </c>
      <c r="G17673" s="205" t="s">
        <v>287</v>
      </c>
      <c r="H17673" s="207" t="s">
        <v>185</v>
      </c>
      <c r="I17673" s="207" t="s">
        <v>135</v>
      </c>
      <c r="J17673" s="208">
        <v>-3119.33</v>
      </c>
      <c r="K17673" s="79" t="str">
        <f>IFERROR(IFERROR(VLOOKUP(I17673,'DE-PARA'!B:D,3,0),VLOOKUP(I17673,'DE-PARA'!C:D,2,0)),"NÃO ENCONTRADO")</f>
        <v>Concessionárias (água, luz e telefone)</v>
      </c>
      <c r="L17673" s="56" t="str">
        <f>VLOOKUP(K17673,'Base -Receita-Despesa'!$B:$AS,1,FALSE)</f>
        <v>Concessionárias (água, luz e telefone)</v>
      </c>
    </row>
    <row r="17674" spans="1:12" x14ac:dyDescent="0.3">
      <c r="A17674" s="286" t="str">
        <f t="shared" si="552"/>
        <v>2020</v>
      </c>
      <c r="B17674" s="205" t="s">
        <v>691</v>
      </c>
      <c r="C17674" s="205" t="s">
        <v>692</v>
      </c>
      <c r="D17674" s="72" t="str">
        <f t="shared" si="553"/>
        <v>mai/2020</v>
      </c>
      <c r="E17674" s="206">
        <v>43962</v>
      </c>
      <c r="F17674" s="205">
        <v>20193</v>
      </c>
      <c r="G17674" s="205" t="s">
        <v>287</v>
      </c>
      <c r="H17674" s="207" t="s">
        <v>390</v>
      </c>
      <c r="I17674" s="207" t="s">
        <v>240</v>
      </c>
      <c r="J17674" s="208">
        <v>-5310</v>
      </c>
      <c r="K17674" s="79" t="str">
        <f>IFERROR(IFERROR(VLOOKUP(I17674,'DE-PARA'!B:D,3,0),VLOOKUP(I17674,'DE-PARA'!C:D,2,0)),"NÃO ENCONTRADO")</f>
        <v>Materiais</v>
      </c>
      <c r="L17674" s="56" t="str">
        <f>VLOOKUP(K17674,'Base -Receita-Despesa'!$B:$AS,1,FALSE)</f>
        <v>Materiais</v>
      </c>
    </row>
    <row r="17675" spans="1:12" x14ac:dyDescent="0.3">
      <c r="A17675" s="286" t="str">
        <f t="shared" si="552"/>
        <v>2020</v>
      </c>
      <c r="B17675" s="205" t="s">
        <v>691</v>
      </c>
      <c r="C17675" s="205" t="s">
        <v>692</v>
      </c>
      <c r="D17675" s="72" t="str">
        <f t="shared" si="553"/>
        <v>mai/2020</v>
      </c>
      <c r="E17675" s="206">
        <v>43962</v>
      </c>
      <c r="F17675" s="205">
        <v>20873</v>
      </c>
      <c r="G17675" s="205" t="s">
        <v>287</v>
      </c>
      <c r="H17675" s="207" t="s">
        <v>390</v>
      </c>
      <c r="I17675" s="207" t="s">
        <v>240</v>
      </c>
      <c r="J17675" s="207">
        <v>-328.5</v>
      </c>
      <c r="K17675" s="79" t="str">
        <f>IFERROR(IFERROR(VLOOKUP(I17675,'DE-PARA'!B:D,3,0),VLOOKUP(I17675,'DE-PARA'!C:D,2,0)),"NÃO ENCONTRADO")</f>
        <v>Materiais</v>
      </c>
      <c r="L17675" s="56" t="str">
        <f>VLOOKUP(K17675,'Base -Receita-Despesa'!$B:$AS,1,FALSE)</f>
        <v>Materiais</v>
      </c>
    </row>
    <row r="17676" spans="1:12" x14ac:dyDescent="0.3">
      <c r="A17676" s="286" t="str">
        <f t="shared" si="552"/>
        <v>2020</v>
      </c>
      <c r="B17676" s="205" t="s">
        <v>691</v>
      </c>
      <c r="C17676" s="205" t="s">
        <v>692</v>
      </c>
      <c r="D17676" s="72" t="str">
        <f t="shared" si="553"/>
        <v>mai/2020</v>
      </c>
      <c r="E17676" s="206">
        <v>43962</v>
      </c>
      <c r="F17676" s="205">
        <v>20874</v>
      </c>
      <c r="G17676" s="205" t="s">
        <v>287</v>
      </c>
      <c r="H17676" s="207" t="s">
        <v>390</v>
      </c>
      <c r="I17676" s="207" t="s">
        <v>240</v>
      </c>
      <c r="J17676" s="208">
        <v>-3382.3</v>
      </c>
      <c r="K17676" s="79" t="str">
        <f>IFERROR(IFERROR(VLOOKUP(I17676,'DE-PARA'!B:D,3,0),VLOOKUP(I17676,'DE-PARA'!C:D,2,0)),"NÃO ENCONTRADO")</f>
        <v>Materiais</v>
      </c>
      <c r="L17676" s="56" t="str">
        <f>VLOOKUP(K17676,'Base -Receita-Despesa'!$B:$AS,1,FALSE)</f>
        <v>Materiais</v>
      </c>
    </row>
    <row r="17677" spans="1:12" x14ac:dyDescent="0.3">
      <c r="A17677" s="286" t="str">
        <f t="shared" si="552"/>
        <v>2020</v>
      </c>
      <c r="B17677" s="205" t="s">
        <v>691</v>
      </c>
      <c r="C17677" s="205" t="s">
        <v>692</v>
      </c>
      <c r="D17677" s="72" t="str">
        <f t="shared" si="553"/>
        <v>mai/2020</v>
      </c>
      <c r="E17677" s="206">
        <v>43962</v>
      </c>
      <c r="F17677" s="205">
        <v>20928</v>
      </c>
      <c r="G17677" s="205" t="s">
        <v>287</v>
      </c>
      <c r="H17677" s="207" t="s">
        <v>390</v>
      </c>
      <c r="I17677" s="207" t="s">
        <v>240</v>
      </c>
      <c r="J17677" s="208">
        <v>-1176</v>
      </c>
      <c r="K17677" s="79" t="str">
        <f>IFERROR(IFERROR(VLOOKUP(I17677,'DE-PARA'!B:D,3,0),VLOOKUP(I17677,'DE-PARA'!C:D,2,0)),"NÃO ENCONTRADO")</f>
        <v>Materiais</v>
      </c>
      <c r="L17677" s="56" t="str">
        <f>VLOOKUP(K17677,'Base -Receita-Despesa'!$B:$AS,1,FALSE)</f>
        <v>Materiais</v>
      </c>
    </row>
    <row r="17678" spans="1:12" x14ac:dyDescent="0.3">
      <c r="A17678" s="286" t="str">
        <f t="shared" si="552"/>
        <v>2020</v>
      </c>
      <c r="B17678" s="205" t="s">
        <v>691</v>
      </c>
      <c r="C17678" s="205" t="s">
        <v>692</v>
      </c>
      <c r="D17678" s="72" t="str">
        <f t="shared" si="553"/>
        <v>mai/2020</v>
      </c>
      <c r="E17678" s="206">
        <v>43962</v>
      </c>
      <c r="F17678" s="205">
        <v>21078</v>
      </c>
      <c r="G17678" s="205" t="s">
        <v>287</v>
      </c>
      <c r="H17678" s="207" t="s">
        <v>390</v>
      </c>
      <c r="I17678" s="207" t="s">
        <v>240</v>
      </c>
      <c r="J17678" s="207">
        <v>-563</v>
      </c>
      <c r="K17678" s="79" t="str">
        <f>IFERROR(IFERROR(VLOOKUP(I17678,'DE-PARA'!B:D,3,0),VLOOKUP(I17678,'DE-PARA'!C:D,2,0)),"NÃO ENCONTRADO")</f>
        <v>Materiais</v>
      </c>
      <c r="L17678" s="56" t="str">
        <f>VLOOKUP(K17678,'Base -Receita-Despesa'!$B:$AS,1,FALSE)</f>
        <v>Materiais</v>
      </c>
    </row>
    <row r="17679" spans="1:12" x14ac:dyDescent="0.3">
      <c r="A17679" s="286" t="str">
        <f t="shared" si="552"/>
        <v>2020</v>
      </c>
      <c r="B17679" s="205" t="s">
        <v>691</v>
      </c>
      <c r="C17679" s="205" t="s">
        <v>692</v>
      </c>
      <c r="D17679" s="72" t="str">
        <f t="shared" si="553"/>
        <v>mai/2020</v>
      </c>
      <c r="E17679" s="206">
        <v>43962</v>
      </c>
      <c r="F17679" s="205">
        <v>21338</v>
      </c>
      <c r="G17679" s="205" t="s">
        <v>287</v>
      </c>
      <c r="H17679" s="207" t="s">
        <v>390</v>
      </c>
      <c r="I17679" s="207" t="s">
        <v>240</v>
      </c>
      <c r="J17679" s="208">
        <v>-5104.8999999999996</v>
      </c>
      <c r="K17679" s="79" t="str">
        <f>IFERROR(IFERROR(VLOOKUP(I17679,'DE-PARA'!B:D,3,0),VLOOKUP(I17679,'DE-PARA'!C:D,2,0)),"NÃO ENCONTRADO")</f>
        <v>Materiais</v>
      </c>
      <c r="L17679" s="56" t="str">
        <f>VLOOKUP(K17679,'Base -Receita-Despesa'!$B:$AS,1,FALSE)</f>
        <v>Materiais</v>
      </c>
    </row>
    <row r="17680" spans="1:12" x14ac:dyDescent="0.3">
      <c r="A17680" s="286" t="str">
        <f t="shared" si="552"/>
        <v>2020</v>
      </c>
      <c r="B17680" s="205" t="s">
        <v>691</v>
      </c>
      <c r="C17680" s="205" t="s">
        <v>692</v>
      </c>
      <c r="D17680" s="72" t="str">
        <f t="shared" si="553"/>
        <v>mai/2020</v>
      </c>
      <c r="E17680" s="206">
        <v>43962</v>
      </c>
      <c r="F17680" s="205">
        <v>21527</v>
      </c>
      <c r="G17680" s="205" t="s">
        <v>287</v>
      </c>
      <c r="H17680" s="207" t="s">
        <v>390</v>
      </c>
      <c r="I17680" s="207" t="s">
        <v>240</v>
      </c>
      <c r="J17680" s="207">
        <v>-310</v>
      </c>
      <c r="K17680" s="79" t="str">
        <f>IFERROR(IFERROR(VLOOKUP(I17680,'DE-PARA'!B:D,3,0),VLOOKUP(I17680,'DE-PARA'!C:D,2,0)),"NÃO ENCONTRADO")</f>
        <v>Materiais</v>
      </c>
      <c r="L17680" s="56" t="str">
        <f>VLOOKUP(K17680,'Base -Receita-Despesa'!$B:$AS,1,FALSE)</f>
        <v>Materiais</v>
      </c>
    </row>
    <row r="17681" spans="1:12" x14ac:dyDescent="0.3">
      <c r="A17681" s="286" t="str">
        <f t="shared" si="552"/>
        <v>2020</v>
      </c>
      <c r="B17681" s="205" t="s">
        <v>691</v>
      </c>
      <c r="C17681" s="205" t="s">
        <v>692</v>
      </c>
      <c r="D17681" s="72" t="str">
        <f t="shared" si="553"/>
        <v>mai/2020</v>
      </c>
      <c r="E17681" s="206">
        <v>43962</v>
      </c>
      <c r="F17681" s="205">
        <v>4824</v>
      </c>
      <c r="G17681" s="205" t="s">
        <v>287</v>
      </c>
      <c r="H17681" s="207" t="s">
        <v>2709</v>
      </c>
      <c r="I17681" s="207" t="s">
        <v>248</v>
      </c>
      <c r="J17681" s="207">
        <v>-166.8</v>
      </c>
      <c r="K17681" s="79" t="str">
        <f>IFERROR(IFERROR(VLOOKUP(I17681,'DE-PARA'!B:D,3,0),VLOOKUP(I17681,'DE-PARA'!C:D,2,0)),"NÃO ENCONTRADO")</f>
        <v>Materiais</v>
      </c>
      <c r="L17681" s="56" t="str">
        <f>VLOOKUP(K17681,'Base -Receita-Despesa'!$B:$AS,1,FALSE)</f>
        <v>Materiais</v>
      </c>
    </row>
    <row r="17682" spans="1:12" x14ac:dyDescent="0.3">
      <c r="A17682" s="286" t="str">
        <f t="shared" si="552"/>
        <v>2020</v>
      </c>
      <c r="B17682" s="205" t="s">
        <v>691</v>
      </c>
      <c r="C17682" s="205" t="s">
        <v>692</v>
      </c>
      <c r="D17682" s="72" t="str">
        <f t="shared" si="553"/>
        <v>mai/2020</v>
      </c>
      <c r="E17682" s="206">
        <v>43962</v>
      </c>
      <c r="F17682" s="205">
        <v>4823</v>
      </c>
      <c r="G17682" s="205" t="s">
        <v>287</v>
      </c>
      <c r="H17682" s="207" t="s">
        <v>2709</v>
      </c>
      <c r="I17682" s="207" t="s">
        <v>253</v>
      </c>
      <c r="J17682" s="208">
        <v>-6970</v>
      </c>
      <c r="K17682" s="79" t="str">
        <f>IFERROR(IFERROR(VLOOKUP(I17682,'DE-PARA'!B:D,3,0),VLOOKUP(I17682,'DE-PARA'!C:D,2,0)),"NÃO ENCONTRADO")</f>
        <v>Materiais</v>
      </c>
      <c r="L17682" s="56" t="str">
        <f>VLOOKUP(K17682,'Base -Receita-Despesa'!$B:$AS,1,FALSE)</f>
        <v>Materiais</v>
      </c>
    </row>
    <row r="17683" spans="1:12" x14ac:dyDescent="0.3">
      <c r="A17683" s="286" t="str">
        <f t="shared" si="552"/>
        <v>2020</v>
      </c>
      <c r="B17683" s="205" t="s">
        <v>691</v>
      </c>
      <c r="C17683" s="205" t="s">
        <v>692</v>
      </c>
      <c r="D17683" s="72" t="str">
        <f t="shared" si="553"/>
        <v>mai/2020</v>
      </c>
      <c r="E17683" s="206">
        <v>43962</v>
      </c>
      <c r="F17683" s="205">
        <v>4709</v>
      </c>
      <c r="G17683" s="205" t="s">
        <v>287</v>
      </c>
      <c r="H17683" s="207" t="s">
        <v>2709</v>
      </c>
      <c r="I17683" s="207" t="s">
        <v>241</v>
      </c>
      <c r="J17683" s="208">
        <v>-7830</v>
      </c>
      <c r="K17683" s="79" t="str">
        <f>IFERROR(IFERROR(VLOOKUP(I17683,'DE-PARA'!B:D,3,0),VLOOKUP(I17683,'DE-PARA'!C:D,2,0)),"NÃO ENCONTRADO")</f>
        <v>Materiais</v>
      </c>
      <c r="L17683" s="56" t="str">
        <f>VLOOKUP(K17683,'Base -Receita-Despesa'!$B:$AS,1,FALSE)</f>
        <v>Materiais</v>
      </c>
    </row>
    <row r="17684" spans="1:12" x14ac:dyDescent="0.3">
      <c r="A17684" s="286" t="str">
        <f t="shared" si="552"/>
        <v>2020</v>
      </c>
      <c r="B17684" s="205" t="s">
        <v>691</v>
      </c>
      <c r="C17684" s="205" t="s">
        <v>692</v>
      </c>
      <c r="D17684" s="72" t="str">
        <f t="shared" si="553"/>
        <v>mai/2020</v>
      </c>
      <c r="E17684" s="206">
        <v>43962</v>
      </c>
      <c r="F17684" s="205">
        <v>4713</v>
      </c>
      <c r="G17684" s="205" t="s">
        <v>287</v>
      </c>
      <c r="H17684" s="207" t="s">
        <v>2709</v>
      </c>
      <c r="I17684" s="207" t="s">
        <v>241</v>
      </c>
      <c r="J17684" s="208">
        <v>-2247</v>
      </c>
      <c r="K17684" s="79" t="str">
        <f>IFERROR(IFERROR(VLOOKUP(I17684,'DE-PARA'!B:D,3,0),VLOOKUP(I17684,'DE-PARA'!C:D,2,0)),"NÃO ENCONTRADO")</f>
        <v>Materiais</v>
      </c>
      <c r="L17684" s="56" t="str">
        <f>VLOOKUP(K17684,'Base -Receita-Despesa'!$B:$AS,1,FALSE)</f>
        <v>Materiais</v>
      </c>
    </row>
    <row r="17685" spans="1:12" x14ac:dyDescent="0.3">
      <c r="A17685" s="286" t="str">
        <f t="shared" si="552"/>
        <v>2020</v>
      </c>
      <c r="B17685" s="205" t="s">
        <v>691</v>
      </c>
      <c r="C17685" s="205" t="s">
        <v>692</v>
      </c>
      <c r="D17685" s="72" t="str">
        <f t="shared" si="553"/>
        <v>mai/2020</v>
      </c>
      <c r="E17685" s="206">
        <v>43962</v>
      </c>
      <c r="F17685" s="205">
        <v>4785</v>
      </c>
      <c r="G17685" s="205" t="s">
        <v>287</v>
      </c>
      <c r="H17685" s="207" t="s">
        <v>2709</v>
      </c>
      <c r="I17685" s="207" t="s">
        <v>253</v>
      </c>
      <c r="J17685" s="207">
        <v>-496</v>
      </c>
      <c r="K17685" s="79" t="str">
        <f>IFERROR(IFERROR(VLOOKUP(I17685,'DE-PARA'!B:D,3,0),VLOOKUP(I17685,'DE-PARA'!C:D,2,0)),"NÃO ENCONTRADO")</f>
        <v>Materiais</v>
      </c>
      <c r="L17685" s="56" t="str">
        <f>VLOOKUP(K17685,'Base -Receita-Despesa'!$B:$AS,1,FALSE)</f>
        <v>Materiais</v>
      </c>
    </row>
    <row r="17686" spans="1:12" x14ac:dyDescent="0.3">
      <c r="A17686" s="286" t="str">
        <f t="shared" si="552"/>
        <v>2020</v>
      </c>
      <c r="B17686" s="205" t="s">
        <v>691</v>
      </c>
      <c r="C17686" s="205" t="s">
        <v>692</v>
      </c>
      <c r="D17686" s="72" t="str">
        <f t="shared" si="553"/>
        <v>mai/2020</v>
      </c>
      <c r="E17686" s="206">
        <v>43962</v>
      </c>
      <c r="F17686" s="205">
        <v>4784</v>
      </c>
      <c r="G17686" s="205" t="s">
        <v>287</v>
      </c>
      <c r="H17686" s="207" t="s">
        <v>2709</v>
      </c>
      <c r="I17686" s="207" t="s">
        <v>253</v>
      </c>
      <c r="J17686" s="207">
        <v>-625.79999999999995</v>
      </c>
      <c r="K17686" s="79" t="str">
        <f>IFERROR(IFERROR(VLOOKUP(I17686,'DE-PARA'!B:D,3,0),VLOOKUP(I17686,'DE-PARA'!C:D,2,0)),"NÃO ENCONTRADO")</f>
        <v>Materiais</v>
      </c>
      <c r="L17686" s="56" t="str">
        <f>VLOOKUP(K17686,'Base -Receita-Despesa'!$B:$AS,1,FALSE)</f>
        <v>Materiais</v>
      </c>
    </row>
    <row r="17687" spans="1:12" x14ac:dyDescent="0.3">
      <c r="A17687" s="286" t="str">
        <f t="shared" si="552"/>
        <v>2020</v>
      </c>
      <c r="B17687" s="205" t="s">
        <v>691</v>
      </c>
      <c r="C17687" s="205" t="s">
        <v>692</v>
      </c>
      <c r="D17687" s="72" t="str">
        <f t="shared" si="553"/>
        <v>mai/2020</v>
      </c>
      <c r="E17687" s="206">
        <v>43962</v>
      </c>
      <c r="F17687" s="205" t="s">
        <v>203</v>
      </c>
      <c r="G17687" s="205" t="s">
        <v>287</v>
      </c>
      <c r="H17687" s="207" t="s">
        <v>204</v>
      </c>
      <c r="I17687" s="207" t="s">
        <v>292</v>
      </c>
      <c r="J17687" s="208">
        <v>238538.86</v>
      </c>
      <c r="K17687" s="79" t="str">
        <f>IFERROR(IFERROR(VLOOKUP(I17687,'DE-PARA'!B:D,3,0),VLOOKUP(I17687,'DE-PARA'!C:D,2,0)),"NÃO ENCONTRADO")</f>
        <v>Entrada Conta Aplicação (+)</v>
      </c>
      <c r="L17687" s="56" t="str">
        <f>VLOOKUP(K17687,'Base -Receita-Despesa'!$B:$AS,1,FALSE)</f>
        <v>ENTRADA CONTA APLICAÇÃO (+)</v>
      </c>
    </row>
    <row r="17688" spans="1:12" x14ac:dyDescent="0.3">
      <c r="A17688" s="286" t="str">
        <f t="shared" si="552"/>
        <v>2020</v>
      </c>
      <c r="B17688" s="205" t="s">
        <v>691</v>
      </c>
      <c r="C17688" s="205" t="s">
        <v>692</v>
      </c>
      <c r="D17688" s="72" t="str">
        <f t="shared" si="553"/>
        <v>mai/2020</v>
      </c>
      <c r="E17688" s="206">
        <v>43962</v>
      </c>
      <c r="F17688" s="205">
        <v>16047540</v>
      </c>
      <c r="G17688" s="205" t="s">
        <v>287</v>
      </c>
      <c r="H17688" s="207" t="s">
        <v>2657</v>
      </c>
      <c r="I17688" s="207" t="s">
        <v>136</v>
      </c>
      <c r="J17688" s="208">
        <v>-12058.35</v>
      </c>
      <c r="K17688" s="79" t="str">
        <f>IFERROR(IFERROR(VLOOKUP(I17688,'DE-PARA'!B:D,3,0),VLOOKUP(I17688,'DE-PARA'!C:D,2,0)),"NÃO ENCONTRADO")</f>
        <v>Concessionárias (água, luz e telefone)</v>
      </c>
      <c r="L17688" s="56" t="str">
        <f>VLOOKUP(K17688,'Base -Receita-Despesa'!$B:$AS,1,FALSE)</f>
        <v>Concessionárias (água, luz e telefone)</v>
      </c>
    </row>
    <row r="17689" spans="1:12" x14ac:dyDescent="0.3">
      <c r="A17689" s="286" t="str">
        <f t="shared" si="552"/>
        <v>2020</v>
      </c>
      <c r="B17689" s="205" t="s">
        <v>691</v>
      </c>
      <c r="C17689" s="205" t="s">
        <v>692</v>
      </c>
      <c r="D17689" s="72" t="str">
        <f t="shared" si="553"/>
        <v>mai/2020</v>
      </c>
      <c r="E17689" s="206">
        <v>43962</v>
      </c>
      <c r="F17689" s="205" t="s">
        <v>201</v>
      </c>
      <c r="G17689" s="205" t="s">
        <v>287</v>
      </c>
      <c r="H17689" s="207" t="s">
        <v>1887</v>
      </c>
      <c r="I17689" s="207" t="s">
        <v>123</v>
      </c>
      <c r="J17689" s="208">
        <v>500000</v>
      </c>
      <c r="K17689" s="79" t="str">
        <f>IFERROR(IFERROR(VLOOKUP(I17689,'DE-PARA'!B:D,3,0),VLOOKUP(I17689,'DE-PARA'!C:D,2,0)),"NÃO ENCONTRADO")</f>
        <v>TEV – Transferências Entre Contas (Entradas)</v>
      </c>
      <c r="L17689" s="56" t="str">
        <f>VLOOKUP(K17689,'Base -Receita-Despesa'!$B:$AS,1,FALSE)</f>
        <v>TEV – Transferências Entre Contas (Entradas)</v>
      </c>
    </row>
    <row r="17690" spans="1:12" x14ac:dyDescent="0.3">
      <c r="A17690" s="286" t="str">
        <f t="shared" si="552"/>
        <v>2020</v>
      </c>
      <c r="B17690" s="205" t="s">
        <v>693</v>
      </c>
      <c r="C17690" s="205" t="s">
        <v>692</v>
      </c>
      <c r="D17690" s="72" t="str">
        <f t="shared" si="553"/>
        <v>mai/2020</v>
      </c>
      <c r="E17690" s="206">
        <v>43962</v>
      </c>
      <c r="F17690" s="205" t="s">
        <v>201</v>
      </c>
      <c r="G17690" s="205" t="s">
        <v>287</v>
      </c>
      <c r="H17690" s="207" t="s">
        <v>1887</v>
      </c>
      <c r="I17690" s="207" t="s">
        <v>123</v>
      </c>
      <c r="J17690" s="208">
        <v>-500000</v>
      </c>
      <c r="K17690" s="79" t="str">
        <f>IFERROR(IFERROR(VLOOKUP(I17690,'DE-PARA'!B:D,3,0),VLOOKUP(I17690,'DE-PARA'!C:D,2,0)),"NÃO ENCONTRADO")</f>
        <v>TEV – Transferências Entre Contas (Entradas)</v>
      </c>
      <c r="L17690" s="56" t="str">
        <f>VLOOKUP(K17690,'Base -Receita-Despesa'!$B:$AS,1,FALSE)</f>
        <v>TEV – Transferências Entre Contas (Entradas)</v>
      </c>
    </row>
    <row r="17691" spans="1:12" x14ac:dyDescent="0.3">
      <c r="A17691" s="286" t="str">
        <f t="shared" si="552"/>
        <v>2020</v>
      </c>
      <c r="B17691" s="205" t="s">
        <v>693</v>
      </c>
      <c r="C17691" s="205" t="s">
        <v>692</v>
      </c>
      <c r="D17691" s="72" t="str">
        <f t="shared" si="553"/>
        <v>mai/2020</v>
      </c>
      <c r="E17691" s="206">
        <v>43962</v>
      </c>
      <c r="F17691" s="205" t="s">
        <v>210</v>
      </c>
      <c r="G17691" s="205" t="s">
        <v>287</v>
      </c>
      <c r="H17691" s="207" t="s">
        <v>321</v>
      </c>
      <c r="I17691" s="207" t="s">
        <v>130</v>
      </c>
      <c r="J17691" s="207">
        <v>-99</v>
      </c>
      <c r="K17691" s="79" t="str">
        <f>IFERROR(IFERROR(VLOOKUP(I17691,'DE-PARA'!B:D,3,0),VLOOKUP(I17691,'DE-PARA'!C:D,2,0)),"NÃO ENCONTRADO")</f>
        <v>Outras Saídas</v>
      </c>
      <c r="L17691" s="56" t="str">
        <f>VLOOKUP(K17691,'Base -Receita-Despesa'!$B:$AS,1,FALSE)</f>
        <v>Outras Saídas</v>
      </c>
    </row>
    <row r="17692" spans="1:12" x14ac:dyDescent="0.3">
      <c r="A17692" s="286" t="str">
        <f t="shared" si="552"/>
        <v>2020</v>
      </c>
      <c r="B17692" s="205" t="s">
        <v>691</v>
      </c>
      <c r="C17692" s="205" t="s">
        <v>692</v>
      </c>
      <c r="D17692" s="72" t="str">
        <f t="shared" si="553"/>
        <v>mai/2020</v>
      </c>
      <c r="E17692" s="206">
        <v>43963</v>
      </c>
      <c r="F17692" s="205">
        <v>275</v>
      </c>
      <c r="G17692" s="205" t="s">
        <v>287</v>
      </c>
      <c r="H17692" s="207" t="s">
        <v>2652</v>
      </c>
      <c r="I17692" s="207" t="s">
        <v>235</v>
      </c>
      <c r="J17692" s="208">
        <v>-54620.31</v>
      </c>
      <c r="K17692" s="79" t="str">
        <f>IFERROR(IFERROR(VLOOKUP(I17692,'DE-PARA'!B:D,3,0),VLOOKUP(I17692,'DE-PARA'!C:D,2,0)),"NÃO ENCONTRADO")</f>
        <v>Pessoal</v>
      </c>
      <c r="L17692" s="56" t="str">
        <f>VLOOKUP(K17692,'Base -Receita-Despesa'!$B:$AS,1,FALSE)</f>
        <v>Pessoal</v>
      </c>
    </row>
    <row r="17693" spans="1:12" x14ac:dyDescent="0.3">
      <c r="A17693" s="286" t="str">
        <f t="shared" si="552"/>
        <v>2020</v>
      </c>
      <c r="B17693" s="205" t="s">
        <v>691</v>
      </c>
      <c r="C17693" s="205" t="s">
        <v>692</v>
      </c>
      <c r="D17693" s="72" t="str">
        <f t="shared" si="553"/>
        <v>mai/2020</v>
      </c>
      <c r="E17693" s="206">
        <v>43963</v>
      </c>
      <c r="F17693" s="205">
        <v>16411</v>
      </c>
      <c r="G17693" s="205" t="s">
        <v>287</v>
      </c>
      <c r="H17693" s="207" t="s">
        <v>2028</v>
      </c>
      <c r="I17693" s="207" t="s">
        <v>253</v>
      </c>
      <c r="J17693" s="208">
        <v>-12459.2</v>
      </c>
      <c r="K17693" s="79" t="str">
        <f>IFERROR(IFERROR(VLOOKUP(I17693,'DE-PARA'!B:D,3,0),VLOOKUP(I17693,'DE-PARA'!C:D,2,0)),"NÃO ENCONTRADO")</f>
        <v>Materiais</v>
      </c>
      <c r="L17693" s="56" t="str">
        <f>VLOOKUP(K17693,'Base -Receita-Despesa'!$B:$AS,1,FALSE)</f>
        <v>Materiais</v>
      </c>
    </row>
    <row r="17694" spans="1:12" x14ac:dyDescent="0.3">
      <c r="A17694" s="286" t="str">
        <f t="shared" si="552"/>
        <v>2020</v>
      </c>
      <c r="B17694" s="205" t="s">
        <v>691</v>
      </c>
      <c r="C17694" s="205" t="s">
        <v>692</v>
      </c>
      <c r="D17694" s="72" t="str">
        <f t="shared" si="553"/>
        <v>mai/2020</v>
      </c>
      <c r="E17694" s="206">
        <v>43963</v>
      </c>
      <c r="F17694" s="205">
        <v>16074</v>
      </c>
      <c r="G17694" s="205" t="s">
        <v>287</v>
      </c>
      <c r="H17694" s="207" t="s">
        <v>2028</v>
      </c>
      <c r="I17694" s="207" t="s">
        <v>241</v>
      </c>
      <c r="J17694" s="208">
        <v>-2490</v>
      </c>
      <c r="K17694" s="79" t="str">
        <f>IFERROR(IFERROR(VLOOKUP(I17694,'DE-PARA'!B:D,3,0),VLOOKUP(I17694,'DE-PARA'!C:D,2,0)),"NÃO ENCONTRADO")</f>
        <v>Materiais</v>
      </c>
      <c r="L17694" s="56" t="str">
        <f>VLOOKUP(K17694,'Base -Receita-Despesa'!$B:$AS,1,FALSE)</f>
        <v>Materiais</v>
      </c>
    </row>
    <row r="17695" spans="1:12" x14ac:dyDescent="0.3">
      <c r="A17695" s="286" t="str">
        <f t="shared" si="552"/>
        <v>2020</v>
      </c>
      <c r="B17695" s="205" t="s">
        <v>691</v>
      </c>
      <c r="C17695" s="205" t="s">
        <v>692</v>
      </c>
      <c r="D17695" s="72" t="str">
        <f t="shared" si="553"/>
        <v>mai/2020</v>
      </c>
      <c r="E17695" s="206">
        <v>43963</v>
      </c>
      <c r="F17695" s="205">
        <v>16062</v>
      </c>
      <c r="G17695" s="205" t="s">
        <v>287</v>
      </c>
      <c r="H17695" s="207" t="s">
        <v>2028</v>
      </c>
      <c r="I17695" s="207" t="s">
        <v>241</v>
      </c>
      <c r="J17695" s="208">
        <v>-4530</v>
      </c>
      <c r="K17695" s="79" t="str">
        <f>IFERROR(IFERROR(VLOOKUP(I17695,'DE-PARA'!B:D,3,0),VLOOKUP(I17695,'DE-PARA'!C:D,2,0)),"NÃO ENCONTRADO")</f>
        <v>Materiais</v>
      </c>
      <c r="L17695" s="56" t="str">
        <f>VLOOKUP(K17695,'Base -Receita-Despesa'!$B:$AS,1,FALSE)</f>
        <v>Materiais</v>
      </c>
    </row>
    <row r="17696" spans="1:12" x14ac:dyDescent="0.3">
      <c r="A17696" s="286" t="str">
        <f t="shared" si="552"/>
        <v>2020</v>
      </c>
      <c r="B17696" s="205" t="s">
        <v>691</v>
      </c>
      <c r="C17696" s="205" t="s">
        <v>692</v>
      </c>
      <c r="D17696" s="72" t="str">
        <f t="shared" si="553"/>
        <v>mai/2020</v>
      </c>
      <c r="E17696" s="206">
        <v>43963</v>
      </c>
      <c r="F17696" s="205">
        <v>16101</v>
      </c>
      <c r="G17696" s="205" t="s">
        <v>287</v>
      </c>
      <c r="H17696" s="207" t="s">
        <v>2028</v>
      </c>
      <c r="I17696" s="207" t="s">
        <v>253</v>
      </c>
      <c r="J17696" s="208">
        <v>-13383.3</v>
      </c>
      <c r="K17696" s="79" t="str">
        <f>IFERROR(IFERROR(VLOOKUP(I17696,'DE-PARA'!B:D,3,0),VLOOKUP(I17696,'DE-PARA'!C:D,2,0)),"NÃO ENCONTRADO")</f>
        <v>Materiais</v>
      </c>
      <c r="L17696" s="56" t="str">
        <f>VLOOKUP(K17696,'Base -Receita-Despesa'!$B:$AS,1,FALSE)</f>
        <v>Materiais</v>
      </c>
    </row>
    <row r="17697" spans="1:12" x14ac:dyDescent="0.3">
      <c r="A17697" s="286" t="str">
        <f t="shared" si="552"/>
        <v>2020</v>
      </c>
      <c r="B17697" s="205" t="s">
        <v>691</v>
      </c>
      <c r="C17697" s="205" t="s">
        <v>692</v>
      </c>
      <c r="D17697" s="72" t="str">
        <f t="shared" si="553"/>
        <v>mai/2020</v>
      </c>
      <c r="E17697" s="206">
        <v>43963</v>
      </c>
      <c r="F17697" s="205">
        <v>368</v>
      </c>
      <c r="G17697" s="205" t="s">
        <v>287</v>
      </c>
      <c r="H17697" s="207" t="s">
        <v>1011</v>
      </c>
      <c r="I17697" s="207" t="s">
        <v>235</v>
      </c>
      <c r="J17697" s="208">
        <v>-39982.5</v>
      </c>
      <c r="K17697" s="79" t="str">
        <f>IFERROR(IFERROR(VLOOKUP(I17697,'DE-PARA'!B:D,3,0),VLOOKUP(I17697,'DE-PARA'!C:D,2,0)),"NÃO ENCONTRADO")</f>
        <v>Pessoal</v>
      </c>
      <c r="L17697" s="56" t="str">
        <f>VLOOKUP(K17697,'Base -Receita-Despesa'!$B:$AS,1,FALSE)</f>
        <v>Pessoal</v>
      </c>
    </row>
    <row r="17698" spans="1:12" x14ac:dyDescent="0.3">
      <c r="A17698" s="286" t="str">
        <f t="shared" si="552"/>
        <v>2020</v>
      </c>
      <c r="B17698" s="205" t="s">
        <v>691</v>
      </c>
      <c r="C17698" s="205" t="s">
        <v>692</v>
      </c>
      <c r="D17698" s="72" t="str">
        <f t="shared" si="553"/>
        <v>mai/2020</v>
      </c>
      <c r="E17698" s="206">
        <v>43963</v>
      </c>
      <c r="F17698" s="205" t="s">
        <v>210</v>
      </c>
      <c r="G17698" s="205" t="s">
        <v>287</v>
      </c>
      <c r="H17698" s="207" t="s">
        <v>196</v>
      </c>
      <c r="I17698" s="207" t="s">
        <v>130</v>
      </c>
      <c r="J17698" s="207">
        <v>-10</v>
      </c>
      <c r="K17698" s="79" t="str">
        <f>IFERROR(IFERROR(VLOOKUP(I17698,'DE-PARA'!B:D,3,0),VLOOKUP(I17698,'DE-PARA'!C:D,2,0)),"NÃO ENCONTRADO")</f>
        <v>Outras Saídas</v>
      </c>
      <c r="L17698" s="56" t="str">
        <f>VLOOKUP(K17698,'Base -Receita-Despesa'!$B:$AS,1,FALSE)</f>
        <v>Outras Saídas</v>
      </c>
    </row>
    <row r="17699" spans="1:12" x14ac:dyDescent="0.3">
      <c r="A17699" s="286" t="str">
        <f t="shared" si="552"/>
        <v>2020</v>
      </c>
      <c r="B17699" s="205" t="s">
        <v>691</v>
      </c>
      <c r="C17699" s="205" t="s">
        <v>692</v>
      </c>
      <c r="D17699" s="72" t="str">
        <f t="shared" si="553"/>
        <v>mai/2020</v>
      </c>
      <c r="E17699" s="206">
        <v>43963</v>
      </c>
      <c r="F17699" s="205" t="s">
        <v>210</v>
      </c>
      <c r="G17699" s="205" t="s">
        <v>287</v>
      </c>
      <c r="H17699" s="207" t="s">
        <v>196</v>
      </c>
      <c r="I17699" s="207" t="s">
        <v>130</v>
      </c>
      <c r="J17699" s="207">
        <v>-10</v>
      </c>
      <c r="K17699" s="79" t="str">
        <f>IFERROR(IFERROR(VLOOKUP(I17699,'DE-PARA'!B:D,3,0),VLOOKUP(I17699,'DE-PARA'!C:D,2,0)),"NÃO ENCONTRADO")</f>
        <v>Outras Saídas</v>
      </c>
      <c r="L17699" s="56" t="str">
        <f>VLOOKUP(K17699,'Base -Receita-Despesa'!$B:$AS,1,FALSE)</f>
        <v>Outras Saídas</v>
      </c>
    </row>
    <row r="17700" spans="1:12" x14ac:dyDescent="0.3">
      <c r="A17700" s="286" t="str">
        <f t="shared" si="552"/>
        <v>2020</v>
      </c>
      <c r="B17700" s="205" t="s">
        <v>691</v>
      </c>
      <c r="C17700" s="205" t="s">
        <v>692</v>
      </c>
      <c r="D17700" s="72" t="str">
        <f t="shared" si="553"/>
        <v>mai/2020</v>
      </c>
      <c r="E17700" s="206">
        <v>43963</v>
      </c>
      <c r="F17700" s="205" t="s">
        <v>210</v>
      </c>
      <c r="G17700" s="205" t="s">
        <v>287</v>
      </c>
      <c r="H17700" s="207" t="s">
        <v>196</v>
      </c>
      <c r="I17700" s="207" t="s">
        <v>130</v>
      </c>
      <c r="J17700" s="207">
        <v>-10</v>
      </c>
      <c r="K17700" s="79" t="str">
        <f>IFERROR(IFERROR(VLOOKUP(I17700,'DE-PARA'!B:D,3,0),VLOOKUP(I17700,'DE-PARA'!C:D,2,0)),"NÃO ENCONTRADO")</f>
        <v>Outras Saídas</v>
      </c>
      <c r="L17700" s="56" t="str">
        <f>VLOOKUP(K17700,'Base -Receita-Despesa'!$B:$AS,1,FALSE)</f>
        <v>Outras Saídas</v>
      </c>
    </row>
    <row r="17701" spans="1:12" x14ac:dyDescent="0.3">
      <c r="A17701" s="286" t="str">
        <f t="shared" si="552"/>
        <v>2020</v>
      </c>
      <c r="B17701" s="205" t="s">
        <v>691</v>
      </c>
      <c r="C17701" s="205" t="s">
        <v>692</v>
      </c>
      <c r="D17701" s="72" t="str">
        <f t="shared" si="553"/>
        <v>mai/2020</v>
      </c>
      <c r="E17701" s="206">
        <v>43963</v>
      </c>
      <c r="F17701" s="205" t="s">
        <v>210</v>
      </c>
      <c r="G17701" s="205" t="s">
        <v>287</v>
      </c>
      <c r="H17701" s="207" t="s">
        <v>196</v>
      </c>
      <c r="I17701" s="207" t="s">
        <v>130</v>
      </c>
      <c r="J17701" s="207">
        <v>-10</v>
      </c>
      <c r="K17701" s="79" t="str">
        <f>IFERROR(IFERROR(VLOOKUP(I17701,'DE-PARA'!B:D,3,0),VLOOKUP(I17701,'DE-PARA'!C:D,2,0)),"NÃO ENCONTRADO")</f>
        <v>Outras Saídas</v>
      </c>
      <c r="L17701" s="56" t="str">
        <f>VLOOKUP(K17701,'Base -Receita-Despesa'!$B:$AS,1,FALSE)</f>
        <v>Outras Saídas</v>
      </c>
    </row>
    <row r="17702" spans="1:12" x14ac:dyDescent="0.3">
      <c r="A17702" s="286" t="str">
        <f t="shared" si="552"/>
        <v>2020</v>
      </c>
      <c r="B17702" s="205" t="s">
        <v>691</v>
      </c>
      <c r="C17702" s="205" t="s">
        <v>692</v>
      </c>
      <c r="D17702" s="72" t="str">
        <f t="shared" si="553"/>
        <v>mai/2020</v>
      </c>
      <c r="E17702" s="206">
        <v>43963</v>
      </c>
      <c r="F17702" s="205" t="s">
        <v>210</v>
      </c>
      <c r="G17702" s="205" t="s">
        <v>287</v>
      </c>
      <c r="H17702" s="207" t="s">
        <v>196</v>
      </c>
      <c r="I17702" s="207" t="s">
        <v>130</v>
      </c>
      <c r="J17702" s="207">
        <v>-10</v>
      </c>
      <c r="K17702" s="79" t="str">
        <f>IFERROR(IFERROR(VLOOKUP(I17702,'DE-PARA'!B:D,3,0),VLOOKUP(I17702,'DE-PARA'!C:D,2,0)),"NÃO ENCONTRADO")</f>
        <v>Outras Saídas</v>
      </c>
      <c r="L17702" s="56" t="str">
        <f>VLOOKUP(K17702,'Base -Receita-Despesa'!$B:$AS,1,FALSE)</f>
        <v>Outras Saídas</v>
      </c>
    </row>
    <row r="17703" spans="1:12" x14ac:dyDescent="0.3">
      <c r="A17703" s="286" t="str">
        <f t="shared" si="552"/>
        <v>2020</v>
      </c>
      <c r="B17703" s="205" t="s">
        <v>691</v>
      </c>
      <c r="C17703" s="205" t="s">
        <v>692</v>
      </c>
      <c r="D17703" s="72" t="str">
        <f t="shared" si="553"/>
        <v>mai/2020</v>
      </c>
      <c r="E17703" s="206">
        <v>43963</v>
      </c>
      <c r="F17703" s="205" t="s">
        <v>210</v>
      </c>
      <c r="G17703" s="205" t="s">
        <v>287</v>
      </c>
      <c r="H17703" s="207" t="s">
        <v>196</v>
      </c>
      <c r="I17703" s="207" t="s">
        <v>130</v>
      </c>
      <c r="J17703" s="207">
        <v>-10</v>
      </c>
      <c r="K17703" s="79" t="str">
        <f>IFERROR(IFERROR(VLOOKUP(I17703,'DE-PARA'!B:D,3,0),VLOOKUP(I17703,'DE-PARA'!C:D,2,0)),"NÃO ENCONTRADO")</f>
        <v>Outras Saídas</v>
      </c>
      <c r="L17703" s="56" t="str">
        <f>VLOOKUP(K17703,'Base -Receita-Despesa'!$B:$AS,1,FALSE)</f>
        <v>Outras Saídas</v>
      </c>
    </row>
    <row r="17704" spans="1:12" x14ac:dyDescent="0.3">
      <c r="A17704" s="286" t="str">
        <f t="shared" si="552"/>
        <v>2020</v>
      </c>
      <c r="B17704" s="205" t="s">
        <v>691</v>
      </c>
      <c r="C17704" s="205" t="s">
        <v>692</v>
      </c>
      <c r="D17704" s="72" t="str">
        <f t="shared" si="553"/>
        <v>mai/2020</v>
      </c>
      <c r="E17704" s="206">
        <v>43963</v>
      </c>
      <c r="F17704" s="205" t="s">
        <v>210</v>
      </c>
      <c r="G17704" s="205" t="s">
        <v>287</v>
      </c>
      <c r="H17704" s="207" t="s">
        <v>196</v>
      </c>
      <c r="I17704" s="207" t="s">
        <v>130</v>
      </c>
      <c r="J17704" s="207">
        <v>-10</v>
      </c>
      <c r="K17704" s="79" t="str">
        <f>IFERROR(IFERROR(VLOOKUP(I17704,'DE-PARA'!B:D,3,0),VLOOKUP(I17704,'DE-PARA'!C:D,2,0)),"NÃO ENCONTRADO")</f>
        <v>Outras Saídas</v>
      </c>
      <c r="L17704" s="56" t="str">
        <f>VLOOKUP(K17704,'Base -Receita-Despesa'!$B:$AS,1,FALSE)</f>
        <v>Outras Saídas</v>
      </c>
    </row>
    <row r="17705" spans="1:12" x14ac:dyDescent="0.3">
      <c r="A17705" s="286" t="str">
        <f t="shared" si="552"/>
        <v>2020</v>
      </c>
      <c r="B17705" s="205" t="s">
        <v>691</v>
      </c>
      <c r="C17705" s="205" t="s">
        <v>692</v>
      </c>
      <c r="D17705" s="72" t="str">
        <f t="shared" si="553"/>
        <v>mai/2020</v>
      </c>
      <c r="E17705" s="206">
        <v>43963</v>
      </c>
      <c r="F17705" s="205" t="s">
        <v>210</v>
      </c>
      <c r="G17705" s="205" t="s">
        <v>287</v>
      </c>
      <c r="H17705" s="207" t="s">
        <v>196</v>
      </c>
      <c r="I17705" s="207" t="s">
        <v>130</v>
      </c>
      <c r="J17705" s="207">
        <v>-10</v>
      </c>
      <c r="K17705" s="79" t="str">
        <f>IFERROR(IFERROR(VLOOKUP(I17705,'DE-PARA'!B:D,3,0),VLOOKUP(I17705,'DE-PARA'!C:D,2,0)),"NÃO ENCONTRADO")</f>
        <v>Outras Saídas</v>
      </c>
      <c r="L17705" s="56" t="str">
        <f>VLOOKUP(K17705,'Base -Receita-Despesa'!$B:$AS,1,FALSE)</f>
        <v>Outras Saídas</v>
      </c>
    </row>
    <row r="17706" spans="1:12" x14ac:dyDescent="0.3">
      <c r="A17706" s="286" t="str">
        <f t="shared" si="552"/>
        <v>2020</v>
      </c>
      <c r="B17706" s="205" t="s">
        <v>691</v>
      </c>
      <c r="C17706" s="205" t="s">
        <v>692</v>
      </c>
      <c r="D17706" s="72" t="str">
        <f t="shared" si="553"/>
        <v>mai/2020</v>
      </c>
      <c r="E17706" s="206">
        <v>43963</v>
      </c>
      <c r="F17706" s="205" t="s">
        <v>210</v>
      </c>
      <c r="G17706" s="205" t="s">
        <v>287</v>
      </c>
      <c r="H17706" s="207" t="s">
        <v>196</v>
      </c>
      <c r="I17706" s="207" t="s">
        <v>130</v>
      </c>
      <c r="J17706" s="207">
        <v>-10</v>
      </c>
      <c r="K17706" s="79" t="str">
        <f>IFERROR(IFERROR(VLOOKUP(I17706,'DE-PARA'!B:D,3,0),VLOOKUP(I17706,'DE-PARA'!C:D,2,0)),"NÃO ENCONTRADO")</f>
        <v>Outras Saídas</v>
      </c>
      <c r="L17706" s="56" t="str">
        <f>VLOOKUP(K17706,'Base -Receita-Despesa'!$B:$AS,1,FALSE)</f>
        <v>Outras Saídas</v>
      </c>
    </row>
    <row r="17707" spans="1:12" x14ac:dyDescent="0.3">
      <c r="A17707" s="286" t="str">
        <f t="shared" si="552"/>
        <v>2020</v>
      </c>
      <c r="B17707" s="205" t="s">
        <v>691</v>
      </c>
      <c r="C17707" s="205" t="s">
        <v>692</v>
      </c>
      <c r="D17707" s="72" t="str">
        <f t="shared" si="553"/>
        <v>mai/2020</v>
      </c>
      <c r="E17707" s="206">
        <v>43963</v>
      </c>
      <c r="F17707" s="205" t="s">
        <v>210</v>
      </c>
      <c r="G17707" s="205" t="s">
        <v>287</v>
      </c>
      <c r="H17707" s="207" t="s">
        <v>196</v>
      </c>
      <c r="I17707" s="207" t="s">
        <v>130</v>
      </c>
      <c r="J17707" s="207">
        <v>-10</v>
      </c>
      <c r="K17707" s="79" t="str">
        <f>IFERROR(IFERROR(VLOOKUP(I17707,'DE-PARA'!B:D,3,0),VLOOKUP(I17707,'DE-PARA'!C:D,2,0)),"NÃO ENCONTRADO")</f>
        <v>Outras Saídas</v>
      </c>
      <c r="L17707" s="56" t="str">
        <f>VLOOKUP(K17707,'Base -Receita-Despesa'!$B:$AS,1,FALSE)</f>
        <v>Outras Saídas</v>
      </c>
    </row>
    <row r="17708" spans="1:12" x14ac:dyDescent="0.3">
      <c r="A17708" s="286" t="str">
        <f t="shared" si="552"/>
        <v>2020</v>
      </c>
      <c r="B17708" s="205" t="s">
        <v>691</v>
      </c>
      <c r="C17708" s="205" t="s">
        <v>692</v>
      </c>
      <c r="D17708" s="72" t="str">
        <f t="shared" si="553"/>
        <v>mai/2020</v>
      </c>
      <c r="E17708" s="206">
        <v>43963</v>
      </c>
      <c r="F17708" s="205">
        <v>60</v>
      </c>
      <c r="G17708" s="205" t="s">
        <v>287</v>
      </c>
      <c r="H17708" s="207" t="s">
        <v>2983</v>
      </c>
      <c r="I17708" s="207" t="s">
        <v>241</v>
      </c>
      <c r="J17708" s="208">
        <v>-16475</v>
      </c>
      <c r="K17708" s="79" t="str">
        <f>IFERROR(IFERROR(VLOOKUP(I17708,'DE-PARA'!B:D,3,0),VLOOKUP(I17708,'DE-PARA'!C:D,2,0)),"NÃO ENCONTRADO")</f>
        <v>Materiais</v>
      </c>
      <c r="L17708" s="56" t="str">
        <f>VLOOKUP(K17708,'Base -Receita-Despesa'!$B:$AS,1,FALSE)</f>
        <v>Materiais</v>
      </c>
    </row>
    <row r="17709" spans="1:12" x14ac:dyDescent="0.3">
      <c r="A17709" s="286" t="str">
        <f t="shared" si="552"/>
        <v>2020</v>
      </c>
      <c r="B17709" s="212" t="s">
        <v>691</v>
      </c>
      <c r="C17709" s="212" t="s">
        <v>692</v>
      </c>
      <c r="D17709" s="72" t="str">
        <f t="shared" si="553"/>
        <v>mai/2020</v>
      </c>
      <c r="E17709" s="217">
        <v>43963</v>
      </c>
      <c r="F17709" s="212">
        <v>61</v>
      </c>
      <c r="G17709" s="212" t="s">
        <v>287</v>
      </c>
      <c r="H17709" s="229" t="s">
        <v>2880</v>
      </c>
      <c r="I17709" s="207" t="s">
        <v>155</v>
      </c>
      <c r="J17709" s="230">
        <v>-17500</v>
      </c>
      <c r="K17709" s="79" t="str">
        <f>IFERROR(IFERROR(VLOOKUP(I17709,'DE-PARA'!B:D,3,0),VLOOKUP(I17709,'DE-PARA'!C:D,2,0)),"NÃO ENCONTRADO")</f>
        <v>Materiais</v>
      </c>
      <c r="L17709" s="56" t="str">
        <f>VLOOKUP(K17709,'Base -Receita-Despesa'!$B:$AS,1,FALSE)</f>
        <v>Materiais</v>
      </c>
    </row>
    <row r="17710" spans="1:12" x14ac:dyDescent="0.3">
      <c r="A17710" s="286" t="str">
        <f t="shared" si="552"/>
        <v>2020</v>
      </c>
      <c r="B17710" s="205" t="s">
        <v>691</v>
      </c>
      <c r="C17710" s="205" t="s">
        <v>692</v>
      </c>
      <c r="D17710" s="72" t="str">
        <f t="shared" si="553"/>
        <v>mai/2020</v>
      </c>
      <c r="E17710" s="206">
        <v>43963</v>
      </c>
      <c r="F17710" s="205" t="s">
        <v>211</v>
      </c>
      <c r="G17710" s="205" t="s">
        <v>287</v>
      </c>
      <c r="H17710" s="207" t="s">
        <v>2984</v>
      </c>
      <c r="I17710" s="207" t="s">
        <v>139</v>
      </c>
      <c r="J17710" s="208">
        <v>-5000</v>
      </c>
      <c r="K17710" s="79" t="str">
        <f>IFERROR(IFERROR(VLOOKUP(I17710,'DE-PARA'!B:D,3,0),VLOOKUP(I17710,'DE-PARA'!C:D,2,0)),"NÃO ENCONTRADO")</f>
        <v>Outras Saídas</v>
      </c>
      <c r="L17710" s="56" t="str">
        <f>VLOOKUP(K17710,'Base -Receita-Despesa'!$B:$AS,1,FALSE)</f>
        <v>Outras Saídas</v>
      </c>
    </row>
    <row r="17711" spans="1:12" x14ac:dyDescent="0.3">
      <c r="A17711" s="286" t="str">
        <f t="shared" si="552"/>
        <v>2020</v>
      </c>
      <c r="B17711" s="205" t="s">
        <v>691</v>
      </c>
      <c r="C17711" s="205" t="s">
        <v>692</v>
      </c>
      <c r="D17711" s="72" t="str">
        <f t="shared" si="553"/>
        <v>mai/2020</v>
      </c>
      <c r="E17711" s="206">
        <v>43963</v>
      </c>
      <c r="F17711" s="205">
        <v>535</v>
      </c>
      <c r="G17711" s="205" t="s">
        <v>287</v>
      </c>
      <c r="H17711" s="207" t="s">
        <v>2946</v>
      </c>
      <c r="I17711" s="207" t="s">
        <v>240</v>
      </c>
      <c r="J17711" s="208">
        <v>-4000</v>
      </c>
      <c r="K17711" s="79" t="str">
        <f>IFERROR(IFERROR(VLOOKUP(I17711,'DE-PARA'!B:D,3,0),VLOOKUP(I17711,'DE-PARA'!C:D,2,0)),"NÃO ENCONTRADO")</f>
        <v>Materiais</v>
      </c>
      <c r="L17711" s="56" t="str">
        <f>VLOOKUP(K17711,'Base -Receita-Despesa'!$B:$AS,1,FALSE)</f>
        <v>Materiais</v>
      </c>
    </row>
    <row r="17712" spans="1:12" x14ac:dyDescent="0.3">
      <c r="A17712" s="286" t="str">
        <f t="shared" si="552"/>
        <v>2020</v>
      </c>
      <c r="B17712" s="205" t="s">
        <v>691</v>
      </c>
      <c r="C17712" s="205" t="s">
        <v>692</v>
      </c>
      <c r="D17712" s="72" t="str">
        <f t="shared" si="553"/>
        <v>mai/2020</v>
      </c>
      <c r="E17712" s="206">
        <v>43963</v>
      </c>
      <c r="F17712" s="205">
        <v>14358</v>
      </c>
      <c r="G17712" s="205" t="s">
        <v>287</v>
      </c>
      <c r="H17712" s="207" t="s">
        <v>356</v>
      </c>
      <c r="I17712" s="207" t="s">
        <v>240</v>
      </c>
      <c r="J17712" s="208">
        <v>-4565</v>
      </c>
      <c r="K17712" s="79" t="str">
        <f>IFERROR(IFERROR(VLOOKUP(I17712,'DE-PARA'!B:D,3,0),VLOOKUP(I17712,'DE-PARA'!C:D,2,0)),"NÃO ENCONTRADO")</f>
        <v>Materiais</v>
      </c>
      <c r="L17712" s="56" t="str">
        <f>VLOOKUP(K17712,'Base -Receita-Despesa'!$B:$AS,1,FALSE)</f>
        <v>Materiais</v>
      </c>
    </row>
    <row r="17713" spans="1:12" x14ac:dyDescent="0.3">
      <c r="A17713" s="286" t="str">
        <f t="shared" si="552"/>
        <v>2020</v>
      </c>
      <c r="B17713" s="205" t="s">
        <v>691</v>
      </c>
      <c r="C17713" s="205" t="s">
        <v>692</v>
      </c>
      <c r="D17713" s="72" t="str">
        <f t="shared" si="553"/>
        <v>mai/2020</v>
      </c>
      <c r="E17713" s="206">
        <v>43963</v>
      </c>
      <c r="F17713" s="205">
        <v>14612</v>
      </c>
      <c r="G17713" s="205" t="s">
        <v>287</v>
      </c>
      <c r="H17713" s="207" t="s">
        <v>356</v>
      </c>
      <c r="I17713" s="207" t="s">
        <v>240</v>
      </c>
      <c r="J17713" s="207">
        <v>-519</v>
      </c>
      <c r="K17713" s="79" t="str">
        <f>IFERROR(IFERROR(VLOOKUP(I17713,'DE-PARA'!B:D,3,0),VLOOKUP(I17713,'DE-PARA'!C:D,2,0)),"NÃO ENCONTRADO")</f>
        <v>Materiais</v>
      </c>
      <c r="L17713" s="56" t="str">
        <f>VLOOKUP(K17713,'Base -Receita-Despesa'!$B:$AS,1,FALSE)</f>
        <v>Materiais</v>
      </c>
    </row>
    <row r="17714" spans="1:12" x14ac:dyDescent="0.3">
      <c r="A17714" s="286" t="str">
        <f t="shared" si="552"/>
        <v>2020</v>
      </c>
      <c r="B17714" s="205" t="s">
        <v>691</v>
      </c>
      <c r="C17714" s="205" t="s">
        <v>692</v>
      </c>
      <c r="D17714" s="72" t="str">
        <f t="shared" si="553"/>
        <v>mai/2020</v>
      </c>
      <c r="E17714" s="206">
        <v>43963</v>
      </c>
      <c r="F17714" s="205">
        <v>11391</v>
      </c>
      <c r="G17714" s="205" t="s">
        <v>313</v>
      </c>
      <c r="H17714" s="207" t="s">
        <v>356</v>
      </c>
      <c r="I17714" s="207" t="s">
        <v>240</v>
      </c>
      <c r="J17714" s="208">
        <v>-4267</v>
      </c>
      <c r="K17714" s="79" t="str">
        <f>IFERROR(IFERROR(VLOOKUP(I17714,'DE-PARA'!B:D,3,0),VLOOKUP(I17714,'DE-PARA'!C:D,2,0)),"NÃO ENCONTRADO")</f>
        <v>Materiais</v>
      </c>
      <c r="L17714" s="56" t="str">
        <f>VLOOKUP(K17714,'Base -Receita-Despesa'!$B:$AS,1,FALSE)</f>
        <v>Materiais</v>
      </c>
    </row>
    <row r="17715" spans="1:12" x14ac:dyDescent="0.3">
      <c r="A17715" s="286" t="str">
        <f t="shared" si="552"/>
        <v>2020</v>
      </c>
      <c r="B17715" s="205" t="s">
        <v>691</v>
      </c>
      <c r="C17715" s="205" t="s">
        <v>692</v>
      </c>
      <c r="D17715" s="72" t="str">
        <f t="shared" si="553"/>
        <v>mai/2020</v>
      </c>
      <c r="E17715" s="206">
        <v>43963</v>
      </c>
      <c r="F17715" s="205">
        <v>11391</v>
      </c>
      <c r="G17715" s="205" t="s">
        <v>317</v>
      </c>
      <c r="H17715" s="207" t="s">
        <v>356</v>
      </c>
      <c r="I17715" s="207" t="s">
        <v>240</v>
      </c>
      <c r="J17715" s="208">
        <v>-4267</v>
      </c>
      <c r="K17715" s="79" t="str">
        <f>IFERROR(IFERROR(VLOOKUP(I17715,'DE-PARA'!B:D,3,0),VLOOKUP(I17715,'DE-PARA'!C:D,2,0)),"NÃO ENCONTRADO")</f>
        <v>Materiais</v>
      </c>
      <c r="L17715" s="56" t="str">
        <f>VLOOKUP(K17715,'Base -Receita-Despesa'!$B:$AS,1,FALSE)</f>
        <v>Materiais</v>
      </c>
    </row>
    <row r="17716" spans="1:12" x14ac:dyDescent="0.3">
      <c r="A17716" s="286" t="str">
        <f t="shared" si="552"/>
        <v>2020</v>
      </c>
      <c r="B17716" s="205" t="s">
        <v>691</v>
      </c>
      <c r="C17716" s="205" t="s">
        <v>692</v>
      </c>
      <c r="D17716" s="72" t="str">
        <f t="shared" si="553"/>
        <v>mai/2020</v>
      </c>
      <c r="E17716" s="206">
        <v>43963</v>
      </c>
      <c r="F17716" s="205">
        <v>67</v>
      </c>
      <c r="G17716" s="205" t="s">
        <v>287</v>
      </c>
      <c r="H17716" s="207" t="s">
        <v>2309</v>
      </c>
      <c r="I17716" s="207" t="s">
        <v>260</v>
      </c>
      <c r="J17716" s="208">
        <v>-56402.86</v>
      </c>
      <c r="K17716" s="79" t="str">
        <f>IFERROR(IFERROR(VLOOKUP(I17716,'DE-PARA'!B:D,3,0),VLOOKUP(I17716,'DE-PARA'!C:D,2,0)),"NÃO ENCONTRADO")</f>
        <v>Serviços</v>
      </c>
      <c r="L17716" s="56" t="str">
        <f>VLOOKUP(K17716,'Base -Receita-Despesa'!$B:$AS,1,FALSE)</f>
        <v>Serviços</v>
      </c>
    </row>
    <row r="17717" spans="1:12" x14ac:dyDescent="0.3">
      <c r="A17717" s="286" t="str">
        <f t="shared" si="552"/>
        <v>2020</v>
      </c>
      <c r="B17717" s="205" t="s">
        <v>691</v>
      </c>
      <c r="C17717" s="205" t="s">
        <v>692</v>
      </c>
      <c r="D17717" s="72" t="str">
        <f t="shared" si="553"/>
        <v>mai/2020</v>
      </c>
      <c r="E17717" s="206">
        <v>43963</v>
      </c>
      <c r="F17717" s="205" t="s">
        <v>203</v>
      </c>
      <c r="G17717" s="205" t="s">
        <v>287</v>
      </c>
      <c r="H17717" s="207" t="s">
        <v>204</v>
      </c>
      <c r="I17717" s="207" t="s">
        <v>292</v>
      </c>
      <c r="J17717" s="208">
        <v>515352.72</v>
      </c>
      <c r="K17717" s="79" t="str">
        <f>IFERROR(IFERROR(VLOOKUP(I17717,'DE-PARA'!B:D,3,0),VLOOKUP(I17717,'DE-PARA'!C:D,2,0)),"NÃO ENCONTRADO")</f>
        <v>Entrada Conta Aplicação (+)</v>
      </c>
      <c r="L17717" s="56" t="str">
        <f>VLOOKUP(K17717,'Base -Receita-Despesa'!$B:$AS,1,FALSE)</f>
        <v>ENTRADA CONTA APLICAÇÃO (+)</v>
      </c>
    </row>
    <row r="17718" spans="1:12" x14ac:dyDescent="0.3">
      <c r="A17718" s="286" t="str">
        <f t="shared" si="552"/>
        <v>2020</v>
      </c>
      <c r="B17718" s="205" t="s">
        <v>691</v>
      </c>
      <c r="C17718" s="205" t="s">
        <v>692</v>
      </c>
      <c r="D17718" s="72" t="str">
        <f t="shared" si="553"/>
        <v>mai/2020</v>
      </c>
      <c r="E17718" s="206">
        <v>43963</v>
      </c>
      <c r="F17718" s="205">
        <v>106</v>
      </c>
      <c r="G17718" s="205" t="s">
        <v>287</v>
      </c>
      <c r="H17718" s="207" t="s">
        <v>2985</v>
      </c>
      <c r="I17718" s="207" t="s">
        <v>235</v>
      </c>
      <c r="J17718" s="208">
        <v>-192404.67</v>
      </c>
      <c r="K17718" s="79" t="str">
        <f>IFERROR(IFERROR(VLOOKUP(I17718,'DE-PARA'!B:D,3,0),VLOOKUP(I17718,'DE-PARA'!C:D,2,0)),"NÃO ENCONTRADO")</f>
        <v>Pessoal</v>
      </c>
      <c r="L17718" s="56" t="str">
        <f>VLOOKUP(K17718,'Base -Receita-Despesa'!$B:$AS,1,FALSE)</f>
        <v>Pessoal</v>
      </c>
    </row>
    <row r="17719" spans="1:12" x14ac:dyDescent="0.3">
      <c r="A17719" s="286" t="str">
        <f t="shared" ref="A17719:A17782" si="554">IF(K17719="NÃO ENCONTRADO",0,RIGHT(D17719,4))</f>
        <v>2020</v>
      </c>
      <c r="B17719" s="205" t="s">
        <v>691</v>
      </c>
      <c r="C17719" s="205" t="s">
        <v>692</v>
      </c>
      <c r="D17719" s="72" t="str">
        <f t="shared" si="553"/>
        <v>mai/2020</v>
      </c>
      <c r="E17719" s="206">
        <v>43963</v>
      </c>
      <c r="F17719" s="205">
        <v>107</v>
      </c>
      <c r="G17719" s="205" t="s">
        <v>287</v>
      </c>
      <c r="H17719" s="207" t="s">
        <v>2985</v>
      </c>
      <c r="I17719" s="207" t="s">
        <v>235</v>
      </c>
      <c r="J17719" s="208">
        <v>-16259.55</v>
      </c>
      <c r="K17719" s="79" t="str">
        <f>IFERROR(IFERROR(VLOOKUP(I17719,'DE-PARA'!B:D,3,0),VLOOKUP(I17719,'DE-PARA'!C:D,2,0)),"NÃO ENCONTRADO")</f>
        <v>Pessoal</v>
      </c>
      <c r="L17719" s="56" t="str">
        <f>VLOOKUP(K17719,'Base -Receita-Despesa'!$B:$AS,1,FALSE)</f>
        <v>Pessoal</v>
      </c>
    </row>
    <row r="17720" spans="1:12" x14ac:dyDescent="0.3">
      <c r="A17720" s="286" t="str">
        <f t="shared" si="554"/>
        <v>2020</v>
      </c>
      <c r="B17720" s="205" t="s">
        <v>691</v>
      </c>
      <c r="C17720" s="212" t="s">
        <v>692</v>
      </c>
      <c r="D17720" s="72" t="str">
        <f t="shared" si="553"/>
        <v>mai/2020</v>
      </c>
      <c r="E17720" s="217">
        <v>43963</v>
      </c>
      <c r="F17720" s="212">
        <v>421039</v>
      </c>
      <c r="G17720" s="212" t="s">
        <v>287</v>
      </c>
      <c r="H17720" s="229" t="s">
        <v>1039</v>
      </c>
      <c r="I17720" s="229" t="s">
        <v>245</v>
      </c>
      <c r="J17720" s="229">
        <v>-583.29999999999995</v>
      </c>
      <c r="K17720" s="79" t="str">
        <f>IFERROR(IFERROR(VLOOKUP(I17720,'DE-PARA'!B:D,3,0),VLOOKUP(I17720,'DE-PARA'!C:D,2,0)),"NÃO ENCONTRADO")</f>
        <v>Materiais</v>
      </c>
      <c r="L17720" s="56" t="str">
        <f>VLOOKUP(K17720,'Base -Receita-Despesa'!$B:$AS,1,FALSE)</f>
        <v>Materiais</v>
      </c>
    </row>
    <row r="17721" spans="1:12" x14ac:dyDescent="0.3">
      <c r="A17721" s="286" t="str">
        <f t="shared" si="554"/>
        <v>2020</v>
      </c>
      <c r="B17721" s="205" t="s">
        <v>691</v>
      </c>
      <c r="C17721" s="212" t="s">
        <v>692</v>
      </c>
      <c r="D17721" s="72" t="str">
        <f t="shared" si="553"/>
        <v>mai/2020</v>
      </c>
      <c r="E17721" s="217">
        <v>43963</v>
      </c>
      <c r="F17721" s="212">
        <v>428000</v>
      </c>
      <c r="G17721" s="212" t="s">
        <v>287</v>
      </c>
      <c r="H17721" s="229" t="s">
        <v>1039</v>
      </c>
      <c r="I17721" s="229" t="s">
        <v>245</v>
      </c>
      <c r="J17721" s="229">
        <v>-583.29999999999995</v>
      </c>
      <c r="K17721" s="79" t="str">
        <f>IFERROR(IFERROR(VLOOKUP(I17721,'DE-PARA'!B:D,3,0),VLOOKUP(I17721,'DE-PARA'!C:D,2,0)),"NÃO ENCONTRADO")</f>
        <v>Materiais</v>
      </c>
      <c r="L17721" s="56" t="str">
        <f>VLOOKUP(K17721,'Base -Receita-Despesa'!$B:$AS,1,FALSE)</f>
        <v>Materiais</v>
      </c>
    </row>
    <row r="17722" spans="1:12" x14ac:dyDescent="0.3">
      <c r="A17722" s="286" t="str">
        <f t="shared" si="554"/>
        <v>2020</v>
      </c>
      <c r="B17722" s="205" t="s">
        <v>691</v>
      </c>
      <c r="C17722" s="212" t="s">
        <v>692</v>
      </c>
      <c r="D17722" s="72" t="str">
        <f t="shared" si="553"/>
        <v>mai/2020</v>
      </c>
      <c r="E17722" s="217">
        <v>43963</v>
      </c>
      <c r="F17722" s="212">
        <v>428390</v>
      </c>
      <c r="G17722" s="212" t="s">
        <v>287</v>
      </c>
      <c r="H17722" s="229" t="s">
        <v>1039</v>
      </c>
      <c r="I17722" s="229" t="s">
        <v>245</v>
      </c>
      <c r="J17722" s="229">
        <v>-35.1</v>
      </c>
      <c r="K17722" s="79" t="str">
        <f>IFERROR(IFERROR(VLOOKUP(I17722,'DE-PARA'!B:D,3,0),VLOOKUP(I17722,'DE-PARA'!C:D,2,0)),"NÃO ENCONTRADO")</f>
        <v>Materiais</v>
      </c>
      <c r="L17722" s="56" t="str">
        <f>VLOOKUP(K17722,'Base -Receita-Despesa'!$B:$AS,1,FALSE)</f>
        <v>Materiais</v>
      </c>
    </row>
    <row r="17723" spans="1:12" x14ac:dyDescent="0.3">
      <c r="A17723" s="286" t="str">
        <f t="shared" si="554"/>
        <v>2020</v>
      </c>
      <c r="B17723" s="205" t="s">
        <v>691</v>
      </c>
      <c r="C17723" s="212" t="s">
        <v>692</v>
      </c>
      <c r="D17723" s="72" t="str">
        <f t="shared" si="553"/>
        <v>mai/2020</v>
      </c>
      <c r="E17723" s="217">
        <v>43963</v>
      </c>
      <c r="F17723" s="212">
        <v>428948</v>
      </c>
      <c r="G17723" s="212" t="s">
        <v>287</v>
      </c>
      <c r="H17723" s="229" t="s">
        <v>1039</v>
      </c>
      <c r="I17723" s="229" t="s">
        <v>245</v>
      </c>
      <c r="J17723" s="229">
        <v>-986.75</v>
      </c>
      <c r="K17723" s="79" t="str">
        <f>IFERROR(IFERROR(VLOOKUP(I17723,'DE-PARA'!B:D,3,0),VLOOKUP(I17723,'DE-PARA'!C:D,2,0)),"NÃO ENCONTRADO")</f>
        <v>Materiais</v>
      </c>
      <c r="L17723" s="56" t="str">
        <f>VLOOKUP(K17723,'Base -Receita-Despesa'!$B:$AS,1,FALSE)</f>
        <v>Materiais</v>
      </c>
    </row>
    <row r="17724" spans="1:12" x14ac:dyDescent="0.3">
      <c r="A17724" s="286" t="str">
        <f t="shared" si="554"/>
        <v>2020</v>
      </c>
      <c r="B17724" s="205" t="s">
        <v>691</v>
      </c>
      <c r="C17724" s="212" t="s">
        <v>692</v>
      </c>
      <c r="D17724" s="72" t="str">
        <f t="shared" si="553"/>
        <v>mai/2020</v>
      </c>
      <c r="E17724" s="217">
        <v>43963</v>
      </c>
      <c r="F17724" s="212">
        <v>427232</v>
      </c>
      <c r="G17724" s="212" t="s">
        <v>287</v>
      </c>
      <c r="H17724" s="229" t="s">
        <v>1039</v>
      </c>
      <c r="I17724" s="229" t="s">
        <v>245</v>
      </c>
      <c r="J17724" s="230">
        <v>-1215.94</v>
      </c>
      <c r="K17724" s="79" t="str">
        <f>IFERROR(IFERROR(VLOOKUP(I17724,'DE-PARA'!B:D,3,0),VLOOKUP(I17724,'DE-PARA'!C:D,2,0)),"NÃO ENCONTRADO")</f>
        <v>Materiais</v>
      </c>
      <c r="L17724" s="56" t="str">
        <f>VLOOKUP(K17724,'Base -Receita-Despesa'!$B:$AS,1,FALSE)</f>
        <v>Materiais</v>
      </c>
    </row>
    <row r="17725" spans="1:12" x14ac:dyDescent="0.3">
      <c r="A17725" s="286" t="str">
        <f t="shared" si="554"/>
        <v>2020</v>
      </c>
      <c r="B17725" s="205" t="s">
        <v>691</v>
      </c>
      <c r="C17725" s="212" t="s">
        <v>692</v>
      </c>
      <c r="D17725" s="72" t="str">
        <f t="shared" si="553"/>
        <v>mai/2020</v>
      </c>
      <c r="E17725" s="217">
        <v>43963</v>
      </c>
      <c r="F17725" s="212">
        <v>427265</v>
      </c>
      <c r="G17725" s="212" t="s">
        <v>287</v>
      </c>
      <c r="H17725" s="229" t="s">
        <v>1039</v>
      </c>
      <c r="I17725" s="229" t="s">
        <v>245</v>
      </c>
      <c r="J17725" s="229">
        <v>-212.29</v>
      </c>
      <c r="K17725" s="79" t="str">
        <f>IFERROR(IFERROR(VLOOKUP(I17725,'DE-PARA'!B:D,3,0),VLOOKUP(I17725,'DE-PARA'!C:D,2,0)),"NÃO ENCONTRADO")</f>
        <v>Materiais</v>
      </c>
      <c r="L17725" s="56" t="str">
        <f>VLOOKUP(K17725,'Base -Receita-Despesa'!$B:$AS,1,FALSE)</f>
        <v>Materiais</v>
      </c>
    </row>
    <row r="17726" spans="1:12" x14ac:dyDescent="0.3">
      <c r="A17726" s="286" t="str">
        <f t="shared" si="554"/>
        <v>2020</v>
      </c>
      <c r="B17726" s="205" t="s">
        <v>691</v>
      </c>
      <c r="C17726" s="212" t="s">
        <v>692</v>
      </c>
      <c r="D17726" s="72" t="str">
        <f t="shared" si="553"/>
        <v>mai/2020</v>
      </c>
      <c r="E17726" s="217">
        <v>43963</v>
      </c>
      <c r="F17726" s="212">
        <v>427267</v>
      </c>
      <c r="G17726" s="212" t="s">
        <v>287</v>
      </c>
      <c r="H17726" s="229" t="s">
        <v>1039</v>
      </c>
      <c r="I17726" s="229" t="s">
        <v>245</v>
      </c>
      <c r="J17726" s="229">
        <v>-247.93</v>
      </c>
      <c r="K17726" s="79" t="str">
        <f>IFERROR(IFERROR(VLOOKUP(I17726,'DE-PARA'!B:D,3,0),VLOOKUP(I17726,'DE-PARA'!C:D,2,0)),"NÃO ENCONTRADO")</f>
        <v>Materiais</v>
      </c>
      <c r="L17726" s="56" t="str">
        <f>VLOOKUP(K17726,'Base -Receita-Despesa'!$B:$AS,1,FALSE)</f>
        <v>Materiais</v>
      </c>
    </row>
    <row r="17727" spans="1:12" x14ac:dyDescent="0.3">
      <c r="A17727" s="286" t="str">
        <f t="shared" si="554"/>
        <v>2020</v>
      </c>
      <c r="B17727" s="205" t="s">
        <v>691</v>
      </c>
      <c r="C17727" s="212" t="s">
        <v>692</v>
      </c>
      <c r="D17727" s="72" t="str">
        <f t="shared" si="553"/>
        <v>mai/2020</v>
      </c>
      <c r="E17727" s="217">
        <v>43963</v>
      </c>
      <c r="F17727" s="212">
        <v>427654</v>
      </c>
      <c r="G17727" s="212" t="s">
        <v>287</v>
      </c>
      <c r="H17727" s="229" t="s">
        <v>1039</v>
      </c>
      <c r="I17727" s="229" t="s">
        <v>245</v>
      </c>
      <c r="J17727" s="229">
        <v>-212.29</v>
      </c>
      <c r="K17727" s="79" t="str">
        <f>IFERROR(IFERROR(VLOOKUP(I17727,'DE-PARA'!B:D,3,0),VLOOKUP(I17727,'DE-PARA'!C:D,2,0)),"NÃO ENCONTRADO")</f>
        <v>Materiais</v>
      </c>
      <c r="L17727" s="56" t="str">
        <f>VLOOKUP(K17727,'Base -Receita-Despesa'!$B:$AS,1,FALSE)</f>
        <v>Materiais</v>
      </c>
    </row>
    <row r="17728" spans="1:12" x14ac:dyDescent="0.3">
      <c r="A17728" s="286" t="str">
        <f t="shared" si="554"/>
        <v>2020</v>
      </c>
      <c r="B17728" s="205" t="s">
        <v>691</v>
      </c>
      <c r="C17728" s="212" t="s">
        <v>692</v>
      </c>
      <c r="D17728" s="72" t="str">
        <f t="shared" si="553"/>
        <v>mai/2020</v>
      </c>
      <c r="E17728" s="217">
        <v>43963</v>
      </c>
      <c r="F17728" s="212">
        <v>427675</v>
      </c>
      <c r="G17728" s="212" t="s">
        <v>287</v>
      </c>
      <c r="H17728" s="229" t="s">
        <v>1039</v>
      </c>
      <c r="I17728" s="229" t="s">
        <v>245</v>
      </c>
      <c r="J17728" s="229">
        <v>-651.26</v>
      </c>
      <c r="K17728" s="79" t="str">
        <f>IFERROR(IFERROR(VLOOKUP(I17728,'DE-PARA'!B:D,3,0),VLOOKUP(I17728,'DE-PARA'!C:D,2,0)),"NÃO ENCONTRADO")</f>
        <v>Materiais</v>
      </c>
      <c r="L17728" s="56" t="str">
        <f>VLOOKUP(K17728,'Base -Receita-Despesa'!$B:$AS,1,FALSE)</f>
        <v>Materiais</v>
      </c>
    </row>
    <row r="17729" spans="1:12" x14ac:dyDescent="0.3">
      <c r="A17729" s="286" t="str">
        <f t="shared" si="554"/>
        <v>2020</v>
      </c>
      <c r="B17729" s="205" t="s">
        <v>691</v>
      </c>
      <c r="C17729" s="212" t="s">
        <v>692</v>
      </c>
      <c r="D17729" s="72" t="str">
        <f t="shared" si="553"/>
        <v>mai/2020</v>
      </c>
      <c r="E17729" s="217">
        <v>43963</v>
      </c>
      <c r="F17729" s="212">
        <v>427683</v>
      </c>
      <c r="G17729" s="212" t="s">
        <v>287</v>
      </c>
      <c r="H17729" s="229" t="s">
        <v>1039</v>
      </c>
      <c r="I17729" s="229" t="s">
        <v>245</v>
      </c>
      <c r="J17729" s="229">
        <v>-583.29999999999995</v>
      </c>
      <c r="K17729" s="79" t="str">
        <f>IFERROR(IFERROR(VLOOKUP(I17729,'DE-PARA'!B:D,3,0),VLOOKUP(I17729,'DE-PARA'!C:D,2,0)),"NÃO ENCONTRADO")</f>
        <v>Materiais</v>
      </c>
      <c r="L17729" s="56" t="str">
        <f>VLOOKUP(K17729,'Base -Receita-Despesa'!$B:$AS,1,FALSE)</f>
        <v>Materiais</v>
      </c>
    </row>
    <row r="17730" spans="1:12" x14ac:dyDescent="0.3">
      <c r="A17730" s="286" t="str">
        <f t="shared" si="554"/>
        <v>2020</v>
      </c>
      <c r="B17730" s="205" t="s">
        <v>691</v>
      </c>
      <c r="C17730" s="212" t="s">
        <v>692</v>
      </c>
      <c r="D17730" s="72" t="str">
        <f t="shared" si="553"/>
        <v>mai/2020</v>
      </c>
      <c r="E17730" s="217">
        <v>43963</v>
      </c>
      <c r="F17730" s="212">
        <v>427684</v>
      </c>
      <c r="G17730" s="212" t="s">
        <v>287</v>
      </c>
      <c r="H17730" s="229" t="s">
        <v>1039</v>
      </c>
      <c r="I17730" s="229" t="s">
        <v>245</v>
      </c>
      <c r="J17730" s="230">
        <v>-1047.51</v>
      </c>
      <c r="K17730" s="79" t="str">
        <f>IFERROR(IFERROR(VLOOKUP(I17730,'DE-PARA'!B:D,3,0),VLOOKUP(I17730,'DE-PARA'!C:D,2,0)),"NÃO ENCONTRADO")</f>
        <v>Materiais</v>
      </c>
      <c r="L17730" s="56" t="str">
        <f>VLOOKUP(K17730,'Base -Receita-Despesa'!$B:$AS,1,FALSE)</f>
        <v>Materiais</v>
      </c>
    </row>
    <row r="17731" spans="1:12" x14ac:dyDescent="0.3">
      <c r="A17731" s="286" t="str">
        <f t="shared" si="554"/>
        <v>2020</v>
      </c>
      <c r="B17731" s="205" t="s">
        <v>691</v>
      </c>
      <c r="C17731" s="212" t="s">
        <v>692</v>
      </c>
      <c r="D17731" s="72" t="str">
        <f t="shared" si="553"/>
        <v>mai/2020</v>
      </c>
      <c r="E17731" s="217">
        <v>43963</v>
      </c>
      <c r="F17731" s="212">
        <v>427687</v>
      </c>
      <c r="G17731" s="212" t="s">
        <v>287</v>
      </c>
      <c r="H17731" s="229" t="s">
        <v>1039</v>
      </c>
      <c r="I17731" s="229" t="s">
        <v>245</v>
      </c>
      <c r="J17731" s="229">
        <v>-986.75</v>
      </c>
      <c r="K17731" s="79" t="str">
        <f>IFERROR(IFERROR(VLOOKUP(I17731,'DE-PARA'!B:D,3,0),VLOOKUP(I17731,'DE-PARA'!C:D,2,0)),"NÃO ENCONTRADO")</f>
        <v>Materiais</v>
      </c>
      <c r="L17731" s="56" t="str">
        <f>VLOOKUP(K17731,'Base -Receita-Despesa'!$B:$AS,1,FALSE)</f>
        <v>Materiais</v>
      </c>
    </row>
    <row r="17732" spans="1:12" x14ac:dyDescent="0.3">
      <c r="A17732" s="286" t="str">
        <f t="shared" si="554"/>
        <v>2020</v>
      </c>
      <c r="B17732" s="205" t="s">
        <v>691</v>
      </c>
      <c r="C17732" s="212" t="s">
        <v>692</v>
      </c>
      <c r="D17732" s="72" t="str">
        <f t="shared" ref="D17732:D17795" si="555">TEXT(E17732,"mmm/aaaa")</f>
        <v>mai/2020</v>
      </c>
      <c r="E17732" s="217">
        <v>43963</v>
      </c>
      <c r="F17732" s="212">
        <v>427692</v>
      </c>
      <c r="G17732" s="212" t="s">
        <v>287</v>
      </c>
      <c r="H17732" s="229" t="s">
        <v>1039</v>
      </c>
      <c r="I17732" s="229" t="s">
        <v>245</v>
      </c>
      <c r="J17732" s="229">
        <v>-583.29999999999995</v>
      </c>
      <c r="K17732" s="79" t="str">
        <f>IFERROR(IFERROR(VLOOKUP(I17732,'DE-PARA'!B:D,3,0),VLOOKUP(I17732,'DE-PARA'!C:D,2,0)),"NÃO ENCONTRADO")</f>
        <v>Materiais</v>
      </c>
      <c r="L17732" s="56" t="str">
        <f>VLOOKUP(K17732,'Base -Receita-Despesa'!$B:$AS,1,FALSE)</f>
        <v>Materiais</v>
      </c>
    </row>
    <row r="17733" spans="1:12" x14ac:dyDescent="0.3">
      <c r="A17733" s="286" t="str">
        <f t="shared" si="554"/>
        <v>2020</v>
      </c>
      <c r="B17733" s="205" t="s">
        <v>691</v>
      </c>
      <c r="C17733" s="212" t="s">
        <v>692</v>
      </c>
      <c r="D17733" s="72" t="str">
        <f t="shared" si="555"/>
        <v>mai/2020</v>
      </c>
      <c r="E17733" s="217">
        <v>43963</v>
      </c>
      <c r="F17733" s="212">
        <v>427719</v>
      </c>
      <c r="G17733" s="212" t="s">
        <v>287</v>
      </c>
      <c r="H17733" s="229" t="s">
        <v>1039</v>
      </c>
      <c r="I17733" s="229" t="s">
        <v>245</v>
      </c>
      <c r="J17733" s="229">
        <v>-212.29</v>
      </c>
      <c r="K17733" s="79" t="str">
        <f>IFERROR(IFERROR(VLOOKUP(I17733,'DE-PARA'!B:D,3,0),VLOOKUP(I17733,'DE-PARA'!C:D,2,0)),"NÃO ENCONTRADO")</f>
        <v>Materiais</v>
      </c>
      <c r="L17733" s="56" t="str">
        <f>VLOOKUP(K17733,'Base -Receita-Despesa'!$B:$AS,1,FALSE)</f>
        <v>Materiais</v>
      </c>
    </row>
    <row r="17734" spans="1:12" x14ac:dyDescent="0.3">
      <c r="A17734" s="286" t="str">
        <f t="shared" si="554"/>
        <v>2020</v>
      </c>
      <c r="B17734" s="205" t="s">
        <v>691</v>
      </c>
      <c r="C17734" s="212" t="s">
        <v>692</v>
      </c>
      <c r="D17734" s="72" t="str">
        <f t="shared" si="555"/>
        <v>mai/2020</v>
      </c>
      <c r="E17734" s="217">
        <v>43963</v>
      </c>
      <c r="F17734" s="212">
        <v>427941</v>
      </c>
      <c r="G17734" s="212" t="s">
        <v>287</v>
      </c>
      <c r="H17734" s="229" t="s">
        <v>1039</v>
      </c>
      <c r="I17734" s="229" t="s">
        <v>245</v>
      </c>
      <c r="J17734" s="229">
        <v>-583.29999999999995</v>
      </c>
      <c r="K17734" s="79" t="str">
        <f>IFERROR(IFERROR(VLOOKUP(I17734,'DE-PARA'!B:D,3,0),VLOOKUP(I17734,'DE-PARA'!C:D,2,0)),"NÃO ENCONTRADO")</f>
        <v>Materiais</v>
      </c>
      <c r="L17734" s="56" t="str">
        <f>VLOOKUP(K17734,'Base -Receita-Despesa'!$B:$AS,1,FALSE)</f>
        <v>Materiais</v>
      </c>
    </row>
    <row r="17735" spans="1:12" x14ac:dyDescent="0.3">
      <c r="A17735" s="286" t="str">
        <f t="shared" si="554"/>
        <v>2020</v>
      </c>
      <c r="B17735" s="205" t="s">
        <v>691</v>
      </c>
      <c r="C17735" s="212" t="s">
        <v>692</v>
      </c>
      <c r="D17735" s="72" t="str">
        <f t="shared" si="555"/>
        <v>mai/2020</v>
      </c>
      <c r="E17735" s="217">
        <v>43963</v>
      </c>
      <c r="F17735" s="212">
        <v>427961</v>
      </c>
      <c r="G17735" s="212" t="s">
        <v>287</v>
      </c>
      <c r="H17735" s="229" t="s">
        <v>1039</v>
      </c>
      <c r="I17735" s="229" t="s">
        <v>245</v>
      </c>
      <c r="J17735" s="229">
        <v>-183.44</v>
      </c>
      <c r="K17735" s="79" t="str">
        <f>IFERROR(IFERROR(VLOOKUP(I17735,'DE-PARA'!B:D,3,0),VLOOKUP(I17735,'DE-PARA'!C:D,2,0)),"NÃO ENCONTRADO")</f>
        <v>Materiais</v>
      </c>
      <c r="L17735" s="56" t="str">
        <f>VLOOKUP(K17735,'Base -Receita-Despesa'!$B:$AS,1,FALSE)</f>
        <v>Materiais</v>
      </c>
    </row>
    <row r="17736" spans="1:12" x14ac:dyDescent="0.3">
      <c r="A17736" s="286" t="str">
        <f t="shared" si="554"/>
        <v>2020</v>
      </c>
      <c r="B17736" s="205" t="s">
        <v>691</v>
      </c>
      <c r="C17736" s="212" t="s">
        <v>692</v>
      </c>
      <c r="D17736" s="72" t="str">
        <f t="shared" si="555"/>
        <v>mai/2020</v>
      </c>
      <c r="E17736" s="217">
        <v>43963</v>
      </c>
      <c r="F17736" s="212">
        <v>427992</v>
      </c>
      <c r="G17736" s="212" t="s">
        <v>287</v>
      </c>
      <c r="H17736" s="229" t="s">
        <v>1039</v>
      </c>
      <c r="I17736" s="229" t="s">
        <v>245</v>
      </c>
      <c r="J17736" s="230">
        <v>-1215.94</v>
      </c>
      <c r="K17736" s="79" t="str">
        <f>IFERROR(IFERROR(VLOOKUP(I17736,'DE-PARA'!B:D,3,0),VLOOKUP(I17736,'DE-PARA'!C:D,2,0)),"NÃO ENCONTRADO")</f>
        <v>Materiais</v>
      </c>
      <c r="L17736" s="56" t="str">
        <f>VLOOKUP(K17736,'Base -Receita-Despesa'!$B:$AS,1,FALSE)</f>
        <v>Materiais</v>
      </c>
    </row>
    <row r="17737" spans="1:12" x14ac:dyDescent="0.3">
      <c r="A17737" s="286" t="str">
        <f t="shared" si="554"/>
        <v>2020</v>
      </c>
      <c r="B17737" s="205" t="s">
        <v>691</v>
      </c>
      <c r="C17737" s="212" t="s">
        <v>692</v>
      </c>
      <c r="D17737" s="72" t="str">
        <f t="shared" si="555"/>
        <v>mai/2020</v>
      </c>
      <c r="E17737" s="217">
        <v>43963</v>
      </c>
      <c r="F17737" s="212">
        <v>427994</v>
      </c>
      <c r="G17737" s="212" t="s">
        <v>287</v>
      </c>
      <c r="H17737" s="229" t="s">
        <v>1039</v>
      </c>
      <c r="I17737" s="229" t="s">
        <v>245</v>
      </c>
      <c r="J17737" s="229">
        <v>-986.75</v>
      </c>
      <c r="K17737" s="79" t="str">
        <f>IFERROR(IFERROR(VLOOKUP(I17737,'DE-PARA'!B:D,3,0),VLOOKUP(I17737,'DE-PARA'!C:D,2,0)),"NÃO ENCONTRADO")</f>
        <v>Materiais</v>
      </c>
      <c r="L17737" s="56" t="str">
        <f>VLOOKUP(K17737,'Base -Receita-Despesa'!$B:$AS,1,FALSE)</f>
        <v>Materiais</v>
      </c>
    </row>
    <row r="17738" spans="1:12" x14ac:dyDescent="0.3">
      <c r="A17738" s="286" t="str">
        <f t="shared" si="554"/>
        <v>2020</v>
      </c>
      <c r="B17738" s="205" t="s">
        <v>691</v>
      </c>
      <c r="C17738" s="212" t="s">
        <v>692</v>
      </c>
      <c r="D17738" s="72" t="str">
        <f t="shared" si="555"/>
        <v>mai/2020</v>
      </c>
      <c r="E17738" s="217">
        <v>43963</v>
      </c>
      <c r="F17738" s="212">
        <v>427996</v>
      </c>
      <c r="G17738" s="212" t="s">
        <v>287</v>
      </c>
      <c r="H17738" s="229" t="s">
        <v>1039</v>
      </c>
      <c r="I17738" s="229" t="s">
        <v>245</v>
      </c>
      <c r="J17738" s="229">
        <v>-583.29999999999995</v>
      </c>
      <c r="K17738" s="79" t="str">
        <f>IFERROR(IFERROR(VLOOKUP(I17738,'DE-PARA'!B:D,3,0),VLOOKUP(I17738,'DE-PARA'!C:D,2,0)),"NÃO ENCONTRADO")</f>
        <v>Materiais</v>
      </c>
      <c r="L17738" s="56" t="str">
        <f>VLOOKUP(K17738,'Base -Receita-Despesa'!$B:$AS,1,FALSE)</f>
        <v>Materiais</v>
      </c>
    </row>
    <row r="17739" spans="1:12" x14ac:dyDescent="0.3">
      <c r="A17739" s="286" t="str">
        <f t="shared" si="554"/>
        <v>2020</v>
      </c>
      <c r="B17739" s="205" t="s">
        <v>691</v>
      </c>
      <c r="C17739" s="212" t="s">
        <v>692</v>
      </c>
      <c r="D17739" s="72" t="str">
        <f t="shared" si="555"/>
        <v>mai/2020</v>
      </c>
      <c r="E17739" s="217">
        <v>43963</v>
      </c>
      <c r="F17739" s="212">
        <v>427999</v>
      </c>
      <c r="G17739" s="212" t="s">
        <v>287</v>
      </c>
      <c r="H17739" s="229" t="s">
        <v>1039</v>
      </c>
      <c r="I17739" s="229" t="s">
        <v>245</v>
      </c>
      <c r="J17739" s="229">
        <v>-583.29999999999995</v>
      </c>
      <c r="K17739" s="79" t="str">
        <f>IFERROR(IFERROR(VLOOKUP(I17739,'DE-PARA'!B:D,3,0),VLOOKUP(I17739,'DE-PARA'!C:D,2,0)),"NÃO ENCONTRADO")</f>
        <v>Materiais</v>
      </c>
      <c r="L17739" s="56" t="str">
        <f>VLOOKUP(K17739,'Base -Receita-Despesa'!$B:$AS,1,FALSE)</f>
        <v>Materiais</v>
      </c>
    </row>
    <row r="17740" spans="1:12" x14ac:dyDescent="0.3">
      <c r="A17740" s="286" t="str">
        <f t="shared" si="554"/>
        <v>2020</v>
      </c>
      <c r="B17740" s="205" t="s">
        <v>691</v>
      </c>
      <c r="C17740" s="212" t="s">
        <v>692</v>
      </c>
      <c r="D17740" s="72" t="str">
        <f t="shared" si="555"/>
        <v>mai/2020</v>
      </c>
      <c r="E17740" s="217">
        <v>43963</v>
      </c>
      <c r="F17740" s="212">
        <v>428004</v>
      </c>
      <c r="G17740" s="212" t="s">
        <v>287</v>
      </c>
      <c r="H17740" s="229" t="s">
        <v>1039</v>
      </c>
      <c r="I17740" s="229" t="s">
        <v>245</v>
      </c>
      <c r="J17740" s="229">
        <v>-266.52</v>
      </c>
      <c r="K17740" s="79" t="str">
        <f>IFERROR(IFERROR(VLOOKUP(I17740,'DE-PARA'!B:D,3,0),VLOOKUP(I17740,'DE-PARA'!C:D,2,0)),"NÃO ENCONTRADO")</f>
        <v>Materiais</v>
      </c>
      <c r="L17740" s="56" t="str">
        <f>VLOOKUP(K17740,'Base -Receita-Despesa'!$B:$AS,1,FALSE)</f>
        <v>Materiais</v>
      </c>
    </row>
    <row r="17741" spans="1:12" x14ac:dyDescent="0.3">
      <c r="A17741" s="286" t="str">
        <f t="shared" si="554"/>
        <v>2020</v>
      </c>
      <c r="B17741" s="205" t="s">
        <v>691</v>
      </c>
      <c r="C17741" s="212" t="s">
        <v>692</v>
      </c>
      <c r="D17741" s="72" t="str">
        <f t="shared" si="555"/>
        <v>mai/2020</v>
      </c>
      <c r="E17741" s="217">
        <v>43963</v>
      </c>
      <c r="F17741" s="212">
        <v>428022</v>
      </c>
      <c r="G17741" s="212" t="s">
        <v>287</v>
      </c>
      <c r="H17741" s="229" t="s">
        <v>1039</v>
      </c>
      <c r="I17741" s="229" t="s">
        <v>245</v>
      </c>
      <c r="J17741" s="229">
        <v>-133.56</v>
      </c>
      <c r="K17741" s="79" t="str">
        <f>IFERROR(IFERROR(VLOOKUP(I17741,'DE-PARA'!B:D,3,0),VLOOKUP(I17741,'DE-PARA'!C:D,2,0)),"NÃO ENCONTRADO")</f>
        <v>Materiais</v>
      </c>
      <c r="L17741" s="56" t="str">
        <f>VLOOKUP(K17741,'Base -Receita-Despesa'!$B:$AS,1,FALSE)</f>
        <v>Materiais</v>
      </c>
    </row>
    <row r="17742" spans="1:12" x14ac:dyDescent="0.3">
      <c r="A17742" s="286" t="str">
        <f t="shared" si="554"/>
        <v>2020</v>
      </c>
      <c r="B17742" s="205" t="s">
        <v>691</v>
      </c>
      <c r="C17742" s="212" t="s">
        <v>692</v>
      </c>
      <c r="D17742" s="72" t="str">
        <f t="shared" si="555"/>
        <v>mai/2020</v>
      </c>
      <c r="E17742" s="217">
        <v>43963</v>
      </c>
      <c r="F17742" s="212">
        <v>428126</v>
      </c>
      <c r="G17742" s="212" t="s">
        <v>287</v>
      </c>
      <c r="H17742" s="229" t="s">
        <v>1039</v>
      </c>
      <c r="I17742" s="229" t="s">
        <v>245</v>
      </c>
      <c r="J17742" s="229">
        <v>-277.89</v>
      </c>
      <c r="K17742" s="79" t="str">
        <f>IFERROR(IFERROR(VLOOKUP(I17742,'DE-PARA'!B:D,3,0),VLOOKUP(I17742,'DE-PARA'!C:D,2,0)),"NÃO ENCONTRADO")</f>
        <v>Materiais</v>
      </c>
      <c r="L17742" s="56" t="str">
        <f>VLOOKUP(K17742,'Base -Receita-Despesa'!$B:$AS,1,FALSE)</f>
        <v>Materiais</v>
      </c>
    </row>
    <row r="17743" spans="1:12" x14ac:dyDescent="0.3">
      <c r="A17743" s="286" t="str">
        <f t="shared" si="554"/>
        <v>2020</v>
      </c>
      <c r="B17743" s="205" t="s">
        <v>691</v>
      </c>
      <c r="C17743" s="212" t="s">
        <v>692</v>
      </c>
      <c r="D17743" s="72" t="str">
        <f t="shared" si="555"/>
        <v>mai/2020</v>
      </c>
      <c r="E17743" s="217">
        <v>43963</v>
      </c>
      <c r="F17743" s="212">
        <v>428387</v>
      </c>
      <c r="G17743" s="212" t="s">
        <v>287</v>
      </c>
      <c r="H17743" s="229" t="s">
        <v>1039</v>
      </c>
      <c r="I17743" s="229" t="s">
        <v>245</v>
      </c>
      <c r="J17743" s="230">
        <v>-1047.51</v>
      </c>
      <c r="K17743" s="79" t="str">
        <f>IFERROR(IFERROR(VLOOKUP(I17743,'DE-PARA'!B:D,3,0),VLOOKUP(I17743,'DE-PARA'!C:D,2,0)),"NÃO ENCONTRADO")</f>
        <v>Materiais</v>
      </c>
      <c r="L17743" s="56" t="str">
        <f>VLOOKUP(K17743,'Base -Receita-Despesa'!$B:$AS,1,FALSE)</f>
        <v>Materiais</v>
      </c>
    </row>
    <row r="17744" spans="1:12" x14ac:dyDescent="0.3">
      <c r="A17744" s="286" t="str">
        <f t="shared" si="554"/>
        <v>2020</v>
      </c>
      <c r="B17744" s="205" t="s">
        <v>691</v>
      </c>
      <c r="C17744" s="212" t="s">
        <v>692</v>
      </c>
      <c r="D17744" s="72" t="str">
        <f t="shared" si="555"/>
        <v>mai/2020</v>
      </c>
      <c r="E17744" s="217">
        <v>43963</v>
      </c>
      <c r="F17744" s="212">
        <v>428391</v>
      </c>
      <c r="G17744" s="212" t="s">
        <v>287</v>
      </c>
      <c r="H17744" s="229" t="s">
        <v>1039</v>
      </c>
      <c r="I17744" s="229" t="s">
        <v>245</v>
      </c>
      <c r="J17744" s="229">
        <v>-23.4</v>
      </c>
      <c r="K17744" s="79" t="str">
        <f>IFERROR(IFERROR(VLOOKUP(I17744,'DE-PARA'!B:D,3,0),VLOOKUP(I17744,'DE-PARA'!C:D,2,0)),"NÃO ENCONTRADO")</f>
        <v>Materiais</v>
      </c>
      <c r="L17744" s="56" t="str">
        <f>VLOOKUP(K17744,'Base -Receita-Despesa'!$B:$AS,1,FALSE)</f>
        <v>Materiais</v>
      </c>
    </row>
    <row r="17745" spans="1:12" x14ac:dyDescent="0.3">
      <c r="A17745" s="286" t="str">
        <f t="shared" si="554"/>
        <v>2020</v>
      </c>
      <c r="B17745" s="205" t="s">
        <v>691</v>
      </c>
      <c r="C17745" s="212" t="s">
        <v>692</v>
      </c>
      <c r="D17745" s="72" t="str">
        <f t="shared" si="555"/>
        <v>mai/2020</v>
      </c>
      <c r="E17745" s="217">
        <v>43963</v>
      </c>
      <c r="F17745" s="212">
        <v>428394</v>
      </c>
      <c r="G17745" s="212" t="s">
        <v>287</v>
      </c>
      <c r="H17745" s="229" t="s">
        <v>1039</v>
      </c>
      <c r="I17745" s="229" t="s">
        <v>245</v>
      </c>
      <c r="J17745" s="229">
        <v>-35.1</v>
      </c>
      <c r="K17745" s="79" t="str">
        <f>IFERROR(IFERROR(VLOOKUP(I17745,'DE-PARA'!B:D,3,0),VLOOKUP(I17745,'DE-PARA'!C:D,2,0)),"NÃO ENCONTRADO")</f>
        <v>Materiais</v>
      </c>
      <c r="L17745" s="56" t="str">
        <f>VLOOKUP(K17745,'Base -Receita-Despesa'!$B:$AS,1,FALSE)</f>
        <v>Materiais</v>
      </c>
    </row>
    <row r="17746" spans="1:12" x14ac:dyDescent="0.3">
      <c r="A17746" s="286" t="str">
        <f t="shared" si="554"/>
        <v>2020</v>
      </c>
      <c r="B17746" s="205" t="s">
        <v>691</v>
      </c>
      <c r="C17746" s="212" t="s">
        <v>692</v>
      </c>
      <c r="D17746" s="72" t="str">
        <f t="shared" si="555"/>
        <v>mai/2020</v>
      </c>
      <c r="E17746" s="217">
        <v>43963</v>
      </c>
      <c r="F17746" s="212">
        <v>428404</v>
      </c>
      <c r="G17746" s="212" t="s">
        <v>287</v>
      </c>
      <c r="H17746" s="229" t="s">
        <v>1039</v>
      </c>
      <c r="I17746" s="229" t="s">
        <v>245</v>
      </c>
      <c r="J17746" s="230">
        <v>-1215.94</v>
      </c>
      <c r="K17746" s="79" t="str">
        <f>IFERROR(IFERROR(VLOOKUP(I17746,'DE-PARA'!B:D,3,0),VLOOKUP(I17746,'DE-PARA'!C:D,2,0)),"NÃO ENCONTRADO")</f>
        <v>Materiais</v>
      </c>
      <c r="L17746" s="56" t="str">
        <f>VLOOKUP(K17746,'Base -Receita-Despesa'!$B:$AS,1,FALSE)</f>
        <v>Materiais</v>
      </c>
    </row>
    <row r="17747" spans="1:12" x14ac:dyDescent="0.3">
      <c r="A17747" s="286" t="str">
        <f t="shared" si="554"/>
        <v>2020</v>
      </c>
      <c r="B17747" s="205" t="s">
        <v>691</v>
      </c>
      <c r="C17747" s="212" t="s">
        <v>692</v>
      </c>
      <c r="D17747" s="72" t="str">
        <f t="shared" si="555"/>
        <v>mai/2020</v>
      </c>
      <c r="E17747" s="217">
        <v>43963</v>
      </c>
      <c r="F17747" s="212">
        <v>428406</v>
      </c>
      <c r="G17747" s="212" t="s">
        <v>287</v>
      </c>
      <c r="H17747" s="229" t="s">
        <v>1039</v>
      </c>
      <c r="I17747" s="229" t="s">
        <v>245</v>
      </c>
      <c r="J17747" s="229">
        <v>-330.86</v>
      </c>
      <c r="K17747" s="79" t="str">
        <f>IFERROR(IFERROR(VLOOKUP(I17747,'DE-PARA'!B:D,3,0),VLOOKUP(I17747,'DE-PARA'!C:D,2,0)),"NÃO ENCONTRADO")</f>
        <v>Materiais</v>
      </c>
      <c r="L17747" s="56" t="str">
        <f>VLOOKUP(K17747,'Base -Receita-Despesa'!$B:$AS,1,FALSE)</f>
        <v>Materiais</v>
      </c>
    </row>
    <row r="17748" spans="1:12" x14ac:dyDescent="0.3">
      <c r="A17748" s="286" t="str">
        <f t="shared" si="554"/>
        <v>2020</v>
      </c>
      <c r="B17748" s="205" t="s">
        <v>691</v>
      </c>
      <c r="C17748" s="212" t="s">
        <v>692</v>
      </c>
      <c r="D17748" s="72" t="str">
        <f t="shared" si="555"/>
        <v>mai/2020</v>
      </c>
      <c r="E17748" s="217">
        <v>43963</v>
      </c>
      <c r="F17748" s="212">
        <v>428408</v>
      </c>
      <c r="G17748" s="212" t="s">
        <v>287</v>
      </c>
      <c r="H17748" s="229" t="s">
        <v>1039</v>
      </c>
      <c r="I17748" s="229" t="s">
        <v>245</v>
      </c>
      <c r="J17748" s="229">
        <v>-165.43</v>
      </c>
      <c r="K17748" s="79" t="str">
        <f>IFERROR(IFERROR(VLOOKUP(I17748,'DE-PARA'!B:D,3,0),VLOOKUP(I17748,'DE-PARA'!C:D,2,0)),"NÃO ENCONTRADO")</f>
        <v>Materiais</v>
      </c>
      <c r="L17748" s="56" t="str">
        <f>VLOOKUP(K17748,'Base -Receita-Despesa'!$B:$AS,1,FALSE)</f>
        <v>Materiais</v>
      </c>
    </row>
    <row r="17749" spans="1:12" x14ac:dyDescent="0.3">
      <c r="A17749" s="286" t="str">
        <f t="shared" si="554"/>
        <v>2020</v>
      </c>
      <c r="B17749" s="205" t="s">
        <v>691</v>
      </c>
      <c r="C17749" s="212" t="s">
        <v>692</v>
      </c>
      <c r="D17749" s="72" t="str">
        <f t="shared" si="555"/>
        <v>mai/2020</v>
      </c>
      <c r="E17749" s="217">
        <v>43963</v>
      </c>
      <c r="F17749" s="212">
        <v>428410</v>
      </c>
      <c r="G17749" s="212" t="s">
        <v>287</v>
      </c>
      <c r="H17749" s="229" t="s">
        <v>1039</v>
      </c>
      <c r="I17749" s="229" t="s">
        <v>245</v>
      </c>
      <c r="J17749" s="229">
        <v>-259.83999999999997</v>
      </c>
      <c r="K17749" s="79" t="str">
        <f>IFERROR(IFERROR(VLOOKUP(I17749,'DE-PARA'!B:D,3,0),VLOOKUP(I17749,'DE-PARA'!C:D,2,0)),"NÃO ENCONTRADO")</f>
        <v>Materiais</v>
      </c>
      <c r="L17749" s="56" t="str">
        <f>VLOOKUP(K17749,'Base -Receita-Despesa'!$B:$AS,1,FALSE)</f>
        <v>Materiais</v>
      </c>
    </row>
    <row r="17750" spans="1:12" x14ac:dyDescent="0.3">
      <c r="A17750" s="286" t="str">
        <f t="shared" si="554"/>
        <v>2020</v>
      </c>
      <c r="B17750" s="205" t="s">
        <v>691</v>
      </c>
      <c r="C17750" s="212" t="s">
        <v>692</v>
      </c>
      <c r="D17750" s="72" t="str">
        <f t="shared" si="555"/>
        <v>mai/2020</v>
      </c>
      <c r="E17750" s="217">
        <v>43963</v>
      </c>
      <c r="F17750" s="212">
        <v>428424</v>
      </c>
      <c r="G17750" s="212" t="s">
        <v>287</v>
      </c>
      <c r="H17750" s="229" t="s">
        <v>1039</v>
      </c>
      <c r="I17750" s="229" t="s">
        <v>245</v>
      </c>
      <c r="J17750" s="229">
        <v>-536.75</v>
      </c>
      <c r="K17750" s="79" t="str">
        <f>IFERROR(IFERROR(VLOOKUP(I17750,'DE-PARA'!B:D,3,0),VLOOKUP(I17750,'DE-PARA'!C:D,2,0)),"NÃO ENCONTRADO")</f>
        <v>Materiais</v>
      </c>
      <c r="L17750" s="56" t="str">
        <f>VLOOKUP(K17750,'Base -Receita-Despesa'!$B:$AS,1,FALSE)</f>
        <v>Materiais</v>
      </c>
    </row>
    <row r="17751" spans="1:12" x14ac:dyDescent="0.3">
      <c r="A17751" s="286" t="str">
        <f t="shared" si="554"/>
        <v>2020</v>
      </c>
      <c r="B17751" s="205" t="s">
        <v>691</v>
      </c>
      <c r="C17751" s="212" t="s">
        <v>692</v>
      </c>
      <c r="D17751" s="72" t="str">
        <f t="shared" si="555"/>
        <v>mai/2020</v>
      </c>
      <c r="E17751" s="217">
        <v>43963</v>
      </c>
      <c r="F17751" s="212">
        <v>428625</v>
      </c>
      <c r="G17751" s="212" t="s">
        <v>287</v>
      </c>
      <c r="H17751" s="229" t="s">
        <v>1039</v>
      </c>
      <c r="I17751" s="229" t="s">
        <v>245</v>
      </c>
      <c r="J17751" s="229">
        <v>-769.17</v>
      </c>
      <c r="K17751" s="79" t="str">
        <f>IFERROR(IFERROR(VLOOKUP(I17751,'DE-PARA'!B:D,3,0),VLOOKUP(I17751,'DE-PARA'!C:D,2,0)),"NÃO ENCONTRADO")</f>
        <v>Materiais</v>
      </c>
      <c r="L17751" s="56" t="str">
        <f>VLOOKUP(K17751,'Base -Receita-Despesa'!$B:$AS,1,FALSE)</f>
        <v>Materiais</v>
      </c>
    </row>
    <row r="17752" spans="1:12" x14ac:dyDescent="0.3">
      <c r="A17752" s="286" t="str">
        <f t="shared" si="554"/>
        <v>2020</v>
      </c>
      <c r="B17752" s="205" t="s">
        <v>691</v>
      </c>
      <c r="C17752" s="212" t="s">
        <v>692</v>
      </c>
      <c r="D17752" s="72" t="str">
        <f t="shared" si="555"/>
        <v>mai/2020</v>
      </c>
      <c r="E17752" s="217">
        <v>43963</v>
      </c>
      <c r="F17752" s="212">
        <v>428627</v>
      </c>
      <c r="G17752" s="212" t="s">
        <v>287</v>
      </c>
      <c r="H17752" s="229" t="s">
        <v>1039</v>
      </c>
      <c r="I17752" s="229" t="s">
        <v>245</v>
      </c>
      <c r="J17752" s="229">
        <v>-23.4</v>
      </c>
      <c r="K17752" s="79" t="str">
        <f>IFERROR(IFERROR(VLOOKUP(I17752,'DE-PARA'!B:D,3,0),VLOOKUP(I17752,'DE-PARA'!C:D,2,0)),"NÃO ENCONTRADO")</f>
        <v>Materiais</v>
      </c>
      <c r="L17752" s="56" t="str">
        <f>VLOOKUP(K17752,'Base -Receita-Despesa'!$B:$AS,1,FALSE)</f>
        <v>Materiais</v>
      </c>
    </row>
    <row r="17753" spans="1:12" x14ac:dyDescent="0.3">
      <c r="A17753" s="286" t="str">
        <f t="shared" si="554"/>
        <v>2020</v>
      </c>
      <c r="B17753" s="205" t="s">
        <v>691</v>
      </c>
      <c r="C17753" s="212" t="s">
        <v>692</v>
      </c>
      <c r="D17753" s="72" t="str">
        <f t="shared" si="555"/>
        <v>mai/2020</v>
      </c>
      <c r="E17753" s="217">
        <v>43963</v>
      </c>
      <c r="F17753" s="212">
        <v>428951</v>
      </c>
      <c r="G17753" s="212" t="s">
        <v>287</v>
      </c>
      <c r="H17753" s="229" t="s">
        <v>1039</v>
      </c>
      <c r="I17753" s="229" t="s">
        <v>245</v>
      </c>
      <c r="J17753" s="229">
        <v>-165.43</v>
      </c>
      <c r="K17753" s="79" t="str">
        <f>IFERROR(IFERROR(VLOOKUP(I17753,'DE-PARA'!B:D,3,0),VLOOKUP(I17753,'DE-PARA'!C:D,2,0)),"NÃO ENCONTRADO")</f>
        <v>Materiais</v>
      </c>
      <c r="L17753" s="56" t="str">
        <f>VLOOKUP(K17753,'Base -Receita-Despesa'!$B:$AS,1,FALSE)</f>
        <v>Materiais</v>
      </c>
    </row>
    <row r="17754" spans="1:12" x14ac:dyDescent="0.3">
      <c r="A17754" s="286" t="str">
        <f t="shared" si="554"/>
        <v>2020</v>
      </c>
      <c r="B17754" s="205" t="s">
        <v>691</v>
      </c>
      <c r="C17754" s="212" t="s">
        <v>692</v>
      </c>
      <c r="D17754" s="72" t="str">
        <f t="shared" si="555"/>
        <v>mai/2020</v>
      </c>
      <c r="E17754" s="217">
        <v>43963</v>
      </c>
      <c r="F17754" s="212">
        <v>428953</v>
      </c>
      <c r="G17754" s="212" t="s">
        <v>287</v>
      </c>
      <c r="H17754" s="229" t="s">
        <v>1039</v>
      </c>
      <c r="I17754" s="229" t="s">
        <v>245</v>
      </c>
      <c r="J17754" s="230">
        <v>-1047.51</v>
      </c>
      <c r="K17754" s="79" t="str">
        <f>IFERROR(IFERROR(VLOOKUP(I17754,'DE-PARA'!B:D,3,0),VLOOKUP(I17754,'DE-PARA'!C:D,2,0)),"NÃO ENCONTRADO")</f>
        <v>Materiais</v>
      </c>
      <c r="L17754" s="56" t="str">
        <f>VLOOKUP(K17754,'Base -Receita-Despesa'!$B:$AS,1,FALSE)</f>
        <v>Materiais</v>
      </c>
    </row>
    <row r="17755" spans="1:12" x14ac:dyDescent="0.3">
      <c r="A17755" s="286" t="str">
        <f t="shared" si="554"/>
        <v>2020</v>
      </c>
      <c r="B17755" s="205" t="s">
        <v>691</v>
      </c>
      <c r="C17755" s="212" t="s">
        <v>692</v>
      </c>
      <c r="D17755" s="72" t="str">
        <f t="shared" si="555"/>
        <v>mai/2020</v>
      </c>
      <c r="E17755" s="217">
        <v>43963</v>
      </c>
      <c r="F17755" s="212">
        <v>428969</v>
      </c>
      <c r="G17755" s="212" t="s">
        <v>287</v>
      </c>
      <c r="H17755" s="229" t="s">
        <v>1039</v>
      </c>
      <c r="I17755" s="229" t="s">
        <v>245</v>
      </c>
      <c r="J17755" s="230">
        <v>-1443.34</v>
      </c>
      <c r="K17755" s="79" t="str">
        <f>IFERROR(IFERROR(VLOOKUP(I17755,'DE-PARA'!B:D,3,0),VLOOKUP(I17755,'DE-PARA'!C:D,2,0)),"NÃO ENCONTRADO")</f>
        <v>Materiais</v>
      </c>
      <c r="L17755" s="56" t="str">
        <f>VLOOKUP(K17755,'Base -Receita-Despesa'!$B:$AS,1,FALSE)</f>
        <v>Materiais</v>
      </c>
    </row>
    <row r="17756" spans="1:12" x14ac:dyDescent="0.3">
      <c r="A17756" s="286" t="str">
        <f t="shared" si="554"/>
        <v>2020</v>
      </c>
      <c r="B17756" s="205" t="s">
        <v>691</v>
      </c>
      <c r="C17756" s="212" t="s">
        <v>692</v>
      </c>
      <c r="D17756" s="72" t="str">
        <f t="shared" si="555"/>
        <v>mai/2020</v>
      </c>
      <c r="E17756" s="217">
        <v>43963</v>
      </c>
      <c r="F17756" s="212">
        <v>428971</v>
      </c>
      <c r="G17756" s="212" t="s">
        <v>287</v>
      </c>
      <c r="H17756" s="229" t="s">
        <v>1039</v>
      </c>
      <c r="I17756" s="229" t="s">
        <v>245</v>
      </c>
      <c r="J17756" s="229">
        <v>-216</v>
      </c>
      <c r="K17756" s="79" t="str">
        <f>IFERROR(IFERROR(VLOOKUP(I17756,'DE-PARA'!B:D,3,0),VLOOKUP(I17756,'DE-PARA'!C:D,2,0)),"NÃO ENCONTRADO")</f>
        <v>Materiais</v>
      </c>
      <c r="L17756" s="56" t="str">
        <f>VLOOKUP(K17756,'Base -Receita-Despesa'!$B:$AS,1,FALSE)</f>
        <v>Materiais</v>
      </c>
    </row>
    <row r="17757" spans="1:12" x14ac:dyDescent="0.3">
      <c r="A17757" s="286" t="str">
        <f t="shared" si="554"/>
        <v>2020</v>
      </c>
      <c r="B17757" s="205" t="s">
        <v>691</v>
      </c>
      <c r="C17757" s="212" t="s">
        <v>692</v>
      </c>
      <c r="D17757" s="72" t="str">
        <f t="shared" si="555"/>
        <v>mai/2020</v>
      </c>
      <c r="E17757" s="217">
        <v>43963</v>
      </c>
      <c r="F17757" s="212">
        <v>429070</v>
      </c>
      <c r="G17757" s="212" t="s">
        <v>287</v>
      </c>
      <c r="H17757" s="229" t="s">
        <v>1039</v>
      </c>
      <c r="I17757" s="229" t="s">
        <v>245</v>
      </c>
      <c r="J17757" s="229">
        <v>-247.93</v>
      </c>
      <c r="K17757" s="79" t="str">
        <f>IFERROR(IFERROR(VLOOKUP(I17757,'DE-PARA'!B:D,3,0),VLOOKUP(I17757,'DE-PARA'!C:D,2,0)),"NÃO ENCONTRADO")</f>
        <v>Materiais</v>
      </c>
      <c r="L17757" s="56" t="str">
        <f>VLOOKUP(K17757,'Base -Receita-Despesa'!$B:$AS,1,FALSE)</f>
        <v>Materiais</v>
      </c>
    </row>
    <row r="17758" spans="1:12" x14ac:dyDescent="0.3">
      <c r="A17758" s="286" t="str">
        <f t="shared" si="554"/>
        <v>2020</v>
      </c>
      <c r="B17758" s="205" t="s">
        <v>691</v>
      </c>
      <c r="C17758" s="212" t="s">
        <v>692</v>
      </c>
      <c r="D17758" s="72" t="str">
        <f t="shared" si="555"/>
        <v>mai/2020</v>
      </c>
      <c r="E17758" s="217">
        <v>43963</v>
      </c>
      <c r="F17758" s="212">
        <v>429072</v>
      </c>
      <c r="G17758" s="212" t="s">
        <v>287</v>
      </c>
      <c r="H17758" s="229" t="s">
        <v>1039</v>
      </c>
      <c r="I17758" s="229" t="s">
        <v>245</v>
      </c>
      <c r="J17758" s="229">
        <v>-259.83999999999997</v>
      </c>
      <c r="K17758" s="79" t="str">
        <f>IFERROR(IFERROR(VLOOKUP(I17758,'DE-PARA'!B:D,3,0),VLOOKUP(I17758,'DE-PARA'!C:D,2,0)),"NÃO ENCONTRADO")</f>
        <v>Materiais</v>
      </c>
      <c r="L17758" s="56" t="str">
        <f>VLOOKUP(K17758,'Base -Receita-Despesa'!$B:$AS,1,FALSE)</f>
        <v>Materiais</v>
      </c>
    </row>
    <row r="17759" spans="1:12" x14ac:dyDescent="0.3">
      <c r="A17759" s="286" t="str">
        <f t="shared" si="554"/>
        <v>2020</v>
      </c>
      <c r="B17759" s="205" t="s">
        <v>691</v>
      </c>
      <c r="C17759" s="212" t="s">
        <v>692</v>
      </c>
      <c r="D17759" s="72" t="str">
        <f t="shared" si="555"/>
        <v>mai/2020</v>
      </c>
      <c r="E17759" s="217">
        <v>43963</v>
      </c>
      <c r="F17759" s="212">
        <v>429073</v>
      </c>
      <c r="G17759" s="212" t="s">
        <v>287</v>
      </c>
      <c r="H17759" s="229" t="s">
        <v>1039</v>
      </c>
      <c r="I17759" s="229" t="s">
        <v>245</v>
      </c>
      <c r="J17759" s="229">
        <v>-986.75</v>
      </c>
      <c r="K17759" s="79" t="str">
        <f>IFERROR(IFERROR(VLOOKUP(I17759,'DE-PARA'!B:D,3,0),VLOOKUP(I17759,'DE-PARA'!C:D,2,0)),"NÃO ENCONTRADO")</f>
        <v>Materiais</v>
      </c>
      <c r="L17759" s="56" t="str">
        <f>VLOOKUP(K17759,'Base -Receita-Despesa'!$B:$AS,1,FALSE)</f>
        <v>Materiais</v>
      </c>
    </row>
    <row r="17760" spans="1:12" x14ac:dyDescent="0.3">
      <c r="A17760" s="286" t="str">
        <f t="shared" si="554"/>
        <v>2020</v>
      </c>
      <c r="B17760" s="205" t="s">
        <v>691</v>
      </c>
      <c r="C17760" s="212" t="s">
        <v>692</v>
      </c>
      <c r="D17760" s="72" t="str">
        <f t="shared" si="555"/>
        <v>mai/2020</v>
      </c>
      <c r="E17760" s="217">
        <v>43963</v>
      </c>
      <c r="F17760" s="212">
        <v>429074</v>
      </c>
      <c r="G17760" s="212" t="s">
        <v>287</v>
      </c>
      <c r="H17760" s="229" t="s">
        <v>1039</v>
      </c>
      <c r="I17760" s="229" t="s">
        <v>245</v>
      </c>
      <c r="J17760" s="229">
        <v>-583.29999999999995</v>
      </c>
      <c r="K17760" s="79" t="str">
        <f>IFERROR(IFERROR(VLOOKUP(I17760,'DE-PARA'!B:D,3,0),VLOOKUP(I17760,'DE-PARA'!C:D,2,0)),"NÃO ENCONTRADO")</f>
        <v>Materiais</v>
      </c>
      <c r="L17760" s="56" t="str">
        <f>VLOOKUP(K17760,'Base -Receita-Despesa'!$B:$AS,1,FALSE)</f>
        <v>Materiais</v>
      </c>
    </row>
    <row r="17761" spans="1:12" x14ac:dyDescent="0.3">
      <c r="A17761" s="286" t="str">
        <f t="shared" si="554"/>
        <v>2020</v>
      </c>
      <c r="B17761" s="205" t="s">
        <v>691</v>
      </c>
      <c r="C17761" s="212" t="s">
        <v>692</v>
      </c>
      <c r="D17761" s="72" t="str">
        <f t="shared" si="555"/>
        <v>mai/2020</v>
      </c>
      <c r="E17761" s="217">
        <v>43963</v>
      </c>
      <c r="F17761" s="212">
        <v>429075</v>
      </c>
      <c r="G17761" s="212" t="s">
        <v>287</v>
      </c>
      <c r="H17761" s="229" t="s">
        <v>1039</v>
      </c>
      <c r="I17761" s="229" t="s">
        <v>245</v>
      </c>
      <c r="J17761" s="230">
        <v>-1215.94</v>
      </c>
      <c r="K17761" s="79" t="str">
        <f>IFERROR(IFERROR(VLOOKUP(I17761,'DE-PARA'!B:D,3,0),VLOOKUP(I17761,'DE-PARA'!C:D,2,0)),"NÃO ENCONTRADO")</f>
        <v>Materiais</v>
      </c>
      <c r="L17761" s="56" t="str">
        <f>VLOOKUP(K17761,'Base -Receita-Despesa'!$B:$AS,1,FALSE)</f>
        <v>Materiais</v>
      </c>
    </row>
    <row r="17762" spans="1:12" x14ac:dyDescent="0.3">
      <c r="A17762" s="286" t="str">
        <f t="shared" si="554"/>
        <v>2020</v>
      </c>
      <c r="B17762" s="205" t="s">
        <v>691</v>
      </c>
      <c r="C17762" s="212" t="s">
        <v>692</v>
      </c>
      <c r="D17762" s="72" t="str">
        <f t="shared" si="555"/>
        <v>mai/2020</v>
      </c>
      <c r="E17762" s="217">
        <v>43963</v>
      </c>
      <c r="F17762" s="212">
        <v>429076</v>
      </c>
      <c r="G17762" s="212" t="s">
        <v>287</v>
      </c>
      <c r="H17762" s="229" t="s">
        <v>1039</v>
      </c>
      <c r="I17762" s="229" t="s">
        <v>245</v>
      </c>
      <c r="J17762" s="229">
        <v>-553.24</v>
      </c>
      <c r="K17762" s="79" t="str">
        <f>IFERROR(IFERROR(VLOOKUP(I17762,'DE-PARA'!B:D,3,0),VLOOKUP(I17762,'DE-PARA'!C:D,2,0)),"NÃO ENCONTRADO")</f>
        <v>Materiais</v>
      </c>
      <c r="L17762" s="56" t="str">
        <f>VLOOKUP(K17762,'Base -Receita-Despesa'!$B:$AS,1,FALSE)</f>
        <v>Materiais</v>
      </c>
    </row>
    <row r="17763" spans="1:12" x14ac:dyDescent="0.3">
      <c r="A17763" s="286" t="str">
        <f t="shared" si="554"/>
        <v>2020</v>
      </c>
      <c r="B17763" s="205" t="s">
        <v>691</v>
      </c>
      <c r="C17763" s="212" t="s">
        <v>692</v>
      </c>
      <c r="D17763" s="72" t="str">
        <f t="shared" si="555"/>
        <v>mai/2020</v>
      </c>
      <c r="E17763" s="217">
        <v>43963</v>
      </c>
      <c r="F17763" s="212">
        <v>429078</v>
      </c>
      <c r="G17763" s="212" t="s">
        <v>287</v>
      </c>
      <c r="H17763" s="229" t="s">
        <v>1039</v>
      </c>
      <c r="I17763" s="229" t="s">
        <v>245</v>
      </c>
      <c r="J17763" s="283">
        <v>-23.4</v>
      </c>
      <c r="K17763" s="79" t="str">
        <f>IFERROR(IFERROR(VLOOKUP(I17763,'DE-PARA'!B:D,3,0),VLOOKUP(I17763,'DE-PARA'!C:D,2,0)),"NÃO ENCONTRADO")</f>
        <v>Materiais</v>
      </c>
      <c r="L17763" s="56" t="str">
        <f>VLOOKUP(K17763,'Base -Receita-Despesa'!$B:$AS,1,FALSE)</f>
        <v>Materiais</v>
      </c>
    </row>
    <row r="17764" spans="1:12" x14ac:dyDescent="0.3">
      <c r="A17764" s="286" t="str">
        <f t="shared" si="554"/>
        <v>2020</v>
      </c>
      <c r="B17764" s="205" t="s">
        <v>691</v>
      </c>
      <c r="C17764" s="212" t="s">
        <v>692</v>
      </c>
      <c r="D17764" s="72" t="str">
        <f t="shared" si="555"/>
        <v>mai/2020</v>
      </c>
      <c r="E17764" s="217">
        <v>43963</v>
      </c>
      <c r="F17764" s="212">
        <v>429079</v>
      </c>
      <c r="G17764" s="212" t="s">
        <v>287</v>
      </c>
      <c r="H17764" s="229" t="s">
        <v>1039</v>
      </c>
      <c r="I17764" s="229" t="s">
        <v>245</v>
      </c>
      <c r="J17764" s="229">
        <v>-23.4</v>
      </c>
      <c r="K17764" s="79" t="str">
        <f>IFERROR(IFERROR(VLOOKUP(I17764,'DE-PARA'!B:D,3,0),VLOOKUP(I17764,'DE-PARA'!C:D,2,0)),"NÃO ENCONTRADO")</f>
        <v>Materiais</v>
      </c>
      <c r="L17764" s="56" t="str">
        <f>VLOOKUP(K17764,'Base -Receita-Despesa'!$B:$AS,1,FALSE)</f>
        <v>Materiais</v>
      </c>
    </row>
    <row r="17765" spans="1:12" x14ac:dyDescent="0.3">
      <c r="A17765" s="286" t="str">
        <f t="shared" si="554"/>
        <v>2020</v>
      </c>
      <c r="B17765" s="205" t="s">
        <v>691</v>
      </c>
      <c r="C17765" s="212" t="s">
        <v>692</v>
      </c>
      <c r="D17765" s="72" t="str">
        <f t="shared" si="555"/>
        <v>mai/2020</v>
      </c>
      <c r="E17765" s="217">
        <v>43963</v>
      </c>
      <c r="F17765" s="212">
        <v>429080</v>
      </c>
      <c r="G17765" s="212" t="s">
        <v>287</v>
      </c>
      <c r="H17765" s="229" t="s">
        <v>1039</v>
      </c>
      <c r="I17765" s="229" t="s">
        <v>245</v>
      </c>
      <c r="J17765" s="229">
        <v>-35.1</v>
      </c>
      <c r="K17765" s="79" t="str">
        <f>IFERROR(IFERROR(VLOOKUP(I17765,'DE-PARA'!B:D,3,0),VLOOKUP(I17765,'DE-PARA'!C:D,2,0)),"NÃO ENCONTRADO")</f>
        <v>Materiais</v>
      </c>
      <c r="L17765" s="56" t="str">
        <f>VLOOKUP(K17765,'Base -Receita-Despesa'!$B:$AS,1,FALSE)</f>
        <v>Materiais</v>
      </c>
    </row>
    <row r="17766" spans="1:12" x14ac:dyDescent="0.3">
      <c r="A17766" s="286" t="str">
        <f t="shared" si="554"/>
        <v>2020</v>
      </c>
      <c r="B17766" s="205" t="s">
        <v>691</v>
      </c>
      <c r="C17766" s="212" t="s">
        <v>692</v>
      </c>
      <c r="D17766" s="72" t="str">
        <f t="shared" si="555"/>
        <v>mai/2020</v>
      </c>
      <c r="E17766" s="217">
        <v>43963</v>
      </c>
      <c r="F17766" s="212">
        <v>429108</v>
      </c>
      <c r="G17766" s="212" t="s">
        <v>287</v>
      </c>
      <c r="H17766" s="229" t="s">
        <v>1039</v>
      </c>
      <c r="I17766" s="229" t="s">
        <v>245</v>
      </c>
      <c r="J17766" s="229">
        <v>-986.75</v>
      </c>
      <c r="K17766" s="79" t="str">
        <f>IFERROR(IFERROR(VLOOKUP(I17766,'DE-PARA'!B:D,3,0),VLOOKUP(I17766,'DE-PARA'!C:D,2,0)),"NÃO ENCONTRADO")</f>
        <v>Materiais</v>
      </c>
      <c r="L17766" s="56" t="str">
        <f>VLOOKUP(K17766,'Base -Receita-Despesa'!$B:$AS,1,FALSE)</f>
        <v>Materiais</v>
      </c>
    </row>
    <row r="17767" spans="1:12" x14ac:dyDescent="0.3">
      <c r="A17767" s="286" t="str">
        <f t="shared" si="554"/>
        <v>2020</v>
      </c>
      <c r="B17767" s="205" t="s">
        <v>691</v>
      </c>
      <c r="C17767" s="212" t="s">
        <v>692</v>
      </c>
      <c r="D17767" s="72" t="str">
        <f t="shared" si="555"/>
        <v>mai/2020</v>
      </c>
      <c r="E17767" s="217">
        <v>43963</v>
      </c>
      <c r="F17767" s="212">
        <v>429549</v>
      </c>
      <c r="G17767" s="212" t="s">
        <v>287</v>
      </c>
      <c r="H17767" s="229" t="s">
        <v>1039</v>
      </c>
      <c r="I17767" s="229" t="s">
        <v>245</v>
      </c>
      <c r="J17767" s="229">
        <v>-583.29999999999995</v>
      </c>
      <c r="K17767" s="79" t="str">
        <f>IFERROR(IFERROR(VLOOKUP(I17767,'DE-PARA'!B:D,3,0),VLOOKUP(I17767,'DE-PARA'!C:D,2,0)),"NÃO ENCONTRADO")</f>
        <v>Materiais</v>
      </c>
      <c r="L17767" s="56" t="str">
        <f>VLOOKUP(K17767,'Base -Receita-Despesa'!$B:$AS,1,FALSE)</f>
        <v>Materiais</v>
      </c>
    </row>
    <row r="17768" spans="1:12" x14ac:dyDescent="0.3">
      <c r="A17768" s="286" t="str">
        <f t="shared" si="554"/>
        <v>2020</v>
      </c>
      <c r="B17768" s="205" t="s">
        <v>691</v>
      </c>
      <c r="C17768" s="212" t="s">
        <v>692</v>
      </c>
      <c r="D17768" s="72" t="str">
        <f t="shared" si="555"/>
        <v>mai/2020</v>
      </c>
      <c r="E17768" s="217">
        <v>43963</v>
      </c>
      <c r="F17768" s="212">
        <v>429550</v>
      </c>
      <c r="G17768" s="212" t="s">
        <v>287</v>
      </c>
      <c r="H17768" s="229" t="s">
        <v>1039</v>
      </c>
      <c r="I17768" s="229" t="s">
        <v>245</v>
      </c>
      <c r="J17768" s="229">
        <v>-583.29999999999995</v>
      </c>
      <c r="K17768" s="79" t="str">
        <f>IFERROR(IFERROR(VLOOKUP(I17768,'DE-PARA'!B:D,3,0),VLOOKUP(I17768,'DE-PARA'!C:D,2,0)),"NÃO ENCONTRADO")</f>
        <v>Materiais</v>
      </c>
      <c r="L17768" s="56" t="str">
        <f>VLOOKUP(K17768,'Base -Receita-Despesa'!$B:$AS,1,FALSE)</f>
        <v>Materiais</v>
      </c>
    </row>
    <row r="17769" spans="1:12" x14ac:dyDescent="0.3">
      <c r="A17769" s="286" t="str">
        <f t="shared" si="554"/>
        <v>2020</v>
      </c>
      <c r="B17769" s="205" t="s">
        <v>691</v>
      </c>
      <c r="C17769" s="212" t="s">
        <v>692</v>
      </c>
      <c r="D17769" s="72" t="str">
        <f t="shared" si="555"/>
        <v>mai/2020</v>
      </c>
      <c r="E17769" s="217">
        <v>43963</v>
      </c>
      <c r="F17769" s="212">
        <v>429551</v>
      </c>
      <c r="G17769" s="212" t="s">
        <v>287</v>
      </c>
      <c r="H17769" s="229" t="s">
        <v>1039</v>
      </c>
      <c r="I17769" s="229" t="s">
        <v>245</v>
      </c>
      <c r="J17769" s="229">
        <v>-618.17999999999995</v>
      </c>
      <c r="K17769" s="79" t="str">
        <f>IFERROR(IFERROR(VLOOKUP(I17769,'DE-PARA'!B:D,3,0),VLOOKUP(I17769,'DE-PARA'!C:D,2,0)),"NÃO ENCONTRADO")</f>
        <v>Materiais</v>
      </c>
      <c r="L17769" s="56" t="str">
        <f>VLOOKUP(K17769,'Base -Receita-Despesa'!$B:$AS,1,FALSE)</f>
        <v>Materiais</v>
      </c>
    </row>
    <row r="17770" spans="1:12" x14ac:dyDescent="0.3">
      <c r="A17770" s="286" t="str">
        <f t="shared" si="554"/>
        <v>2020</v>
      </c>
      <c r="B17770" s="205" t="s">
        <v>691</v>
      </c>
      <c r="C17770" s="212" t="s">
        <v>692</v>
      </c>
      <c r="D17770" s="72" t="str">
        <f t="shared" si="555"/>
        <v>mai/2020</v>
      </c>
      <c r="E17770" s="217">
        <v>43963</v>
      </c>
      <c r="F17770" s="212">
        <v>429553</v>
      </c>
      <c r="G17770" s="212" t="s">
        <v>287</v>
      </c>
      <c r="H17770" s="229" t="s">
        <v>1039</v>
      </c>
      <c r="I17770" s="229" t="s">
        <v>245</v>
      </c>
      <c r="J17770" s="229">
        <v>-842.92</v>
      </c>
      <c r="K17770" s="79" t="str">
        <f>IFERROR(IFERROR(VLOOKUP(I17770,'DE-PARA'!B:D,3,0),VLOOKUP(I17770,'DE-PARA'!C:D,2,0)),"NÃO ENCONTRADO")</f>
        <v>Materiais</v>
      </c>
      <c r="L17770" s="56" t="str">
        <f>VLOOKUP(K17770,'Base -Receita-Despesa'!$B:$AS,1,FALSE)</f>
        <v>Materiais</v>
      </c>
    </row>
    <row r="17771" spans="1:12" x14ac:dyDescent="0.3">
      <c r="A17771" s="286" t="str">
        <f t="shared" si="554"/>
        <v>2020</v>
      </c>
      <c r="B17771" s="205" t="s">
        <v>691</v>
      </c>
      <c r="C17771" s="212" t="s">
        <v>692</v>
      </c>
      <c r="D17771" s="72" t="str">
        <f t="shared" si="555"/>
        <v>mai/2020</v>
      </c>
      <c r="E17771" s="217">
        <v>43963</v>
      </c>
      <c r="F17771" s="212">
        <v>429561</v>
      </c>
      <c r="G17771" s="212" t="s">
        <v>287</v>
      </c>
      <c r="H17771" s="229" t="s">
        <v>1039</v>
      </c>
      <c r="I17771" s="229" t="s">
        <v>245</v>
      </c>
      <c r="J17771" s="229">
        <v>-986.75</v>
      </c>
      <c r="K17771" s="79" t="str">
        <f>IFERROR(IFERROR(VLOOKUP(I17771,'DE-PARA'!B:D,3,0),VLOOKUP(I17771,'DE-PARA'!C:D,2,0)),"NÃO ENCONTRADO")</f>
        <v>Materiais</v>
      </c>
      <c r="L17771" s="56" t="str">
        <f>VLOOKUP(K17771,'Base -Receita-Despesa'!$B:$AS,1,FALSE)</f>
        <v>Materiais</v>
      </c>
    </row>
    <row r="17772" spans="1:12" x14ac:dyDescent="0.3">
      <c r="A17772" s="286" t="str">
        <f t="shared" si="554"/>
        <v>2020</v>
      </c>
      <c r="B17772" s="205" t="s">
        <v>691</v>
      </c>
      <c r="C17772" s="212" t="s">
        <v>692</v>
      </c>
      <c r="D17772" s="72" t="str">
        <f t="shared" si="555"/>
        <v>mai/2020</v>
      </c>
      <c r="E17772" s="217">
        <v>43963</v>
      </c>
      <c r="F17772" s="212">
        <v>429563</v>
      </c>
      <c r="G17772" s="212" t="s">
        <v>287</v>
      </c>
      <c r="H17772" s="229" t="s">
        <v>1039</v>
      </c>
      <c r="I17772" s="229" t="s">
        <v>245</v>
      </c>
      <c r="J17772" s="229">
        <v>-269.91000000000003</v>
      </c>
      <c r="K17772" s="79" t="str">
        <f>IFERROR(IFERROR(VLOOKUP(I17772,'DE-PARA'!B:D,3,0),VLOOKUP(I17772,'DE-PARA'!C:D,2,0)),"NÃO ENCONTRADO")</f>
        <v>Materiais</v>
      </c>
      <c r="L17772" s="56" t="str">
        <f>VLOOKUP(K17772,'Base -Receita-Despesa'!$B:$AS,1,FALSE)</f>
        <v>Materiais</v>
      </c>
    </row>
    <row r="17773" spans="1:12" x14ac:dyDescent="0.3">
      <c r="A17773" s="286" t="str">
        <f t="shared" si="554"/>
        <v>2020</v>
      </c>
      <c r="B17773" s="205" t="s">
        <v>691</v>
      </c>
      <c r="C17773" s="212" t="s">
        <v>692</v>
      </c>
      <c r="D17773" s="72" t="str">
        <f t="shared" si="555"/>
        <v>mai/2020</v>
      </c>
      <c r="E17773" s="217">
        <v>43963</v>
      </c>
      <c r="F17773" s="212">
        <v>429565</v>
      </c>
      <c r="G17773" s="212" t="s">
        <v>287</v>
      </c>
      <c r="H17773" s="229" t="s">
        <v>1039</v>
      </c>
      <c r="I17773" s="229" t="s">
        <v>245</v>
      </c>
      <c r="J17773" s="229">
        <v>-986.75</v>
      </c>
      <c r="K17773" s="79" t="str">
        <f>IFERROR(IFERROR(VLOOKUP(I17773,'DE-PARA'!B:D,3,0),VLOOKUP(I17773,'DE-PARA'!C:D,2,0)),"NÃO ENCONTRADO")</f>
        <v>Materiais</v>
      </c>
      <c r="L17773" s="56" t="str">
        <f>VLOOKUP(K17773,'Base -Receita-Despesa'!$B:$AS,1,FALSE)</f>
        <v>Materiais</v>
      </c>
    </row>
    <row r="17774" spans="1:12" x14ac:dyDescent="0.3">
      <c r="A17774" s="286" t="str">
        <f t="shared" si="554"/>
        <v>2020</v>
      </c>
      <c r="B17774" s="205" t="s">
        <v>691</v>
      </c>
      <c r="C17774" s="212" t="s">
        <v>692</v>
      </c>
      <c r="D17774" s="72" t="str">
        <f t="shared" si="555"/>
        <v>mai/2020</v>
      </c>
      <c r="E17774" s="217">
        <v>43963</v>
      </c>
      <c r="F17774" s="212">
        <v>429567</v>
      </c>
      <c r="G17774" s="212" t="s">
        <v>287</v>
      </c>
      <c r="H17774" s="229" t="s">
        <v>1039</v>
      </c>
      <c r="I17774" s="229" t="s">
        <v>245</v>
      </c>
      <c r="J17774" s="229">
        <v>-138.94</v>
      </c>
      <c r="K17774" s="79" t="str">
        <f>IFERROR(IFERROR(VLOOKUP(I17774,'DE-PARA'!B:D,3,0),VLOOKUP(I17774,'DE-PARA'!C:D,2,0)),"NÃO ENCONTRADO")</f>
        <v>Materiais</v>
      </c>
      <c r="L17774" s="56" t="str">
        <f>VLOOKUP(K17774,'Base -Receita-Despesa'!$B:$AS,1,FALSE)</f>
        <v>Materiais</v>
      </c>
    </row>
    <row r="17775" spans="1:12" x14ac:dyDescent="0.3">
      <c r="A17775" s="286" t="str">
        <f t="shared" si="554"/>
        <v>2020</v>
      </c>
      <c r="B17775" s="205" t="s">
        <v>691</v>
      </c>
      <c r="C17775" s="212" t="s">
        <v>692</v>
      </c>
      <c r="D17775" s="72" t="str">
        <f t="shared" si="555"/>
        <v>mai/2020</v>
      </c>
      <c r="E17775" s="217">
        <v>43963</v>
      </c>
      <c r="F17775" s="212">
        <v>429571</v>
      </c>
      <c r="G17775" s="212" t="s">
        <v>287</v>
      </c>
      <c r="H17775" s="229" t="s">
        <v>1039</v>
      </c>
      <c r="I17775" s="229" t="s">
        <v>245</v>
      </c>
      <c r="J17775" s="230">
        <v>-1096.3900000000001</v>
      </c>
      <c r="K17775" s="79" t="str">
        <f>IFERROR(IFERROR(VLOOKUP(I17775,'DE-PARA'!B:D,3,0),VLOOKUP(I17775,'DE-PARA'!C:D,2,0)),"NÃO ENCONTRADO")</f>
        <v>Materiais</v>
      </c>
      <c r="L17775" s="56" t="str">
        <f>VLOOKUP(K17775,'Base -Receita-Despesa'!$B:$AS,1,FALSE)</f>
        <v>Materiais</v>
      </c>
    </row>
    <row r="17776" spans="1:12" x14ac:dyDescent="0.3">
      <c r="A17776" s="286" t="str">
        <f t="shared" si="554"/>
        <v>2020</v>
      </c>
      <c r="B17776" s="205" t="s">
        <v>691</v>
      </c>
      <c r="C17776" s="212" t="s">
        <v>692</v>
      </c>
      <c r="D17776" s="72" t="str">
        <f t="shared" si="555"/>
        <v>mai/2020</v>
      </c>
      <c r="E17776" s="217">
        <v>43963</v>
      </c>
      <c r="F17776" s="212">
        <v>429574</v>
      </c>
      <c r="G17776" s="212" t="s">
        <v>287</v>
      </c>
      <c r="H17776" s="229" t="s">
        <v>1039</v>
      </c>
      <c r="I17776" s="229" t="s">
        <v>245</v>
      </c>
      <c r="J17776" s="229">
        <v>-284.39999999999998</v>
      </c>
      <c r="K17776" s="79" t="str">
        <f>IFERROR(IFERROR(VLOOKUP(I17776,'DE-PARA'!B:D,3,0),VLOOKUP(I17776,'DE-PARA'!C:D,2,0)),"NÃO ENCONTRADO")</f>
        <v>Materiais</v>
      </c>
      <c r="L17776" s="56" t="str">
        <f>VLOOKUP(K17776,'Base -Receita-Despesa'!$B:$AS,1,FALSE)</f>
        <v>Materiais</v>
      </c>
    </row>
    <row r="17777" spans="1:12" x14ac:dyDescent="0.3">
      <c r="A17777" s="286" t="str">
        <f t="shared" si="554"/>
        <v>2020</v>
      </c>
      <c r="B17777" s="205" t="s">
        <v>691</v>
      </c>
      <c r="C17777" s="212" t="s">
        <v>692</v>
      </c>
      <c r="D17777" s="72" t="str">
        <f t="shared" si="555"/>
        <v>mai/2020</v>
      </c>
      <c r="E17777" s="217">
        <v>43963</v>
      </c>
      <c r="F17777" s="212">
        <v>429623</v>
      </c>
      <c r="G17777" s="212" t="s">
        <v>287</v>
      </c>
      <c r="H17777" s="229" t="s">
        <v>1039</v>
      </c>
      <c r="I17777" s="229" t="s">
        <v>245</v>
      </c>
      <c r="J17777" s="229">
        <v>-583.29999999999995</v>
      </c>
      <c r="K17777" s="79" t="str">
        <f>IFERROR(IFERROR(VLOOKUP(I17777,'DE-PARA'!B:D,3,0),VLOOKUP(I17777,'DE-PARA'!C:D,2,0)),"NÃO ENCONTRADO")</f>
        <v>Materiais</v>
      </c>
      <c r="L17777" s="56" t="str">
        <f>VLOOKUP(K17777,'Base -Receita-Despesa'!$B:$AS,1,FALSE)</f>
        <v>Materiais</v>
      </c>
    </row>
    <row r="17778" spans="1:12" x14ac:dyDescent="0.3">
      <c r="A17778" s="286" t="str">
        <f t="shared" si="554"/>
        <v>2020</v>
      </c>
      <c r="B17778" s="205" t="s">
        <v>691</v>
      </c>
      <c r="C17778" s="212" t="s">
        <v>692</v>
      </c>
      <c r="D17778" s="72" t="str">
        <f t="shared" si="555"/>
        <v>mai/2020</v>
      </c>
      <c r="E17778" s="217">
        <v>43963</v>
      </c>
      <c r="F17778" s="212">
        <v>429627</v>
      </c>
      <c r="G17778" s="212" t="s">
        <v>287</v>
      </c>
      <c r="H17778" s="229" t="s">
        <v>1039</v>
      </c>
      <c r="I17778" s="229" t="s">
        <v>245</v>
      </c>
      <c r="J17778" s="229">
        <v>-23.4</v>
      </c>
      <c r="K17778" s="79" t="str">
        <f>IFERROR(IFERROR(VLOOKUP(I17778,'DE-PARA'!B:D,3,0),VLOOKUP(I17778,'DE-PARA'!C:D,2,0)),"NÃO ENCONTRADO")</f>
        <v>Materiais</v>
      </c>
      <c r="L17778" s="56" t="str">
        <f>VLOOKUP(K17778,'Base -Receita-Despesa'!$B:$AS,1,FALSE)</f>
        <v>Materiais</v>
      </c>
    </row>
    <row r="17779" spans="1:12" x14ac:dyDescent="0.3">
      <c r="A17779" s="286" t="str">
        <f t="shared" si="554"/>
        <v>2020</v>
      </c>
      <c r="B17779" s="205" t="s">
        <v>691</v>
      </c>
      <c r="C17779" s="212" t="s">
        <v>692</v>
      </c>
      <c r="D17779" s="72" t="str">
        <f t="shared" si="555"/>
        <v>mai/2020</v>
      </c>
      <c r="E17779" s="217">
        <v>43963</v>
      </c>
      <c r="F17779" s="212">
        <v>429628</v>
      </c>
      <c r="G17779" s="212" t="s">
        <v>287</v>
      </c>
      <c r="H17779" s="229" t="s">
        <v>1039</v>
      </c>
      <c r="I17779" s="229" t="s">
        <v>245</v>
      </c>
      <c r="J17779" s="229">
        <v>-400.64</v>
      </c>
      <c r="K17779" s="79" t="str">
        <f>IFERROR(IFERROR(VLOOKUP(I17779,'DE-PARA'!B:D,3,0),VLOOKUP(I17779,'DE-PARA'!C:D,2,0)),"NÃO ENCONTRADO")</f>
        <v>Materiais</v>
      </c>
      <c r="L17779" s="56" t="str">
        <f>VLOOKUP(K17779,'Base -Receita-Despesa'!$B:$AS,1,FALSE)</f>
        <v>Materiais</v>
      </c>
    </row>
    <row r="17780" spans="1:12" x14ac:dyDescent="0.3">
      <c r="A17780" s="286" t="str">
        <f t="shared" si="554"/>
        <v>2020</v>
      </c>
      <c r="B17780" s="205" t="s">
        <v>691</v>
      </c>
      <c r="C17780" s="212" t="s">
        <v>692</v>
      </c>
      <c r="D17780" s="72" t="str">
        <f t="shared" si="555"/>
        <v>mai/2020</v>
      </c>
      <c r="E17780" s="217">
        <v>43963</v>
      </c>
      <c r="F17780" s="212">
        <v>429895</v>
      </c>
      <c r="G17780" s="212" t="s">
        <v>287</v>
      </c>
      <c r="H17780" s="229" t="s">
        <v>1039</v>
      </c>
      <c r="I17780" s="229" t="s">
        <v>245</v>
      </c>
      <c r="J17780" s="229">
        <v>-553.24</v>
      </c>
      <c r="K17780" s="79" t="str">
        <f>IFERROR(IFERROR(VLOOKUP(I17780,'DE-PARA'!B:D,3,0),VLOOKUP(I17780,'DE-PARA'!C:D,2,0)),"NÃO ENCONTRADO")</f>
        <v>Materiais</v>
      </c>
      <c r="L17780" s="56" t="str">
        <f>VLOOKUP(K17780,'Base -Receita-Despesa'!$B:$AS,1,FALSE)</f>
        <v>Materiais</v>
      </c>
    </row>
    <row r="17781" spans="1:12" x14ac:dyDescent="0.3">
      <c r="A17781" s="286" t="str">
        <f t="shared" si="554"/>
        <v>2020</v>
      </c>
      <c r="B17781" s="205" t="s">
        <v>691</v>
      </c>
      <c r="C17781" s="212" t="s">
        <v>692</v>
      </c>
      <c r="D17781" s="72" t="str">
        <f t="shared" si="555"/>
        <v>mai/2020</v>
      </c>
      <c r="E17781" s="217">
        <v>43963</v>
      </c>
      <c r="F17781" s="212">
        <v>429898</v>
      </c>
      <c r="G17781" s="212" t="s">
        <v>287</v>
      </c>
      <c r="H17781" s="229" t="s">
        <v>1039</v>
      </c>
      <c r="I17781" s="229" t="s">
        <v>245</v>
      </c>
      <c r="J17781" s="229">
        <v>-842.92</v>
      </c>
      <c r="K17781" s="79" t="str">
        <f>IFERROR(IFERROR(VLOOKUP(I17781,'DE-PARA'!B:D,3,0),VLOOKUP(I17781,'DE-PARA'!C:D,2,0)),"NÃO ENCONTRADO")</f>
        <v>Materiais</v>
      </c>
      <c r="L17781" s="56" t="str">
        <f>VLOOKUP(K17781,'Base -Receita-Despesa'!$B:$AS,1,FALSE)</f>
        <v>Materiais</v>
      </c>
    </row>
    <row r="17782" spans="1:12" x14ac:dyDescent="0.3">
      <c r="A17782" s="286" t="str">
        <f t="shared" si="554"/>
        <v>2020</v>
      </c>
      <c r="B17782" s="205" t="s">
        <v>691</v>
      </c>
      <c r="C17782" s="212" t="s">
        <v>692</v>
      </c>
      <c r="D17782" s="72" t="str">
        <f t="shared" si="555"/>
        <v>mai/2020</v>
      </c>
      <c r="E17782" s="217">
        <v>43963</v>
      </c>
      <c r="F17782" s="212">
        <v>429901</v>
      </c>
      <c r="G17782" s="212" t="s">
        <v>287</v>
      </c>
      <c r="H17782" s="229" t="s">
        <v>1039</v>
      </c>
      <c r="I17782" s="229" t="s">
        <v>245</v>
      </c>
      <c r="J17782" s="229">
        <v>-133.56</v>
      </c>
      <c r="K17782" s="79" t="str">
        <f>IFERROR(IFERROR(VLOOKUP(I17782,'DE-PARA'!B:D,3,0),VLOOKUP(I17782,'DE-PARA'!C:D,2,0)),"NÃO ENCONTRADO")</f>
        <v>Materiais</v>
      </c>
      <c r="L17782" s="56" t="str">
        <f>VLOOKUP(K17782,'Base -Receita-Despesa'!$B:$AS,1,FALSE)</f>
        <v>Materiais</v>
      </c>
    </row>
    <row r="17783" spans="1:12" x14ac:dyDescent="0.3">
      <c r="A17783" s="286" t="str">
        <f t="shared" ref="A17783:A17846" si="556">IF(K17783="NÃO ENCONTRADO",0,RIGHT(D17783,4))</f>
        <v>2020</v>
      </c>
      <c r="B17783" s="205" t="s">
        <v>691</v>
      </c>
      <c r="C17783" s="212" t="s">
        <v>692</v>
      </c>
      <c r="D17783" s="72" t="str">
        <f t="shared" si="555"/>
        <v>mai/2020</v>
      </c>
      <c r="E17783" s="217">
        <v>43963</v>
      </c>
      <c r="F17783" s="212">
        <v>429902</v>
      </c>
      <c r="G17783" s="212" t="s">
        <v>287</v>
      </c>
      <c r="H17783" s="229" t="s">
        <v>1039</v>
      </c>
      <c r="I17783" s="229" t="s">
        <v>245</v>
      </c>
      <c r="J17783" s="229">
        <v>-228.55</v>
      </c>
      <c r="K17783" s="79" t="str">
        <f>IFERROR(IFERROR(VLOOKUP(I17783,'DE-PARA'!B:D,3,0),VLOOKUP(I17783,'DE-PARA'!C:D,2,0)),"NÃO ENCONTRADO")</f>
        <v>Materiais</v>
      </c>
      <c r="L17783" s="56" t="str">
        <f>VLOOKUP(K17783,'Base -Receita-Despesa'!$B:$AS,1,FALSE)</f>
        <v>Materiais</v>
      </c>
    </row>
    <row r="17784" spans="1:12" x14ac:dyDescent="0.3">
      <c r="A17784" s="286" t="str">
        <f t="shared" si="556"/>
        <v>2020</v>
      </c>
      <c r="B17784" s="205" t="s">
        <v>691</v>
      </c>
      <c r="C17784" s="212" t="s">
        <v>692</v>
      </c>
      <c r="D17784" s="72" t="str">
        <f t="shared" si="555"/>
        <v>mai/2020</v>
      </c>
      <c r="E17784" s="217">
        <v>43963</v>
      </c>
      <c r="F17784" s="212">
        <v>429903</v>
      </c>
      <c r="G17784" s="212" t="s">
        <v>287</v>
      </c>
      <c r="H17784" s="229" t="s">
        <v>1039</v>
      </c>
      <c r="I17784" s="229" t="s">
        <v>245</v>
      </c>
      <c r="J17784" s="229">
        <v>-553.24</v>
      </c>
      <c r="K17784" s="79" t="str">
        <f>IFERROR(IFERROR(VLOOKUP(I17784,'DE-PARA'!B:D,3,0),VLOOKUP(I17784,'DE-PARA'!C:D,2,0)),"NÃO ENCONTRADO")</f>
        <v>Materiais</v>
      </c>
      <c r="L17784" s="56" t="str">
        <f>VLOOKUP(K17784,'Base -Receita-Despesa'!$B:$AS,1,FALSE)</f>
        <v>Materiais</v>
      </c>
    </row>
    <row r="17785" spans="1:12" x14ac:dyDescent="0.3">
      <c r="A17785" s="286" t="str">
        <f t="shared" si="556"/>
        <v>2020</v>
      </c>
      <c r="B17785" s="205" t="s">
        <v>691</v>
      </c>
      <c r="C17785" s="212" t="s">
        <v>692</v>
      </c>
      <c r="D17785" s="72" t="str">
        <f t="shared" si="555"/>
        <v>mai/2020</v>
      </c>
      <c r="E17785" s="217">
        <v>43963</v>
      </c>
      <c r="F17785" s="212">
        <v>429904</v>
      </c>
      <c r="G17785" s="212" t="s">
        <v>287</v>
      </c>
      <c r="H17785" s="229" t="s">
        <v>1039</v>
      </c>
      <c r="I17785" s="229" t="s">
        <v>245</v>
      </c>
      <c r="J17785" s="229">
        <v>-330.86</v>
      </c>
      <c r="K17785" s="79" t="str">
        <f>IFERROR(IFERROR(VLOOKUP(I17785,'DE-PARA'!B:D,3,0),VLOOKUP(I17785,'DE-PARA'!C:D,2,0)),"NÃO ENCONTRADO")</f>
        <v>Materiais</v>
      </c>
      <c r="L17785" s="56" t="str">
        <f>VLOOKUP(K17785,'Base -Receita-Despesa'!$B:$AS,1,FALSE)</f>
        <v>Materiais</v>
      </c>
    </row>
    <row r="17786" spans="1:12" x14ac:dyDescent="0.3">
      <c r="A17786" s="286" t="str">
        <f t="shared" si="556"/>
        <v>2020</v>
      </c>
      <c r="B17786" s="205" t="s">
        <v>691</v>
      </c>
      <c r="C17786" s="212" t="s">
        <v>692</v>
      </c>
      <c r="D17786" s="72" t="str">
        <f t="shared" si="555"/>
        <v>mai/2020</v>
      </c>
      <c r="E17786" s="217">
        <v>43963</v>
      </c>
      <c r="F17786" s="212">
        <v>429905</v>
      </c>
      <c r="G17786" s="212" t="s">
        <v>287</v>
      </c>
      <c r="H17786" s="229" t="s">
        <v>1039</v>
      </c>
      <c r="I17786" s="229" t="s">
        <v>245</v>
      </c>
      <c r="J17786" s="229">
        <v>-986.75</v>
      </c>
      <c r="K17786" s="79" t="str">
        <f>IFERROR(IFERROR(VLOOKUP(I17786,'DE-PARA'!B:D,3,0),VLOOKUP(I17786,'DE-PARA'!C:D,2,0)),"NÃO ENCONTRADO")</f>
        <v>Materiais</v>
      </c>
      <c r="L17786" s="56" t="str">
        <f>VLOOKUP(K17786,'Base -Receita-Despesa'!$B:$AS,1,FALSE)</f>
        <v>Materiais</v>
      </c>
    </row>
    <row r="17787" spans="1:12" x14ac:dyDescent="0.3">
      <c r="A17787" s="286" t="str">
        <f t="shared" si="556"/>
        <v>2020</v>
      </c>
      <c r="B17787" s="205" t="s">
        <v>691</v>
      </c>
      <c r="C17787" s="212" t="s">
        <v>692</v>
      </c>
      <c r="D17787" s="72" t="str">
        <f t="shared" si="555"/>
        <v>mai/2020</v>
      </c>
      <c r="E17787" s="217">
        <v>43963</v>
      </c>
      <c r="F17787" s="212">
        <v>429907</v>
      </c>
      <c r="G17787" s="212" t="s">
        <v>287</v>
      </c>
      <c r="H17787" s="229" t="s">
        <v>1039</v>
      </c>
      <c r="I17787" s="229" t="s">
        <v>245</v>
      </c>
      <c r="J17787" s="229">
        <v>-266.52</v>
      </c>
      <c r="K17787" s="79" t="str">
        <f>IFERROR(IFERROR(VLOOKUP(I17787,'DE-PARA'!B:D,3,0),VLOOKUP(I17787,'DE-PARA'!C:D,2,0)),"NÃO ENCONTRADO")</f>
        <v>Materiais</v>
      </c>
      <c r="L17787" s="56" t="str">
        <f>VLOOKUP(K17787,'Base -Receita-Despesa'!$B:$AS,1,FALSE)</f>
        <v>Materiais</v>
      </c>
    </row>
    <row r="17788" spans="1:12" x14ac:dyDescent="0.3">
      <c r="A17788" s="286" t="str">
        <f t="shared" si="556"/>
        <v>2020</v>
      </c>
      <c r="B17788" s="205" t="s">
        <v>691</v>
      </c>
      <c r="C17788" s="212" t="s">
        <v>692</v>
      </c>
      <c r="D17788" s="72" t="str">
        <f t="shared" si="555"/>
        <v>mai/2020</v>
      </c>
      <c r="E17788" s="217">
        <v>43963</v>
      </c>
      <c r="F17788" s="212">
        <v>429908</v>
      </c>
      <c r="G17788" s="212" t="s">
        <v>287</v>
      </c>
      <c r="H17788" s="229" t="s">
        <v>1039</v>
      </c>
      <c r="I17788" s="229" t="s">
        <v>245</v>
      </c>
      <c r="J17788" s="229">
        <v>-165.43</v>
      </c>
      <c r="K17788" s="79" t="str">
        <f>IFERROR(IFERROR(VLOOKUP(I17788,'DE-PARA'!B:D,3,0),VLOOKUP(I17788,'DE-PARA'!C:D,2,0)),"NÃO ENCONTRADO")</f>
        <v>Materiais</v>
      </c>
      <c r="L17788" s="56" t="str">
        <f>VLOOKUP(K17788,'Base -Receita-Despesa'!$B:$AS,1,FALSE)</f>
        <v>Materiais</v>
      </c>
    </row>
    <row r="17789" spans="1:12" x14ac:dyDescent="0.3">
      <c r="A17789" s="286" t="str">
        <f t="shared" si="556"/>
        <v>2020</v>
      </c>
      <c r="B17789" s="205" t="s">
        <v>691</v>
      </c>
      <c r="C17789" s="212" t="s">
        <v>692</v>
      </c>
      <c r="D17789" s="72" t="str">
        <f t="shared" si="555"/>
        <v>mai/2020</v>
      </c>
      <c r="E17789" s="217">
        <v>43963</v>
      </c>
      <c r="F17789" s="212">
        <v>429909</v>
      </c>
      <c r="G17789" s="212" t="s">
        <v>287</v>
      </c>
      <c r="H17789" s="229" t="s">
        <v>1039</v>
      </c>
      <c r="I17789" s="229" t="s">
        <v>245</v>
      </c>
      <c r="J17789" s="229">
        <v>-986.75</v>
      </c>
      <c r="K17789" s="79" t="str">
        <f>IFERROR(IFERROR(VLOOKUP(I17789,'DE-PARA'!B:D,3,0),VLOOKUP(I17789,'DE-PARA'!C:D,2,0)),"NÃO ENCONTRADO")</f>
        <v>Materiais</v>
      </c>
      <c r="L17789" s="56" t="str">
        <f>VLOOKUP(K17789,'Base -Receita-Despesa'!$B:$AS,1,FALSE)</f>
        <v>Materiais</v>
      </c>
    </row>
    <row r="17790" spans="1:12" x14ac:dyDescent="0.3">
      <c r="A17790" s="286" t="str">
        <f t="shared" si="556"/>
        <v>2020</v>
      </c>
      <c r="B17790" s="205" t="s">
        <v>691</v>
      </c>
      <c r="C17790" s="212" t="s">
        <v>692</v>
      </c>
      <c r="D17790" s="72" t="str">
        <f t="shared" si="555"/>
        <v>mai/2020</v>
      </c>
      <c r="E17790" s="217">
        <v>43963</v>
      </c>
      <c r="F17790" s="212">
        <v>429910</v>
      </c>
      <c r="G17790" s="212" t="s">
        <v>287</v>
      </c>
      <c r="H17790" s="229" t="s">
        <v>1039</v>
      </c>
      <c r="I17790" s="229" t="s">
        <v>245</v>
      </c>
      <c r="J17790" s="229">
        <v>-537.17999999999995</v>
      </c>
      <c r="K17790" s="79" t="str">
        <f>IFERROR(IFERROR(VLOOKUP(I17790,'DE-PARA'!B:D,3,0),VLOOKUP(I17790,'DE-PARA'!C:D,2,0)),"NÃO ENCONTRADO")</f>
        <v>Materiais</v>
      </c>
      <c r="L17790" s="56" t="str">
        <f>VLOOKUP(K17790,'Base -Receita-Despesa'!$B:$AS,1,FALSE)</f>
        <v>Materiais</v>
      </c>
    </row>
    <row r="17791" spans="1:12" x14ac:dyDescent="0.3">
      <c r="A17791" s="286" t="str">
        <f t="shared" si="556"/>
        <v>2020</v>
      </c>
      <c r="B17791" s="205" t="s">
        <v>691</v>
      </c>
      <c r="C17791" s="212" t="s">
        <v>692</v>
      </c>
      <c r="D17791" s="72" t="str">
        <f t="shared" si="555"/>
        <v>mai/2020</v>
      </c>
      <c r="E17791" s="217">
        <v>43963</v>
      </c>
      <c r="F17791" s="212">
        <v>430126</v>
      </c>
      <c r="G17791" s="212" t="s">
        <v>287</v>
      </c>
      <c r="H17791" s="229" t="s">
        <v>1039</v>
      </c>
      <c r="I17791" s="229" t="s">
        <v>245</v>
      </c>
      <c r="J17791" s="229">
        <v>-583.29999999999995</v>
      </c>
      <c r="K17791" s="79" t="str">
        <f>IFERROR(IFERROR(VLOOKUP(I17791,'DE-PARA'!B:D,3,0),VLOOKUP(I17791,'DE-PARA'!C:D,2,0)),"NÃO ENCONTRADO")</f>
        <v>Materiais</v>
      </c>
      <c r="L17791" s="56" t="str">
        <f>VLOOKUP(K17791,'Base -Receita-Despesa'!$B:$AS,1,FALSE)</f>
        <v>Materiais</v>
      </c>
    </row>
    <row r="17792" spans="1:12" x14ac:dyDescent="0.3">
      <c r="A17792" s="286" t="str">
        <f t="shared" si="556"/>
        <v>2020</v>
      </c>
      <c r="B17792" s="205" t="s">
        <v>691</v>
      </c>
      <c r="C17792" s="212" t="s">
        <v>692</v>
      </c>
      <c r="D17792" s="72" t="str">
        <f t="shared" si="555"/>
        <v>mai/2020</v>
      </c>
      <c r="E17792" s="217">
        <v>43963</v>
      </c>
      <c r="F17792" s="212">
        <v>430128</v>
      </c>
      <c r="G17792" s="212" t="s">
        <v>287</v>
      </c>
      <c r="H17792" s="229" t="s">
        <v>1039</v>
      </c>
      <c r="I17792" s="229" t="s">
        <v>245</v>
      </c>
      <c r="J17792" s="229">
        <v>-890.23</v>
      </c>
      <c r="K17792" s="79" t="str">
        <f>IFERROR(IFERROR(VLOOKUP(I17792,'DE-PARA'!B:D,3,0),VLOOKUP(I17792,'DE-PARA'!C:D,2,0)),"NÃO ENCONTRADO")</f>
        <v>Materiais</v>
      </c>
      <c r="L17792" s="56" t="str">
        <f>VLOOKUP(K17792,'Base -Receita-Despesa'!$B:$AS,1,FALSE)</f>
        <v>Materiais</v>
      </c>
    </row>
    <row r="17793" spans="1:12" x14ac:dyDescent="0.3">
      <c r="A17793" s="286" t="str">
        <f t="shared" si="556"/>
        <v>2020</v>
      </c>
      <c r="B17793" s="205" t="s">
        <v>691</v>
      </c>
      <c r="C17793" s="212" t="s">
        <v>692</v>
      </c>
      <c r="D17793" s="72" t="str">
        <f t="shared" si="555"/>
        <v>mai/2020</v>
      </c>
      <c r="E17793" s="217">
        <v>43963</v>
      </c>
      <c r="F17793" s="212">
        <v>430130</v>
      </c>
      <c r="G17793" s="212" t="s">
        <v>287</v>
      </c>
      <c r="H17793" s="229" t="s">
        <v>1039</v>
      </c>
      <c r="I17793" s="229" t="s">
        <v>245</v>
      </c>
      <c r="J17793" s="229">
        <v>-259.83999999999997</v>
      </c>
      <c r="K17793" s="79" t="str">
        <f>IFERROR(IFERROR(VLOOKUP(I17793,'DE-PARA'!B:D,3,0),VLOOKUP(I17793,'DE-PARA'!C:D,2,0)),"NÃO ENCONTRADO")</f>
        <v>Materiais</v>
      </c>
      <c r="L17793" s="56" t="str">
        <f>VLOOKUP(K17793,'Base -Receita-Despesa'!$B:$AS,1,FALSE)</f>
        <v>Materiais</v>
      </c>
    </row>
    <row r="17794" spans="1:12" x14ac:dyDescent="0.3">
      <c r="A17794" s="286" t="str">
        <f t="shared" si="556"/>
        <v>2020</v>
      </c>
      <c r="B17794" s="205" t="s">
        <v>691</v>
      </c>
      <c r="C17794" s="212" t="s">
        <v>692</v>
      </c>
      <c r="D17794" s="72" t="str">
        <f t="shared" si="555"/>
        <v>mai/2020</v>
      </c>
      <c r="E17794" s="217">
        <v>43963</v>
      </c>
      <c r="F17794" s="212">
        <v>430133</v>
      </c>
      <c r="G17794" s="212" t="s">
        <v>287</v>
      </c>
      <c r="H17794" s="229" t="s">
        <v>1039</v>
      </c>
      <c r="I17794" s="229" t="s">
        <v>245</v>
      </c>
      <c r="J17794" s="229">
        <v>-986.75</v>
      </c>
      <c r="K17794" s="79" t="str">
        <f>IFERROR(IFERROR(VLOOKUP(I17794,'DE-PARA'!B:D,3,0),VLOOKUP(I17794,'DE-PARA'!C:D,2,0)),"NÃO ENCONTRADO")</f>
        <v>Materiais</v>
      </c>
      <c r="L17794" s="56" t="str">
        <f>VLOOKUP(K17794,'Base -Receita-Despesa'!$B:$AS,1,FALSE)</f>
        <v>Materiais</v>
      </c>
    </row>
    <row r="17795" spans="1:12" x14ac:dyDescent="0.3">
      <c r="A17795" s="286" t="str">
        <f t="shared" si="556"/>
        <v>2020</v>
      </c>
      <c r="B17795" s="205" t="s">
        <v>691</v>
      </c>
      <c r="C17795" s="212" t="s">
        <v>692</v>
      </c>
      <c r="D17795" s="72" t="str">
        <f t="shared" si="555"/>
        <v>mai/2020</v>
      </c>
      <c r="E17795" s="217">
        <v>43963</v>
      </c>
      <c r="F17795" s="212">
        <v>430135</v>
      </c>
      <c r="G17795" s="212" t="s">
        <v>287</v>
      </c>
      <c r="H17795" s="229" t="s">
        <v>1039</v>
      </c>
      <c r="I17795" s="229" t="s">
        <v>245</v>
      </c>
      <c r="J17795" s="229">
        <v>-651.26</v>
      </c>
      <c r="K17795" s="79" t="str">
        <f>IFERROR(IFERROR(VLOOKUP(I17795,'DE-PARA'!B:D,3,0),VLOOKUP(I17795,'DE-PARA'!C:D,2,0)),"NÃO ENCONTRADO")</f>
        <v>Materiais</v>
      </c>
      <c r="L17795" s="56" t="str">
        <f>VLOOKUP(K17795,'Base -Receita-Despesa'!$B:$AS,1,FALSE)</f>
        <v>Materiais</v>
      </c>
    </row>
    <row r="17796" spans="1:12" x14ac:dyDescent="0.3">
      <c r="A17796" s="286" t="str">
        <f t="shared" si="556"/>
        <v>2020</v>
      </c>
      <c r="B17796" s="205" t="s">
        <v>691</v>
      </c>
      <c r="C17796" s="212" t="s">
        <v>692</v>
      </c>
      <c r="D17796" s="72" t="str">
        <f t="shared" ref="D17796:D17859" si="557">TEXT(E17796,"mmm/aaaa")</f>
        <v>mai/2020</v>
      </c>
      <c r="E17796" s="217">
        <v>43963</v>
      </c>
      <c r="F17796" s="212">
        <v>430138</v>
      </c>
      <c r="G17796" s="212" t="s">
        <v>287</v>
      </c>
      <c r="H17796" s="229" t="s">
        <v>1039</v>
      </c>
      <c r="I17796" s="229" t="s">
        <v>245</v>
      </c>
      <c r="J17796" s="229">
        <v>-293.39999999999998</v>
      </c>
      <c r="K17796" s="79" t="str">
        <f>IFERROR(IFERROR(VLOOKUP(I17796,'DE-PARA'!B:D,3,0),VLOOKUP(I17796,'DE-PARA'!C:D,2,0)),"NÃO ENCONTRADO")</f>
        <v>Materiais</v>
      </c>
      <c r="L17796" s="56" t="str">
        <f>VLOOKUP(K17796,'Base -Receita-Despesa'!$B:$AS,1,FALSE)</f>
        <v>Materiais</v>
      </c>
    </row>
    <row r="17797" spans="1:12" x14ac:dyDescent="0.3">
      <c r="A17797" s="286" t="str">
        <f t="shared" si="556"/>
        <v>2020</v>
      </c>
      <c r="B17797" s="205" t="s">
        <v>691</v>
      </c>
      <c r="C17797" s="212" t="s">
        <v>692</v>
      </c>
      <c r="D17797" s="72" t="str">
        <f t="shared" si="557"/>
        <v>mai/2020</v>
      </c>
      <c r="E17797" s="217">
        <v>43963</v>
      </c>
      <c r="F17797" s="212">
        <v>430140</v>
      </c>
      <c r="G17797" s="212" t="s">
        <v>287</v>
      </c>
      <c r="H17797" s="229" t="s">
        <v>1039</v>
      </c>
      <c r="I17797" s="229" t="s">
        <v>245</v>
      </c>
      <c r="J17797" s="229">
        <v>-212.29</v>
      </c>
      <c r="K17797" s="79" t="str">
        <f>IFERROR(IFERROR(VLOOKUP(I17797,'DE-PARA'!B:D,3,0),VLOOKUP(I17797,'DE-PARA'!C:D,2,0)),"NÃO ENCONTRADO")</f>
        <v>Materiais</v>
      </c>
      <c r="L17797" s="56" t="str">
        <f>VLOOKUP(K17797,'Base -Receita-Despesa'!$B:$AS,1,FALSE)</f>
        <v>Materiais</v>
      </c>
    </row>
    <row r="17798" spans="1:12" x14ac:dyDescent="0.3">
      <c r="A17798" s="286" t="str">
        <f t="shared" si="556"/>
        <v>2020</v>
      </c>
      <c r="B17798" s="205" t="s">
        <v>691</v>
      </c>
      <c r="C17798" s="212" t="s">
        <v>692</v>
      </c>
      <c r="D17798" s="72" t="str">
        <f t="shared" si="557"/>
        <v>mai/2020</v>
      </c>
      <c r="E17798" s="217">
        <v>43963</v>
      </c>
      <c r="F17798" s="212">
        <v>430158</v>
      </c>
      <c r="G17798" s="212" t="s">
        <v>287</v>
      </c>
      <c r="H17798" s="229" t="s">
        <v>1039</v>
      </c>
      <c r="I17798" s="229" t="s">
        <v>245</v>
      </c>
      <c r="J17798" s="229">
        <v>-455.17</v>
      </c>
      <c r="K17798" s="79" t="str">
        <f>IFERROR(IFERROR(VLOOKUP(I17798,'DE-PARA'!B:D,3,0),VLOOKUP(I17798,'DE-PARA'!C:D,2,0)),"NÃO ENCONTRADO")</f>
        <v>Materiais</v>
      </c>
      <c r="L17798" s="56" t="str">
        <f>VLOOKUP(K17798,'Base -Receita-Despesa'!$B:$AS,1,FALSE)</f>
        <v>Materiais</v>
      </c>
    </row>
    <row r="17799" spans="1:12" x14ac:dyDescent="0.3">
      <c r="A17799" s="286" t="str">
        <f t="shared" si="556"/>
        <v>2020</v>
      </c>
      <c r="B17799" s="205" t="s">
        <v>691</v>
      </c>
      <c r="C17799" s="212" t="s">
        <v>692</v>
      </c>
      <c r="D17799" s="72" t="str">
        <f t="shared" si="557"/>
        <v>mai/2020</v>
      </c>
      <c r="E17799" s="217">
        <v>43963</v>
      </c>
      <c r="F17799" s="212">
        <v>430161</v>
      </c>
      <c r="G17799" s="212" t="s">
        <v>287</v>
      </c>
      <c r="H17799" s="229" t="s">
        <v>1039</v>
      </c>
      <c r="I17799" s="229" t="s">
        <v>245</v>
      </c>
      <c r="J17799" s="229">
        <v>-505.5</v>
      </c>
      <c r="K17799" s="79" t="str">
        <f>IFERROR(IFERROR(VLOOKUP(I17799,'DE-PARA'!B:D,3,0),VLOOKUP(I17799,'DE-PARA'!C:D,2,0)),"NÃO ENCONTRADO")</f>
        <v>Materiais</v>
      </c>
      <c r="L17799" s="56" t="str">
        <f>VLOOKUP(K17799,'Base -Receita-Despesa'!$B:$AS,1,FALSE)</f>
        <v>Materiais</v>
      </c>
    </row>
    <row r="17800" spans="1:12" x14ac:dyDescent="0.3">
      <c r="A17800" s="286" t="str">
        <f t="shared" si="556"/>
        <v>2020</v>
      </c>
      <c r="B17800" s="205" t="s">
        <v>691</v>
      </c>
      <c r="C17800" s="212" t="s">
        <v>692</v>
      </c>
      <c r="D17800" s="72" t="str">
        <f t="shared" si="557"/>
        <v>mai/2020</v>
      </c>
      <c r="E17800" s="217">
        <v>43963</v>
      </c>
      <c r="F17800" s="212">
        <v>430277</v>
      </c>
      <c r="G17800" s="212" t="s">
        <v>287</v>
      </c>
      <c r="H17800" s="229" t="s">
        <v>1039</v>
      </c>
      <c r="I17800" s="229" t="s">
        <v>245</v>
      </c>
      <c r="J17800" s="229">
        <v>-165.43</v>
      </c>
      <c r="K17800" s="79" t="str">
        <f>IFERROR(IFERROR(VLOOKUP(I17800,'DE-PARA'!B:D,3,0),VLOOKUP(I17800,'DE-PARA'!C:D,2,0)),"NÃO ENCONTRADO")</f>
        <v>Materiais</v>
      </c>
      <c r="L17800" s="56" t="str">
        <f>VLOOKUP(K17800,'Base -Receita-Despesa'!$B:$AS,1,FALSE)</f>
        <v>Materiais</v>
      </c>
    </row>
    <row r="17801" spans="1:12" x14ac:dyDescent="0.3">
      <c r="A17801" s="286" t="str">
        <f t="shared" si="556"/>
        <v>2020</v>
      </c>
      <c r="B17801" s="205" t="s">
        <v>691</v>
      </c>
      <c r="C17801" s="212" t="s">
        <v>692</v>
      </c>
      <c r="D17801" s="72" t="str">
        <f t="shared" si="557"/>
        <v>mai/2020</v>
      </c>
      <c r="E17801" s="217">
        <v>43963</v>
      </c>
      <c r="F17801" s="212">
        <v>430280</v>
      </c>
      <c r="G17801" s="212" t="s">
        <v>287</v>
      </c>
      <c r="H17801" s="229" t="s">
        <v>1039</v>
      </c>
      <c r="I17801" s="229" t="s">
        <v>245</v>
      </c>
      <c r="J17801" s="230">
        <v>-1008</v>
      </c>
      <c r="K17801" s="79" t="str">
        <f>IFERROR(IFERROR(VLOOKUP(I17801,'DE-PARA'!B:D,3,0),VLOOKUP(I17801,'DE-PARA'!C:D,2,0)),"NÃO ENCONTRADO")</f>
        <v>Materiais</v>
      </c>
      <c r="L17801" s="56" t="str">
        <f>VLOOKUP(K17801,'Base -Receita-Despesa'!$B:$AS,1,FALSE)</f>
        <v>Materiais</v>
      </c>
    </row>
    <row r="17802" spans="1:12" x14ac:dyDescent="0.3">
      <c r="A17802" s="286" t="str">
        <f t="shared" si="556"/>
        <v>2020</v>
      </c>
      <c r="B17802" s="205" t="s">
        <v>691</v>
      </c>
      <c r="C17802" s="212" t="s">
        <v>692</v>
      </c>
      <c r="D17802" s="72" t="str">
        <f t="shared" si="557"/>
        <v>mai/2020</v>
      </c>
      <c r="E17802" s="217">
        <v>43963</v>
      </c>
      <c r="F17802" s="212">
        <v>430281</v>
      </c>
      <c r="G17802" s="212" t="s">
        <v>287</v>
      </c>
      <c r="H17802" s="229" t="s">
        <v>1039</v>
      </c>
      <c r="I17802" s="229" t="s">
        <v>245</v>
      </c>
      <c r="J17802" s="229">
        <v>-986.75</v>
      </c>
      <c r="K17802" s="79" t="str">
        <f>IFERROR(IFERROR(VLOOKUP(I17802,'DE-PARA'!B:D,3,0),VLOOKUP(I17802,'DE-PARA'!C:D,2,0)),"NÃO ENCONTRADO")</f>
        <v>Materiais</v>
      </c>
      <c r="L17802" s="56" t="str">
        <f>VLOOKUP(K17802,'Base -Receita-Despesa'!$B:$AS,1,FALSE)</f>
        <v>Materiais</v>
      </c>
    </row>
    <row r="17803" spans="1:12" x14ac:dyDescent="0.3">
      <c r="A17803" s="286" t="str">
        <f t="shared" si="556"/>
        <v>2020</v>
      </c>
      <c r="B17803" s="205" t="s">
        <v>691</v>
      </c>
      <c r="C17803" s="212" t="s">
        <v>692</v>
      </c>
      <c r="D17803" s="72" t="str">
        <f t="shared" si="557"/>
        <v>mai/2020</v>
      </c>
      <c r="E17803" s="217">
        <v>43963</v>
      </c>
      <c r="F17803" s="212">
        <v>430282</v>
      </c>
      <c r="G17803" s="212" t="s">
        <v>287</v>
      </c>
      <c r="H17803" s="229" t="s">
        <v>1039</v>
      </c>
      <c r="I17803" s="229" t="s">
        <v>245</v>
      </c>
      <c r="J17803" s="229">
        <v>-133.56</v>
      </c>
      <c r="K17803" s="79" t="str">
        <f>IFERROR(IFERROR(VLOOKUP(I17803,'DE-PARA'!B:D,3,0),VLOOKUP(I17803,'DE-PARA'!C:D,2,0)),"NÃO ENCONTRADO")</f>
        <v>Materiais</v>
      </c>
      <c r="L17803" s="56" t="str">
        <f>VLOOKUP(K17803,'Base -Receita-Despesa'!$B:$AS,1,FALSE)</f>
        <v>Materiais</v>
      </c>
    </row>
    <row r="17804" spans="1:12" x14ac:dyDescent="0.3">
      <c r="A17804" s="286" t="str">
        <f t="shared" si="556"/>
        <v>2020</v>
      </c>
      <c r="B17804" s="205" t="s">
        <v>691</v>
      </c>
      <c r="C17804" s="212" t="s">
        <v>692</v>
      </c>
      <c r="D17804" s="72" t="str">
        <f t="shared" si="557"/>
        <v>mai/2020</v>
      </c>
      <c r="E17804" s="217">
        <v>43963</v>
      </c>
      <c r="F17804" s="212">
        <v>430283</v>
      </c>
      <c r="G17804" s="212" t="s">
        <v>287</v>
      </c>
      <c r="H17804" s="229" t="s">
        <v>1039</v>
      </c>
      <c r="I17804" s="229" t="s">
        <v>245</v>
      </c>
      <c r="J17804" s="229">
        <v>-583.29999999999995</v>
      </c>
      <c r="K17804" s="79" t="str">
        <f>IFERROR(IFERROR(VLOOKUP(I17804,'DE-PARA'!B:D,3,0),VLOOKUP(I17804,'DE-PARA'!C:D,2,0)),"NÃO ENCONTRADO")</f>
        <v>Materiais</v>
      </c>
      <c r="L17804" s="56" t="str">
        <f>VLOOKUP(K17804,'Base -Receita-Despesa'!$B:$AS,1,FALSE)</f>
        <v>Materiais</v>
      </c>
    </row>
    <row r="17805" spans="1:12" x14ac:dyDescent="0.3">
      <c r="A17805" s="286" t="str">
        <f t="shared" si="556"/>
        <v>2020</v>
      </c>
      <c r="B17805" s="205" t="s">
        <v>691</v>
      </c>
      <c r="C17805" s="212" t="s">
        <v>692</v>
      </c>
      <c r="D17805" s="72" t="str">
        <f t="shared" si="557"/>
        <v>mai/2020</v>
      </c>
      <c r="E17805" s="217">
        <v>43963</v>
      </c>
      <c r="F17805" s="212">
        <v>430422</v>
      </c>
      <c r="G17805" s="212" t="s">
        <v>287</v>
      </c>
      <c r="H17805" s="229" t="s">
        <v>1039</v>
      </c>
      <c r="I17805" s="229" t="s">
        <v>245</v>
      </c>
      <c r="J17805" s="229">
        <v>-393.4</v>
      </c>
      <c r="K17805" s="79" t="str">
        <f>IFERROR(IFERROR(VLOOKUP(I17805,'DE-PARA'!B:D,3,0),VLOOKUP(I17805,'DE-PARA'!C:D,2,0)),"NÃO ENCONTRADO")</f>
        <v>Materiais</v>
      </c>
      <c r="L17805" s="56" t="str">
        <f>VLOOKUP(K17805,'Base -Receita-Despesa'!$B:$AS,1,FALSE)</f>
        <v>Materiais</v>
      </c>
    </row>
    <row r="17806" spans="1:12" x14ac:dyDescent="0.3">
      <c r="A17806" s="286" t="str">
        <f t="shared" si="556"/>
        <v>2020</v>
      </c>
      <c r="B17806" s="205" t="s">
        <v>691</v>
      </c>
      <c r="C17806" s="212" t="s">
        <v>692</v>
      </c>
      <c r="D17806" s="72" t="str">
        <f t="shared" si="557"/>
        <v>mai/2020</v>
      </c>
      <c r="E17806" s="217">
        <v>43963</v>
      </c>
      <c r="F17806" s="212">
        <v>430428</v>
      </c>
      <c r="G17806" s="212" t="s">
        <v>287</v>
      </c>
      <c r="H17806" s="229" t="s">
        <v>1039</v>
      </c>
      <c r="I17806" s="229" t="s">
        <v>245</v>
      </c>
      <c r="J17806" s="229">
        <v>-583.29999999999995</v>
      </c>
      <c r="K17806" s="79" t="str">
        <f>IFERROR(IFERROR(VLOOKUP(I17806,'DE-PARA'!B:D,3,0),VLOOKUP(I17806,'DE-PARA'!C:D,2,0)),"NÃO ENCONTRADO")</f>
        <v>Materiais</v>
      </c>
      <c r="L17806" s="56" t="str">
        <f>VLOOKUP(K17806,'Base -Receita-Despesa'!$B:$AS,1,FALSE)</f>
        <v>Materiais</v>
      </c>
    </row>
    <row r="17807" spans="1:12" x14ac:dyDescent="0.3">
      <c r="A17807" s="286" t="str">
        <f t="shared" si="556"/>
        <v>2020</v>
      </c>
      <c r="B17807" s="205" t="s">
        <v>691</v>
      </c>
      <c r="C17807" s="212" t="s">
        <v>692</v>
      </c>
      <c r="D17807" s="72" t="str">
        <f t="shared" si="557"/>
        <v>mai/2020</v>
      </c>
      <c r="E17807" s="217">
        <v>43963</v>
      </c>
      <c r="F17807" s="212">
        <v>430429</v>
      </c>
      <c r="G17807" s="212" t="s">
        <v>287</v>
      </c>
      <c r="H17807" s="229" t="s">
        <v>1039</v>
      </c>
      <c r="I17807" s="229" t="s">
        <v>245</v>
      </c>
      <c r="J17807" s="229">
        <v>-583.29999999999995</v>
      </c>
      <c r="K17807" s="79" t="str">
        <f>IFERROR(IFERROR(VLOOKUP(I17807,'DE-PARA'!B:D,3,0),VLOOKUP(I17807,'DE-PARA'!C:D,2,0)),"NÃO ENCONTRADO")</f>
        <v>Materiais</v>
      </c>
      <c r="L17807" s="56" t="str">
        <f>VLOOKUP(K17807,'Base -Receita-Despesa'!$B:$AS,1,FALSE)</f>
        <v>Materiais</v>
      </c>
    </row>
    <row r="17808" spans="1:12" x14ac:dyDescent="0.3">
      <c r="A17808" s="286" t="str">
        <f t="shared" si="556"/>
        <v>2020</v>
      </c>
      <c r="B17808" s="205" t="s">
        <v>691</v>
      </c>
      <c r="C17808" s="212" t="s">
        <v>692</v>
      </c>
      <c r="D17808" s="72" t="str">
        <f t="shared" si="557"/>
        <v>mai/2020</v>
      </c>
      <c r="E17808" s="217">
        <v>43963</v>
      </c>
      <c r="F17808" s="212">
        <v>430430</v>
      </c>
      <c r="G17808" s="212" t="s">
        <v>287</v>
      </c>
      <c r="H17808" s="229" t="s">
        <v>1039</v>
      </c>
      <c r="I17808" s="229" t="s">
        <v>245</v>
      </c>
      <c r="J17808" s="229">
        <v>-505.5</v>
      </c>
      <c r="K17808" s="79" t="str">
        <f>IFERROR(IFERROR(VLOOKUP(I17808,'DE-PARA'!B:D,3,0),VLOOKUP(I17808,'DE-PARA'!C:D,2,0)),"NÃO ENCONTRADO")</f>
        <v>Materiais</v>
      </c>
      <c r="L17808" s="56" t="str">
        <f>VLOOKUP(K17808,'Base -Receita-Despesa'!$B:$AS,1,FALSE)</f>
        <v>Materiais</v>
      </c>
    </row>
    <row r="17809" spans="1:12" x14ac:dyDescent="0.3">
      <c r="A17809" s="286" t="str">
        <f t="shared" si="556"/>
        <v>2020</v>
      </c>
      <c r="B17809" s="205" t="s">
        <v>691</v>
      </c>
      <c r="C17809" s="212" t="s">
        <v>692</v>
      </c>
      <c r="D17809" s="72" t="str">
        <f t="shared" si="557"/>
        <v>mai/2020</v>
      </c>
      <c r="E17809" s="217">
        <v>43963</v>
      </c>
      <c r="F17809" s="212">
        <v>430434</v>
      </c>
      <c r="G17809" s="212" t="s">
        <v>287</v>
      </c>
      <c r="H17809" s="229" t="s">
        <v>1039</v>
      </c>
      <c r="I17809" s="229" t="s">
        <v>245</v>
      </c>
      <c r="J17809" s="229">
        <v>-976.89</v>
      </c>
      <c r="K17809" s="79" t="str">
        <f>IFERROR(IFERROR(VLOOKUP(I17809,'DE-PARA'!B:D,3,0),VLOOKUP(I17809,'DE-PARA'!C:D,2,0)),"NÃO ENCONTRADO")</f>
        <v>Materiais</v>
      </c>
      <c r="L17809" s="56" t="str">
        <f>VLOOKUP(K17809,'Base -Receita-Despesa'!$B:$AS,1,FALSE)</f>
        <v>Materiais</v>
      </c>
    </row>
    <row r="17810" spans="1:12" x14ac:dyDescent="0.3">
      <c r="A17810" s="286" t="str">
        <f t="shared" si="556"/>
        <v>2020</v>
      </c>
      <c r="B17810" s="205" t="s">
        <v>691</v>
      </c>
      <c r="C17810" s="212" t="s">
        <v>692</v>
      </c>
      <c r="D17810" s="72" t="str">
        <f t="shared" si="557"/>
        <v>mai/2020</v>
      </c>
      <c r="E17810" s="217">
        <v>43963</v>
      </c>
      <c r="F17810" s="212">
        <v>430440</v>
      </c>
      <c r="G17810" s="212" t="s">
        <v>287</v>
      </c>
      <c r="H17810" s="229" t="s">
        <v>1039</v>
      </c>
      <c r="I17810" s="229" t="s">
        <v>245</v>
      </c>
      <c r="J17810" s="229">
        <v>-986.75</v>
      </c>
      <c r="K17810" s="79" t="str">
        <f>IFERROR(IFERROR(VLOOKUP(I17810,'DE-PARA'!B:D,3,0),VLOOKUP(I17810,'DE-PARA'!C:D,2,0)),"NÃO ENCONTRADO")</f>
        <v>Materiais</v>
      </c>
      <c r="L17810" s="56" t="str">
        <f>VLOOKUP(K17810,'Base -Receita-Despesa'!$B:$AS,1,FALSE)</f>
        <v>Materiais</v>
      </c>
    </row>
    <row r="17811" spans="1:12" x14ac:dyDescent="0.3">
      <c r="A17811" s="286" t="str">
        <f t="shared" si="556"/>
        <v>2020</v>
      </c>
      <c r="B17811" s="205" t="s">
        <v>691</v>
      </c>
      <c r="C17811" s="212" t="s">
        <v>692</v>
      </c>
      <c r="D17811" s="72" t="str">
        <f t="shared" si="557"/>
        <v>mai/2020</v>
      </c>
      <c r="E17811" s="217">
        <v>43963</v>
      </c>
      <c r="F17811" s="212">
        <v>430444</v>
      </c>
      <c r="G17811" s="212" t="s">
        <v>287</v>
      </c>
      <c r="H17811" s="229" t="s">
        <v>1039</v>
      </c>
      <c r="I17811" s="229" t="s">
        <v>245</v>
      </c>
      <c r="J17811" s="229">
        <v>-583.29999999999995</v>
      </c>
      <c r="K17811" s="79" t="str">
        <f>IFERROR(IFERROR(VLOOKUP(I17811,'DE-PARA'!B:D,3,0),VLOOKUP(I17811,'DE-PARA'!C:D,2,0)),"NÃO ENCONTRADO")</f>
        <v>Materiais</v>
      </c>
      <c r="L17811" s="56" t="str">
        <f>VLOOKUP(K17811,'Base -Receita-Despesa'!$B:$AS,1,FALSE)</f>
        <v>Materiais</v>
      </c>
    </row>
    <row r="17812" spans="1:12" x14ac:dyDescent="0.3">
      <c r="A17812" s="286" t="str">
        <f t="shared" si="556"/>
        <v>2020</v>
      </c>
      <c r="B17812" s="205" t="s">
        <v>691</v>
      </c>
      <c r="C17812" s="212" t="s">
        <v>692</v>
      </c>
      <c r="D17812" s="72" t="str">
        <f t="shared" si="557"/>
        <v>mai/2020</v>
      </c>
      <c r="E17812" s="217">
        <v>43963</v>
      </c>
      <c r="F17812" s="212">
        <v>430546</v>
      </c>
      <c r="G17812" s="212" t="s">
        <v>287</v>
      </c>
      <c r="H17812" s="229" t="s">
        <v>1039</v>
      </c>
      <c r="I17812" s="229" t="s">
        <v>245</v>
      </c>
      <c r="J17812" s="229">
        <v>-393.4</v>
      </c>
      <c r="K17812" s="79" t="str">
        <f>IFERROR(IFERROR(VLOOKUP(I17812,'DE-PARA'!B:D,3,0),VLOOKUP(I17812,'DE-PARA'!C:D,2,0)),"NÃO ENCONTRADO")</f>
        <v>Materiais</v>
      </c>
      <c r="L17812" s="56" t="str">
        <f>VLOOKUP(K17812,'Base -Receita-Despesa'!$B:$AS,1,FALSE)</f>
        <v>Materiais</v>
      </c>
    </row>
    <row r="17813" spans="1:12" x14ac:dyDescent="0.3">
      <c r="A17813" s="286" t="str">
        <f t="shared" si="556"/>
        <v>2020</v>
      </c>
      <c r="B17813" s="205" t="s">
        <v>691</v>
      </c>
      <c r="C17813" s="212" t="s">
        <v>692</v>
      </c>
      <c r="D17813" s="72" t="str">
        <f t="shared" si="557"/>
        <v>mai/2020</v>
      </c>
      <c r="E17813" s="217">
        <v>43963</v>
      </c>
      <c r="F17813" s="212">
        <v>430547</v>
      </c>
      <c r="G17813" s="212" t="s">
        <v>287</v>
      </c>
      <c r="H17813" s="229" t="s">
        <v>1039</v>
      </c>
      <c r="I17813" s="229" t="s">
        <v>245</v>
      </c>
      <c r="J17813" s="229">
        <v>-391.81</v>
      </c>
      <c r="K17813" s="79" t="str">
        <f>IFERROR(IFERROR(VLOOKUP(I17813,'DE-PARA'!B:D,3,0),VLOOKUP(I17813,'DE-PARA'!C:D,2,0)),"NÃO ENCONTRADO")</f>
        <v>Materiais</v>
      </c>
      <c r="L17813" s="56" t="str">
        <f>VLOOKUP(K17813,'Base -Receita-Despesa'!$B:$AS,1,FALSE)</f>
        <v>Materiais</v>
      </c>
    </row>
    <row r="17814" spans="1:12" x14ac:dyDescent="0.3">
      <c r="A17814" s="286" t="str">
        <f t="shared" si="556"/>
        <v>2020</v>
      </c>
      <c r="B17814" s="205" t="s">
        <v>691</v>
      </c>
      <c r="C17814" s="212" t="s">
        <v>692</v>
      </c>
      <c r="D17814" s="72" t="str">
        <f t="shared" si="557"/>
        <v>mai/2020</v>
      </c>
      <c r="E17814" s="217">
        <v>43963</v>
      </c>
      <c r="F17814" s="212">
        <v>430682</v>
      </c>
      <c r="G17814" s="212" t="s">
        <v>287</v>
      </c>
      <c r="H17814" s="229" t="s">
        <v>1039</v>
      </c>
      <c r="I17814" s="229" t="s">
        <v>245</v>
      </c>
      <c r="J17814" s="229">
        <v>-986.75</v>
      </c>
      <c r="K17814" s="79" t="str">
        <f>IFERROR(IFERROR(VLOOKUP(I17814,'DE-PARA'!B:D,3,0),VLOOKUP(I17814,'DE-PARA'!C:D,2,0)),"NÃO ENCONTRADO")</f>
        <v>Materiais</v>
      </c>
      <c r="L17814" s="56" t="str">
        <f>VLOOKUP(K17814,'Base -Receita-Despesa'!$B:$AS,1,FALSE)</f>
        <v>Materiais</v>
      </c>
    </row>
    <row r="17815" spans="1:12" x14ac:dyDescent="0.3">
      <c r="A17815" s="286" t="str">
        <f t="shared" si="556"/>
        <v>2020</v>
      </c>
      <c r="B17815" s="205" t="s">
        <v>691</v>
      </c>
      <c r="C17815" s="212" t="s">
        <v>692</v>
      </c>
      <c r="D17815" s="72" t="str">
        <f t="shared" si="557"/>
        <v>mai/2020</v>
      </c>
      <c r="E17815" s="217">
        <v>43963</v>
      </c>
      <c r="F17815" s="212">
        <v>430684</v>
      </c>
      <c r="G17815" s="212" t="s">
        <v>287</v>
      </c>
      <c r="H17815" s="229" t="s">
        <v>1039</v>
      </c>
      <c r="I17815" s="229" t="s">
        <v>245</v>
      </c>
      <c r="J17815" s="229">
        <v>-842.92</v>
      </c>
      <c r="K17815" s="79" t="str">
        <f>IFERROR(IFERROR(VLOOKUP(I17815,'DE-PARA'!B:D,3,0),VLOOKUP(I17815,'DE-PARA'!C:D,2,0)),"NÃO ENCONTRADO")</f>
        <v>Materiais</v>
      </c>
      <c r="L17815" s="56" t="str">
        <f>VLOOKUP(K17815,'Base -Receita-Despesa'!$B:$AS,1,FALSE)</f>
        <v>Materiais</v>
      </c>
    </row>
    <row r="17816" spans="1:12" x14ac:dyDescent="0.3">
      <c r="A17816" s="286" t="str">
        <f t="shared" si="556"/>
        <v>2020</v>
      </c>
      <c r="B17816" s="205" t="s">
        <v>691</v>
      </c>
      <c r="C17816" s="212" t="s">
        <v>692</v>
      </c>
      <c r="D17816" s="72" t="str">
        <f t="shared" si="557"/>
        <v>mai/2020</v>
      </c>
      <c r="E17816" s="217">
        <v>43963</v>
      </c>
      <c r="F17816" s="212">
        <v>430686</v>
      </c>
      <c r="G17816" s="212" t="s">
        <v>287</v>
      </c>
      <c r="H17816" s="229" t="s">
        <v>1039</v>
      </c>
      <c r="I17816" s="229" t="s">
        <v>245</v>
      </c>
      <c r="J17816" s="229">
        <v>-133.56</v>
      </c>
      <c r="K17816" s="79" t="str">
        <f>IFERROR(IFERROR(VLOOKUP(I17816,'DE-PARA'!B:D,3,0),VLOOKUP(I17816,'DE-PARA'!C:D,2,0)),"NÃO ENCONTRADO")</f>
        <v>Materiais</v>
      </c>
      <c r="L17816" s="56" t="str">
        <f>VLOOKUP(K17816,'Base -Receita-Despesa'!$B:$AS,1,FALSE)</f>
        <v>Materiais</v>
      </c>
    </row>
    <row r="17817" spans="1:12" x14ac:dyDescent="0.3">
      <c r="A17817" s="286" t="str">
        <f t="shared" si="556"/>
        <v>2020</v>
      </c>
      <c r="B17817" s="205" t="s">
        <v>691</v>
      </c>
      <c r="C17817" s="212" t="s">
        <v>692</v>
      </c>
      <c r="D17817" s="72" t="str">
        <f t="shared" si="557"/>
        <v>mai/2020</v>
      </c>
      <c r="E17817" s="217">
        <v>43963</v>
      </c>
      <c r="F17817" s="212">
        <v>430688</v>
      </c>
      <c r="G17817" s="212" t="s">
        <v>287</v>
      </c>
      <c r="H17817" s="229" t="s">
        <v>1039</v>
      </c>
      <c r="I17817" s="229" t="s">
        <v>245</v>
      </c>
      <c r="J17817" s="230">
        <v>-1215.94</v>
      </c>
      <c r="K17817" s="79" t="str">
        <f>IFERROR(IFERROR(VLOOKUP(I17817,'DE-PARA'!B:D,3,0),VLOOKUP(I17817,'DE-PARA'!C:D,2,0)),"NÃO ENCONTRADO")</f>
        <v>Materiais</v>
      </c>
      <c r="L17817" s="56" t="str">
        <f>VLOOKUP(K17817,'Base -Receita-Despesa'!$B:$AS,1,FALSE)</f>
        <v>Materiais</v>
      </c>
    </row>
    <row r="17818" spans="1:12" x14ac:dyDescent="0.3">
      <c r="A17818" s="286" t="str">
        <f t="shared" si="556"/>
        <v>2020</v>
      </c>
      <c r="B17818" s="205" t="s">
        <v>691</v>
      </c>
      <c r="C17818" s="212" t="s">
        <v>692</v>
      </c>
      <c r="D17818" s="72" t="str">
        <f t="shared" si="557"/>
        <v>mai/2020</v>
      </c>
      <c r="E17818" s="217">
        <v>43963</v>
      </c>
      <c r="F17818" s="212">
        <v>430689</v>
      </c>
      <c r="G17818" s="212" t="s">
        <v>287</v>
      </c>
      <c r="H17818" s="229" t="s">
        <v>1039</v>
      </c>
      <c r="I17818" s="229" t="s">
        <v>245</v>
      </c>
      <c r="J17818" s="230">
        <v>-1215.94</v>
      </c>
      <c r="K17818" s="79" t="str">
        <f>IFERROR(IFERROR(VLOOKUP(I17818,'DE-PARA'!B:D,3,0),VLOOKUP(I17818,'DE-PARA'!C:D,2,0)),"NÃO ENCONTRADO")</f>
        <v>Materiais</v>
      </c>
      <c r="L17818" s="56" t="str">
        <f>VLOOKUP(K17818,'Base -Receita-Despesa'!$B:$AS,1,FALSE)</f>
        <v>Materiais</v>
      </c>
    </row>
    <row r="17819" spans="1:12" x14ac:dyDescent="0.3">
      <c r="A17819" s="286" t="str">
        <f t="shared" si="556"/>
        <v>2020</v>
      </c>
      <c r="B17819" s="205" t="s">
        <v>691</v>
      </c>
      <c r="C17819" s="212" t="s">
        <v>692</v>
      </c>
      <c r="D17819" s="72" t="str">
        <f t="shared" si="557"/>
        <v>mai/2020</v>
      </c>
      <c r="E17819" s="217">
        <v>43963</v>
      </c>
      <c r="F17819" s="212">
        <v>430690</v>
      </c>
      <c r="G17819" s="212" t="s">
        <v>287</v>
      </c>
      <c r="H17819" s="229" t="s">
        <v>1039</v>
      </c>
      <c r="I17819" s="229" t="s">
        <v>245</v>
      </c>
      <c r="J17819" s="229">
        <v>-247.93</v>
      </c>
      <c r="K17819" s="79" t="str">
        <f>IFERROR(IFERROR(VLOOKUP(I17819,'DE-PARA'!B:D,3,0),VLOOKUP(I17819,'DE-PARA'!C:D,2,0)),"NÃO ENCONTRADO")</f>
        <v>Materiais</v>
      </c>
      <c r="L17819" s="56" t="str">
        <f>VLOOKUP(K17819,'Base -Receita-Despesa'!$B:$AS,1,FALSE)</f>
        <v>Materiais</v>
      </c>
    </row>
    <row r="17820" spans="1:12" x14ac:dyDescent="0.3">
      <c r="A17820" s="286" t="str">
        <f t="shared" si="556"/>
        <v>2020</v>
      </c>
      <c r="B17820" s="205" t="s">
        <v>691</v>
      </c>
      <c r="C17820" s="212" t="s">
        <v>692</v>
      </c>
      <c r="D17820" s="72" t="str">
        <f t="shared" si="557"/>
        <v>mai/2020</v>
      </c>
      <c r="E17820" s="217">
        <v>43963</v>
      </c>
      <c r="F17820" s="212">
        <v>430693</v>
      </c>
      <c r="G17820" s="212" t="s">
        <v>287</v>
      </c>
      <c r="H17820" s="229" t="s">
        <v>1039</v>
      </c>
      <c r="I17820" s="229" t="s">
        <v>245</v>
      </c>
      <c r="J17820" s="229">
        <v>-393.4</v>
      </c>
      <c r="K17820" s="79" t="str">
        <f>IFERROR(IFERROR(VLOOKUP(I17820,'DE-PARA'!B:D,3,0),VLOOKUP(I17820,'DE-PARA'!C:D,2,0)),"NÃO ENCONTRADO")</f>
        <v>Materiais</v>
      </c>
      <c r="L17820" s="56" t="str">
        <f>VLOOKUP(K17820,'Base -Receita-Despesa'!$B:$AS,1,FALSE)</f>
        <v>Materiais</v>
      </c>
    </row>
    <row r="17821" spans="1:12" x14ac:dyDescent="0.3">
      <c r="A17821" s="286" t="str">
        <f t="shared" si="556"/>
        <v>2020</v>
      </c>
      <c r="B17821" s="205" t="s">
        <v>691</v>
      </c>
      <c r="C17821" s="212" t="s">
        <v>692</v>
      </c>
      <c r="D17821" s="72" t="str">
        <f t="shared" si="557"/>
        <v>mai/2020</v>
      </c>
      <c r="E17821" s="217">
        <v>43963</v>
      </c>
      <c r="F17821" s="212">
        <v>430695</v>
      </c>
      <c r="G17821" s="212" t="s">
        <v>287</v>
      </c>
      <c r="H17821" s="229" t="s">
        <v>1039</v>
      </c>
      <c r="I17821" s="229" t="s">
        <v>245</v>
      </c>
      <c r="J17821" s="229">
        <v>-651.26</v>
      </c>
      <c r="K17821" s="79" t="str">
        <f>IFERROR(IFERROR(VLOOKUP(I17821,'DE-PARA'!B:D,3,0),VLOOKUP(I17821,'DE-PARA'!C:D,2,0)),"NÃO ENCONTRADO")</f>
        <v>Materiais</v>
      </c>
      <c r="L17821" s="56" t="str">
        <f>VLOOKUP(K17821,'Base -Receita-Despesa'!$B:$AS,1,FALSE)</f>
        <v>Materiais</v>
      </c>
    </row>
    <row r="17822" spans="1:12" x14ac:dyDescent="0.3">
      <c r="A17822" s="286" t="str">
        <f t="shared" si="556"/>
        <v>2020</v>
      </c>
      <c r="B17822" s="205" t="s">
        <v>691</v>
      </c>
      <c r="C17822" s="212" t="s">
        <v>692</v>
      </c>
      <c r="D17822" s="72" t="str">
        <f t="shared" si="557"/>
        <v>mai/2020</v>
      </c>
      <c r="E17822" s="217">
        <v>43963</v>
      </c>
      <c r="F17822" s="212">
        <v>430697</v>
      </c>
      <c r="G17822" s="212" t="s">
        <v>287</v>
      </c>
      <c r="H17822" s="229" t="s">
        <v>1039</v>
      </c>
      <c r="I17822" s="229" t="s">
        <v>245</v>
      </c>
      <c r="J17822" s="229">
        <v>-583.29999999999995</v>
      </c>
      <c r="K17822" s="79" t="str">
        <f>IFERROR(IFERROR(VLOOKUP(I17822,'DE-PARA'!B:D,3,0),VLOOKUP(I17822,'DE-PARA'!C:D,2,0)),"NÃO ENCONTRADO")</f>
        <v>Materiais</v>
      </c>
      <c r="L17822" s="56" t="str">
        <f>VLOOKUP(K17822,'Base -Receita-Despesa'!$B:$AS,1,FALSE)</f>
        <v>Materiais</v>
      </c>
    </row>
    <row r="17823" spans="1:12" x14ac:dyDescent="0.3">
      <c r="A17823" s="286" t="str">
        <f t="shared" si="556"/>
        <v>2020</v>
      </c>
      <c r="B17823" s="205" t="s">
        <v>691</v>
      </c>
      <c r="C17823" s="212" t="s">
        <v>692</v>
      </c>
      <c r="D17823" s="72" t="str">
        <f t="shared" si="557"/>
        <v>mai/2020</v>
      </c>
      <c r="E17823" s="217">
        <v>43963</v>
      </c>
      <c r="F17823" s="212">
        <v>430698</v>
      </c>
      <c r="G17823" s="212" t="s">
        <v>287</v>
      </c>
      <c r="H17823" s="229" t="s">
        <v>1039</v>
      </c>
      <c r="I17823" s="229" t="s">
        <v>245</v>
      </c>
      <c r="J17823" s="229">
        <v>-842.65</v>
      </c>
      <c r="K17823" s="79" t="str">
        <f>IFERROR(IFERROR(VLOOKUP(I17823,'DE-PARA'!B:D,3,0),VLOOKUP(I17823,'DE-PARA'!C:D,2,0)),"NÃO ENCONTRADO")</f>
        <v>Materiais</v>
      </c>
      <c r="L17823" s="56" t="str">
        <f>VLOOKUP(K17823,'Base -Receita-Despesa'!$B:$AS,1,FALSE)</f>
        <v>Materiais</v>
      </c>
    </row>
    <row r="17824" spans="1:12" x14ac:dyDescent="0.3">
      <c r="A17824" s="286" t="str">
        <f t="shared" si="556"/>
        <v>2020</v>
      </c>
      <c r="B17824" s="205" t="s">
        <v>691</v>
      </c>
      <c r="C17824" s="212" t="s">
        <v>692</v>
      </c>
      <c r="D17824" s="72" t="str">
        <f t="shared" si="557"/>
        <v>mai/2020</v>
      </c>
      <c r="E17824" s="217">
        <v>43963</v>
      </c>
      <c r="F17824" s="212">
        <v>430700</v>
      </c>
      <c r="G17824" s="212" t="s">
        <v>287</v>
      </c>
      <c r="H17824" s="229" t="s">
        <v>1039</v>
      </c>
      <c r="I17824" s="229" t="s">
        <v>245</v>
      </c>
      <c r="J17824" s="229">
        <v>-986.75</v>
      </c>
      <c r="K17824" s="79" t="str">
        <f>IFERROR(IFERROR(VLOOKUP(I17824,'DE-PARA'!B:D,3,0),VLOOKUP(I17824,'DE-PARA'!C:D,2,0)),"NÃO ENCONTRADO")</f>
        <v>Materiais</v>
      </c>
      <c r="L17824" s="56" t="str">
        <f>VLOOKUP(K17824,'Base -Receita-Despesa'!$B:$AS,1,FALSE)</f>
        <v>Materiais</v>
      </c>
    </row>
    <row r="17825" spans="1:12" x14ac:dyDescent="0.3">
      <c r="A17825" s="286" t="str">
        <f t="shared" si="556"/>
        <v>2020</v>
      </c>
      <c r="B17825" s="205" t="s">
        <v>691</v>
      </c>
      <c r="C17825" s="212" t="s">
        <v>692</v>
      </c>
      <c r="D17825" s="72" t="str">
        <f t="shared" si="557"/>
        <v>mai/2020</v>
      </c>
      <c r="E17825" s="217">
        <v>43963</v>
      </c>
      <c r="F17825" s="212">
        <v>430701</v>
      </c>
      <c r="G17825" s="212" t="s">
        <v>287</v>
      </c>
      <c r="H17825" s="229" t="s">
        <v>1039</v>
      </c>
      <c r="I17825" s="229" t="s">
        <v>245</v>
      </c>
      <c r="J17825" s="229">
        <v>-687.91</v>
      </c>
      <c r="K17825" s="79" t="str">
        <f>IFERROR(IFERROR(VLOOKUP(I17825,'DE-PARA'!B:D,3,0),VLOOKUP(I17825,'DE-PARA'!C:D,2,0)),"NÃO ENCONTRADO")</f>
        <v>Materiais</v>
      </c>
      <c r="L17825" s="56" t="str">
        <f>VLOOKUP(K17825,'Base -Receita-Despesa'!$B:$AS,1,FALSE)</f>
        <v>Materiais</v>
      </c>
    </row>
    <row r="17826" spans="1:12" x14ac:dyDescent="0.3">
      <c r="A17826" s="286" t="str">
        <f t="shared" si="556"/>
        <v>2020</v>
      </c>
      <c r="B17826" s="205" t="s">
        <v>691</v>
      </c>
      <c r="C17826" s="212" t="s">
        <v>692</v>
      </c>
      <c r="D17826" s="72" t="str">
        <f t="shared" si="557"/>
        <v>mai/2020</v>
      </c>
      <c r="E17826" s="217">
        <v>43963</v>
      </c>
      <c r="F17826" s="212">
        <v>430702</v>
      </c>
      <c r="G17826" s="212" t="s">
        <v>287</v>
      </c>
      <c r="H17826" s="229" t="s">
        <v>1039</v>
      </c>
      <c r="I17826" s="229" t="s">
        <v>245</v>
      </c>
      <c r="J17826" s="229">
        <v>-269.91000000000003</v>
      </c>
      <c r="K17826" s="79" t="str">
        <f>IFERROR(IFERROR(VLOOKUP(I17826,'DE-PARA'!B:D,3,0),VLOOKUP(I17826,'DE-PARA'!C:D,2,0)),"NÃO ENCONTRADO")</f>
        <v>Materiais</v>
      </c>
      <c r="L17826" s="56" t="str">
        <f>VLOOKUP(K17826,'Base -Receita-Despesa'!$B:$AS,1,FALSE)</f>
        <v>Materiais</v>
      </c>
    </row>
    <row r="17827" spans="1:12" x14ac:dyDescent="0.3">
      <c r="A17827" s="286" t="str">
        <f t="shared" si="556"/>
        <v>2020</v>
      </c>
      <c r="B17827" s="205" t="s">
        <v>691</v>
      </c>
      <c r="C17827" s="212" t="s">
        <v>692</v>
      </c>
      <c r="D17827" s="72" t="str">
        <f t="shared" si="557"/>
        <v>mai/2020</v>
      </c>
      <c r="E17827" s="217">
        <v>43963</v>
      </c>
      <c r="F17827" s="212">
        <v>430898</v>
      </c>
      <c r="G17827" s="212" t="s">
        <v>287</v>
      </c>
      <c r="H17827" s="229" t="s">
        <v>1039</v>
      </c>
      <c r="I17827" s="229" t="s">
        <v>245</v>
      </c>
      <c r="J17827" s="229">
        <v>-294.7</v>
      </c>
      <c r="K17827" s="79" t="str">
        <f>IFERROR(IFERROR(VLOOKUP(I17827,'DE-PARA'!B:D,3,0),VLOOKUP(I17827,'DE-PARA'!C:D,2,0)),"NÃO ENCONTRADO")</f>
        <v>Materiais</v>
      </c>
      <c r="L17827" s="56" t="str">
        <f>VLOOKUP(K17827,'Base -Receita-Despesa'!$B:$AS,1,FALSE)</f>
        <v>Materiais</v>
      </c>
    </row>
    <row r="17828" spans="1:12" x14ac:dyDescent="0.3">
      <c r="A17828" s="286" t="str">
        <f t="shared" si="556"/>
        <v>2020</v>
      </c>
      <c r="B17828" s="205" t="s">
        <v>691</v>
      </c>
      <c r="C17828" s="212" t="s">
        <v>692</v>
      </c>
      <c r="D17828" s="72" t="str">
        <f t="shared" si="557"/>
        <v>mai/2020</v>
      </c>
      <c r="E17828" s="217">
        <v>43963</v>
      </c>
      <c r="F17828" s="212">
        <v>431722</v>
      </c>
      <c r="G17828" s="212" t="s">
        <v>287</v>
      </c>
      <c r="H17828" s="229" t="s">
        <v>1039</v>
      </c>
      <c r="I17828" s="229" t="s">
        <v>245</v>
      </c>
      <c r="J17828" s="229">
        <v>-133.56</v>
      </c>
      <c r="K17828" s="79" t="str">
        <f>IFERROR(IFERROR(VLOOKUP(I17828,'DE-PARA'!B:D,3,0),VLOOKUP(I17828,'DE-PARA'!C:D,2,0)),"NÃO ENCONTRADO")</f>
        <v>Materiais</v>
      </c>
      <c r="L17828" s="56" t="str">
        <f>VLOOKUP(K17828,'Base -Receita-Despesa'!$B:$AS,1,FALSE)</f>
        <v>Materiais</v>
      </c>
    </row>
    <row r="17829" spans="1:12" x14ac:dyDescent="0.3">
      <c r="A17829" s="286" t="str">
        <f t="shared" si="556"/>
        <v>2020</v>
      </c>
      <c r="B17829" s="205" t="s">
        <v>691</v>
      </c>
      <c r="C17829" s="212" t="s">
        <v>692</v>
      </c>
      <c r="D17829" s="72" t="str">
        <f t="shared" si="557"/>
        <v>mai/2020</v>
      </c>
      <c r="E17829" s="217">
        <v>43963</v>
      </c>
      <c r="F17829" s="212">
        <v>431723</v>
      </c>
      <c r="G17829" s="212" t="s">
        <v>287</v>
      </c>
      <c r="H17829" s="229" t="s">
        <v>1039</v>
      </c>
      <c r="I17829" s="229" t="s">
        <v>245</v>
      </c>
      <c r="J17829" s="229">
        <v>-325.63</v>
      </c>
      <c r="K17829" s="79" t="str">
        <f>IFERROR(IFERROR(VLOOKUP(I17829,'DE-PARA'!B:D,3,0),VLOOKUP(I17829,'DE-PARA'!C:D,2,0)),"NÃO ENCONTRADO")</f>
        <v>Materiais</v>
      </c>
      <c r="L17829" s="56" t="str">
        <f>VLOOKUP(K17829,'Base -Receita-Despesa'!$B:$AS,1,FALSE)</f>
        <v>Materiais</v>
      </c>
    </row>
    <row r="17830" spans="1:12" x14ac:dyDescent="0.3">
      <c r="A17830" s="286" t="str">
        <f t="shared" si="556"/>
        <v>2020</v>
      </c>
      <c r="B17830" s="205" t="s">
        <v>691</v>
      </c>
      <c r="C17830" s="212" t="s">
        <v>692</v>
      </c>
      <c r="D17830" s="72" t="str">
        <f t="shared" si="557"/>
        <v>mai/2020</v>
      </c>
      <c r="E17830" s="217">
        <v>43963</v>
      </c>
      <c r="F17830" s="212">
        <v>431726</v>
      </c>
      <c r="G17830" s="212" t="s">
        <v>287</v>
      </c>
      <c r="H17830" s="229" t="s">
        <v>1039</v>
      </c>
      <c r="I17830" s="229" t="s">
        <v>245</v>
      </c>
      <c r="J17830" s="229">
        <v>-583.29999999999995</v>
      </c>
      <c r="K17830" s="79" t="str">
        <f>IFERROR(IFERROR(VLOOKUP(I17830,'DE-PARA'!B:D,3,0),VLOOKUP(I17830,'DE-PARA'!C:D,2,0)),"NÃO ENCONTRADO")</f>
        <v>Materiais</v>
      </c>
      <c r="L17830" s="56" t="str">
        <f>VLOOKUP(K17830,'Base -Receita-Despesa'!$B:$AS,1,FALSE)</f>
        <v>Materiais</v>
      </c>
    </row>
    <row r="17831" spans="1:12" x14ac:dyDescent="0.3">
      <c r="A17831" s="286" t="str">
        <f t="shared" si="556"/>
        <v>2020</v>
      </c>
      <c r="B17831" s="205" t="s">
        <v>691</v>
      </c>
      <c r="C17831" s="212" t="s">
        <v>692</v>
      </c>
      <c r="D17831" s="72" t="str">
        <f t="shared" si="557"/>
        <v>mai/2020</v>
      </c>
      <c r="E17831" s="217">
        <v>43963</v>
      </c>
      <c r="F17831" s="212">
        <v>431761</v>
      </c>
      <c r="G17831" s="212" t="s">
        <v>287</v>
      </c>
      <c r="H17831" s="229" t="s">
        <v>1039</v>
      </c>
      <c r="I17831" s="229" t="s">
        <v>245</v>
      </c>
      <c r="J17831" s="229">
        <v>-699.44</v>
      </c>
      <c r="K17831" s="79" t="str">
        <f>IFERROR(IFERROR(VLOOKUP(I17831,'DE-PARA'!B:D,3,0),VLOOKUP(I17831,'DE-PARA'!C:D,2,0)),"NÃO ENCONTRADO")</f>
        <v>Materiais</v>
      </c>
      <c r="L17831" s="56" t="str">
        <f>VLOOKUP(K17831,'Base -Receita-Despesa'!$B:$AS,1,FALSE)</f>
        <v>Materiais</v>
      </c>
    </row>
    <row r="17832" spans="1:12" x14ac:dyDescent="0.3">
      <c r="A17832" s="286" t="str">
        <f t="shared" si="556"/>
        <v>2020</v>
      </c>
      <c r="B17832" s="205" t="s">
        <v>691</v>
      </c>
      <c r="C17832" s="212" t="s">
        <v>692</v>
      </c>
      <c r="D17832" s="72" t="str">
        <f t="shared" si="557"/>
        <v>mai/2020</v>
      </c>
      <c r="E17832" s="217">
        <v>43963</v>
      </c>
      <c r="F17832" s="212">
        <v>431768</v>
      </c>
      <c r="G17832" s="212" t="s">
        <v>287</v>
      </c>
      <c r="H17832" s="229" t="s">
        <v>1039</v>
      </c>
      <c r="I17832" s="229" t="s">
        <v>245</v>
      </c>
      <c r="J17832" s="229">
        <v>-583.29999999999995</v>
      </c>
      <c r="K17832" s="79" t="str">
        <f>IFERROR(IFERROR(VLOOKUP(I17832,'DE-PARA'!B:D,3,0),VLOOKUP(I17832,'DE-PARA'!C:D,2,0)),"NÃO ENCONTRADO")</f>
        <v>Materiais</v>
      </c>
      <c r="L17832" s="56" t="str">
        <f>VLOOKUP(K17832,'Base -Receita-Despesa'!$B:$AS,1,FALSE)</f>
        <v>Materiais</v>
      </c>
    </row>
    <row r="17833" spans="1:12" x14ac:dyDescent="0.3">
      <c r="A17833" s="286" t="str">
        <f t="shared" si="556"/>
        <v>2020</v>
      </c>
      <c r="B17833" s="205" t="s">
        <v>691</v>
      </c>
      <c r="C17833" s="212" t="s">
        <v>692</v>
      </c>
      <c r="D17833" s="72" t="str">
        <f t="shared" si="557"/>
        <v>mai/2020</v>
      </c>
      <c r="E17833" s="217">
        <v>43963</v>
      </c>
      <c r="F17833" s="212">
        <v>431982</v>
      </c>
      <c r="G17833" s="212" t="s">
        <v>287</v>
      </c>
      <c r="H17833" s="229" t="s">
        <v>1039</v>
      </c>
      <c r="I17833" s="229" t="s">
        <v>245</v>
      </c>
      <c r="J17833" s="229">
        <v>-185.26</v>
      </c>
      <c r="K17833" s="79" t="str">
        <f>IFERROR(IFERROR(VLOOKUP(I17833,'DE-PARA'!B:D,3,0),VLOOKUP(I17833,'DE-PARA'!C:D,2,0)),"NÃO ENCONTRADO")</f>
        <v>Materiais</v>
      </c>
      <c r="L17833" s="56" t="str">
        <f>VLOOKUP(K17833,'Base -Receita-Despesa'!$B:$AS,1,FALSE)</f>
        <v>Materiais</v>
      </c>
    </row>
    <row r="17834" spans="1:12" x14ac:dyDescent="0.3">
      <c r="A17834" s="286" t="str">
        <f t="shared" si="556"/>
        <v>2020</v>
      </c>
      <c r="B17834" s="205" t="s">
        <v>691</v>
      </c>
      <c r="C17834" s="212" t="s">
        <v>692</v>
      </c>
      <c r="D17834" s="72" t="str">
        <f t="shared" si="557"/>
        <v>mai/2020</v>
      </c>
      <c r="E17834" s="217">
        <v>43963</v>
      </c>
      <c r="F17834" s="212">
        <v>429894</v>
      </c>
      <c r="G17834" s="212" t="s">
        <v>287</v>
      </c>
      <c r="H17834" s="229" t="s">
        <v>1039</v>
      </c>
      <c r="I17834" s="229" t="s">
        <v>245</v>
      </c>
      <c r="J17834" s="229">
        <v>-583.29999999999995</v>
      </c>
      <c r="K17834" s="79" t="str">
        <f>IFERROR(IFERROR(VLOOKUP(I17834,'DE-PARA'!B:D,3,0),VLOOKUP(I17834,'DE-PARA'!C:D,2,0)),"NÃO ENCONTRADO")</f>
        <v>Materiais</v>
      </c>
      <c r="L17834" s="56" t="str">
        <f>VLOOKUP(K17834,'Base -Receita-Despesa'!$B:$AS,1,FALSE)</f>
        <v>Materiais</v>
      </c>
    </row>
    <row r="17835" spans="1:12" x14ac:dyDescent="0.3">
      <c r="A17835" s="286" t="str">
        <f t="shared" si="556"/>
        <v>2020</v>
      </c>
      <c r="B17835" s="205" t="s">
        <v>691</v>
      </c>
      <c r="C17835" s="212" t="s">
        <v>692</v>
      </c>
      <c r="D17835" s="72" t="str">
        <f t="shared" si="557"/>
        <v>mai/2020</v>
      </c>
      <c r="E17835" s="217">
        <v>43963</v>
      </c>
      <c r="F17835" s="212">
        <v>429897</v>
      </c>
      <c r="G17835" s="212" t="s">
        <v>287</v>
      </c>
      <c r="H17835" s="229" t="s">
        <v>1039</v>
      </c>
      <c r="I17835" s="229" t="s">
        <v>245</v>
      </c>
      <c r="J17835" s="229">
        <v>-986.75</v>
      </c>
      <c r="K17835" s="79" t="str">
        <f>IFERROR(IFERROR(VLOOKUP(I17835,'DE-PARA'!B:D,3,0),VLOOKUP(I17835,'DE-PARA'!C:D,2,0)),"NÃO ENCONTRADO")</f>
        <v>Materiais</v>
      </c>
      <c r="L17835" s="56" t="str">
        <f>VLOOKUP(K17835,'Base -Receita-Despesa'!$B:$AS,1,FALSE)</f>
        <v>Materiais</v>
      </c>
    </row>
    <row r="17836" spans="1:12" x14ac:dyDescent="0.3">
      <c r="A17836" s="286" t="str">
        <f t="shared" si="556"/>
        <v>2020</v>
      </c>
      <c r="B17836" s="205" t="s">
        <v>691</v>
      </c>
      <c r="C17836" s="212" t="s">
        <v>692</v>
      </c>
      <c r="D17836" s="72" t="str">
        <f t="shared" si="557"/>
        <v>mai/2020</v>
      </c>
      <c r="E17836" s="217">
        <v>43963</v>
      </c>
      <c r="F17836" s="212">
        <v>429900</v>
      </c>
      <c r="G17836" s="212" t="s">
        <v>287</v>
      </c>
      <c r="H17836" s="229" t="s">
        <v>1039</v>
      </c>
      <c r="I17836" s="229" t="s">
        <v>245</v>
      </c>
      <c r="J17836" s="229">
        <v>-266.52</v>
      </c>
      <c r="K17836" s="79" t="str">
        <f>IFERROR(IFERROR(VLOOKUP(I17836,'DE-PARA'!B:D,3,0),VLOOKUP(I17836,'DE-PARA'!C:D,2,0)),"NÃO ENCONTRADO")</f>
        <v>Materiais</v>
      </c>
      <c r="L17836" s="56" t="str">
        <f>VLOOKUP(K17836,'Base -Receita-Despesa'!$B:$AS,1,FALSE)</f>
        <v>Materiais</v>
      </c>
    </row>
    <row r="17837" spans="1:12" x14ac:dyDescent="0.3">
      <c r="A17837" s="286" t="str">
        <f t="shared" si="556"/>
        <v>2020</v>
      </c>
      <c r="B17837" s="205" t="s">
        <v>691</v>
      </c>
      <c r="C17837" s="212" t="s">
        <v>692</v>
      </c>
      <c r="D17837" s="72" t="str">
        <f t="shared" si="557"/>
        <v>mai/2020</v>
      </c>
      <c r="E17837" s="217">
        <v>43963</v>
      </c>
      <c r="F17837" s="212">
        <v>431728</v>
      </c>
      <c r="G17837" s="212" t="s">
        <v>287</v>
      </c>
      <c r="H17837" s="229" t="s">
        <v>1039</v>
      </c>
      <c r="I17837" s="229" t="s">
        <v>245</v>
      </c>
      <c r="J17837" s="229">
        <v>-11.7</v>
      </c>
      <c r="K17837" s="79" t="str">
        <f>IFERROR(IFERROR(VLOOKUP(I17837,'DE-PARA'!B:D,3,0),VLOOKUP(I17837,'DE-PARA'!C:D,2,0)),"NÃO ENCONTRADO")</f>
        <v>Materiais</v>
      </c>
      <c r="L17837" s="56" t="str">
        <f>VLOOKUP(K17837,'Base -Receita-Despesa'!$B:$AS,1,FALSE)</f>
        <v>Materiais</v>
      </c>
    </row>
    <row r="17838" spans="1:12" x14ac:dyDescent="0.3">
      <c r="A17838" s="286" t="str">
        <f t="shared" si="556"/>
        <v>2020</v>
      </c>
      <c r="B17838" s="205" t="s">
        <v>691</v>
      </c>
      <c r="C17838" s="212" t="s">
        <v>692</v>
      </c>
      <c r="D17838" s="72" t="str">
        <f t="shared" si="557"/>
        <v>mai/2020</v>
      </c>
      <c r="E17838" s="217">
        <v>43963</v>
      </c>
      <c r="F17838" s="212">
        <v>430432</v>
      </c>
      <c r="G17838" s="212" t="s">
        <v>287</v>
      </c>
      <c r="H17838" s="229" t="s">
        <v>1039</v>
      </c>
      <c r="I17838" s="229" t="s">
        <v>245</v>
      </c>
      <c r="J17838" s="229">
        <v>-583.29999999999995</v>
      </c>
      <c r="K17838" s="79" t="str">
        <f>IFERROR(IFERROR(VLOOKUP(I17838,'DE-PARA'!B:D,3,0),VLOOKUP(I17838,'DE-PARA'!C:D,2,0)),"NÃO ENCONTRADO")</f>
        <v>Materiais</v>
      </c>
      <c r="L17838" s="56" t="str">
        <f>VLOOKUP(K17838,'Base -Receita-Despesa'!$B:$AS,1,FALSE)</f>
        <v>Materiais</v>
      </c>
    </row>
    <row r="17839" spans="1:12" x14ac:dyDescent="0.3">
      <c r="A17839" s="286" t="str">
        <f t="shared" si="556"/>
        <v>2020</v>
      </c>
      <c r="B17839" s="205" t="s">
        <v>691</v>
      </c>
      <c r="C17839" s="212" t="s">
        <v>692</v>
      </c>
      <c r="D17839" s="72" t="str">
        <f t="shared" si="557"/>
        <v>mai/2020</v>
      </c>
      <c r="E17839" s="217">
        <v>43963</v>
      </c>
      <c r="F17839" s="212">
        <v>431724</v>
      </c>
      <c r="G17839" s="212" t="s">
        <v>287</v>
      </c>
      <c r="H17839" s="229" t="s">
        <v>1039</v>
      </c>
      <c r="I17839" s="229" t="s">
        <v>245</v>
      </c>
      <c r="J17839" s="229">
        <v>-583.29999999999995</v>
      </c>
      <c r="K17839" s="79" t="str">
        <f>IFERROR(IFERROR(VLOOKUP(I17839,'DE-PARA'!B:D,3,0),VLOOKUP(I17839,'DE-PARA'!C:D,2,0)),"NÃO ENCONTRADO")</f>
        <v>Materiais</v>
      </c>
      <c r="L17839" s="56" t="str">
        <f>VLOOKUP(K17839,'Base -Receita-Despesa'!$B:$AS,1,FALSE)</f>
        <v>Materiais</v>
      </c>
    </row>
    <row r="17840" spans="1:12" x14ac:dyDescent="0.3">
      <c r="A17840" s="286" t="str">
        <f t="shared" si="556"/>
        <v>2020</v>
      </c>
      <c r="B17840" s="205" t="s">
        <v>691</v>
      </c>
      <c r="C17840" s="205" t="s">
        <v>692</v>
      </c>
      <c r="D17840" s="72" t="str">
        <f t="shared" si="557"/>
        <v>mai/2020</v>
      </c>
      <c r="E17840" s="206">
        <v>43963</v>
      </c>
      <c r="F17840" s="205" t="s">
        <v>210</v>
      </c>
      <c r="G17840" s="205" t="s">
        <v>287</v>
      </c>
      <c r="H17840" s="207" t="s">
        <v>2986</v>
      </c>
      <c r="I17840" s="207" t="s">
        <v>130</v>
      </c>
      <c r="J17840" s="207">
        <v>-2.8</v>
      </c>
      <c r="K17840" s="79" t="str">
        <f>IFERROR(IFERROR(VLOOKUP(I17840,'DE-PARA'!B:D,3,0),VLOOKUP(I17840,'DE-PARA'!C:D,2,0)),"NÃO ENCONTRADO")</f>
        <v>Outras Saídas</v>
      </c>
      <c r="L17840" s="56" t="str">
        <f>VLOOKUP(K17840,'Base -Receita-Despesa'!$B:$AS,1,FALSE)</f>
        <v>Outras Saídas</v>
      </c>
    </row>
    <row r="17841" spans="1:12" x14ac:dyDescent="0.3">
      <c r="A17841" s="286" t="str">
        <f t="shared" si="556"/>
        <v>2020</v>
      </c>
      <c r="B17841" s="205" t="s">
        <v>691</v>
      </c>
      <c r="C17841" s="205" t="s">
        <v>692</v>
      </c>
      <c r="D17841" s="72" t="str">
        <f t="shared" si="557"/>
        <v>mai/2020</v>
      </c>
      <c r="E17841" s="206">
        <v>43964</v>
      </c>
      <c r="F17841" s="205">
        <v>1209</v>
      </c>
      <c r="G17841" s="205" t="s">
        <v>287</v>
      </c>
      <c r="H17841" s="207" t="s">
        <v>2843</v>
      </c>
      <c r="I17841" s="207" t="s">
        <v>263</v>
      </c>
      <c r="J17841" s="208">
        <v>-18738.18</v>
      </c>
      <c r="K17841" s="79" t="str">
        <f>IFERROR(IFERROR(VLOOKUP(I17841,'DE-PARA'!B:D,3,0),VLOOKUP(I17841,'DE-PARA'!C:D,2,0)),"NÃO ENCONTRADO")</f>
        <v>Serviços</v>
      </c>
      <c r="L17841" s="56" t="str">
        <f>VLOOKUP(K17841,'Base -Receita-Despesa'!$B:$AS,1,FALSE)</f>
        <v>Serviços</v>
      </c>
    </row>
    <row r="17842" spans="1:12" x14ac:dyDescent="0.3">
      <c r="A17842" s="286" t="str">
        <f t="shared" si="556"/>
        <v>2020</v>
      </c>
      <c r="B17842" s="205" t="s">
        <v>691</v>
      </c>
      <c r="C17842" s="205" t="s">
        <v>692</v>
      </c>
      <c r="D17842" s="72" t="str">
        <f t="shared" si="557"/>
        <v>mai/2020</v>
      </c>
      <c r="E17842" s="206">
        <v>43964</v>
      </c>
      <c r="F17842" s="205">
        <v>228525</v>
      </c>
      <c r="G17842" s="205" t="s">
        <v>287</v>
      </c>
      <c r="H17842" s="207" t="s">
        <v>2987</v>
      </c>
      <c r="I17842" s="207" t="s">
        <v>240</v>
      </c>
      <c r="J17842" s="208">
        <v>-1768</v>
      </c>
      <c r="K17842" s="79" t="str">
        <f>IFERROR(IFERROR(VLOOKUP(I17842,'DE-PARA'!B:D,3,0),VLOOKUP(I17842,'DE-PARA'!C:D,2,0)),"NÃO ENCONTRADO")</f>
        <v>Materiais</v>
      </c>
      <c r="L17842" s="56" t="str">
        <f>VLOOKUP(K17842,'Base -Receita-Despesa'!$B:$AS,1,FALSE)</f>
        <v>Materiais</v>
      </c>
    </row>
    <row r="17843" spans="1:12" x14ac:dyDescent="0.3">
      <c r="A17843" s="286" t="str">
        <f t="shared" si="556"/>
        <v>2020</v>
      </c>
      <c r="B17843" s="205" t="s">
        <v>691</v>
      </c>
      <c r="C17843" s="205" t="s">
        <v>692</v>
      </c>
      <c r="D17843" s="72" t="str">
        <f t="shared" si="557"/>
        <v>mai/2020</v>
      </c>
      <c r="E17843" s="206">
        <v>43964</v>
      </c>
      <c r="F17843" s="205">
        <v>228489</v>
      </c>
      <c r="G17843" s="205" t="s">
        <v>317</v>
      </c>
      <c r="H17843" s="207" t="s">
        <v>2987</v>
      </c>
      <c r="I17843" s="207" t="s">
        <v>241</v>
      </c>
      <c r="J17843" s="208">
        <v>-1893.7</v>
      </c>
      <c r="K17843" s="79" t="str">
        <f>IFERROR(IFERROR(VLOOKUP(I17843,'DE-PARA'!B:D,3,0),VLOOKUP(I17843,'DE-PARA'!C:D,2,0)),"NÃO ENCONTRADO")</f>
        <v>Materiais</v>
      </c>
      <c r="L17843" s="56" t="str">
        <f>VLOOKUP(K17843,'Base -Receita-Despesa'!$B:$AS,1,FALSE)</f>
        <v>Materiais</v>
      </c>
    </row>
    <row r="17844" spans="1:12" x14ac:dyDescent="0.3">
      <c r="A17844" s="286" t="str">
        <f t="shared" si="556"/>
        <v>2020</v>
      </c>
      <c r="B17844" s="205" t="s">
        <v>691</v>
      </c>
      <c r="C17844" s="205" t="s">
        <v>692</v>
      </c>
      <c r="D17844" s="72" t="str">
        <f t="shared" si="557"/>
        <v>mai/2020</v>
      </c>
      <c r="E17844" s="206">
        <v>43964</v>
      </c>
      <c r="F17844" s="205">
        <v>228467</v>
      </c>
      <c r="G17844" s="205" t="s">
        <v>317</v>
      </c>
      <c r="H17844" s="207" t="s">
        <v>2987</v>
      </c>
      <c r="I17844" s="207" t="s">
        <v>240</v>
      </c>
      <c r="J17844" s="208">
        <v>-1370.2</v>
      </c>
      <c r="K17844" s="79" t="str">
        <f>IFERROR(IFERROR(VLOOKUP(I17844,'DE-PARA'!B:D,3,0),VLOOKUP(I17844,'DE-PARA'!C:D,2,0)),"NÃO ENCONTRADO")</f>
        <v>Materiais</v>
      </c>
      <c r="L17844" s="56" t="str">
        <f>VLOOKUP(K17844,'Base -Receita-Despesa'!$B:$AS,1,FALSE)</f>
        <v>Materiais</v>
      </c>
    </row>
    <row r="17845" spans="1:12" x14ac:dyDescent="0.3">
      <c r="A17845" s="286" t="str">
        <f t="shared" si="556"/>
        <v>2020</v>
      </c>
      <c r="B17845" s="205" t="s">
        <v>691</v>
      </c>
      <c r="C17845" s="205" t="s">
        <v>692</v>
      </c>
      <c r="D17845" s="72" t="str">
        <f t="shared" si="557"/>
        <v>mai/2020</v>
      </c>
      <c r="E17845" s="206">
        <v>43964</v>
      </c>
      <c r="F17845" s="205">
        <v>1896380</v>
      </c>
      <c r="G17845" s="205" t="s">
        <v>317</v>
      </c>
      <c r="H17845" s="207" t="s">
        <v>2987</v>
      </c>
      <c r="I17845" s="207" t="s">
        <v>240</v>
      </c>
      <c r="J17845" s="208">
        <v>-1391.34</v>
      </c>
      <c r="K17845" s="79" t="str">
        <f>IFERROR(IFERROR(VLOOKUP(I17845,'DE-PARA'!B:D,3,0),VLOOKUP(I17845,'DE-PARA'!C:D,2,0)),"NÃO ENCONTRADO")</f>
        <v>Materiais</v>
      </c>
      <c r="L17845" s="56" t="str">
        <f>VLOOKUP(K17845,'Base -Receita-Despesa'!$B:$AS,1,FALSE)</f>
        <v>Materiais</v>
      </c>
    </row>
    <row r="17846" spans="1:12" x14ac:dyDescent="0.3">
      <c r="A17846" s="286" t="str">
        <f t="shared" si="556"/>
        <v>2020</v>
      </c>
      <c r="B17846" s="205" t="s">
        <v>691</v>
      </c>
      <c r="C17846" s="205" t="s">
        <v>692</v>
      </c>
      <c r="D17846" s="72" t="str">
        <f t="shared" si="557"/>
        <v>mai/2020</v>
      </c>
      <c r="E17846" s="206">
        <v>43964</v>
      </c>
      <c r="F17846" s="205">
        <v>227768</v>
      </c>
      <c r="G17846" s="205" t="s">
        <v>317</v>
      </c>
      <c r="H17846" s="207" t="s">
        <v>2987</v>
      </c>
      <c r="I17846" s="207" t="s">
        <v>240</v>
      </c>
      <c r="J17846" s="208">
        <v>-1164</v>
      </c>
      <c r="K17846" s="79" t="str">
        <f>IFERROR(IFERROR(VLOOKUP(I17846,'DE-PARA'!B:D,3,0),VLOOKUP(I17846,'DE-PARA'!C:D,2,0)),"NÃO ENCONTRADO")</f>
        <v>Materiais</v>
      </c>
      <c r="L17846" s="56" t="str">
        <f>VLOOKUP(K17846,'Base -Receita-Despesa'!$B:$AS,1,FALSE)</f>
        <v>Materiais</v>
      </c>
    </row>
    <row r="17847" spans="1:12" x14ac:dyDescent="0.3">
      <c r="A17847" s="286" t="str">
        <f t="shared" ref="A17847:A17910" si="558">IF(K17847="NÃO ENCONTRADO",0,RIGHT(D17847,4))</f>
        <v>2020</v>
      </c>
      <c r="B17847" s="205" t="s">
        <v>691</v>
      </c>
      <c r="C17847" s="205" t="s">
        <v>692</v>
      </c>
      <c r="D17847" s="72" t="str">
        <f t="shared" si="557"/>
        <v>mai/2020</v>
      </c>
      <c r="E17847" s="206">
        <v>43964</v>
      </c>
      <c r="F17847" s="205">
        <v>227767</v>
      </c>
      <c r="G17847" s="205" t="s">
        <v>317</v>
      </c>
      <c r="H17847" s="207" t="s">
        <v>2987</v>
      </c>
      <c r="I17847" s="207" t="s">
        <v>240</v>
      </c>
      <c r="J17847" s="208">
        <v>-1741.7</v>
      </c>
      <c r="K17847" s="79" t="str">
        <f>IFERROR(IFERROR(VLOOKUP(I17847,'DE-PARA'!B:D,3,0),VLOOKUP(I17847,'DE-PARA'!C:D,2,0)),"NÃO ENCONTRADO")</f>
        <v>Materiais</v>
      </c>
      <c r="L17847" s="56" t="str">
        <f>VLOOKUP(K17847,'Base -Receita-Despesa'!$B:$AS,1,FALSE)</f>
        <v>Materiais</v>
      </c>
    </row>
    <row r="17848" spans="1:12" x14ac:dyDescent="0.3">
      <c r="A17848" s="286" t="str">
        <f t="shared" si="558"/>
        <v>2020</v>
      </c>
      <c r="B17848" s="205" t="s">
        <v>691</v>
      </c>
      <c r="C17848" s="205" t="s">
        <v>692</v>
      </c>
      <c r="D17848" s="72" t="str">
        <f t="shared" si="557"/>
        <v>mai/2020</v>
      </c>
      <c r="E17848" s="206">
        <v>43964</v>
      </c>
      <c r="F17848" s="205">
        <v>1896967</v>
      </c>
      <c r="G17848" s="205" t="s">
        <v>317</v>
      </c>
      <c r="H17848" s="207" t="s">
        <v>2987</v>
      </c>
      <c r="I17848" s="207" t="s">
        <v>240</v>
      </c>
      <c r="J17848" s="208">
        <v>-5053.37</v>
      </c>
      <c r="K17848" s="79" t="str">
        <f>IFERROR(IFERROR(VLOOKUP(I17848,'DE-PARA'!B:D,3,0),VLOOKUP(I17848,'DE-PARA'!C:D,2,0)),"NÃO ENCONTRADO")</f>
        <v>Materiais</v>
      </c>
      <c r="L17848" s="56" t="str">
        <f>VLOOKUP(K17848,'Base -Receita-Despesa'!$B:$AS,1,FALSE)</f>
        <v>Materiais</v>
      </c>
    </row>
    <row r="17849" spans="1:12" x14ac:dyDescent="0.3">
      <c r="A17849" s="286" t="str">
        <f t="shared" si="558"/>
        <v>2020</v>
      </c>
      <c r="B17849" s="205" t="s">
        <v>691</v>
      </c>
      <c r="C17849" s="205" t="s">
        <v>692</v>
      </c>
      <c r="D17849" s="72" t="str">
        <f t="shared" si="557"/>
        <v>mai/2020</v>
      </c>
      <c r="E17849" s="206">
        <v>43964</v>
      </c>
      <c r="F17849" s="205">
        <v>228524</v>
      </c>
      <c r="G17849" s="205" t="s">
        <v>287</v>
      </c>
      <c r="H17849" s="207" t="s">
        <v>2987</v>
      </c>
      <c r="I17849" s="207" t="s">
        <v>240</v>
      </c>
      <c r="J17849" s="208">
        <v>-1279.74</v>
      </c>
      <c r="K17849" s="79" t="str">
        <f>IFERROR(IFERROR(VLOOKUP(I17849,'DE-PARA'!B:D,3,0),VLOOKUP(I17849,'DE-PARA'!C:D,2,0)),"NÃO ENCONTRADO")</f>
        <v>Materiais</v>
      </c>
      <c r="L17849" s="56" t="str">
        <f>VLOOKUP(K17849,'Base -Receita-Despesa'!$B:$AS,1,FALSE)</f>
        <v>Materiais</v>
      </c>
    </row>
    <row r="17850" spans="1:12" x14ac:dyDescent="0.3">
      <c r="A17850" s="286" t="str">
        <f t="shared" si="558"/>
        <v>2020</v>
      </c>
      <c r="B17850" s="205" t="s">
        <v>691</v>
      </c>
      <c r="C17850" s="205" t="s">
        <v>692</v>
      </c>
      <c r="D17850" s="72" t="str">
        <f t="shared" si="557"/>
        <v>mai/2020</v>
      </c>
      <c r="E17850" s="206">
        <v>43964</v>
      </c>
      <c r="F17850" s="205">
        <v>228077</v>
      </c>
      <c r="G17850" s="205" t="s">
        <v>317</v>
      </c>
      <c r="H17850" s="207" t="s">
        <v>2987</v>
      </c>
      <c r="I17850" s="207" t="s">
        <v>241</v>
      </c>
      <c r="J17850" s="207">
        <v>-695.63</v>
      </c>
      <c r="K17850" s="79" t="str">
        <f>IFERROR(IFERROR(VLOOKUP(I17850,'DE-PARA'!B:D,3,0),VLOOKUP(I17850,'DE-PARA'!C:D,2,0)),"NÃO ENCONTRADO")</f>
        <v>Materiais</v>
      </c>
      <c r="L17850" s="56" t="str">
        <f>VLOOKUP(K17850,'Base -Receita-Despesa'!$B:$AS,1,FALSE)</f>
        <v>Materiais</v>
      </c>
    </row>
    <row r="17851" spans="1:12" x14ac:dyDescent="0.3">
      <c r="A17851" s="286" t="str">
        <f t="shared" si="558"/>
        <v>2020</v>
      </c>
      <c r="B17851" s="205" t="s">
        <v>691</v>
      </c>
      <c r="C17851" s="205" t="s">
        <v>692</v>
      </c>
      <c r="D17851" s="72" t="str">
        <f t="shared" si="557"/>
        <v>mai/2020</v>
      </c>
      <c r="E17851" s="206">
        <v>43964</v>
      </c>
      <c r="F17851" s="205" t="s">
        <v>210</v>
      </c>
      <c r="G17851" s="205" t="s">
        <v>287</v>
      </c>
      <c r="H17851" s="207" t="s">
        <v>133</v>
      </c>
      <c r="I17851" s="207" t="s">
        <v>130</v>
      </c>
      <c r="J17851" s="207">
        <v>-66.78</v>
      </c>
      <c r="K17851" s="79" t="str">
        <f>IFERROR(IFERROR(VLOOKUP(I17851,'DE-PARA'!B:D,3,0),VLOOKUP(I17851,'DE-PARA'!C:D,2,0)),"NÃO ENCONTRADO")</f>
        <v>Outras Saídas</v>
      </c>
      <c r="L17851" s="56" t="str">
        <f>VLOOKUP(K17851,'Base -Receita-Despesa'!$B:$AS,1,FALSE)</f>
        <v>Outras Saídas</v>
      </c>
    </row>
    <row r="17852" spans="1:12" x14ac:dyDescent="0.3">
      <c r="A17852" s="286" t="str">
        <f t="shared" si="558"/>
        <v>2020</v>
      </c>
      <c r="B17852" s="205" t="s">
        <v>691</v>
      </c>
      <c r="C17852" s="205" t="s">
        <v>692</v>
      </c>
      <c r="D17852" s="72" t="str">
        <f t="shared" si="557"/>
        <v>mai/2020</v>
      </c>
      <c r="E17852" s="206">
        <v>43964</v>
      </c>
      <c r="F17852" s="205">
        <v>25343</v>
      </c>
      <c r="G17852" s="205" t="s">
        <v>287</v>
      </c>
      <c r="H17852" s="207" t="s">
        <v>1884</v>
      </c>
      <c r="I17852" s="207" t="s">
        <v>242</v>
      </c>
      <c r="J17852" s="207">
        <v>-41.58</v>
      </c>
      <c r="K17852" s="79" t="str">
        <f>IFERROR(IFERROR(VLOOKUP(I17852,'DE-PARA'!B:D,3,0),VLOOKUP(I17852,'DE-PARA'!C:D,2,0)),"NÃO ENCONTRADO")</f>
        <v>Materiais</v>
      </c>
      <c r="L17852" s="56" t="str">
        <f>VLOOKUP(K17852,'Base -Receita-Despesa'!$B:$AS,1,FALSE)</f>
        <v>Materiais</v>
      </c>
    </row>
    <row r="17853" spans="1:12" x14ac:dyDescent="0.3">
      <c r="A17853" s="286" t="str">
        <f t="shared" si="558"/>
        <v>2020</v>
      </c>
      <c r="B17853" s="205" t="s">
        <v>691</v>
      </c>
      <c r="C17853" s="205" t="s">
        <v>692</v>
      </c>
      <c r="D17853" s="72" t="str">
        <f t="shared" si="557"/>
        <v>mai/2020</v>
      </c>
      <c r="E17853" s="206">
        <v>43964</v>
      </c>
      <c r="F17853" s="205" t="s">
        <v>210</v>
      </c>
      <c r="G17853" s="205" t="s">
        <v>287</v>
      </c>
      <c r="H17853" s="207" t="s">
        <v>196</v>
      </c>
      <c r="I17853" s="207" t="s">
        <v>130</v>
      </c>
      <c r="J17853" s="207">
        <v>-10</v>
      </c>
      <c r="K17853" s="79" t="str">
        <f>IFERROR(IFERROR(VLOOKUP(I17853,'DE-PARA'!B:D,3,0),VLOOKUP(I17853,'DE-PARA'!C:D,2,0)),"NÃO ENCONTRADO")</f>
        <v>Outras Saídas</v>
      </c>
      <c r="L17853" s="56" t="str">
        <f>VLOOKUP(K17853,'Base -Receita-Despesa'!$B:$AS,1,FALSE)</f>
        <v>Outras Saídas</v>
      </c>
    </row>
    <row r="17854" spans="1:12" x14ac:dyDescent="0.3">
      <c r="A17854" s="286" t="str">
        <f t="shared" si="558"/>
        <v>2020</v>
      </c>
      <c r="B17854" s="205" t="s">
        <v>691</v>
      </c>
      <c r="C17854" s="205" t="s">
        <v>692</v>
      </c>
      <c r="D17854" s="72" t="str">
        <f t="shared" si="557"/>
        <v>mai/2020</v>
      </c>
      <c r="E17854" s="206">
        <v>43964</v>
      </c>
      <c r="F17854" s="205" t="s">
        <v>210</v>
      </c>
      <c r="G17854" s="205" t="s">
        <v>287</v>
      </c>
      <c r="H17854" s="207" t="s">
        <v>196</v>
      </c>
      <c r="I17854" s="207" t="s">
        <v>130</v>
      </c>
      <c r="J17854" s="207">
        <v>-10</v>
      </c>
      <c r="K17854" s="79" t="str">
        <f>IFERROR(IFERROR(VLOOKUP(I17854,'DE-PARA'!B:D,3,0),VLOOKUP(I17854,'DE-PARA'!C:D,2,0)),"NÃO ENCONTRADO")</f>
        <v>Outras Saídas</v>
      </c>
      <c r="L17854" s="56" t="str">
        <f>VLOOKUP(K17854,'Base -Receita-Despesa'!$B:$AS,1,FALSE)</f>
        <v>Outras Saídas</v>
      </c>
    </row>
    <row r="17855" spans="1:12" x14ac:dyDescent="0.3">
      <c r="A17855" s="286" t="str">
        <f t="shared" si="558"/>
        <v>2020</v>
      </c>
      <c r="B17855" s="205" t="s">
        <v>691</v>
      </c>
      <c r="C17855" s="205" t="s">
        <v>692</v>
      </c>
      <c r="D17855" s="72" t="str">
        <f t="shared" si="557"/>
        <v>mai/2020</v>
      </c>
      <c r="E17855" s="206">
        <v>43964</v>
      </c>
      <c r="F17855" s="205" t="s">
        <v>210</v>
      </c>
      <c r="G17855" s="205" t="s">
        <v>287</v>
      </c>
      <c r="H17855" s="238" t="s">
        <v>196</v>
      </c>
      <c r="I17855" s="207" t="s">
        <v>130</v>
      </c>
      <c r="J17855" s="207">
        <v>-10</v>
      </c>
      <c r="K17855" s="79" t="str">
        <f>IFERROR(IFERROR(VLOOKUP(I17855,'DE-PARA'!B:D,3,0),VLOOKUP(I17855,'DE-PARA'!C:D,2,0)),"NÃO ENCONTRADO")</f>
        <v>Outras Saídas</v>
      </c>
      <c r="L17855" s="56" t="str">
        <f>VLOOKUP(K17855,'Base -Receita-Despesa'!$B:$AS,1,FALSE)</f>
        <v>Outras Saídas</v>
      </c>
    </row>
    <row r="17856" spans="1:12" x14ac:dyDescent="0.3">
      <c r="A17856" s="286" t="str">
        <f t="shared" si="558"/>
        <v>2020</v>
      </c>
      <c r="B17856" s="205" t="s">
        <v>691</v>
      </c>
      <c r="C17856" s="205" t="s">
        <v>692</v>
      </c>
      <c r="D17856" s="72" t="str">
        <f t="shared" si="557"/>
        <v>mai/2020</v>
      </c>
      <c r="E17856" s="206">
        <v>43964</v>
      </c>
      <c r="F17856" s="205" t="s">
        <v>210</v>
      </c>
      <c r="G17856" s="205" t="s">
        <v>287</v>
      </c>
      <c r="H17856" s="238" t="s">
        <v>196</v>
      </c>
      <c r="I17856" s="207" t="s">
        <v>130</v>
      </c>
      <c r="J17856" s="207">
        <v>-10</v>
      </c>
      <c r="K17856" s="79" t="str">
        <f>IFERROR(IFERROR(VLOOKUP(I17856,'DE-PARA'!B:D,3,0),VLOOKUP(I17856,'DE-PARA'!C:D,2,0)),"NÃO ENCONTRADO")</f>
        <v>Outras Saídas</v>
      </c>
      <c r="L17856" s="56" t="str">
        <f>VLOOKUP(K17856,'Base -Receita-Despesa'!$B:$AS,1,FALSE)</f>
        <v>Outras Saídas</v>
      </c>
    </row>
    <row r="17857" spans="1:12" x14ac:dyDescent="0.3">
      <c r="A17857" s="286" t="str">
        <f t="shared" si="558"/>
        <v>2020</v>
      </c>
      <c r="B17857" s="205" t="s">
        <v>691</v>
      </c>
      <c r="C17857" s="205" t="s">
        <v>692</v>
      </c>
      <c r="D17857" s="72" t="str">
        <f t="shared" si="557"/>
        <v>mai/2020</v>
      </c>
      <c r="E17857" s="206">
        <v>43964</v>
      </c>
      <c r="F17857" s="205" t="s">
        <v>210</v>
      </c>
      <c r="G17857" s="205" t="s">
        <v>287</v>
      </c>
      <c r="H17857" s="238" t="s">
        <v>196</v>
      </c>
      <c r="I17857" s="207" t="s">
        <v>130</v>
      </c>
      <c r="J17857" s="207">
        <v>-10</v>
      </c>
      <c r="K17857" s="79" t="str">
        <f>IFERROR(IFERROR(VLOOKUP(I17857,'DE-PARA'!B:D,3,0),VLOOKUP(I17857,'DE-PARA'!C:D,2,0)),"NÃO ENCONTRADO")</f>
        <v>Outras Saídas</v>
      </c>
      <c r="L17857" s="56" t="str">
        <f>VLOOKUP(K17857,'Base -Receita-Despesa'!$B:$AS,1,FALSE)</f>
        <v>Outras Saídas</v>
      </c>
    </row>
    <row r="17858" spans="1:12" x14ac:dyDescent="0.3">
      <c r="A17858" s="286" t="str">
        <f t="shared" si="558"/>
        <v>2020</v>
      </c>
      <c r="B17858" s="205" t="s">
        <v>691</v>
      </c>
      <c r="C17858" s="205" t="s">
        <v>692</v>
      </c>
      <c r="D17858" s="72" t="str">
        <f t="shared" si="557"/>
        <v>mai/2020</v>
      </c>
      <c r="E17858" s="206">
        <v>43964</v>
      </c>
      <c r="F17858" s="205" t="s">
        <v>210</v>
      </c>
      <c r="G17858" s="205" t="s">
        <v>287</v>
      </c>
      <c r="H17858" s="207" t="s">
        <v>196</v>
      </c>
      <c r="I17858" s="207" t="s">
        <v>130</v>
      </c>
      <c r="J17858" s="207">
        <v>-10</v>
      </c>
      <c r="K17858" s="79" t="str">
        <f>IFERROR(IFERROR(VLOOKUP(I17858,'DE-PARA'!B:D,3,0),VLOOKUP(I17858,'DE-PARA'!C:D,2,0)),"NÃO ENCONTRADO")</f>
        <v>Outras Saídas</v>
      </c>
      <c r="L17858" s="56" t="str">
        <f>VLOOKUP(K17858,'Base -Receita-Despesa'!$B:$AS,1,FALSE)</f>
        <v>Outras Saídas</v>
      </c>
    </row>
    <row r="17859" spans="1:12" x14ac:dyDescent="0.3">
      <c r="A17859" s="286" t="str">
        <f t="shared" si="558"/>
        <v>2020</v>
      </c>
      <c r="B17859" s="205" t="s">
        <v>691</v>
      </c>
      <c r="C17859" s="205" t="s">
        <v>692</v>
      </c>
      <c r="D17859" s="72" t="str">
        <f t="shared" si="557"/>
        <v>mai/2020</v>
      </c>
      <c r="E17859" s="206">
        <v>43964</v>
      </c>
      <c r="F17859" s="205" t="s">
        <v>210</v>
      </c>
      <c r="G17859" s="205" t="s">
        <v>287</v>
      </c>
      <c r="H17859" s="207" t="s">
        <v>196</v>
      </c>
      <c r="I17859" s="207" t="s">
        <v>130</v>
      </c>
      <c r="J17859" s="207">
        <v>-10</v>
      </c>
      <c r="K17859" s="79" t="str">
        <f>IFERROR(IFERROR(VLOOKUP(I17859,'DE-PARA'!B:D,3,0),VLOOKUP(I17859,'DE-PARA'!C:D,2,0)),"NÃO ENCONTRADO")</f>
        <v>Outras Saídas</v>
      </c>
      <c r="L17859" s="56" t="str">
        <f>VLOOKUP(K17859,'Base -Receita-Despesa'!$B:$AS,1,FALSE)</f>
        <v>Outras Saídas</v>
      </c>
    </row>
    <row r="17860" spans="1:12" x14ac:dyDescent="0.3">
      <c r="A17860" s="286" t="str">
        <f t="shared" si="558"/>
        <v>2020</v>
      </c>
      <c r="B17860" s="205" t="s">
        <v>691</v>
      </c>
      <c r="C17860" s="205" t="s">
        <v>692</v>
      </c>
      <c r="D17860" s="72" t="str">
        <f t="shared" ref="D17860:D17923" si="559">TEXT(E17860,"mmm/aaaa")</f>
        <v>mai/2020</v>
      </c>
      <c r="E17860" s="206">
        <v>43964</v>
      </c>
      <c r="F17860" s="205" t="s">
        <v>210</v>
      </c>
      <c r="G17860" s="205" t="s">
        <v>287</v>
      </c>
      <c r="H17860" s="207" t="s">
        <v>196</v>
      </c>
      <c r="I17860" s="207" t="s">
        <v>130</v>
      </c>
      <c r="J17860" s="207">
        <v>-10</v>
      </c>
      <c r="K17860" s="79" t="str">
        <f>IFERROR(IFERROR(VLOOKUP(I17860,'DE-PARA'!B:D,3,0),VLOOKUP(I17860,'DE-PARA'!C:D,2,0)),"NÃO ENCONTRADO")</f>
        <v>Outras Saídas</v>
      </c>
      <c r="L17860" s="56" t="str">
        <f>VLOOKUP(K17860,'Base -Receita-Despesa'!$B:$AS,1,FALSE)</f>
        <v>Outras Saídas</v>
      </c>
    </row>
    <row r="17861" spans="1:12" x14ac:dyDescent="0.3">
      <c r="A17861" s="286" t="str">
        <f t="shared" si="558"/>
        <v>2020</v>
      </c>
      <c r="B17861" s="205" t="s">
        <v>691</v>
      </c>
      <c r="C17861" s="205" t="s">
        <v>692</v>
      </c>
      <c r="D17861" s="72" t="str">
        <f t="shared" si="559"/>
        <v>mai/2020</v>
      </c>
      <c r="E17861" s="206">
        <v>43964</v>
      </c>
      <c r="F17861" s="205" t="s">
        <v>210</v>
      </c>
      <c r="G17861" s="205" t="s">
        <v>287</v>
      </c>
      <c r="H17861" s="207" t="s">
        <v>196</v>
      </c>
      <c r="I17861" s="207" t="s">
        <v>130</v>
      </c>
      <c r="J17861" s="207">
        <v>-10</v>
      </c>
      <c r="K17861" s="79" t="str">
        <f>IFERROR(IFERROR(VLOOKUP(I17861,'DE-PARA'!B:D,3,0),VLOOKUP(I17861,'DE-PARA'!C:D,2,0)),"NÃO ENCONTRADO")</f>
        <v>Outras Saídas</v>
      </c>
      <c r="L17861" s="56" t="str">
        <f>VLOOKUP(K17861,'Base -Receita-Despesa'!$B:$AS,1,FALSE)</f>
        <v>Outras Saídas</v>
      </c>
    </row>
    <row r="17862" spans="1:12" x14ac:dyDescent="0.3">
      <c r="A17862" s="286" t="str">
        <f t="shared" si="558"/>
        <v>2020</v>
      </c>
      <c r="B17862" s="205" t="s">
        <v>691</v>
      </c>
      <c r="C17862" s="205" t="s">
        <v>692</v>
      </c>
      <c r="D17862" s="72" t="str">
        <f t="shared" si="559"/>
        <v>mai/2020</v>
      </c>
      <c r="E17862" s="206">
        <v>43964</v>
      </c>
      <c r="F17862" s="205" t="s">
        <v>210</v>
      </c>
      <c r="G17862" s="205" t="s">
        <v>287</v>
      </c>
      <c r="H17862" s="207" t="s">
        <v>196</v>
      </c>
      <c r="I17862" s="207" t="s">
        <v>130</v>
      </c>
      <c r="J17862" s="207">
        <v>-10</v>
      </c>
      <c r="K17862" s="79" t="str">
        <f>IFERROR(IFERROR(VLOOKUP(I17862,'DE-PARA'!B:D,3,0),VLOOKUP(I17862,'DE-PARA'!C:D,2,0)),"NÃO ENCONTRADO")</f>
        <v>Outras Saídas</v>
      </c>
      <c r="L17862" s="56" t="str">
        <f>VLOOKUP(K17862,'Base -Receita-Despesa'!$B:$AS,1,FALSE)</f>
        <v>Outras Saídas</v>
      </c>
    </row>
    <row r="17863" spans="1:12" x14ac:dyDescent="0.3">
      <c r="A17863" s="286" t="str">
        <f t="shared" si="558"/>
        <v>2020</v>
      </c>
      <c r="B17863" s="205" t="s">
        <v>691</v>
      </c>
      <c r="C17863" s="205" t="s">
        <v>692</v>
      </c>
      <c r="D17863" s="72" t="str">
        <f t="shared" si="559"/>
        <v>mai/2020</v>
      </c>
      <c r="E17863" s="206">
        <v>43964</v>
      </c>
      <c r="F17863" s="205">
        <v>20058</v>
      </c>
      <c r="G17863" s="205" t="s">
        <v>287</v>
      </c>
      <c r="H17863" s="207" t="s">
        <v>346</v>
      </c>
      <c r="I17863" s="207" t="s">
        <v>241</v>
      </c>
      <c r="J17863" s="208">
        <v>-1100</v>
      </c>
      <c r="K17863" s="79" t="str">
        <f>IFERROR(IFERROR(VLOOKUP(I17863,'DE-PARA'!B:D,3,0),VLOOKUP(I17863,'DE-PARA'!C:D,2,0)),"NÃO ENCONTRADO")</f>
        <v>Materiais</v>
      </c>
      <c r="L17863" s="56" t="str">
        <f>VLOOKUP(K17863,'Base -Receita-Despesa'!$B:$AS,1,FALSE)</f>
        <v>Materiais</v>
      </c>
    </row>
    <row r="17864" spans="1:12" x14ac:dyDescent="0.3">
      <c r="A17864" s="286" t="str">
        <f t="shared" si="558"/>
        <v>2020</v>
      </c>
      <c r="B17864" s="205" t="s">
        <v>691</v>
      </c>
      <c r="C17864" s="205" t="s">
        <v>692</v>
      </c>
      <c r="D17864" s="72" t="str">
        <f t="shared" si="559"/>
        <v>mai/2020</v>
      </c>
      <c r="E17864" s="206">
        <v>43964</v>
      </c>
      <c r="F17864" s="205">
        <v>20018</v>
      </c>
      <c r="G17864" s="205" t="s">
        <v>287</v>
      </c>
      <c r="H17864" s="207" t="s">
        <v>346</v>
      </c>
      <c r="I17864" s="207" t="s">
        <v>241</v>
      </c>
      <c r="J17864" s="207">
        <v>-110</v>
      </c>
      <c r="K17864" s="79" t="str">
        <f>IFERROR(IFERROR(VLOOKUP(I17864,'DE-PARA'!B:D,3,0),VLOOKUP(I17864,'DE-PARA'!C:D,2,0)),"NÃO ENCONTRADO")</f>
        <v>Materiais</v>
      </c>
      <c r="L17864" s="56" t="str">
        <f>VLOOKUP(K17864,'Base -Receita-Despesa'!$B:$AS,1,FALSE)</f>
        <v>Materiais</v>
      </c>
    </row>
    <row r="17865" spans="1:12" x14ac:dyDescent="0.3">
      <c r="A17865" s="286" t="str">
        <f t="shared" si="558"/>
        <v>2020</v>
      </c>
      <c r="B17865" s="205" t="s">
        <v>691</v>
      </c>
      <c r="C17865" s="205" t="s">
        <v>692</v>
      </c>
      <c r="D17865" s="72" t="str">
        <f t="shared" si="559"/>
        <v>mai/2020</v>
      </c>
      <c r="E17865" s="206">
        <v>43964</v>
      </c>
      <c r="F17865" s="205">
        <v>20014</v>
      </c>
      <c r="G17865" s="205" t="s">
        <v>287</v>
      </c>
      <c r="H17865" s="207" t="s">
        <v>346</v>
      </c>
      <c r="I17865" s="207" t="s">
        <v>240</v>
      </c>
      <c r="J17865" s="207">
        <v>-328</v>
      </c>
      <c r="K17865" s="79" t="str">
        <f>IFERROR(IFERROR(VLOOKUP(I17865,'DE-PARA'!B:D,3,0),VLOOKUP(I17865,'DE-PARA'!C:D,2,0)),"NÃO ENCONTRADO")</f>
        <v>Materiais</v>
      </c>
      <c r="L17865" s="56" t="str">
        <f>VLOOKUP(K17865,'Base -Receita-Despesa'!$B:$AS,1,FALSE)</f>
        <v>Materiais</v>
      </c>
    </row>
    <row r="17866" spans="1:12" x14ac:dyDescent="0.3">
      <c r="A17866" s="286" t="str">
        <f t="shared" si="558"/>
        <v>2020</v>
      </c>
      <c r="B17866" s="205" t="s">
        <v>691</v>
      </c>
      <c r="C17866" s="205" t="s">
        <v>692</v>
      </c>
      <c r="D17866" s="72" t="str">
        <f t="shared" si="559"/>
        <v>mai/2020</v>
      </c>
      <c r="E17866" s="206">
        <v>43964</v>
      </c>
      <c r="F17866" s="205">
        <v>19656</v>
      </c>
      <c r="G17866" s="205" t="s">
        <v>289</v>
      </c>
      <c r="H17866" s="207" t="s">
        <v>346</v>
      </c>
      <c r="I17866" s="207" t="s">
        <v>240</v>
      </c>
      <c r="J17866" s="208">
        <v>-1772.62</v>
      </c>
      <c r="K17866" s="79" t="str">
        <f>IFERROR(IFERROR(VLOOKUP(I17866,'DE-PARA'!B:D,3,0),VLOOKUP(I17866,'DE-PARA'!C:D,2,0)),"NÃO ENCONTRADO")</f>
        <v>Materiais</v>
      </c>
      <c r="L17866" s="56" t="str">
        <f>VLOOKUP(K17866,'Base -Receita-Despesa'!$B:$AS,1,FALSE)</f>
        <v>Materiais</v>
      </c>
    </row>
    <row r="17867" spans="1:12" x14ac:dyDescent="0.3">
      <c r="A17867" s="286" t="str">
        <f t="shared" si="558"/>
        <v>2020</v>
      </c>
      <c r="B17867" s="205" t="s">
        <v>691</v>
      </c>
      <c r="C17867" s="205" t="s">
        <v>692</v>
      </c>
      <c r="D17867" s="72" t="str">
        <f t="shared" si="559"/>
        <v>mai/2020</v>
      </c>
      <c r="E17867" s="206">
        <v>43964</v>
      </c>
      <c r="F17867" s="205">
        <v>19329</v>
      </c>
      <c r="G17867" s="205" t="s">
        <v>293</v>
      </c>
      <c r="H17867" s="207" t="s">
        <v>346</v>
      </c>
      <c r="I17867" s="207" t="s">
        <v>241</v>
      </c>
      <c r="J17867" s="208">
        <v>-8529.5400000000009</v>
      </c>
      <c r="K17867" s="79" t="str">
        <f>IFERROR(IFERROR(VLOOKUP(I17867,'DE-PARA'!B:D,3,0),VLOOKUP(I17867,'DE-PARA'!C:D,2,0)),"NÃO ENCONTRADO")</f>
        <v>Materiais</v>
      </c>
      <c r="L17867" s="56" t="str">
        <f>VLOOKUP(K17867,'Base -Receita-Despesa'!$B:$AS,1,FALSE)</f>
        <v>Materiais</v>
      </c>
    </row>
    <row r="17868" spans="1:12" x14ac:dyDescent="0.3">
      <c r="A17868" s="286" t="str">
        <f t="shared" si="558"/>
        <v>2020</v>
      </c>
      <c r="B17868" s="205" t="s">
        <v>691</v>
      </c>
      <c r="C17868" s="205" t="s">
        <v>692</v>
      </c>
      <c r="D17868" s="72" t="str">
        <f t="shared" si="559"/>
        <v>mai/2020</v>
      </c>
      <c r="E17868" s="206">
        <v>43964</v>
      </c>
      <c r="F17868" s="205">
        <v>19823</v>
      </c>
      <c r="G17868" s="205" t="s">
        <v>303</v>
      </c>
      <c r="H17868" s="207" t="s">
        <v>346</v>
      </c>
      <c r="I17868" s="207" t="s">
        <v>241</v>
      </c>
      <c r="J17868" s="208">
        <v>-14528.18</v>
      </c>
      <c r="K17868" s="79" t="str">
        <f>IFERROR(IFERROR(VLOOKUP(I17868,'DE-PARA'!B:D,3,0),VLOOKUP(I17868,'DE-PARA'!C:D,2,0)),"NÃO ENCONTRADO")</f>
        <v>Materiais</v>
      </c>
      <c r="L17868" s="56" t="str">
        <f>VLOOKUP(K17868,'Base -Receita-Despesa'!$B:$AS,1,FALSE)</f>
        <v>Materiais</v>
      </c>
    </row>
    <row r="17869" spans="1:12" x14ac:dyDescent="0.3">
      <c r="A17869" s="286" t="str">
        <f t="shared" si="558"/>
        <v>2020</v>
      </c>
      <c r="B17869" s="205" t="s">
        <v>691</v>
      </c>
      <c r="C17869" s="205" t="s">
        <v>692</v>
      </c>
      <c r="D17869" s="72" t="str">
        <f t="shared" si="559"/>
        <v>mai/2020</v>
      </c>
      <c r="E17869" s="206">
        <v>43964</v>
      </c>
      <c r="F17869" s="205">
        <v>19349</v>
      </c>
      <c r="G17869" s="205" t="s">
        <v>293</v>
      </c>
      <c r="H17869" s="207" t="s">
        <v>346</v>
      </c>
      <c r="I17869" s="207" t="s">
        <v>240</v>
      </c>
      <c r="J17869" s="208">
        <v>-14261.24</v>
      </c>
      <c r="K17869" s="79" t="str">
        <f>IFERROR(IFERROR(VLOOKUP(I17869,'DE-PARA'!B:D,3,0),VLOOKUP(I17869,'DE-PARA'!C:D,2,0)),"NÃO ENCONTRADO")</f>
        <v>Materiais</v>
      </c>
      <c r="L17869" s="56" t="str">
        <f>VLOOKUP(K17869,'Base -Receita-Despesa'!$B:$AS,1,FALSE)</f>
        <v>Materiais</v>
      </c>
    </row>
    <row r="17870" spans="1:12" x14ac:dyDescent="0.3">
      <c r="A17870" s="286" t="str">
        <f t="shared" si="558"/>
        <v>2020</v>
      </c>
      <c r="B17870" s="205" t="s">
        <v>691</v>
      </c>
      <c r="C17870" s="205" t="s">
        <v>692</v>
      </c>
      <c r="D17870" s="72" t="str">
        <f t="shared" si="559"/>
        <v>mai/2020</v>
      </c>
      <c r="E17870" s="206">
        <v>43964</v>
      </c>
      <c r="F17870" s="205">
        <v>19791</v>
      </c>
      <c r="G17870" s="205" t="s">
        <v>287</v>
      </c>
      <c r="H17870" s="207" t="s">
        <v>346</v>
      </c>
      <c r="I17870" s="207" t="s">
        <v>240</v>
      </c>
      <c r="J17870" s="207">
        <v>-416</v>
      </c>
      <c r="K17870" s="79" t="str">
        <f>IFERROR(IFERROR(VLOOKUP(I17870,'DE-PARA'!B:D,3,0),VLOOKUP(I17870,'DE-PARA'!C:D,2,0)),"NÃO ENCONTRADO")</f>
        <v>Materiais</v>
      </c>
      <c r="L17870" s="56" t="str">
        <f>VLOOKUP(K17870,'Base -Receita-Despesa'!$B:$AS,1,FALSE)</f>
        <v>Materiais</v>
      </c>
    </row>
    <row r="17871" spans="1:12" x14ac:dyDescent="0.3">
      <c r="A17871" s="286" t="str">
        <f t="shared" si="558"/>
        <v>2020</v>
      </c>
      <c r="B17871" s="205" t="s">
        <v>691</v>
      </c>
      <c r="C17871" s="205" t="s">
        <v>692</v>
      </c>
      <c r="D17871" s="72" t="str">
        <f t="shared" si="559"/>
        <v>mai/2020</v>
      </c>
      <c r="E17871" s="206">
        <v>43964</v>
      </c>
      <c r="F17871" s="205">
        <v>19791</v>
      </c>
      <c r="G17871" s="205" t="s">
        <v>287</v>
      </c>
      <c r="H17871" s="207" t="s">
        <v>346</v>
      </c>
      <c r="I17871" s="207" t="s">
        <v>240</v>
      </c>
      <c r="J17871" s="207">
        <v>-0.22</v>
      </c>
      <c r="K17871" s="79" t="str">
        <f>IFERROR(IFERROR(VLOOKUP(I17871,'DE-PARA'!B:D,3,0),VLOOKUP(I17871,'DE-PARA'!C:D,2,0)),"NÃO ENCONTRADO")</f>
        <v>Materiais</v>
      </c>
      <c r="L17871" s="56" t="str">
        <f>VLOOKUP(K17871,'Base -Receita-Despesa'!$B:$AS,1,FALSE)</f>
        <v>Materiais</v>
      </c>
    </row>
    <row r="17872" spans="1:12" x14ac:dyDescent="0.3">
      <c r="A17872" s="286" t="str">
        <f t="shared" si="558"/>
        <v>2020</v>
      </c>
      <c r="B17872" s="205" t="s">
        <v>691</v>
      </c>
      <c r="C17872" s="205" t="s">
        <v>692</v>
      </c>
      <c r="D17872" s="72" t="str">
        <f t="shared" si="559"/>
        <v>mai/2020</v>
      </c>
      <c r="E17872" s="206">
        <v>43964</v>
      </c>
      <c r="F17872" s="205">
        <v>232</v>
      </c>
      <c r="G17872" s="205" t="s">
        <v>287</v>
      </c>
      <c r="H17872" s="207" t="s">
        <v>2068</v>
      </c>
      <c r="I17872" s="207" t="s">
        <v>235</v>
      </c>
      <c r="J17872" s="208">
        <v>-89560.8</v>
      </c>
      <c r="K17872" s="79" t="str">
        <f>IFERROR(IFERROR(VLOOKUP(I17872,'DE-PARA'!B:D,3,0),VLOOKUP(I17872,'DE-PARA'!C:D,2,0)),"NÃO ENCONTRADO")</f>
        <v>Pessoal</v>
      </c>
      <c r="L17872" s="56" t="str">
        <f>VLOOKUP(K17872,'Base -Receita-Despesa'!$B:$AS,1,FALSE)</f>
        <v>Pessoal</v>
      </c>
    </row>
    <row r="17873" spans="1:12" x14ac:dyDescent="0.3">
      <c r="A17873" s="286" t="str">
        <f t="shared" si="558"/>
        <v>2020</v>
      </c>
      <c r="B17873" s="205" t="s">
        <v>691</v>
      </c>
      <c r="C17873" s="205" t="s">
        <v>692</v>
      </c>
      <c r="D17873" s="72" t="str">
        <f t="shared" si="559"/>
        <v>mai/2020</v>
      </c>
      <c r="E17873" s="206">
        <v>43964</v>
      </c>
      <c r="F17873" s="205">
        <v>233</v>
      </c>
      <c r="G17873" s="205" t="s">
        <v>287</v>
      </c>
      <c r="H17873" s="207" t="s">
        <v>2068</v>
      </c>
      <c r="I17873" s="207" t="s">
        <v>235</v>
      </c>
      <c r="J17873" s="208">
        <v>-433115.41</v>
      </c>
      <c r="K17873" s="79" t="str">
        <f>IFERROR(IFERROR(VLOOKUP(I17873,'DE-PARA'!B:D,3,0),VLOOKUP(I17873,'DE-PARA'!C:D,2,0)),"NÃO ENCONTRADO")</f>
        <v>Pessoal</v>
      </c>
      <c r="L17873" s="56" t="str">
        <f>VLOOKUP(K17873,'Base -Receita-Despesa'!$B:$AS,1,FALSE)</f>
        <v>Pessoal</v>
      </c>
    </row>
    <row r="17874" spans="1:12" x14ac:dyDescent="0.3">
      <c r="A17874" s="286" t="str">
        <f t="shared" si="558"/>
        <v>2020</v>
      </c>
      <c r="B17874" s="205" t="s">
        <v>691</v>
      </c>
      <c r="C17874" s="205" t="s">
        <v>692</v>
      </c>
      <c r="D17874" s="72" t="str">
        <f t="shared" si="559"/>
        <v>mai/2020</v>
      </c>
      <c r="E17874" s="206">
        <v>43964</v>
      </c>
      <c r="F17874" s="205">
        <v>366</v>
      </c>
      <c r="G17874" s="205" t="s">
        <v>287</v>
      </c>
      <c r="H17874" s="207" t="s">
        <v>2988</v>
      </c>
      <c r="I17874" s="207" t="s">
        <v>163</v>
      </c>
      <c r="J17874" s="208">
        <v>-3220</v>
      </c>
      <c r="K17874" s="79" t="str">
        <f>IFERROR(IFERROR(VLOOKUP(I17874,'DE-PARA'!B:D,3,0),VLOOKUP(I17874,'DE-PARA'!C:D,2,0)),"NÃO ENCONTRADO")</f>
        <v>Serviços</v>
      </c>
      <c r="L17874" s="56" t="str">
        <f>VLOOKUP(K17874,'Base -Receita-Despesa'!$B:$AS,1,FALSE)</f>
        <v>Serviços</v>
      </c>
    </row>
    <row r="17875" spans="1:12" x14ac:dyDescent="0.3">
      <c r="A17875" s="286" t="str">
        <f t="shared" si="558"/>
        <v>2020</v>
      </c>
      <c r="B17875" s="205" t="s">
        <v>691</v>
      </c>
      <c r="C17875" s="205" t="s">
        <v>692</v>
      </c>
      <c r="D17875" s="72" t="str">
        <f t="shared" si="559"/>
        <v>mai/2020</v>
      </c>
      <c r="E17875" s="206">
        <v>43964</v>
      </c>
      <c r="F17875" s="205">
        <v>56</v>
      </c>
      <c r="G17875" s="205" t="s">
        <v>287</v>
      </c>
      <c r="H17875" s="207" t="s">
        <v>2001</v>
      </c>
      <c r="I17875" s="207" t="s">
        <v>137</v>
      </c>
      <c r="J17875" s="208">
        <v>-19081.62</v>
      </c>
      <c r="K17875" s="79" t="str">
        <f>IFERROR(IFERROR(VLOOKUP(I17875,'DE-PARA'!B:D,3,0),VLOOKUP(I17875,'DE-PARA'!C:D,2,0)),"NÃO ENCONTRADO")</f>
        <v>Materiais</v>
      </c>
      <c r="L17875" s="56" t="str">
        <f>VLOOKUP(K17875,'Base -Receita-Despesa'!$B:$AS,1,FALSE)</f>
        <v>Materiais</v>
      </c>
    </row>
    <row r="17876" spans="1:12" x14ac:dyDescent="0.3">
      <c r="A17876" s="286" t="str">
        <f t="shared" si="558"/>
        <v>2020</v>
      </c>
      <c r="B17876" s="205" t="s">
        <v>691</v>
      </c>
      <c r="C17876" s="205" t="s">
        <v>692</v>
      </c>
      <c r="D17876" s="72" t="str">
        <f t="shared" si="559"/>
        <v>mai/2020</v>
      </c>
      <c r="E17876" s="206">
        <v>43964</v>
      </c>
      <c r="F17876" s="205">
        <v>58</v>
      </c>
      <c r="G17876" s="205" t="s">
        <v>287</v>
      </c>
      <c r="H17876" s="207" t="s">
        <v>2001</v>
      </c>
      <c r="I17876" s="207" t="s">
        <v>137</v>
      </c>
      <c r="J17876" s="208">
        <v>-18722.22</v>
      </c>
      <c r="K17876" s="79" t="str">
        <f>IFERROR(IFERROR(VLOOKUP(I17876,'DE-PARA'!B:D,3,0),VLOOKUP(I17876,'DE-PARA'!C:D,2,0)),"NÃO ENCONTRADO")</f>
        <v>Materiais</v>
      </c>
      <c r="L17876" s="56" t="str">
        <f>VLOOKUP(K17876,'Base -Receita-Despesa'!$B:$AS,1,FALSE)</f>
        <v>Materiais</v>
      </c>
    </row>
    <row r="17877" spans="1:12" x14ac:dyDescent="0.3">
      <c r="A17877" s="286" t="str">
        <f t="shared" si="558"/>
        <v>2020</v>
      </c>
      <c r="B17877" s="205" t="s">
        <v>691</v>
      </c>
      <c r="C17877" s="205" t="s">
        <v>692</v>
      </c>
      <c r="D17877" s="72" t="str">
        <f t="shared" si="559"/>
        <v>mai/2020</v>
      </c>
      <c r="E17877" s="206">
        <v>43964</v>
      </c>
      <c r="F17877" s="205">
        <v>50</v>
      </c>
      <c r="G17877" s="205" t="s">
        <v>287</v>
      </c>
      <c r="H17877" s="207" t="s">
        <v>2001</v>
      </c>
      <c r="I17877" s="207" t="s">
        <v>137</v>
      </c>
      <c r="J17877" s="208">
        <v>-4998.96</v>
      </c>
      <c r="K17877" s="79" t="str">
        <f>IFERROR(IFERROR(VLOOKUP(I17877,'DE-PARA'!B:D,3,0),VLOOKUP(I17877,'DE-PARA'!C:D,2,0)),"NÃO ENCONTRADO")</f>
        <v>Materiais</v>
      </c>
      <c r="L17877" s="56" t="str">
        <f>VLOOKUP(K17877,'Base -Receita-Despesa'!$B:$AS,1,FALSE)</f>
        <v>Materiais</v>
      </c>
    </row>
    <row r="17878" spans="1:12" x14ac:dyDescent="0.3">
      <c r="A17878" s="286" t="str">
        <f t="shared" si="558"/>
        <v>2020</v>
      </c>
      <c r="B17878" s="205" t="s">
        <v>691</v>
      </c>
      <c r="C17878" s="205" t="s">
        <v>692</v>
      </c>
      <c r="D17878" s="72" t="str">
        <f t="shared" si="559"/>
        <v>mai/2020</v>
      </c>
      <c r="E17878" s="206">
        <v>43964</v>
      </c>
      <c r="F17878" s="205" t="s">
        <v>203</v>
      </c>
      <c r="G17878" s="205" t="s">
        <v>287</v>
      </c>
      <c r="H17878" s="207" t="s">
        <v>204</v>
      </c>
      <c r="I17878" s="207" t="s">
        <v>292</v>
      </c>
      <c r="J17878" s="208">
        <v>221126.24</v>
      </c>
      <c r="K17878" s="79" t="str">
        <f>IFERROR(IFERROR(VLOOKUP(I17878,'DE-PARA'!B:D,3,0),VLOOKUP(I17878,'DE-PARA'!C:D,2,0)),"NÃO ENCONTRADO")</f>
        <v>Entrada Conta Aplicação (+)</v>
      </c>
      <c r="L17878" s="56" t="str">
        <f>VLOOKUP(K17878,'Base -Receita-Despesa'!$B:$AS,1,FALSE)</f>
        <v>ENTRADA CONTA APLICAÇÃO (+)</v>
      </c>
    </row>
    <row r="17879" spans="1:12" x14ac:dyDescent="0.3">
      <c r="A17879" s="286" t="str">
        <f t="shared" si="558"/>
        <v>2020</v>
      </c>
      <c r="B17879" s="205" t="s">
        <v>691</v>
      </c>
      <c r="C17879" s="205" t="s">
        <v>692</v>
      </c>
      <c r="D17879" s="72" t="str">
        <f t="shared" si="559"/>
        <v>mai/2020</v>
      </c>
      <c r="E17879" s="206">
        <v>43964</v>
      </c>
      <c r="F17879" s="205">
        <v>461</v>
      </c>
      <c r="G17879" s="205" t="s">
        <v>287</v>
      </c>
      <c r="H17879" s="207" t="s">
        <v>342</v>
      </c>
      <c r="I17879" s="207" t="s">
        <v>164</v>
      </c>
      <c r="J17879" s="208">
        <v>-24900</v>
      </c>
      <c r="K17879" s="79" t="str">
        <f>IFERROR(IFERROR(VLOOKUP(I17879,'DE-PARA'!B:D,3,0),VLOOKUP(I17879,'DE-PARA'!C:D,2,0)),"NÃO ENCONTRADO")</f>
        <v>Serviços</v>
      </c>
      <c r="L17879" s="56" t="str">
        <f>VLOOKUP(K17879,'Base -Receita-Despesa'!$B:$AS,1,FALSE)</f>
        <v>Serviços</v>
      </c>
    </row>
    <row r="17880" spans="1:12" x14ac:dyDescent="0.3">
      <c r="A17880" s="286" t="str">
        <f t="shared" si="558"/>
        <v>2020</v>
      </c>
      <c r="B17880" s="205" t="s">
        <v>691</v>
      </c>
      <c r="C17880" s="205" t="s">
        <v>692</v>
      </c>
      <c r="D17880" s="72" t="str">
        <f t="shared" si="559"/>
        <v>mai/2020</v>
      </c>
      <c r="E17880" s="206">
        <v>43964</v>
      </c>
      <c r="F17880" s="205">
        <v>9875</v>
      </c>
      <c r="G17880" s="205" t="s">
        <v>287</v>
      </c>
      <c r="H17880" s="207" t="s">
        <v>2989</v>
      </c>
      <c r="I17880" s="207" t="s">
        <v>241</v>
      </c>
      <c r="J17880" s="207">
        <v>-320</v>
      </c>
      <c r="K17880" s="79" t="str">
        <f>IFERROR(IFERROR(VLOOKUP(I17880,'DE-PARA'!B:D,3,0),VLOOKUP(I17880,'DE-PARA'!C:D,2,0)),"NÃO ENCONTRADO")</f>
        <v>Materiais</v>
      </c>
      <c r="L17880" s="56" t="str">
        <f>VLOOKUP(K17880,'Base -Receita-Despesa'!$B:$AS,1,FALSE)</f>
        <v>Materiais</v>
      </c>
    </row>
    <row r="17881" spans="1:12" x14ac:dyDescent="0.3">
      <c r="A17881" s="286" t="str">
        <f t="shared" si="558"/>
        <v>2020</v>
      </c>
      <c r="B17881" s="205" t="s">
        <v>691</v>
      </c>
      <c r="C17881" s="205" t="s">
        <v>692</v>
      </c>
      <c r="D17881" s="72" t="str">
        <f t="shared" si="559"/>
        <v>mai/2020</v>
      </c>
      <c r="E17881" s="206">
        <v>43964</v>
      </c>
      <c r="F17881" s="205">
        <v>9875</v>
      </c>
      <c r="G17881" s="205" t="s">
        <v>287</v>
      </c>
      <c r="H17881" s="207" t="s">
        <v>2989</v>
      </c>
      <c r="I17881" s="207" t="s">
        <v>189</v>
      </c>
      <c r="J17881" s="207">
        <v>-29.33</v>
      </c>
      <c r="K17881" s="79" t="str">
        <f>IFERROR(IFERROR(VLOOKUP(I17881,'DE-PARA'!B:D,3,0),VLOOKUP(I17881,'DE-PARA'!C:D,2,0)),"NÃO ENCONTRADO")</f>
        <v>Outras Saídas</v>
      </c>
      <c r="L17881" s="56" t="str">
        <f>VLOOKUP(K17881,'Base -Receita-Despesa'!$B:$AS,1,FALSE)</f>
        <v>Outras Saídas</v>
      </c>
    </row>
    <row r="17882" spans="1:12" x14ac:dyDescent="0.3">
      <c r="A17882" s="286" t="str">
        <f t="shared" si="558"/>
        <v>2020</v>
      </c>
      <c r="B17882" s="205" t="s">
        <v>691</v>
      </c>
      <c r="C17882" s="205" t="s">
        <v>692</v>
      </c>
      <c r="D17882" s="72" t="str">
        <f t="shared" si="559"/>
        <v>mai/2020</v>
      </c>
      <c r="E17882" s="206">
        <v>43964</v>
      </c>
      <c r="F17882" s="205">
        <v>9876</v>
      </c>
      <c r="G17882" s="205" t="s">
        <v>287</v>
      </c>
      <c r="H17882" s="207" t="s">
        <v>2989</v>
      </c>
      <c r="I17882" s="207" t="s">
        <v>241</v>
      </c>
      <c r="J17882" s="207">
        <v>-552.27</v>
      </c>
      <c r="K17882" s="79" t="str">
        <f>IFERROR(IFERROR(VLOOKUP(I17882,'DE-PARA'!B:D,3,0),VLOOKUP(I17882,'DE-PARA'!C:D,2,0)),"NÃO ENCONTRADO")</f>
        <v>Materiais</v>
      </c>
      <c r="L17882" s="56" t="str">
        <f>VLOOKUP(K17882,'Base -Receita-Despesa'!$B:$AS,1,FALSE)</f>
        <v>Materiais</v>
      </c>
    </row>
    <row r="17883" spans="1:12" x14ac:dyDescent="0.3">
      <c r="A17883" s="286" t="str">
        <f t="shared" si="558"/>
        <v>2020</v>
      </c>
      <c r="B17883" s="205" t="s">
        <v>691</v>
      </c>
      <c r="C17883" s="205" t="s">
        <v>692</v>
      </c>
      <c r="D17883" s="72" t="str">
        <f t="shared" si="559"/>
        <v>mai/2020</v>
      </c>
      <c r="E17883" s="206">
        <v>43964</v>
      </c>
      <c r="F17883" s="205">
        <v>9876</v>
      </c>
      <c r="G17883" s="205" t="s">
        <v>287</v>
      </c>
      <c r="H17883" s="207" t="s">
        <v>2989</v>
      </c>
      <c r="I17883" s="207" t="s">
        <v>189</v>
      </c>
      <c r="J17883" s="207">
        <v>-50.62</v>
      </c>
      <c r="K17883" s="79" t="str">
        <f>IFERROR(IFERROR(VLOOKUP(I17883,'DE-PARA'!B:D,3,0),VLOOKUP(I17883,'DE-PARA'!C:D,2,0)),"NÃO ENCONTRADO")</f>
        <v>Outras Saídas</v>
      </c>
      <c r="L17883" s="56" t="str">
        <f>VLOOKUP(K17883,'Base -Receita-Despesa'!$B:$AS,1,FALSE)</f>
        <v>Outras Saídas</v>
      </c>
    </row>
    <row r="17884" spans="1:12" x14ac:dyDescent="0.3">
      <c r="A17884" s="286" t="str">
        <f t="shared" si="558"/>
        <v>2020</v>
      </c>
      <c r="B17884" s="205" t="s">
        <v>691</v>
      </c>
      <c r="C17884" s="205" t="s">
        <v>692</v>
      </c>
      <c r="D17884" s="72" t="str">
        <f t="shared" si="559"/>
        <v>mai/2020</v>
      </c>
      <c r="E17884" s="206">
        <v>43964</v>
      </c>
      <c r="F17884" s="205">
        <v>9848</v>
      </c>
      <c r="G17884" s="205" t="s">
        <v>287</v>
      </c>
      <c r="H17884" s="207" t="s">
        <v>2989</v>
      </c>
      <c r="I17884" s="207" t="s">
        <v>241</v>
      </c>
      <c r="J17884" s="207">
        <v>-160</v>
      </c>
      <c r="K17884" s="79" t="str">
        <f>IFERROR(IFERROR(VLOOKUP(I17884,'DE-PARA'!B:D,3,0),VLOOKUP(I17884,'DE-PARA'!C:D,2,0)),"NÃO ENCONTRADO")</f>
        <v>Materiais</v>
      </c>
      <c r="L17884" s="56" t="str">
        <f>VLOOKUP(K17884,'Base -Receita-Despesa'!$B:$AS,1,FALSE)</f>
        <v>Materiais</v>
      </c>
    </row>
    <row r="17885" spans="1:12" x14ac:dyDescent="0.3">
      <c r="A17885" s="286" t="str">
        <f t="shared" si="558"/>
        <v>2020</v>
      </c>
      <c r="B17885" s="205" t="s">
        <v>691</v>
      </c>
      <c r="C17885" s="205" t="s">
        <v>692</v>
      </c>
      <c r="D17885" s="72" t="str">
        <f t="shared" si="559"/>
        <v>mai/2020</v>
      </c>
      <c r="E17885" s="206">
        <v>43964</v>
      </c>
      <c r="F17885" s="205">
        <v>9848</v>
      </c>
      <c r="G17885" s="205" t="s">
        <v>287</v>
      </c>
      <c r="H17885" s="207" t="s">
        <v>2989</v>
      </c>
      <c r="I17885" s="207" t="s">
        <v>189</v>
      </c>
      <c r="J17885" s="207">
        <v>-13.33</v>
      </c>
      <c r="K17885" s="79" t="str">
        <f>IFERROR(IFERROR(VLOOKUP(I17885,'DE-PARA'!B:D,3,0),VLOOKUP(I17885,'DE-PARA'!C:D,2,0)),"NÃO ENCONTRADO")</f>
        <v>Outras Saídas</v>
      </c>
      <c r="L17885" s="56" t="str">
        <f>VLOOKUP(K17885,'Base -Receita-Despesa'!$B:$AS,1,FALSE)</f>
        <v>Outras Saídas</v>
      </c>
    </row>
    <row r="17886" spans="1:12" x14ac:dyDescent="0.3">
      <c r="A17886" s="286" t="str">
        <f t="shared" si="558"/>
        <v>2020</v>
      </c>
      <c r="B17886" s="205" t="s">
        <v>691</v>
      </c>
      <c r="C17886" s="205" t="s">
        <v>692</v>
      </c>
      <c r="D17886" s="72" t="str">
        <f t="shared" si="559"/>
        <v>mai/2020</v>
      </c>
      <c r="E17886" s="206">
        <v>43964</v>
      </c>
      <c r="F17886" s="205">
        <v>9841</v>
      </c>
      <c r="G17886" s="205" t="s">
        <v>287</v>
      </c>
      <c r="H17886" s="207" t="s">
        <v>2989</v>
      </c>
      <c r="I17886" s="207" t="s">
        <v>253</v>
      </c>
      <c r="J17886" s="207">
        <v>-319.60000000000002</v>
      </c>
      <c r="K17886" s="79" t="str">
        <f>IFERROR(IFERROR(VLOOKUP(I17886,'DE-PARA'!B:D,3,0),VLOOKUP(I17886,'DE-PARA'!C:D,2,0)),"NÃO ENCONTRADO")</f>
        <v>Materiais</v>
      </c>
      <c r="L17886" s="56" t="str">
        <f>VLOOKUP(K17886,'Base -Receita-Despesa'!$B:$AS,1,FALSE)</f>
        <v>Materiais</v>
      </c>
    </row>
    <row r="17887" spans="1:12" x14ac:dyDescent="0.3">
      <c r="A17887" s="286" t="str">
        <f t="shared" si="558"/>
        <v>2020</v>
      </c>
      <c r="B17887" s="205" t="s">
        <v>691</v>
      </c>
      <c r="C17887" s="205" t="s">
        <v>692</v>
      </c>
      <c r="D17887" s="72" t="str">
        <f t="shared" si="559"/>
        <v>mai/2020</v>
      </c>
      <c r="E17887" s="206">
        <v>43964</v>
      </c>
      <c r="F17887" s="205">
        <v>9841</v>
      </c>
      <c r="G17887" s="205" t="s">
        <v>287</v>
      </c>
      <c r="H17887" s="207" t="s">
        <v>2989</v>
      </c>
      <c r="I17887" s="207" t="s">
        <v>189</v>
      </c>
      <c r="J17887" s="207">
        <v>-25.56</v>
      </c>
      <c r="K17887" s="79" t="str">
        <f>IFERROR(IFERROR(VLOOKUP(I17887,'DE-PARA'!B:D,3,0),VLOOKUP(I17887,'DE-PARA'!C:D,2,0)),"NÃO ENCONTRADO")</f>
        <v>Outras Saídas</v>
      </c>
      <c r="L17887" s="56" t="str">
        <f>VLOOKUP(K17887,'Base -Receita-Despesa'!$B:$AS,1,FALSE)</f>
        <v>Outras Saídas</v>
      </c>
    </row>
    <row r="17888" spans="1:12" x14ac:dyDescent="0.3">
      <c r="A17888" s="286" t="str">
        <f t="shared" si="558"/>
        <v>2020</v>
      </c>
      <c r="B17888" s="205" t="s">
        <v>691</v>
      </c>
      <c r="C17888" s="205" t="s">
        <v>692</v>
      </c>
      <c r="D17888" s="72" t="str">
        <f t="shared" si="559"/>
        <v>mai/2020</v>
      </c>
      <c r="E17888" s="206">
        <v>43964</v>
      </c>
      <c r="F17888" s="205" t="s">
        <v>201</v>
      </c>
      <c r="G17888" s="205" t="s">
        <v>287</v>
      </c>
      <c r="H17888" s="207" t="s">
        <v>1887</v>
      </c>
      <c r="I17888" s="207" t="s">
        <v>123</v>
      </c>
      <c r="J17888" s="208">
        <v>500000</v>
      </c>
      <c r="K17888" s="79" t="str">
        <f>IFERROR(IFERROR(VLOOKUP(I17888,'DE-PARA'!B:D,3,0),VLOOKUP(I17888,'DE-PARA'!C:D,2,0)),"NÃO ENCONTRADO")</f>
        <v>TEV – Transferências Entre Contas (Entradas)</v>
      </c>
      <c r="L17888" s="56" t="str">
        <f>VLOOKUP(K17888,'Base -Receita-Despesa'!$B:$AS,1,FALSE)</f>
        <v>TEV – Transferências Entre Contas (Entradas)</v>
      </c>
    </row>
    <row r="17889" spans="1:12" x14ac:dyDescent="0.3">
      <c r="A17889" s="286" t="str">
        <f t="shared" si="558"/>
        <v>2020</v>
      </c>
      <c r="B17889" s="205" t="s">
        <v>691</v>
      </c>
      <c r="C17889" s="205" t="s">
        <v>692</v>
      </c>
      <c r="D17889" s="72" t="str">
        <f t="shared" si="559"/>
        <v>mai/2020</v>
      </c>
      <c r="E17889" s="206">
        <v>43964</v>
      </c>
      <c r="F17889" s="205">
        <v>113</v>
      </c>
      <c r="G17889" s="205" t="s">
        <v>2990</v>
      </c>
      <c r="H17889" s="207" t="s">
        <v>327</v>
      </c>
      <c r="I17889" s="207" t="s">
        <v>134</v>
      </c>
      <c r="J17889" s="208">
        <v>-44892</v>
      </c>
      <c r="K17889" s="79" t="str">
        <f>IFERROR(IFERROR(VLOOKUP(I17889,'DE-PARA'!B:D,3,0),VLOOKUP(I17889,'DE-PARA'!C:D,2,0)),"NÃO ENCONTRADO")</f>
        <v>Serviços</v>
      </c>
      <c r="L17889" s="56" t="str">
        <f>VLOOKUP(K17889,'Base -Receita-Despesa'!$B:$AS,1,FALSE)</f>
        <v>Serviços</v>
      </c>
    </row>
    <row r="17890" spans="1:12" x14ac:dyDescent="0.3">
      <c r="A17890" s="286" t="str">
        <f t="shared" si="558"/>
        <v>2020</v>
      </c>
      <c r="B17890" s="205" t="s">
        <v>691</v>
      </c>
      <c r="C17890" s="205" t="s">
        <v>692</v>
      </c>
      <c r="D17890" s="72" t="str">
        <f t="shared" si="559"/>
        <v>mai/2020</v>
      </c>
      <c r="E17890" s="206">
        <v>43964</v>
      </c>
      <c r="F17890" s="205">
        <v>779</v>
      </c>
      <c r="G17890" s="205" t="s">
        <v>287</v>
      </c>
      <c r="H17890" s="207" t="s">
        <v>156</v>
      </c>
      <c r="I17890" s="207" t="s">
        <v>157</v>
      </c>
      <c r="J17890" s="208">
        <v>-4814.5</v>
      </c>
      <c r="K17890" s="79" t="str">
        <f>IFERROR(IFERROR(VLOOKUP(I17890,'DE-PARA'!B:D,3,0),VLOOKUP(I17890,'DE-PARA'!C:D,2,0)),"NÃO ENCONTRADO")</f>
        <v>Serviços</v>
      </c>
      <c r="L17890" s="56" t="str">
        <f>VLOOKUP(K17890,'Base -Receita-Despesa'!$B:$AS,1,FALSE)</f>
        <v>Serviços</v>
      </c>
    </row>
    <row r="17891" spans="1:12" x14ac:dyDescent="0.3">
      <c r="A17891" s="286" t="str">
        <f t="shared" si="558"/>
        <v>2020</v>
      </c>
      <c r="B17891" s="205" t="s">
        <v>693</v>
      </c>
      <c r="C17891" s="205" t="s">
        <v>692</v>
      </c>
      <c r="D17891" s="72" t="str">
        <f t="shared" si="559"/>
        <v>mai/2020</v>
      </c>
      <c r="E17891" s="206">
        <v>43964</v>
      </c>
      <c r="F17891" s="205" t="s">
        <v>201</v>
      </c>
      <c r="G17891" s="205" t="s">
        <v>287</v>
      </c>
      <c r="H17891" s="207" t="s">
        <v>1887</v>
      </c>
      <c r="I17891" s="207" t="s">
        <v>123</v>
      </c>
      <c r="J17891" s="208">
        <v>-500000</v>
      </c>
      <c r="K17891" s="79" t="str">
        <f>IFERROR(IFERROR(VLOOKUP(I17891,'DE-PARA'!B:D,3,0),VLOOKUP(I17891,'DE-PARA'!C:D,2,0)),"NÃO ENCONTRADO")</f>
        <v>TEV – Transferências Entre Contas (Entradas)</v>
      </c>
      <c r="L17891" s="56" t="str">
        <f>VLOOKUP(K17891,'Base -Receita-Despesa'!$B:$AS,1,FALSE)</f>
        <v>TEV – Transferências Entre Contas (Entradas)</v>
      </c>
    </row>
    <row r="17892" spans="1:12" x14ac:dyDescent="0.3">
      <c r="A17892" s="286" t="str">
        <f t="shared" si="558"/>
        <v>2020</v>
      </c>
      <c r="B17892" s="205" t="s">
        <v>691</v>
      </c>
      <c r="C17892" s="205" t="s">
        <v>692</v>
      </c>
      <c r="D17892" s="72" t="str">
        <f t="shared" si="559"/>
        <v>mai/2020</v>
      </c>
      <c r="E17892" s="206">
        <v>43965</v>
      </c>
      <c r="F17892" s="205">
        <v>217</v>
      </c>
      <c r="G17892" s="205" t="s">
        <v>287</v>
      </c>
      <c r="H17892" s="207" t="s">
        <v>2991</v>
      </c>
      <c r="I17892" s="207" t="s">
        <v>137</v>
      </c>
      <c r="J17892" s="208">
        <v>-1036.25</v>
      </c>
      <c r="K17892" s="79" t="str">
        <f>IFERROR(IFERROR(VLOOKUP(I17892,'DE-PARA'!B:D,3,0),VLOOKUP(I17892,'DE-PARA'!C:D,2,0)),"NÃO ENCONTRADO")</f>
        <v>Materiais</v>
      </c>
      <c r="L17892" s="56" t="str">
        <f>VLOOKUP(K17892,'Base -Receita-Despesa'!$B:$AS,1,FALSE)</f>
        <v>Materiais</v>
      </c>
    </row>
    <row r="17893" spans="1:12" x14ac:dyDescent="0.3">
      <c r="A17893" s="286" t="str">
        <f t="shared" si="558"/>
        <v>2020</v>
      </c>
      <c r="B17893" s="205" t="s">
        <v>691</v>
      </c>
      <c r="C17893" s="205" t="s">
        <v>692</v>
      </c>
      <c r="D17893" s="72" t="str">
        <f t="shared" si="559"/>
        <v>mai/2020</v>
      </c>
      <c r="E17893" s="206">
        <v>43965</v>
      </c>
      <c r="F17893" s="205">
        <v>280</v>
      </c>
      <c r="G17893" s="205" t="s">
        <v>287</v>
      </c>
      <c r="H17893" s="207" t="s">
        <v>2991</v>
      </c>
      <c r="I17893" s="207" t="s">
        <v>137</v>
      </c>
      <c r="J17893" s="207">
        <v>-828.97</v>
      </c>
      <c r="K17893" s="79" t="str">
        <f>IFERROR(IFERROR(VLOOKUP(I17893,'DE-PARA'!B:D,3,0),VLOOKUP(I17893,'DE-PARA'!C:D,2,0)),"NÃO ENCONTRADO")</f>
        <v>Materiais</v>
      </c>
      <c r="L17893" s="56" t="str">
        <f>VLOOKUP(K17893,'Base -Receita-Despesa'!$B:$AS,1,FALSE)</f>
        <v>Materiais</v>
      </c>
    </row>
    <row r="17894" spans="1:12" x14ac:dyDescent="0.3">
      <c r="A17894" s="286" t="str">
        <f t="shared" si="558"/>
        <v>2020</v>
      </c>
      <c r="B17894" s="205" t="s">
        <v>691</v>
      </c>
      <c r="C17894" s="205" t="s">
        <v>692</v>
      </c>
      <c r="D17894" s="72" t="str">
        <f t="shared" si="559"/>
        <v>mai/2020</v>
      </c>
      <c r="E17894" s="206">
        <v>43965</v>
      </c>
      <c r="F17894" s="205">
        <v>263</v>
      </c>
      <c r="G17894" s="205" t="s">
        <v>287</v>
      </c>
      <c r="H17894" s="207" t="s">
        <v>2991</v>
      </c>
      <c r="I17894" s="207" t="s">
        <v>137</v>
      </c>
      <c r="J17894" s="208">
        <v>-1067.1099999999999</v>
      </c>
      <c r="K17894" s="79" t="str">
        <f>IFERROR(IFERROR(VLOOKUP(I17894,'DE-PARA'!B:D,3,0),VLOOKUP(I17894,'DE-PARA'!C:D,2,0)),"NÃO ENCONTRADO")</f>
        <v>Materiais</v>
      </c>
      <c r="L17894" s="56" t="str">
        <f>VLOOKUP(K17894,'Base -Receita-Despesa'!$B:$AS,1,FALSE)</f>
        <v>Materiais</v>
      </c>
    </row>
    <row r="17895" spans="1:12" x14ac:dyDescent="0.3">
      <c r="A17895" s="286" t="str">
        <f t="shared" si="558"/>
        <v>2020</v>
      </c>
      <c r="B17895" s="205" t="s">
        <v>691</v>
      </c>
      <c r="C17895" s="205" t="s">
        <v>692</v>
      </c>
      <c r="D17895" s="72" t="str">
        <f t="shared" si="559"/>
        <v>mai/2020</v>
      </c>
      <c r="E17895" s="206">
        <v>43965</v>
      </c>
      <c r="F17895" s="205">
        <v>249</v>
      </c>
      <c r="G17895" s="205" t="s">
        <v>287</v>
      </c>
      <c r="H17895" s="207" t="s">
        <v>2991</v>
      </c>
      <c r="I17895" s="207" t="s">
        <v>137</v>
      </c>
      <c r="J17895" s="207">
        <v>-970.8</v>
      </c>
      <c r="K17895" s="79" t="str">
        <f>IFERROR(IFERROR(VLOOKUP(I17895,'DE-PARA'!B:D,3,0),VLOOKUP(I17895,'DE-PARA'!C:D,2,0)),"NÃO ENCONTRADO")</f>
        <v>Materiais</v>
      </c>
      <c r="L17895" s="56" t="str">
        <f>VLOOKUP(K17895,'Base -Receita-Despesa'!$B:$AS,1,FALSE)</f>
        <v>Materiais</v>
      </c>
    </row>
    <row r="17896" spans="1:12" x14ac:dyDescent="0.3">
      <c r="A17896" s="286" t="str">
        <f t="shared" si="558"/>
        <v>2020</v>
      </c>
      <c r="B17896" s="205" t="s">
        <v>691</v>
      </c>
      <c r="C17896" s="205" t="s">
        <v>692</v>
      </c>
      <c r="D17896" s="72" t="str">
        <f t="shared" si="559"/>
        <v>mai/2020</v>
      </c>
      <c r="E17896" s="206">
        <v>43965</v>
      </c>
      <c r="F17896" s="205">
        <v>245</v>
      </c>
      <c r="G17896" s="205" t="s">
        <v>287</v>
      </c>
      <c r="H17896" s="207" t="s">
        <v>2991</v>
      </c>
      <c r="I17896" s="207" t="s">
        <v>137</v>
      </c>
      <c r="J17896" s="208">
        <v>-1010.7</v>
      </c>
      <c r="K17896" s="79" t="str">
        <f>IFERROR(IFERROR(VLOOKUP(I17896,'DE-PARA'!B:D,3,0),VLOOKUP(I17896,'DE-PARA'!C:D,2,0)),"NÃO ENCONTRADO")</f>
        <v>Materiais</v>
      </c>
      <c r="L17896" s="56" t="str">
        <f>VLOOKUP(K17896,'Base -Receita-Despesa'!$B:$AS,1,FALSE)</f>
        <v>Materiais</v>
      </c>
    </row>
    <row r="17897" spans="1:12" x14ac:dyDescent="0.3">
      <c r="A17897" s="286" t="str">
        <f t="shared" si="558"/>
        <v>2020</v>
      </c>
      <c r="B17897" s="205" t="s">
        <v>691</v>
      </c>
      <c r="C17897" s="205" t="s">
        <v>692</v>
      </c>
      <c r="D17897" s="72" t="str">
        <f t="shared" si="559"/>
        <v>mai/2020</v>
      </c>
      <c r="E17897" s="206">
        <v>43965</v>
      </c>
      <c r="F17897" s="205">
        <v>251</v>
      </c>
      <c r="G17897" s="205" t="s">
        <v>287</v>
      </c>
      <c r="H17897" s="207" t="s">
        <v>2991</v>
      </c>
      <c r="I17897" s="207" t="s">
        <v>137</v>
      </c>
      <c r="J17897" s="207">
        <v>-670.55</v>
      </c>
      <c r="K17897" s="79" t="str">
        <f>IFERROR(IFERROR(VLOOKUP(I17897,'DE-PARA'!B:D,3,0),VLOOKUP(I17897,'DE-PARA'!C:D,2,0)),"NÃO ENCONTRADO")</f>
        <v>Materiais</v>
      </c>
      <c r="L17897" s="56" t="str">
        <f>VLOOKUP(K17897,'Base -Receita-Despesa'!$B:$AS,1,FALSE)</f>
        <v>Materiais</v>
      </c>
    </row>
    <row r="17898" spans="1:12" x14ac:dyDescent="0.3">
      <c r="A17898" s="286" t="str">
        <f t="shared" si="558"/>
        <v>2020</v>
      </c>
      <c r="B17898" s="205" t="s">
        <v>691</v>
      </c>
      <c r="C17898" s="205" t="s">
        <v>692</v>
      </c>
      <c r="D17898" s="72" t="str">
        <f t="shared" si="559"/>
        <v>mai/2020</v>
      </c>
      <c r="E17898" s="206">
        <v>43965</v>
      </c>
      <c r="F17898" s="205">
        <v>221</v>
      </c>
      <c r="G17898" s="205" t="s">
        <v>287</v>
      </c>
      <c r="H17898" s="207" t="s">
        <v>2991</v>
      </c>
      <c r="I17898" s="207" t="s">
        <v>137</v>
      </c>
      <c r="J17898" s="207">
        <v>-996.56</v>
      </c>
      <c r="K17898" s="79" t="str">
        <f>IFERROR(IFERROR(VLOOKUP(I17898,'DE-PARA'!B:D,3,0),VLOOKUP(I17898,'DE-PARA'!C:D,2,0)),"NÃO ENCONTRADO")</f>
        <v>Materiais</v>
      </c>
      <c r="L17898" s="56" t="str">
        <f>VLOOKUP(K17898,'Base -Receita-Despesa'!$B:$AS,1,FALSE)</f>
        <v>Materiais</v>
      </c>
    </row>
    <row r="17899" spans="1:12" x14ac:dyDescent="0.3">
      <c r="A17899" s="286" t="str">
        <f t="shared" si="558"/>
        <v>2020</v>
      </c>
      <c r="B17899" s="205" t="s">
        <v>691</v>
      </c>
      <c r="C17899" s="205" t="s">
        <v>692</v>
      </c>
      <c r="D17899" s="72" t="str">
        <f t="shared" si="559"/>
        <v>mai/2020</v>
      </c>
      <c r="E17899" s="206">
        <v>43965</v>
      </c>
      <c r="F17899" s="205">
        <v>3252</v>
      </c>
      <c r="G17899" s="205" t="s">
        <v>287</v>
      </c>
      <c r="H17899" s="207" t="s">
        <v>288</v>
      </c>
      <c r="I17899" s="207" t="s">
        <v>146</v>
      </c>
      <c r="J17899" s="208">
        <v>-1394.98</v>
      </c>
      <c r="K17899" s="79" t="str">
        <f>IFERROR(IFERROR(VLOOKUP(I17899,'DE-PARA'!B:D,3,0),VLOOKUP(I17899,'DE-PARA'!C:D,2,0)),"NÃO ENCONTRADO")</f>
        <v>Serviços</v>
      </c>
      <c r="L17899" s="56" t="str">
        <f>VLOOKUP(K17899,'Base -Receita-Despesa'!$B:$AS,1,FALSE)</f>
        <v>Serviços</v>
      </c>
    </row>
    <row r="17900" spans="1:12" x14ac:dyDescent="0.3">
      <c r="A17900" s="286" t="str">
        <f t="shared" si="558"/>
        <v>2020</v>
      </c>
      <c r="B17900" s="205" t="s">
        <v>691</v>
      </c>
      <c r="C17900" s="205" t="s">
        <v>692</v>
      </c>
      <c r="D17900" s="72" t="str">
        <f t="shared" si="559"/>
        <v>mai/2020</v>
      </c>
      <c r="E17900" s="206">
        <v>43965</v>
      </c>
      <c r="F17900" s="205">
        <v>1051</v>
      </c>
      <c r="G17900" s="205" t="s">
        <v>287</v>
      </c>
      <c r="H17900" s="207" t="s">
        <v>288</v>
      </c>
      <c r="I17900" s="207" t="s">
        <v>244</v>
      </c>
      <c r="J17900" s="208">
        <v>-7849.47</v>
      </c>
      <c r="K17900" s="79" t="str">
        <f>IFERROR(IFERROR(VLOOKUP(I17900,'DE-PARA'!B:D,3,0),VLOOKUP(I17900,'DE-PARA'!C:D,2,0)),"NÃO ENCONTRADO")</f>
        <v>Materiais</v>
      </c>
      <c r="L17900" s="56" t="str">
        <f>VLOOKUP(K17900,'Base -Receita-Despesa'!$B:$AS,1,FALSE)</f>
        <v>Materiais</v>
      </c>
    </row>
    <row r="17901" spans="1:12" x14ac:dyDescent="0.3">
      <c r="A17901" s="286" t="str">
        <f t="shared" si="558"/>
        <v>2020</v>
      </c>
      <c r="B17901" s="205" t="s">
        <v>691</v>
      </c>
      <c r="C17901" s="205" t="s">
        <v>692</v>
      </c>
      <c r="D17901" s="72" t="str">
        <f t="shared" si="559"/>
        <v>mai/2020</v>
      </c>
      <c r="E17901" s="206">
        <v>43965</v>
      </c>
      <c r="F17901" s="205">
        <v>824</v>
      </c>
      <c r="G17901" s="205" t="s">
        <v>287</v>
      </c>
      <c r="H17901" s="207" t="s">
        <v>288</v>
      </c>
      <c r="I17901" s="207" t="s">
        <v>244</v>
      </c>
      <c r="J17901" s="207">
        <v>-534.39</v>
      </c>
      <c r="K17901" s="79" t="str">
        <f>IFERROR(IFERROR(VLOOKUP(I17901,'DE-PARA'!B:D,3,0),VLOOKUP(I17901,'DE-PARA'!C:D,2,0)),"NÃO ENCONTRADO")</f>
        <v>Materiais</v>
      </c>
      <c r="L17901" s="56" t="str">
        <f>VLOOKUP(K17901,'Base -Receita-Despesa'!$B:$AS,1,FALSE)</f>
        <v>Materiais</v>
      </c>
    </row>
    <row r="17902" spans="1:12" x14ac:dyDescent="0.3">
      <c r="A17902" s="286" t="str">
        <f t="shared" si="558"/>
        <v>2020</v>
      </c>
      <c r="B17902" s="205" t="s">
        <v>691</v>
      </c>
      <c r="C17902" s="205" t="s">
        <v>692</v>
      </c>
      <c r="D17902" s="72" t="str">
        <f t="shared" si="559"/>
        <v>mai/2020</v>
      </c>
      <c r="E17902" s="206">
        <v>43965</v>
      </c>
      <c r="F17902" s="205">
        <v>824</v>
      </c>
      <c r="G17902" s="205" t="s">
        <v>287</v>
      </c>
      <c r="H17902" s="207" t="s">
        <v>288</v>
      </c>
      <c r="I17902" s="207" t="s">
        <v>189</v>
      </c>
      <c r="J17902" s="207">
        <v>-9</v>
      </c>
      <c r="K17902" s="79" t="str">
        <f>IFERROR(IFERROR(VLOOKUP(I17902,'DE-PARA'!B:D,3,0),VLOOKUP(I17902,'DE-PARA'!C:D,2,0)),"NÃO ENCONTRADO")</f>
        <v>Outras Saídas</v>
      </c>
      <c r="L17902" s="56" t="str">
        <f>VLOOKUP(K17902,'Base -Receita-Despesa'!$B:$AS,1,FALSE)</f>
        <v>Outras Saídas</v>
      </c>
    </row>
    <row r="17903" spans="1:12" x14ac:dyDescent="0.3">
      <c r="A17903" s="286" t="str">
        <f t="shared" si="558"/>
        <v>2020</v>
      </c>
      <c r="B17903" s="205" t="s">
        <v>691</v>
      </c>
      <c r="C17903" s="205" t="s">
        <v>692</v>
      </c>
      <c r="D17903" s="72" t="str">
        <f t="shared" si="559"/>
        <v>mai/2020</v>
      </c>
      <c r="E17903" s="206">
        <v>43965</v>
      </c>
      <c r="F17903" s="205">
        <v>3574</v>
      </c>
      <c r="G17903" s="205" t="s">
        <v>287</v>
      </c>
      <c r="H17903" s="207" t="s">
        <v>288</v>
      </c>
      <c r="I17903" s="207" t="s">
        <v>244</v>
      </c>
      <c r="J17903" s="207">
        <v>-555.29999999999995</v>
      </c>
      <c r="K17903" s="79" t="str">
        <f>IFERROR(IFERROR(VLOOKUP(I17903,'DE-PARA'!B:D,3,0),VLOOKUP(I17903,'DE-PARA'!C:D,2,0)),"NÃO ENCONTRADO")</f>
        <v>Materiais</v>
      </c>
      <c r="L17903" s="56" t="str">
        <f>VLOOKUP(K17903,'Base -Receita-Despesa'!$B:$AS,1,FALSE)</f>
        <v>Materiais</v>
      </c>
    </row>
    <row r="17904" spans="1:12" x14ac:dyDescent="0.3">
      <c r="A17904" s="286" t="str">
        <f t="shared" si="558"/>
        <v>2020</v>
      </c>
      <c r="B17904" s="205" t="s">
        <v>691</v>
      </c>
      <c r="C17904" s="205" t="s">
        <v>692</v>
      </c>
      <c r="D17904" s="72" t="str">
        <f t="shared" si="559"/>
        <v>mai/2020</v>
      </c>
      <c r="E17904" s="206">
        <v>43965</v>
      </c>
      <c r="F17904" s="205">
        <v>83902</v>
      </c>
      <c r="G17904" s="205" t="s">
        <v>287</v>
      </c>
      <c r="H17904" s="207" t="s">
        <v>288</v>
      </c>
      <c r="I17904" s="207" t="s">
        <v>244</v>
      </c>
      <c r="J17904" s="207">
        <v>-598.78</v>
      </c>
      <c r="K17904" s="79" t="str">
        <f>IFERROR(IFERROR(VLOOKUP(I17904,'DE-PARA'!B:D,3,0),VLOOKUP(I17904,'DE-PARA'!C:D,2,0)),"NÃO ENCONTRADO")</f>
        <v>Materiais</v>
      </c>
      <c r="L17904" s="56" t="str">
        <f>VLOOKUP(K17904,'Base -Receita-Despesa'!$B:$AS,1,FALSE)</f>
        <v>Materiais</v>
      </c>
    </row>
    <row r="17905" spans="1:12" x14ac:dyDescent="0.3">
      <c r="A17905" s="286" t="str">
        <f t="shared" si="558"/>
        <v>2020</v>
      </c>
      <c r="B17905" s="205" t="s">
        <v>691</v>
      </c>
      <c r="C17905" s="205" t="s">
        <v>692</v>
      </c>
      <c r="D17905" s="72" t="str">
        <f t="shared" si="559"/>
        <v>mai/2020</v>
      </c>
      <c r="E17905" s="206">
        <v>43965</v>
      </c>
      <c r="F17905" s="205">
        <v>177494</v>
      </c>
      <c r="G17905" s="205" t="s">
        <v>610</v>
      </c>
      <c r="H17905" s="207" t="s">
        <v>2928</v>
      </c>
      <c r="I17905" s="207" t="s">
        <v>134</v>
      </c>
      <c r="J17905" s="208">
        <v>-5270.34</v>
      </c>
      <c r="K17905" s="79" t="str">
        <f>IFERROR(IFERROR(VLOOKUP(I17905,'DE-PARA'!B:D,3,0),VLOOKUP(I17905,'DE-PARA'!C:D,2,0)),"NÃO ENCONTRADO")</f>
        <v>Serviços</v>
      </c>
      <c r="L17905" s="56" t="str">
        <f>VLOOKUP(K17905,'Base -Receita-Despesa'!$B:$AS,1,FALSE)</f>
        <v>Serviços</v>
      </c>
    </row>
    <row r="17906" spans="1:12" x14ac:dyDescent="0.3">
      <c r="A17906" s="286" t="str">
        <f t="shared" si="558"/>
        <v>2020</v>
      </c>
      <c r="B17906" s="205" t="s">
        <v>691</v>
      </c>
      <c r="C17906" s="205" t="s">
        <v>692</v>
      </c>
      <c r="D17906" s="72" t="str">
        <f t="shared" si="559"/>
        <v>mai/2020</v>
      </c>
      <c r="E17906" s="206">
        <v>43965</v>
      </c>
      <c r="F17906" s="205">
        <v>175217</v>
      </c>
      <c r="G17906" s="205" t="s">
        <v>287</v>
      </c>
      <c r="H17906" s="207" t="s">
        <v>2928</v>
      </c>
      <c r="I17906" s="207" t="s">
        <v>134</v>
      </c>
      <c r="J17906" s="208">
        <v>-5270.34</v>
      </c>
      <c r="K17906" s="79" t="str">
        <f>IFERROR(IFERROR(VLOOKUP(I17906,'DE-PARA'!B:D,3,0),VLOOKUP(I17906,'DE-PARA'!C:D,2,0)),"NÃO ENCONTRADO")</f>
        <v>Serviços</v>
      </c>
      <c r="L17906" s="56" t="str">
        <f>VLOOKUP(K17906,'Base -Receita-Despesa'!$B:$AS,1,FALSE)</f>
        <v>Serviços</v>
      </c>
    </row>
    <row r="17907" spans="1:12" x14ac:dyDescent="0.3">
      <c r="A17907" s="286" t="str">
        <f t="shared" si="558"/>
        <v>2020</v>
      </c>
      <c r="B17907" s="205" t="s">
        <v>691</v>
      </c>
      <c r="C17907" s="205" t="s">
        <v>692</v>
      </c>
      <c r="D17907" s="72" t="str">
        <f t="shared" si="559"/>
        <v>mai/2020</v>
      </c>
      <c r="E17907" s="206">
        <v>43965</v>
      </c>
      <c r="F17907" s="205">
        <v>2143</v>
      </c>
      <c r="G17907" s="205" t="s">
        <v>287</v>
      </c>
      <c r="H17907" s="207" t="s">
        <v>316</v>
      </c>
      <c r="I17907" s="207" t="s">
        <v>134</v>
      </c>
      <c r="J17907" s="208">
        <v>-3500</v>
      </c>
      <c r="K17907" s="79" t="str">
        <f>IFERROR(IFERROR(VLOOKUP(I17907,'DE-PARA'!B:D,3,0),VLOOKUP(I17907,'DE-PARA'!C:D,2,0)),"NÃO ENCONTRADO")</f>
        <v>Serviços</v>
      </c>
      <c r="L17907" s="56" t="str">
        <f>VLOOKUP(K17907,'Base -Receita-Despesa'!$B:$AS,1,FALSE)</f>
        <v>Serviços</v>
      </c>
    </row>
    <row r="17908" spans="1:12" x14ac:dyDescent="0.3">
      <c r="A17908" s="286" t="str">
        <f t="shared" si="558"/>
        <v>2020</v>
      </c>
      <c r="B17908" s="205" t="s">
        <v>691</v>
      </c>
      <c r="C17908" s="205" t="s">
        <v>692</v>
      </c>
      <c r="D17908" s="72" t="str">
        <f t="shared" si="559"/>
        <v>mai/2020</v>
      </c>
      <c r="E17908" s="206">
        <v>43965</v>
      </c>
      <c r="F17908" s="205">
        <v>726</v>
      </c>
      <c r="G17908" s="205" t="s">
        <v>287</v>
      </c>
      <c r="H17908" s="207" t="s">
        <v>2992</v>
      </c>
      <c r="I17908" s="207" t="s">
        <v>253</v>
      </c>
      <c r="J17908" s="208">
        <v>-1961.36</v>
      </c>
      <c r="K17908" s="79" t="str">
        <f>IFERROR(IFERROR(VLOOKUP(I17908,'DE-PARA'!B:D,3,0),VLOOKUP(I17908,'DE-PARA'!C:D,2,0)),"NÃO ENCONTRADO")</f>
        <v>Materiais</v>
      </c>
      <c r="L17908" s="56" t="str">
        <f>VLOOKUP(K17908,'Base -Receita-Despesa'!$B:$AS,1,FALSE)</f>
        <v>Materiais</v>
      </c>
    </row>
    <row r="17909" spans="1:12" x14ac:dyDescent="0.3">
      <c r="A17909" s="286" t="str">
        <f t="shared" si="558"/>
        <v>2020</v>
      </c>
      <c r="B17909" s="205" t="s">
        <v>691</v>
      </c>
      <c r="C17909" s="205" t="s">
        <v>692</v>
      </c>
      <c r="D17909" s="72" t="str">
        <f t="shared" si="559"/>
        <v>mai/2020</v>
      </c>
      <c r="E17909" s="206">
        <v>43965</v>
      </c>
      <c r="F17909" s="205">
        <v>1183956</v>
      </c>
      <c r="G17909" s="205" t="s">
        <v>289</v>
      </c>
      <c r="H17909" s="207" t="s">
        <v>389</v>
      </c>
      <c r="I17909" s="207" t="s">
        <v>241</v>
      </c>
      <c r="J17909" s="208">
        <v>-7840.67</v>
      </c>
      <c r="K17909" s="79" t="str">
        <f>IFERROR(IFERROR(VLOOKUP(I17909,'DE-PARA'!B:D,3,0),VLOOKUP(I17909,'DE-PARA'!C:D,2,0)),"NÃO ENCONTRADO")</f>
        <v>Materiais</v>
      </c>
      <c r="L17909" s="56" t="str">
        <f>VLOOKUP(K17909,'Base -Receita-Despesa'!$B:$AS,1,FALSE)</f>
        <v>Materiais</v>
      </c>
    </row>
    <row r="17910" spans="1:12" x14ac:dyDescent="0.3">
      <c r="A17910" s="286" t="str">
        <f t="shared" si="558"/>
        <v>2020</v>
      </c>
      <c r="B17910" s="205" t="s">
        <v>691</v>
      </c>
      <c r="C17910" s="205" t="s">
        <v>692</v>
      </c>
      <c r="D17910" s="72" t="str">
        <f t="shared" si="559"/>
        <v>mai/2020</v>
      </c>
      <c r="E17910" s="206">
        <v>43965</v>
      </c>
      <c r="F17910" s="205">
        <v>1197105</v>
      </c>
      <c r="G17910" s="205" t="s">
        <v>287</v>
      </c>
      <c r="H17910" s="207" t="s">
        <v>389</v>
      </c>
      <c r="I17910" s="207" t="s">
        <v>241</v>
      </c>
      <c r="J17910" s="208">
        <v>-1855.78</v>
      </c>
      <c r="K17910" s="79" t="str">
        <f>IFERROR(IFERROR(VLOOKUP(I17910,'DE-PARA'!B:D,3,0),VLOOKUP(I17910,'DE-PARA'!C:D,2,0)),"NÃO ENCONTRADO")</f>
        <v>Materiais</v>
      </c>
      <c r="L17910" s="56" t="str">
        <f>VLOOKUP(K17910,'Base -Receita-Despesa'!$B:$AS,1,FALSE)</f>
        <v>Materiais</v>
      </c>
    </row>
    <row r="17911" spans="1:12" x14ac:dyDescent="0.3">
      <c r="A17911" s="286" t="str">
        <f t="shared" ref="A17911:A17974" si="560">IF(K17911="NÃO ENCONTRADO",0,RIGHT(D17911,4))</f>
        <v>2020</v>
      </c>
      <c r="B17911" s="205" t="s">
        <v>691</v>
      </c>
      <c r="C17911" s="205" t="s">
        <v>692</v>
      </c>
      <c r="D17911" s="72" t="str">
        <f t="shared" si="559"/>
        <v>mai/2020</v>
      </c>
      <c r="E17911" s="206">
        <v>43965</v>
      </c>
      <c r="F17911" s="205">
        <v>1197107</v>
      </c>
      <c r="G17911" s="205" t="s">
        <v>317</v>
      </c>
      <c r="H17911" s="207" t="s">
        <v>389</v>
      </c>
      <c r="I17911" s="207" t="s">
        <v>241</v>
      </c>
      <c r="J17911" s="208">
        <v>-9693.91</v>
      </c>
      <c r="K17911" s="79" t="str">
        <f>IFERROR(IFERROR(VLOOKUP(I17911,'DE-PARA'!B:D,3,0),VLOOKUP(I17911,'DE-PARA'!C:D,2,0)),"NÃO ENCONTRADO")</f>
        <v>Materiais</v>
      </c>
      <c r="L17911" s="56" t="str">
        <f>VLOOKUP(K17911,'Base -Receita-Despesa'!$B:$AS,1,FALSE)</f>
        <v>Materiais</v>
      </c>
    </row>
    <row r="17912" spans="1:12" x14ac:dyDescent="0.3">
      <c r="A17912" s="286" t="str">
        <f t="shared" si="560"/>
        <v>2020</v>
      </c>
      <c r="B17912" s="205" t="s">
        <v>691</v>
      </c>
      <c r="C17912" s="205" t="s">
        <v>692</v>
      </c>
      <c r="D17912" s="72" t="str">
        <f t="shared" si="559"/>
        <v>mai/2020</v>
      </c>
      <c r="E17912" s="206">
        <v>43965</v>
      </c>
      <c r="F17912" s="205">
        <v>1201280</v>
      </c>
      <c r="G17912" s="205" t="s">
        <v>287</v>
      </c>
      <c r="H17912" s="207" t="s">
        <v>389</v>
      </c>
      <c r="I17912" s="207" t="s">
        <v>253</v>
      </c>
      <c r="J17912" s="208">
        <v>-3038.8</v>
      </c>
      <c r="K17912" s="79" t="str">
        <f>IFERROR(IFERROR(VLOOKUP(I17912,'DE-PARA'!B:D,3,0),VLOOKUP(I17912,'DE-PARA'!C:D,2,0)),"NÃO ENCONTRADO")</f>
        <v>Materiais</v>
      </c>
      <c r="L17912" s="56" t="str">
        <f>VLOOKUP(K17912,'Base -Receita-Despesa'!$B:$AS,1,FALSE)</f>
        <v>Materiais</v>
      </c>
    </row>
    <row r="17913" spans="1:12" x14ac:dyDescent="0.3">
      <c r="A17913" s="286" t="str">
        <f t="shared" si="560"/>
        <v>2020</v>
      </c>
      <c r="B17913" s="205" t="s">
        <v>691</v>
      </c>
      <c r="C17913" s="205" t="s">
        <v>692</v>
      </c>
      <c r="D17913" s="72" t="str">
        <f t="shared" si="559"/>
        <v>mai/2020</v>
      </c>
      <c r="E17913" s="206">
        <v>43965</v>
      </c>
      <c r="F17913" s="205">
        <v>1198290</v>
      </c>
      <c r="G17913" s="205" t="s">
        <v>287</v>
      </c>
      <c r="H17913" s="207" t="s">
        <v>389</v>
      </c>
      <c r="I17913" s="207" t="s">
        <v>241</v>
      </c>
      <c r="J17913" s="208">
        <v>-3185</v>
      </c>
      <c r="K17913" s="79" t="str">
        <f>IFERROR(IFERROR(VLOOKUP(I17913,'DE-PARA'!B:D,3,0),VLOOKUP(I17913,'DE-PARA'!C:D,2,0)),"NÃO ENCONTRADO")</f>
        <v>Materiais</v>
      </c>
      <c r="L17913" s="56" t="str">
        <f>VLOOKUP(K17913,'Base -Receita-Despesa'!$B:$AS,1,FALSE)</f>
        <v>Materiais</v>
      </c>
    </row>
    <row r="17914" spans="1:12" x14ac:dyDescent="0.3">
      <c r="A17914" s="286" t="str">
        <f t="shared" si="560"/>
        <v>2020</v>
      </c>
      <c r="B17914" s="205" t="s">
        <v>691</v>
      </c>
      <c r="C17914" s="205" t="s">
        <v>692</v>
      </c>
      <c r="D17914" s="72" t="str">
        <f t="shared" si="559"/>
        <v>mai/2020</v>
      </c>
      <c r="E17914" s="206">
        <v>43965</v>
      </c>
      <c r="F17914" s="205">
        <v>1197106</v>
      </c>
      <c r="G17914" s="205" t="s">
        <v>287</v>
      </c>
      <c r="H17914" s="207" t="s">
        <v>389</v>
      </c>
      <c r="I17914" s="207" t="s">
        <v>241</v>
      </c>
      <c r="J17914" s="207">
        <v>-611.64</v>
      </c>
      <c r="K17914" s="79" t="str">
        <f>IFERROR(IFERROR(VLOOKUP(I17914,'DE-PARA'!B:D,3,0),VLOOKUP(I17914,'DE-PARA'!C:D,2,0)),"NÃO ENCONTRADO")</f>
        <v>Materiais</v>
      </c>
      <c r="L17914" s="56" t="str">
        <f>VLOOKUP(K17914,'Base -Receita-Despesa'!$B:$AS,1,FALSE)</f>
        <v>Materiais</v>
      </c>
    </row>
    <row r="17915" spans="1:12" x14ac:dyDescent="0.3">
      <c r="A17915" s="286" t="str">
        <f t="shared" si="560"/>
        <v>2020</v>
      </c>
      <c r="B17915" s="205" t="s">
        <v>691</v>
      </c>
      <c r="C17915" s="205" t="s">
        <v>692</v>
      </c>
      <c r="D17915" s="72" t="str">
        <f t="shared" si="559"/>
        <v>mai/2020</v>
      </c>
      <c r="E17915" s="206">
        <v>43965</v>
      </c>
      <c r="F17915" s="205" t="s">
        <v>210</v>
      </c>
      <c r="G17915" s="205" t="s">
        <v>287</v>
      </c>
      <c r="H17915" s="207" t="s">
        <v>196</v>
      </c>
      <c r="I17915" s="207" t="s">
        <v>130</v>
      </c>
      <c r="J17915" s="207">
        <v>-10</v>
      </c>
      <c r="K17915" s="79" t="str">
        <f>IFERROR(IFERROR(VLOOKUP(I17915,'DE-PARA'!B:D,3,0),VLOOKUP(I17915,'DE-PARA'!C:D,2,0)),"NÃO ENCONTRADO")</f>
        <v>Outras Saídas</v>
      </c>
      <c r="L17915" s="56" t="str">
        <f>VLOOKUP(K17915,'Base -Receita-Despesa'!$B:$AS,1,FALSE)</f>
        <v>Outras Saídas</v>
      </c>
    </row>
    <row r="17916" spans="1:12" x14ac:dyDescent="0.3">
      <c r="A17916" s="286" t="str">
        <f t="shared" si="560"/>
        <v>2020</v>
      </c>
      <c r="B17916" s="205" t="s">
        <v>691</v>
      </c>
      <c r="C17916" s="205" t="s">
        <v>692</v>
      </c>
      <c r="D17916" s="72" t="str">
        <f t="shared" si="559"/>
        <v>mai/2020</v>
      </c>
      <c r="E17916" s="206">
        <v>43965</v>
      </c>
      <c r="F17916" s="205" t="s">
        <v>210</v>
      </c>
      <c r="G17916" s="205" t="s">
        <v>287</v>
      </c>
      <c r="H17916" s="207" t="s">
        <v>196</v>
      </c>
      <c r="I17916" s="207" t="s">
        <v>130</v>
      </c>
      <c r="J17916" s="207">
        <v>-10</v>
      </c>
      <c r="K17916" s="79" t="str">
        <f>IFERROR(IFERROR(VLOOKUP(I17916,'DE-PARA'!B:D,3,0),VLOOKUP(I17916,'DE-PARA'!C:D,2,0)),"NÃO ENCONTRADO")</f>
        <v>Outras Saídas</v>
      </c>
      <c r="L17916" s="56" t="str">
        <f>VLOOKUP(K17916,'Base -Receita-Despesa'!$B:$AS,1,FALSE)</f>
        <v>Outras Saídas</v>
      </c>
    </row>
    <row r="17917" spans="1:12" x14ac:dyDescent="0.3">
      <c r="A17917" s="286" t="str">
        <f t="shared" si="560"/>
        <v>2020</v>
      </c>
      <c r="B17917" s="205" t="s">
        <v>691</v>
      </c>
      <c r="C17917" s="205" t="s">
        <v>692</v>
      </c>
      <c r="D17917" s="72" t="str">
        <f t="shared" si="559"/>
        <v>mai/2020</v>
      </c>
      <c r="E17917" s="206">
        <v>43965</v>
      </c>
      <c r="F17917" s="205" t="s">
        <v>210</v>
      </c>
      <c r="G17917" s="205" t="s">
        <v>287</v>
      </c>
      <c r="H17917" s="207" t="s">
        <v>196</v>
      </c>
      <c r="I17917" s="207" t="s">
        <v>130</v>
      </c>
      <c r="J17917" s="207">
        <v>-10</v>
      </c>
      <c r="K17917" s="79" t="str">
        <f>IFERROR(IFERROR(VLOOKUP(I17917,'DE-PARA'!B:D,3,0),VLOOKUP(I17917,'DE-PARA'!C:D,2,0)),"NÃO ENCONTRADO")</f>
        <v>Outras Saídas</v>
      </c>
      <c r="L17917" s="56" t="str">
        <f>VLOOKUP(K17917,'Base -Receita-Despesa'!$B:$AS,1,FALSE)</f>
        <v>Outras Saídas</v>
      </c>
    </row>
    <row r="17918" spans="1:12" x14ac:dyDescent="0.3">
      <c r="A17918" s="286" t="str">
        <f t="shared" si="560"/>
        <v>2020</v>
      </c>
      <c r="B17918" s="205" t="s">
        <v>691</v>
      </c>
      <c r="C17918" s="205" t="s">
        <v>692</v>
      </c>
      <c r="D17918" s="72" t="str">
        <f t="shared" si="559"/>
        <v>mai/2020</v>
      </c>
      <c r="E17918" s="206">
        <v>43965</v>
      </c>
      <c r="F17918" s="205" t="s">
        <v>210</v>
      </c>
      <c r="G17918" s="205" t="s">
        <v>287</v>
      </c>
      <c r="H17918" s="207" t="s">
        <v>196</v>
      </c>
      <c r="I17918" s="207" t="s">
        <v>130</v>
      </c>
      <c r="J17918" s="207">
        <v>-10</v>
      </c>
      <c r="K17918" s="79" t="str">
        <f>IFERROR(IFERROR(VLOOKUP(I17918,'DE-PARA'!B:D,3,0),VLOOKUP(I17918,'DE-PARA'!C:D,2,0)),"NÃO ENCONTRADO")</f>
        <v>Outras Saídas</v>
      </c>
      <c r="L17918" s="56" t="str">
        <f>VLOOKUP(K17918,'Base -Receita-Despesa'!$B:$AS,1,FALSE)</f>
        <v>Outras Saídas</v>
      </c>
    </row>
    <row r="17919" spans="1:12" x14ac:dyDescent="0.3">
      <c r="A17919" s="286" t="str">
        <f t="shared" si="560"/>
        <v>2020</v>
      </c>
      <c r="B17919" s="205" t="s">
        <v>691</v>
      </c>
      <c r="C17919" s="205" t="s">
        <v>692</v>
      </c>
      <c r="D17919" s="72" t="str">
        <f t="shared" si="559"/>
        <v>mai/2020</v>
      </c>
      <c r="E17919" s="206">
        <v>43965</v>
      </c>
      <c r="F17919" s="205" t="s">
        <v>210</v>
      </c>
      <c r="G17919" s="205" t="s">
        <v>287</v>
      </c>
      <c r="H17919" s="207" t="s">
        <v>196</v>
      </c>
      <c r="I17919" s="207" t="s">
        <v>130</v>
      </c>
      <c r="J17919" s="207">
        <v>-10</v>
      </c>
      <c r="K17919" s="79" t="str">
        <f>IFERROR(IFERROR(VLOOKUP(I17919,'DE-PARA'!B:D,3,0),VLOOKUP(I17919,'DE-PARA'!C:D,2,0)),"NÃO ENCONTRADO")</f>
        <v>Outras Saídas</v>
      </c>
      <c r="L17919" s="56" t="str">
        <f>VLOOKUP(K17919,'Base -Receita-Despesa'!$B:$AS,1,FALSE)</f>
        <v>Outras Saídas</v>
      </c>
    </row>
    <row r="17920" spans="1:12" x14ac:dyDescent="0.3">
      <c r="A17920" s="286" t="str">
        <f t="shared" si="560"/>
        <v>2020</v>
      </c>
      <c r="B17920" s="205" t="s">
        <v>691</v>
      </c>
      <c r="C17920" s="205" t="s">
        <v>692</v>
      </c>
      <c r="D17920" s="72" t="str">
        <f t="shared" si="559"/>
        <v>mai/2020</v>
      </c>
      <c r="E17920" s="206">
        <v>43965</v>
      </c>
      <c r="F17920" s="205" t="s">
        <v>210</v>
      </c>
      <c r="G17920" s="205" t="s">
        <v>287</v>
      </c>
      <c r="H17920" s="207" t="s">
        <v>196</v>
      </c>
      <c r="I17920" s="207" t="s">
        <v>130</v>
      </c>
      <c r="J17920" s="207">
        <v>-10</v>
      </c>
      <c r="K17920" s="79" t="str">
        <f>IFERROR(IFERROR(VLOOKUP(I17920,'DE-PARA'!B:D,3,0),VLOOKUP(I17920,'DE-PARA'!C:D,2,0)),"NÃO ENCONTRADO")</f>
        <v>Outras Saídas</v>
      </c>
      <c r="L17920" s="56" t="str">
        <f>VLOOKUP(K17920,'Base -Receita-Despesa'!$B:$AS,1,FALSE)</f>
        <v>Outras Saídas</v>
      </c>
    </row>
    <row r="17921" spans="1:12" x14ac:dyDescent="0.3">
      <c r="A17921" s="286" t="str">
        <f t="shared" si="560"/>
        <v>2020</v>
      </c>
      <c r="B17921" s="205" t="s">
        <v>691</v>
      </c>
      <c r="C17921" s="205" t="s">
        <v>692</v>
      </c>
      <c r="D17921" s="72" t="str">
        <f t="shared" si="559"/>
        <v>mai/2020</v>
      </c>
      <c r="E17921" s="206">
        <v>43965</v>
      </c>
      <c r="F17921" s="205" t="s">
        <v>210</v>
      </c>
      <c r="G17921" s="205" t="s">
        <v>287</v>
      </c>
      <c r="H17921" s="207" t="s">
        <v>196</v>
      </c>
      <c r="I17921" s="207" t="s">
        <v>130</v>
      </c>
      <c r="J17921" s="207">
        <v>-10</v>
      </c>
      <c r="K17921" s="79" t="str">
        <f>IFERROR(IFERROR(VLOOKUP(I17921,'DE-PARA'!B:D,3,0),VLOOKUP(I17921,'DE-PARA'!C:D,2,0)),"NÃO ENCONTRADO")</f>
        <v>Outras Saídas</v>
      </c>
      <c r="L17921" s="56" t="str">
        <f>VLOOKUP(K17921,'Base -Receita-Despesa'!$B:$AS,1,FALSE)</f>
        <v>Outras Saídas</v>
      </c>
    </row>
    <row r="17922" spans="1:12" x14ac:dyDescent="0.3">
      <c r="A17922" s="286" t="str">
        <f t="shared" si="560"/>
        <v>2020</v>
      </c>
      <c r="B17922" s="205" t="s">
        <v>691</v>
      </c>
      <c r="C17922" s="205" t="s">
        <v>692</v>
      </c>
      <c r="D17922" s="72" t="str">
        <f t="shared" si="559"/>
        <v>mai/2020</v>
      </c>
      <c r="E17922" s="206">
        <v>43965</v>
      </c>
      <c r="F17922" s="205" t="s">
        <v>210</v>
      </c>
      <c r="G17922" s="205" t="s">
        <v>287</v>
      </c>
      <c r="H17922" s="207" t="s">
        <v>196</v>
      </c>
      <c r="I17922" s="207" t="s">
        <v>130</v>
      </c>
      <c r="J17922" s="207">
        <v>-10</v>
      </c>
      <c r="K17922" s="79" t="str">
        <f>IFERROR(IFERROR(VLOOKUP(I17922,'DE-PARA'!B:D,3,0),VLOOKUP(I17922,'DE-PARA'!C:D,2,0)),"NÃO ENCONTRADO")</f>
        <v>Outras Saídas</v>
      </c>
      <c r="L17922" s="56" t="str">
        <f>VLOOKUP(K17922,'Base -Receita-Despesa'!$B:$AS,1,FALSE)</f>
        <v>Outras Saídas</v>
      </c>
    </row>
    <row r="17923" spans="1:12" x14ac:dyDescent="0.3">
      <c r="A17923" s="286" t="str">
        <f t="shared" si="560"/>
        <v>2020</v>
      </c>
      <c r="B17923" s="205" t="s">
        <v>691</v>
      </c>
      <c r="C17923" s="205" t="s">
        <v>692</v>
      </c>
      <c r="D17923" s="72" t="str">
        <f t="shared" si="559"/>
        <v>mai/2020</v>
      </c>
      <c r="E17923" s="206">
        <v>43965</v>
      </c>
      <c r="F17923" s="205" t="s">
        <v>210</v>
      </c>
      <c r="G17923" s="205" t="s">
        <v>287</v>
      </c>
      <c r="H17923" s="207" t="s">
        <v>196</v>
      </c>
      <c r="I17923" s="207" t="s">
        <v>130</v>
      </c>
      <c r="J17923" s="207">
        <v>-10</v>
      </c>
      <c r="K17923" s="79" t="str">
        <f>IFERROR(IFERROR(VLOOKUP(I17923,'DE-PARA'!B:D,3,0),VLOOKUP(I17923,'DE-PARA'!C:D,2,0)),"NÃO ENCONTRADO")</f>
        <v>Outras Saídas</v>
      </c>
      <c r="L17923" s="56" t="str">
        <f>VLOOKUP(K17923,'Base -Receita-Despesa'!$B:$AS,1,FALSE)</f>
        <v>Outras Saídas</v>
      </c>
    </row>
    <row r="17924" spans="1:12" x14ac:dyDescent="0.3">
      <c r="A17924" s="286" t="str">
        <f t="shared" si="560"/>
        <v>2020</v>
      </c>
      <c r="B17924" s="205" t="s">
        <v>691</v>
      </c>
      <c r="C17924" s="205" t="s">
        <v>692</v>
      </c>
      <c r="D17924" s="72" t="str">
        <f t="shared" ref="D17924:D17987" si="561">TEXT(E17924,"mmm/aaaa")</f>
        <v>mai/2020</v>
      </c>
      <c r="E17924" s="206">
        <v>43965</v>
      </c>
      <c r="F17924" s="205" t="s">
        <v>210</v>
      </c>
      <c r="G17924" s="205" t="s">
        <v>287</v>
      </c>
      <c r="H17924" s="207" t="s">
        <v>196</v>
      </c>
      <c r="I17924" s="207" t="s">
        <v>130</v>
      </c>
      <c r="J17924" s="207">
        <v>-10</v>
      </c>
      <c r="K17924" s="79" t="str">
        <f>IFERROR(IFERROR(VLOOKUP(I17924,'DE-PARA'!B:D,3,0),VLOOKUP(I17924,'DE-PARA'!C:D,2,0)),"NÃO ENCONTRADO")</f>
        <v>Outras Saídas</v>
      </c>
      <c r="L17924" s="56" t="str">
        <f>VLOOKUP(K17924,'Base -Receita-Despesa'!$B:$AS,1,FALSE)</f>
        <v>Outras Saídas</v>
      </c>
    </row>
    <row r="17925" spans="1:12" x14ac:dyDescent="0.3">
      <c r="A17925" s="286" t="str">
        <f t="shared" si="560"/>
        <v>2020</v>
      </c>
      <c r="B17925" s="205" t="s">
        <v>691</v>
      </c>
      <c r="C17925" s="205" t="s">
        <v>692</v>
      </c>
      <c r="D17925" s="72" t="str">
        <f t="shared" si="561"/>
        <v>mai/2020</v>
      </c>
      <c r="E17925" s="206">
        <v>43965</v>
      </c>
      <c r="F17925" s="205" t="s">
        <v>210</v>
      </c>
      <c r="G17925" s="205" t="s">
        <v>287</v>
      </c>
      <c r="H17925" s="207" t="s">
        <v>196</v>
      </c>
      <c r="I17925" s="207" t="s">
        <v>130</v>
      </c>
      <c r="J17925" s="207">
        <v>-10</v>
      </c>
      <c r="K17925" s="79" t="str">
        <f>IFERROR(IFERROR(VLOOKUP(I17925,'DE-PARA'!B:D,3,0),VLOOKUP(I17925,'DE-PARA'!C:D,2,0)),"NÃO ENCONTRADO")</f>
        <v>Outras Saídas</v>
      </c>
      <c r="L17925" s="56" t="str">
        <f>VLOOKUP(K17925,'Base -Receita-Despesa'!$B:$AS,1,FALSE)</f>
        <v>Outras Saídas</v>
      </c>
    </row>
    <row r="17926" spans="1:12" x14ac:dyDescent="0.3">
      <c r="A17926" s="286" t="str">
        <f t="shared" si="560"/>
        <v>2020</v>
      </c>
      <c r="B17926" s="205" t="s">
        <v>691</v>
      </c>
      <c r="C17926" s="205" t="s">
        <v>692</v>
      </c>
      <c r="D17926" s="72" t="str">
        <f t="shared" si="561"/>
        <v>mai/2020</v>
      </c>
      <c r="E17926" s="206">
        <v>43965</v>
      </c>
      <c r="F17926" s="205" t="s">
        <v>210</v>
      </c>
      <c r="G17926" s="205" t="s">
        <v>287</v>
      </c>
      <c r="H17926" s="207" t="s">
        <v>196</v>
      </c>
      <c r="I17926" s="207" t="s">
        <v>130</v>
      </c>
      <c r="J17926" s="207">
        <v>-10</v>
      </c>
      <c r="K17926" s="79" t="str">
        <f>IFERROR(IFERROR(VLOOKUP(I17926,'DE-PARA'!B:D,3,0),VLOOKUP(I17926,'DE-PARA'!C:D,2,0)),"NÃO ENCONTRADO")</f>
        <v>Outras Saídas</v>
      </c>
      <c r="L17926" s="56" t="str">
        <f>VLOOKUP(K17926,'Base -Receita-Despesa'!$B:$AS,1,FALSE)</f>
        <v>Outras Saídas</v>
      </c>
    </row>
    <row r="17927" spans="1:12" x14ac:dyDescent="0.3">
      <c r="A17927" s="286" t="str">
        <f t="shared" si="560"/>
        <v>2020</v>
      </c>
      <c r="B17927" s="205" t="s">
        <v>691</v>
      </c>
      <c r="C17927" s="205" t="s">
        <v>692</v>
      </c>
      <c r="D17927" s="72" t="str">
        <f t="shared" si="561"/>
        <v>mai/2020</v>
      </c>
      <c r="E17927" s="206">
        <v>43965</v>
      </c>
      <c r="F17927" s="205" t="s">
        <v>210</v>
      </c>
      <c r="G17927" s="205" t="s">
        <v>287</v>
      </c>
      <c r="H17927" s="207" t="s">
        <v>196</v>
      </c>
      <c r="I17927" s="207" t="s">
        <v>130</v>
      </c>
      <c r="J17927" s="207">
        <v>-10</v>
      </c>
      <c r="K17927" s="79" t="str">
        <f>IFERROR(IFERROR(VLOOKUP(I17927,'DE-PARA'!B:D,3,0),VLOOKUP(I17927,'DE-PARA'!C:D,2,0)),"NÃO ENCONTRADO")</f>
        <v>Outras Saídas</v>
      </c>
      <c r="L17927" s="56" t="str">
        <f>VLOOKUP(K17927,'Base -Receita-Despesa'!$B:$AS,1,FALSE)</f>
        <v>Outras Saídas</v>
      </c>
    </row>
    <row r="17928" spans="1:12" x14ac:dyDescent="0.3">
      <c r="A17928" s="286" t="str">
        <f t="shared" si="560"/>
        <v>2020</v>
      </c>
      <c r="B17928" s="205" t="s">
        <v>691</v>
      </c>
      <c r="C17928" s="205" t="s">
        <v>692</v>
      </c>
      <c r="D17928" s="72" t="str">
        <f t="shared" si="561"/>
        <v>mai/2020</v>
      </c>
      <c r="E17928" s="206">
        <v>43965</v>
      </c>
      <c r="F17928" s="205" t="s">
        <v>210</v>
      </c>
      <c r="G17928" s="205" t="s">
        <v>287</v>
      </c>
      <c r="H17928" s="207" t="s">
        <v>196</v>
      </c>
      <c r="I17928" s="207" t="s">
        <v>130</v>
      </c>
      <c r="J17928" s="207">
        <v>-10</v>
      </c>
      <c r="K17928" s="79" t="str">
        <f>IFERROR(IFERROR(VLOOKUP(I17928,'DE-PARA'!B:D,3,0),VLOOKUP(I17928,'DE-PARA'!C:D,2,0)),"NÃO ENCONTRADO")</f>
        <v>Outras Saídas</v>
      </c>
      <c r="L17928" s="56" t="str">
        <f>VLOOKUP(K17928,'Base -Receita-Despesa'!$B:$AS,1,FALSE)</f>
        <v>Outras Saídas</v>
      </c>
    </row>
    <row r="17929" spans="1:12" x14ac:dyDescent="0.3">
      <c r="A17929" s="286" t="str">
        <f t="shared" si="560"/>
        <v>2020</v>
      </c>
      <c r="B17929" s="205" t="s">
        <v>691</v>
      </c>
      <c r="C17929" s="205" t="s">
        <v>692</v>
      </c>
      <c r="D17929" s="72" t="str">
        <f t="shared" si="561"/>
        <v>mai/2020</v>
      </c>
      <c r="E17929" s="206">
        <v>43965</v>
      </c>
      <c r="F17929" s="205">
        <v>151</v>
      </c>
      <c r="G17929" s="205" t="s">
        <v>287</v>
      </c>
      <c r="H17929" s="239" t="s">
        <v>2993</v>
      </c>
      <c r="I17929" s="207" t="s">
        <v>169</v>
      </c>
      <c r="J17929" s="208">
        <v>-37500</v>
      </c>
      <c r="K17929" s="79" t="str">
        <f>IFERROR(IFERROR(VLOOKUP(I17929,'DE-PARA'!B:D,3,0),VLOOKUP(I17929,'DE-PARA'!C:D,2,0)),"NÃO ENCONTRADO")</f>
        <v>Serviços</v>
      </c>
      <c r="L17929" s="56" t="str">
        <f>VLOOKUP(K17929,'Base -Receita-Despesa'!$B:$AS,1,FALSE)</f>
        <v>Serviços</v>
      </c>
    </row>
    <row r="17930" spans="1:12" x14ac:dyDescent="0.3">
      <c r="A17930" s="286" t="str">
        <f t="shared" si="560"/>
        <v>2020</v>
      </c>
      <c r="B17930" s="205" t="s">
        <v>691</v>
      </c>
      <c r="C17930" s="205" t="s">
        <v>692</v>
      </c>
      <c r="D17930" s="72" t="str">
        <f t="shared" si="561"/>
        <v>mai/2020</v>
      </c>
      <c r="E17930" s="206">
        <v>43965</v>
      </c>
      <c r="F17930" s="205">
        <v>41648</v>
      </c>
      <c r="G17930" s="205" t="s">
        <v>287</v>
      </c>
      <c r="H17930" s="207" t="s">
        <v>2190</v>
      </c>
      <c r="I17930" s="207" t="s">
        <v>118</v>
      </c>
      <c r="J17930" s="208">
        <v>-1076.53</v>
      </c>
      <c r="K17930" s="79" t="str">
        <f>IFERROR(IFERROR(VLOOKUP(I17930,'DE-PARA'!B:D,3,0),VLOOKUP(I17930,'DE-PARA'!C:D,2,0)),"NÃO ENCONTRADO")</f>
        <v>Serviços</v>
      </c>
      <c r="L17930" s="56" t="str">
        <f>VLOOKUP(K17930,'Base -Receita-Despesa'!$B:$AS,1,FALSE)</f>
        <v>Serviços</v>
      </c>
    </row>
    <row r="17931" spans="1:12" x14ac:dyDescent="0.3">
      <c r="A17931" s="286" t="str">
        <f t="shared" si="560"/>
        <v>2020</v>
      </c>
      <c r="B17931" s="205" t="s">
        <v>691</v>
      </c>
      <c r="C17931" s="205" t="s">
        <v>692</v>
      </c>
      <c r="D17931" s="72" t="str">
        <f t="shared" si="561"/>
        <v>mai/2020</v>
      </c>
      <c r="E17931" s="206">
        <v>43965</v>
      </c>
      <c r="F17931" s="205">
        <v>257370</v>
      </c>
      <c r="G17931" s="205" t="s">
        <v>287</v>
      </c>
      <c r="H17931" s="207" t="s">
        <v>2994</v>
      </c>
      <c r="I17931" s="207" t="s">
        <v>276</v>
      </c>
      <c r="J17931" s="208">
        <v>-2480</v>
      </c>
      <c r="K17931" s="79" t="str">
        <f>IFERROR(IFERROR(VLOOKUP(I17931,'DE-PARA'!B:D,3,0),VLOOKUP(I17931,'DE-PARA'!C:D,2,0)),"NÃO ENCONTRADO")</f>
        <v>Investimentos</v>
      </c>
      <c r="L17931" s="56" t="str">
        <f>VLOOKUP(K17931,'Base -Receita-Despesa'!$B:$AS,1,FALSE)</f>
        <v>Investimentos</v>
      </c>
    </row>
    <row r="17932" spans="1:12" x14ac:dyDescent="0.3">
      <c r="A17932" s="286" t="str">
        <f t="shared" si="560"/>
        <v>2020</v>
      </c>
      <c r="B17932" s="205" t="s">
        <v>691</v>
      </c>
      <c r="C17932" s="205" t="s">
        <v>692</v>
      </c>
      <c r="D17932" s="72" t="str">
        <f t="shared" si="561"/>
        <v>mai/2020</v>
      </c>
      <c r="E17932" s="206">
        <v>43965</v>
      </c>
      <c r="F17932" s="205">
        <v>14698</v>
      </c>
      <c r="G17932" s="205" t="s">
        <v>317</v>
      </c>
      <c r="H17932" s="207" t="s">
        <v>356</v>
      </c>
      <c r="I17932" s="207" t="s">
        <v>240</v>
      </c>
      <c r="J17932" s="208">
        <v>-4711.9399999999996</v>
      </c>
      <c r="K17932" s="79" t="str">
        <f>IFERROR(IFERROR(VLOOKUP(I17932,'DE-PARA'!B:D,3,0),VLOOKUP(I17932,'DE-PARA'!C:D,2,0)),"NÃO ENCONTRADO")</f>
        <v>Materiais</v>
      </c>
      <c r="L17932" s="56" t="str">
        <f>VLOOKUP(K17932,'Base -Receita-Despesa'!$B:$AS,1,FALSE)</f>
        <v>Materiais</v>
      </c>
    </row>
    <row r="17933" spans="1:12" x14ac:dyDescent="0.3">
      <c r="A17933" s="286" t="str">
        <f t="shared" si="560"/>
        <v>2020</v>
      </c>
      <c r="B17933" s="205" t="s">
        <v>691</v>
      </c>
      <c r="C17933" s="205" t="s">
        <v>692</v>
      </c>
      <c r="D17933" s="72" t="str">
        <f t="shared" si="561"/>
        <v>mai/2020</v>
      </c>
      <c r="E17933" s="206">
        <v>43965</v>
      </c>
      <c r="F17933" s="205">
        <v>14884</v>
      </c>
      <c r="G17933" s="205" t="s">
        <v>287</v>
      </c>
      <c r="H17933" s="207" t="s">
        <v>356</v>
      </c>
      <c r="I17933" s="207" t="s">
        <v>240</v>
      </c>
      <c r="J17933" s="207">
        <v>-242</v>
      </c>
      <c r="K17933" s="79" t="str">
        <f>IFERROR(IFERROR(VLOOKUP(I17933,'DE-PARA'!B:D,3,0),VLOOKUP(I17933,'DE-PARA'!C:D,2,0)),"NÃO ENCONTRADO")</f>
        <v>Materiais</v>
      </c>
      <c r="L17933" s="56" t="str">
        <f>VLOOKUP(K17933,'Base -Receita-Despesa'!$B:$AS,1,FALSE)</f>
        <v>Materiais</v>
      </c>
    </row>
    <row r="17934" spans="1:12" x14ac:dyDescent="0.3">
      <c r="A17934" s="286" t="str">
        <f t="shared" si="560"/>
        <v>2020</v>
      </c>
      <c r="B17934" s="205" t="s">
        <v>691</v>
      </c>
      <c r="C17934" s="205" t="s">
        <v>692</v>
      </c>
      <c r="D17934" s="72" t="str">
        <f t="shared" si="561"/>
        <v>mai/2020</v>
      </c>
      <c r="E17934" s="206">
        <v>43965</v>
      </c>
      <c r="F17934" s="205">
        <v>11391</v>
      </c>
      <c r="G17934" s="205" t="s">
        <v>293</v>
      </c>
      <c r="H17934" s="207" t="s">
        <v>356</v>
      </c>
      <c r="I17934" s="207" t="s">
        <v>240</v>
      </c>
      <c r="J17934" s="208">
        <v>-4267</v>
      </c>
      <c r="K17934" s="79" t="str">
        <f>IFERROR(IFERROR(VLOOKUP(I17934,'DE-PARA'!B:D,3,0),VLOOKUP(I17934,'DE-PARA'!C:D,2,0)),"NÃO ENCONTRADO")</f>
        <v>Materiais</v>
      </c>
      <c r="L17934" s="56" t="str">
        <f>VLOOKUP(K17934,'Base -Receita-Despesa'!$B:$AS,1,FALSE)</f>
        <v>Materiais</v>
      </c>
    </row>
    <row r="17935" spans="1:12" x14ac:dyDescent="0.3">
      <c r="A17935" s="286" t="str">
        <f t="shared" si="560"/>
        <v>2020</v>
      </c>
      <c r="B17935" s="205" t="s">
        <v>691</v>
      </c>
      <c r="C17935" s="205" t="s">
        <v>692</v>
      </c>
      <c r="D17935" s="72" t="str">
        <f t="shared" si="561"/>
        <v>mai/2020</v>
      </c>
      <c r="E17935" s="206">
        <v>43965</v>
      </c>
      <c r="F17935" s="205">
        <v>15827</v>
      </c>
      <c r="G17935" s="205" t="s">
        <v>303</v>
      </c>
      <c r="H17935" s="207" t="s">
        <v>356</v>
      </c>
      <c r="I17935" s="207" t="s">
        <v>240</v>
      </c>
      <c r="J17935" s="208">
        <v>-2076</v>
      </c>
      <c r="K17935" s="79" t="str">
        <f>IFERROR(IFERROR(VLOOKUP(I17935,'DE-PARA'!B:D,3,0),VLOOKUP(I17935,'DE-PARA'!C:D,2,0)),"NÃO ENCONTRADO")</f>
        <v>Materiais</v>
      </c>
      <c r="L17935" s="56" t="str">
        <f>VLOOKUP(K17935,'Base -Receita-Despesa'!$B:$AS,1,FALSE)</f>
        <v>Materiais</v>
      </c>
    </row>
    <row r="17936" spans="1:12" x14ac:dyDescent="0.3">
      <c r="A17936" s="286" t="str">
        <f t="shared" si="560"/>
        <v>2020</v>
      </c>
      <c r="B17936" s="205" t="s">
        <v>691</v>
      </c>
      <c r="C17936" s="205" t="s">
        <v>692</v>
      </c>
      <c r="D17936" s="72" t="str">
        <f t="shared" si="561"/>
        <v>mai/2020</v>
      </c>
      <c r="E17936" s="206">
        <v>43965</v>
      </c>
      <c r="F17936" s="205">
        <v>15402</v>
      </c>
      <c r="G17936" s="205" t="s">
        <v>317</v>
      </c>
      <c r="H17936" s="207" t="s">
        <v>356</v>
      </c>
      <c r="I17936" s="207" t="s">
        <v>240</v>
      </c>
      <c r="J17936" s="208">
        <v>-4333.34</v>
      </c>
      <c r="K17936" s="79" t="str">
        <f>IFERROR(IFERROR(VLOOKUP(I17936,'DE-PARA'!B:D,3,0),VLOOKUP(I17936,'DE-PARA'!C:D,2,0)),"NÃO ENCONTRADO")</f>
        <v>Materiais</v>
      </c>
      <c r="L17936" s="56" t="str">
        <f>VLOOKUP(K17936,'Base -Receita-Despesa'!$B:$AS,1,FALSE)</f>
        <v>Materiais</v>
      </c>
    </row>
    <row r="17937" spans="1:12" x14ac:dyDescent="0.3">
      <c r="A17937" s="286" t="str">
        <f t="shared" si="560"/>
        <v>2020</v>
      </c>
      <c r="B17937" s="205" t="s">
        <v>691</v>
      </c>
      <c r="C17937" s="205" t="s">
        <v>692</v>
      </c>
      <c r="D17937" s="72" t="str">
        <f t="shared" si="561"/>
        <v>mai/2020</v>
      </c>
      <c r="E17937" s="206">
        <v>43965</v>
      </c>
      <c r="F17937" s="205">
        <v>16465</v>
      </c>
      <c r="G17937" s="205" t="s">
        <v>287</v>
      </c>
      <c r="H17937" s="207" t="s">
        <v>356</v>
      </c>
      <c r="I17937" s="207" t="s">
        <v>240</v>
      </c>
      <c r="J17937" s="208">
        <v>-3724</v>
      </c>
      <c r="K17937" s="79" t="str">
        <f>IFERROR(IFERROR(VLOOKUP(I17937,'DE-PARA'!B:D,3,0),VLOOKUP(I17937,'DE-PARA'!C:D,2,0)),"NÃO ENCONTRADO")</f>
        <v>Materiais</v>
      </c>
      <c r="L17937" s="56" t="str">
        <f>VLOOKUP(K17937,'Base -Receita-Despesa'!$B:$AS,1,FALSE)</f>
        <v>Materiais</v>
      </c>
    </row>
    <row r="17938" spans="1:12" x14ac:dyDescent="0.3">
      <c r="A17938" s="286" t="str">
        <f t="shared" si="560"/>
        <v>2020</v>
      </c>
      <c r="B17938" s="205" t="s">
        <v>691</v>
      </c>
      <c r="C17938" s="205" t="s">
        <v>692</v>
      </c>
      <c r="D17938" s="72" t="str">
        <f t="shared" si="561"/>
        <v>mai/2020</v>
      </c>
      <c r="E17938" s="206">
        <v>43965</v>
      </c>
      <c r="F17938" s="205">
        <v>898838</v>
      </c>
      <c r="G17938" s="205" t="s">
        <v>427</v>
      </c>
      <c r="H17938" s="207" t="s">
        <v>356</v>
      </c>
      <c r="I17938" s="207" t="s">
        <v>240</v>
      </c>
      <c r="J17938" s="208">
        <v>-21560.13</v>
      </c>
      <c r="K17938" s="79" t="str">
        <f>IFERROR(IFERROR(VLOOKUP(I17938,'DE-PARA'!B:D,3,0),VLOOKUP(I17938,'DE-PARA'!C:D,2,0)),"NÃO ENCONTRADO")</f>
        <v>Materiais</v>
      </c>
      <c r="L17938" s="56" t="str">
        <f>VLOOKUP(K17938,'Base -Receita-Despesa'!$B:$AS,1,FALSE)</f>
        <v>Materiais</v>
      </c>
    </row>
    <row r="17939" spans="1:12" x14ac:dyDescent="0.3">
      <c r="A17939" s="286" t="str">
        <f t="shared" si="560"/>
        <v>2020</v>
      </c>
      <c r="B17939" s="205" t="s">
        <v>691</v>
      </c>
      <c r="C17939" s="205" t="s">
        <v>692</v>
      </c>
      <c r="D17939" s="72" t="str">
        <f t="shared" si="561"/>
        <v>mai/2020</v>
      </c>
      <c r="E17939" s="206">
        <v>43965</v>
      </c>
      <c r="F17939" s="205">
        <v>14698</v>
      </c>
      <c r="G17939" s="205" t="s">
        <v>313</v>
      </c>
      <c r="H17939" s="207" t="s">
        <v>356</v>
      </c>
      <c r="I17939" s="207" t="s">
        <v>240</v>
      </c>
      <c r="J17939" s="208">
        <v>-4711.92</v>
      </c>
      <c r="K17939" s="79" t="str">
        <f>IFERROR(IFERROR(VLOOKUP(I17939,'DE-PARA'!B:D,3,0),VLOOKUP(I17939,'DE-PARA'!C:D,2,0)),"NÃO ENCONTRADO")</f>
        <v>Materiais</v>
      </c>
      <c r="L17939" s="56" t="str">
        <f>VLOOKUP(K17939,'Base -Receita-Despesa'!$B:$AS,1,FALSE)</f>
        <v>Materiais</v>
      </c>
    </row>
    <row r="17940" spans="1:12" x14ac:dyDescent="0.3">
      <c r="A17940" s="286" t="str">
        <f t="shared" si="560"/>
        <v>2020</v>
      </c>
      <c r="B17940" s="205" t="s">
        <v>691</v>
      </c>
      <c r="C17940" s="205" t="s">
        <v>692</v>
      </c>
      <c r="D17940" s="72" t="str">
        <f t="shared" si="561"/>
        <v>mai/2020</v>
      </c>
      <c r="E17940" s="206">
        <v>43965</v>
      </c>
      <c r="F17940" s="205">
        <v>15827</v>
      </c>
      <c r="G17940" s="205" t="s">
        <v>289</v>
      </c>
      <c r="H17940" s="207" t="s">
        <v>356</v>
      </c>
      <c r="I17940" s="207" t="s">
        <v>240</v>
      </c>
      <c r="J17940" s="208">
        <v>-2076</v>
      </c>
      <c r="K17940" s="79" t="str">
        <f>IFERROR(IFERROR(VLOOKUP(I17940,'DE-PARA'!B:D,3,0),VLOOKUP(I17940,'DE-PARA'!C:D,2,0)),"NÃO ENCONTRADO")</f>
        <v>Materiais</v>
      </c>
      <c r="L17940" s="56" t="str">
        <f>VLOOKUP(K17940,'Base -Receita-Despesa'!$B:$AS,1,FALSE)</f>
        <v>Materiais</v>
      </c>
    </row>
    <row r="17941" spans="1:12" x14ac:dyDescent="0.3">
      <c r="A17941" s="286" t="str">
        <f t="shared" si="560"/>
        <v>2020</v>
      </c>
      <c r="B17941" s="205" t="s">
        <v>691</v>
      </c>
      <c r="C17941" s="205" t="s">
        <v>692</v>
      </c>
      <c r="D17941" s="72" t="str">
        <f t="shared" si="561"/>
        <v>mai/2020</v>
      </c>
      <c r="E17941" s="206">
        <v>43965</v>
      </c>
      <c r="F17941" s="205">
        <v>15395</v>
      </c>
      <c r="G17941" s="205" t="s">
        <v>287</v>
      </c>
      <c r="H17941" s="207" t="s">
        <v>356</v>
      </c>
      <c r="I17941" s="207" t="s">
        <v>240</v>
      </c>
      <c r="J17941" s="208">
        <v>-3099.55</v>
      </c>
      <c r="K17941" s="79" t="str">
        <f>IFERROR(IFERROR(VLOOKUP(I17941,'DE-PARA'!B:D,3,0),VLOOKUP(I17941,'DE-PARA'!C:D,2,0)),"NÃO ENCONTRADO")</f>
        <v>Materiais</v>
      </c>
      <c r="L17941" s="56" t="str">
        <f>VLOOKUP(K17941,'Base -Receita-Despesa'!$B:$AS,1,FALSE)</f>
        <v>Materiais</v>
      </c>
    </row>
    <row r="17942" spans="1:12" x14ac:dyDescent="0.3">
      <c r="A17942" s="286" t="str">
        <f t="shared" si="560"/>
        <v>2020</v>
      </c>
      <c r="B17942" s="205" t="s">
        <v>691</v>
      </c>
      <c r="C17942" s="205" t="s">
        <v>692</v>
      </c>
      <c r="D17942" s="72" t="str">
        <f t="shared" si="561"/>
        <v>mai/2020</v>
      </c>
      <c r="E17942" s="206">
        <v>43965</v>
      </c>
      <c r="F17942" s="205">
        <v>33120</v>
      </c>
      <c r="G17942" s="205" t="s">
        <v>287</v>
      </c>
      <c r="H17942" s="207" t="s">
        <v>1059</v>
      </c>
      <c r="I17942" s="207" t="s">
        <v>261</v>
      </c>
      <c r="J17942" s="208">
        <v>-42640.09</v>
      </c>
      <c r="K17942" s="79" t="str">
        <f>IFERROR(IFERROR(VLOOKUP(I17942,'DE-PARA'!B:D,3,0),VLOOKUP(I17942,'DE-PARA'!C:D,2,0)),"NÃO ENCONTRADO")</f>
        <v>Serviços</v>
      </c>
      <c r="L17942" s="56" t="str">
        <f>VLOOKUP(K17942,'Base -Receita-Despesa'!$B:$AS,1,FALSE)</f>
        <v>Serviços</v>
      </c>
    </row>
    <row r="17943" spans="1:12" x14ac:dyDescent="0.3">
      <c r="A17943" s="286" t="str">
        <f t="shared" si="560"/>
        <v>2020</v>
      </c>
      <c r="B17943" s="205" t="s">
        <v>691</v>
      </c>
      <c r="C17943" s="205" t="s">
        <v>692</v>
      </c>
      <c r="D17943" s="72" t="str">
        <f t="shared" si="561"/>
        <v>mai/2020</v>
      </c>
      <c r="E17943" s="206">
        <v>43965</v>
      </c>
      <c r="F17943" s="205">
        <v>476</v>
      </c>
      <c r="G17943" s="205" t="s">
        <v>287</v>
      </c>
      <c r="H17943" s="207" t="s">
        <v>2995</v>
      </c>
      <c r="I17943" s="207" t="s">
        <v>241</v>
      </c>
      <c r="J17943" s="208">
        <v>-1120</v>
      </c>
      <c r="K17943" s="79" t="str">
        <f>IFERROR(IFERROR(VLOOKUP(I17943,'DE-PARA'!B:D,3,0),VLOOKUP(I17943,'DE-PARA'!C:D,2,0)),"NÃO ENCONTRADO")</f>
        <v>Materiais</v>
      </c>
      <c r="L17943" s="56" t="str">
        <f>VLOOKUP(K17943,'Base -Receita-Despesa'!$B:$AS,1,FALSE)</f>
        <v>Materiais</v>
      </c>
    </row>
    <row r="17944" spans="1:12" x14ac:dyDescent="0.3">
      <c r="A17944" s="286" t="str">
        <f t="shared" si="560"/>
        <v>2020</v>
      </c>
      <c r="B17944" s="205" t="s">
        <v>691</v>
      </c>
      <c r="C17944" s="205" t="s">
        <v>692</v>
      </c>
      <c r="D17944" s="72" t="str">
        <f t="shared" si="561"/>
        <v>mai/2020</v>
      </c>
      <c r="E17944" s="206">
        <v>43965</v>
      </c>
      <c r="F17944" s="205">
        <v>501</v>
      </c>
      <c r="G17944" s="205" t="s">
        <v>287</v>
      </c>
      <c r="H17944" s="207" t="s">
        <v>2995</v>
      </c>
      <c r="I17944" s="207" t="s">
        <v>241</v>
      </c>
      <c r="J17944" s="208">
        <v>-1198</v>
      </c>
      <c r="K17944" s="79" t="str">
        <f>IFERROR(IFERROR(VLOOKUP(I17944,'DE-PARA'!B:D,3,0),VLOOKUP(I17944,'DE-PARA'!C:D,2,0)),"NÃO ENCONTRADO")</f>
        <v>Materiais</v>
      </c>
      <c r="L17944" s="56" t="str">
        <f>VLOOKUP(K17944,'Base -Receita-Despesa'!$B:$AS,1,FALSE)</f>
        <v>Materiais</v>
      </c>
    </row>
    <row r="17945" spans="1:12" x14ac:dyDescent="0.3">
      <c r="A17945" s="286" t="str">
        <f t="shared" si="560"/>
        <v>2020</v>
      </c>
      <c r="B17945" s="205" t="s">
        <v>691</v>
      </c>
      <c r="C17945" s="205" t="s">
        <v>692</v>
      </c>
      <c r="D17945" s="72" t="str">
        <f t="shared" si="561"/>
        <v>mai/2020</v>
      </c>
      <c r="E17945" s="206">
        <v>43965</v>
      </c>
      <c r="F17945" s="205">
        <v>55136</v>
      </c>
      <c r="G17945" s="205" t="s">
        <v>287</v>
      </c>
      <c r="H17945" s="207" t="s">
        <v>2780</v>
      </c>
      <c r="I17945" s="207" t="s">
        <v>240</v>
      </c>
      <c r="J17945" s="208">
        <v>-1070.0999999999999</v>
      </c>
      <c r="K17945" s="79" t="str">
        <f>IFERROR(IFERROR(VLOOKUP(I17945,'DE-PARA'!B:D,3,0),VLOOKUP(I17945,'DE-PARA'!C:D,2,0)),"NÃO ENCONTRADO")</f>
        <v>Materiais</v>
      </c>
      <c r="L17945" s="56" t="str">
        <f>VLOOKUP(K17945,'Base -Receita-Despesa'!$B:$AS,1,FALSE)</f>
        <v>Materiais</v>
      </c>
    </row>
    <row r="17946" spans="1:12" x14ac:dyDescent="0.3">
      <c r="A17946" s="286" t="str">
        <f t="shared" si="560"/>
        <v>2020</v>
      </c>
      <c r="B17946" s="205" t="s">
        <v>691</v>
      </c>
      <c r="C17946" s="205" t="s">
        <v>692</v>
      </c>
      <c r="D17946" s="72" t="str">
        <f t="shared" si="561"/>
        <v>mai/2020</v>
      </c>
      <c r="E17946" s="206">
        <v>43965</v>
      </c>
      <c r="F17946" s="205">
        <v>55035</v>
      </c>
      <c r="G17946" s="205" t="s">
        <v>287</v>
      </c>
      <c r="H17946" s="207" t="s">
        <v>2780</v>
      </c>
      <c r="I17946" s="207" t="s">
        <v>240</v>
      </c>
      <c r="J17946" s="208">
        <v>-26425.5</v>
      </c>
      <c r="K17946" s="79" t="str">
        <f>IFERROR(IFERROR(VLOOKUP(I17946,'DE-PARA'!B:D,3,0),VLOOKUP(I17946,'DE-PARA'!C:D,2,0)),"NÃO ENCONTRADO")</f>
        <v>Materiais</v>
      </c>
      <c r="L17946" s="56" t="str">
        <f>VLOOKUP(K17946,'Base -Receita-Despesa'!$B:$AS,1,FALSE)</f>
        <v>Materiais</v>
      </c>
    </row>
    <row r="17947" spans="1:12" x14ac:dyDescent="0.3">
      <c r="A17947" s="286" t="str">
        <f t="shared" si="560"/>
        <v>2020</v>
      </c>
      <c r="B17947" s="205" t="s">
        <v>691</v>
      </c>
      <c r="C17947" s="205" t="s">
        <v>692</v>
      </c>
      <c r="D17947" s="72" t="str">
        <f t="shared" si="561"/>
        <v>mai/2020</v>
      </c>
      <c r="E17947" s="206">
        <v>43965</v>
      </c>
      <c r="F17947" s="205">
        <v>55739</v>
      </c>
      <c r="G17947" s="205" t="s">
        <v>287</v>
      </c>
      <c r="H17947" s="207" t="s">
        <v>2780</v>
      </c>
      <c r="I17947" s="207" t="s">
        <v>240</v>
      </c>
      <c r="J17947" s="208">
        <v>-2333.8000000000002</v>
      </c>
      <c r="K17947" s="79" t="str">
        <f>IFERROR(IFERROR(VLOOKUP(I17947,'DE-PARA'!B:D,3,0),VLOOKUP(I17947,'DE-PARA'!C:D,2,0)),"NÃO ENCONTRADO")</f>
        <v>Materiais</v>
      </c>
      <c r="L17947" s="56" t="str">
        <f>VLOOKUP(K17947,'Base -Receita-Despesa'!$B:$AS,1,FALSE)</f>
        <v>Materiais</v>
      </c>
    </row>
    <row r="17948" spans="1:12" x14ac:dyDescent="0.3">
      <c r="A17948" s="286" t="str">
        <f t="shared" si="560"/>
        <v>2020</v>
      </c>
      <c r="B17948" s="205" t="s">
        <v>691</v>
      </c>
      <c r="C17948" s="205" t="s">
        <v>692</v>
      </c>
      <c r="D17948" s="72" t="str">
        <f t="shared" si="561"/>
        <v>mai/2020</v>
      </c>
      <c r="E17948" s="206">
        <v>43965</v>
      </c>
      <c r="F17948" s="205">
        <v>55704</v>
      </c>
      <c r="G17948" s="205" t="s">
        <v>287</v>
      </c>
      <c r="H17948" s="207" t="s">
        <v>2780</v>
      </c>
      <c r="I17948" s="207" t="s">
        <v>240</v>
      </c>
      <c r="J17948" s="207">
        <v>-359</v>
      </c>
      <c r="K17948" s="79" t="str">
        <f>IFERROR(IFERROR(VLOOKUP(I17948,'DE-PARA'!B:D,3,0),VLOOKUP(I17948,'DE-PARA'!C:D,2,0)),"NÃO ENCONTRADO")</f>
        <v>Materiais</v>
      </c>
      <c r="L17948" s="56" t="str">
        <f>VLOOKUP(K17948,'Base -Receita-Despesa'!$B:$AS,1,FALSE)</f>
        <v>Materiais</v>
      </c>
    </row>
    <row r="17949" spans="1:12" x14ac:dyDescent="0.3">
      <c r="A17949" s="286" t="str">
        <f t="shared" si="560"/>
        <v>2020</v>
      </c>
      <c r="B17949" s="205" t="s">
        <v>691</v>
      </c>
      <c r="C17949" s="205" t="s">
        <v>692</v>
      </c>
      <c r="D17949" s="72" t="str">
        <f t="shared" si="561"/>
        <v>mai/2020</v>
      </c>
      <c r="E17949" s="206">
        <v>43965</v>
      </c>
      <c r="F17949" s="205">
        <v>55739</v>
      </c>
      <c r="G17949" s="205" t="s">
        <v>287</v>
      </c>
      <c r="H17949" s="207" t="s">
        <v>2780</v>
      </c>
      <c r="I17949" s="207" t="s">
        <v>240</v>
      </c>
      <c r="J17949" s="208">
        <v>-2333.8000000000002</v>
      </c>
      <c r="K17949" s="79" t="str">
        <f>IFERROR(IFERROR(VLOOKUP(I17949,'DE-PARA'!B:D,3,0),VLOOKUP(I17949,'DE-PARA'!C:D,2,0)),"NÃO ENCONTRADO")</f>
        <v>Materiais</v>
      </c>
      <c r="L17949" s="56" t="str">
        <f>VLOOKUP(K17949,'Base -Receita-Despesa'!$B:$AS,1,FALSE)</f>
        <v>Materiais</v>
      </c>
    </row>
    <row r="17950" spans="1:12" x14ac:dyDescent="0.3">
      <c r="A17950" s="286" t="str">
        <f t="shared" si="560"/>
        <v>2020</v>
      </c>
      <c r="B17950" s="205" t="s">
        <v>691</v>
      </c>
      <c r="C17950" s="205" t="s">
        <v>692</v>
      </c>
      <c r="D17950" s="72" t="str">
        <f t="shared" si="561"/>
        <v>mai/2020</v>
      </c>
      <c r="E17950" s="206">
        <v>43965</v>
      </c>
      <c r="F17950" s="205">
        <v>940989</v>
      </c>
      <c r="G17950" s="205" t="s">
        <v>610</v>
      </c>
      <c r="H17950" s="207" t="s">
        <v>2996</v>
      </c>
      <c r="I17950" s="207" t="s">
        <v>276</v>
      </c>
      <c r="J17950" s="208">
        <v>-122333.4</v>
      </c>
      <c r="K17950" s="79" t="str">
        <f>IFERROR(IFERROR(VLOOKUP(I17950,'DE-PARA'!B:D,3,0),VLOOKUP(I17950,'DE-PARA'!C:D,2,0)),"NÃO ENCONTRADO")</f>
        <v>Investimentos</v>
      </c>
      <c r="L17950" s="56" t="str">
        <f>VLOOKUP(K17950,'Base -Receita-Despesa'!$B:$AS,1,FALSE)</f>
        <v>Investimentos</v>
      </c>
    </row>
    <row r="17951" spans="1:12" x14ac:dyDescent="0.3">
      <c r="A17951" s="286" t="str">
        <f t="shared" si="560"/>
        <v>2020</v>
      </c>
      <c r="B17951" s="205" t="s">
        <v>691</v>
      </c>
      <c r="C17951" s="205" t="s">
        <v>692</v>
      </c>
      <c r="D17951" s="72" t="str">
        <f t="shared" si="561"/>
        <v>mai/2020</v>
      </c>
      <c r="E17951" s="206">
        <v>43965</v>
      </c>
      <c r="F17951" s="205" t="s">
        <v>203</v>
      </c>
      <c r="G17951" s="205" t="s">
        <v>287</v>
      </c>
      <c r="H17951" s="207" t="s">
        <v>204</v>
      </c>
      <c r="I17951" s="207" t="s">
        <v>292</v>
      </c>
      <c r="J17951" s="208">
        <v>8227.1200000000008</v>
      </c>
      <c r="K17951" s="79" t="str">
        <f>IFERROR(IFERROR(VLOOKUP(I17951,'DE-PARA'!B:D,3,0),VLOOKUP(I17951,'DE-PARA'!C:D,2,0)),"NÃO ENCONTRADO")</f>
        <v>Entrada Conta Aplicação (+)</v>
      </c>
      <c r="L17951" s="56" t="str">
        <f>VLOOKUP(K17951,'Base -Receita-Despesa'!$B:$AS,1,FALSE)</f>
        <v>ENTRADA CONTA APLICAÇÃO (+)</v>
      </c>
    </row>
    <row r="17952" spans="1:12" x14ac:dyDescent="0.3">
      <c r="A17952" s="286" t="str">
        <f t="shared" si="560"/>
        <v>2020</v>
      </c>
      <c r="B17952" s="205" t="s">
        <v>691</v>
      </c>
      <c r="C17952" s="205" t="s">
        <v>692</v>
      </c>
      <c r="D17952" s="72" t="str">
        <f t="shared" si="561"/>
        <v>mai/2020</v>
      </c>
      <c r="E17952" s="206">
        <v>43965</v>
      </c>
      <c r="F17952" s="205">
        <v>60577</v>
      </c>
      <c r="G17952" s="205" t="s">
        <v>287</v>
      </c>
      <c r="H17952" s="207" t="s">
        <v>2997</v>
      </c>
      <c r="I17952" s="207" t="s">
        <v>155</v>
      </c>
      <c r="J17952" s="207">
        <v>-539</v>
      </c>
      <c r="K17952" s="79" t="str">
        <f>IFERROR(IFERROR(VLOOKUP(I17952,'DE-PARA'!B:D,3,0),VLOOKUP(I17952,'DE-PARA'!C:D,2,0)),"NÃO ENCONTRADO")</f>
        <v>Materiais</v>
      </c>
      <c r="L17952" s="56" t="str">
        <f>VLOOKUP(K17952,'Base -Receita-Despesa'!$B:$AS,1,FALSE)</f>
        <v>Materiais</v>
      </c>
    </row>
    <row r="17953" spans="1:12" x14ac:dyDescent="0.3">
      <c r="A17953" s="286" t="str">
        <f t="shared" si="560"/>
        <v>2020</v>
      </c>
      <c r="B17953" s="205" t="s">
        <v>691</v>
      </c>
      <c r="C17953" s="205" t="s">
        <v>692</v>
      </c>
      <c r="D17953" s="72" t="str">
        <f t="shared" si="561"/>
        <v>mai/2020</v>
      </c>
      <c r="E17953" s="206">
        <v>43965</v>
      </c>
      <c r="F17953" s="205">
        <v>233420</v>
      </c>
      <c r="G17953" s="205" t="s">
        <v>287</v>
      </c>
      <c r="H17953" s="207" t="s">
        <v>2660</v>
      </c>
      <c r="I17953" s="207" t="s">
        <v>241</v>
      </c>
      <c r="J17953" s="208">
        <v>-7972</v>
      </c>
      <c r="K17953" s="79" t="str">
        <f>IFERROR(IFERROR(VLOOKUP(I17953,'DE-PARA'!B:D,3,0),VLOOKUP(I17953,'DE-PARA'!C:D,2,0)),"NÃO ENCONTRADO")</f>
        <v>Materiais</v>
      </c>
      <c r="L17953" s="56" t="str">
        <f>VLOOKUP(K17953,'Base -Receita-Despesa'!$B:$AS,1,FALSE)</f>
        <v>Materiais</v>
      </c>
    </row>
    <row r="17954" spans="1:12" x14ac:dyDescent="0.3">
      <c r="A17954" s="286" t="str">
        <f t="shared" si="560"/>
        <v>2020</v>
      </c>
      <c r="B17954" s="205" t="s">
        <v>691</v>
      </c>
      <c r="C17954" s="205" t="s">
        <v>692</v>
      </c>
      <c r="D17954" s="72" t="str">
        <f t="shared" si="561"/>
        <v>mai/2020</v>
      </c>
      <c r="E17954" s="206">
        <v>43965</v>
      </c>
      <c r="F17954" s="205">
        <v>231889</v>
      </c>
      <c r="G17954" s="205" t="s">
        <v>287</v>
      </c>
      <c r="H17954" s="207" t="s">
        <v>2660</v>
      </c>
      <c r="I17954" s="207" t="s">
        <v>253</v>
      </c>
      <c r="J17954" s="208">
        <v>-9965</v>
      </c>
      <c r="K17954" s="79" t="str">
        <f>IFERROR(IFERROR(VLOOKUP(I17954,'DE-PARA'!B:D,3,0),VLOOKUP(I17954,'DE-PARA'!C:D,2,0)),"NÃO ENCONTRADO")</f>
        <v>Materiais</v>
      </c>
      <c r="L17954" s="56" t="str">
        <f>VLOOKUP(K17954,'Base -Receita-Despesa'!$B:$AS,1,FALSE)</f>
        <v>Materiais</v>
      </c>
    </row>
    <row r="17955" spans="1:12" x14ac:dyDescent="0.3">
      <c r="A17955" s="286" t="str">
        <f t="shared" si="560"/>
        <v>2020</v>
      </c>
      <c r="B17955" s="205" t="s">
        <v>691</v>
      </c>
      <c r="C17955" s="205" t="s">
        <v>692</v>
      </c>
      <c r="D17955" s="72" t="str">
        <f t="shared" si="561"/>
        <v>mai/2020</v>
      </c>
      <c r="E17955" s="206">
        <v>43965</v>
      </c>
      <c r="F17955" s="205">
        <v>103</v>
      </c>
      <c r="G17955" s="205" t="s">
        <v>287</v>
      </c>
      <c r="H17955" s="207" t="s">
        <v>2985</v>
      </c>
      <c r="I17955" s="207" t="s">
        <v>235</v>
      </c>
      <c r="J17955" s="208">
        <v>-7867.55</v>
      </c>
      <c r="K17955" s="79" t="str">
        <f>IFERROR(IFERROR(VLOOKUP(I17955,'DE-PARA'!B:D,3,0),VLOOKUP(I17955,'DE-PARA'!C:D,2,0)),"NÃO ENCONTRADO")</f>
        <v>Pessoal</v>
      </c>
      <c r="L17955" s="56" t="str">
        <f>VLOOKUP(K17955,'Base -Receita-Despesa'!$B:$AS,1,FALSE)</f>
        <v>Pessoal</v>
      </c>
    </row>
    <row r="17956" spans="1:12" x14ac:dyDescent="0.3">
      <c r="A17956" s="286" t="str">
        <f t="shared" si="560"/>
        <v>2020</v>
      </c>
      <c r="B17956" s="205" t="s">
        <v>691</v>
      </c>
      <c r="C17956" s="205" t="s">
        <v>692</v>
      </c>
      <c r="D17956" s="72" t="str">
        <f t="shared" si="561"/>
        <v>mai/2020</v>
      </c>
      <c r="E17956" s="206">
        <v>43965</v>
      </c>
      <c r="F17956" s="205">
        <v>105</v>
      </c>
      <c r="G17956" s="205" t="s">
        <v>287</v>
      </c>
      <c r="H17956" s="207" t="s">
        <v>2985</v>
      </c>
      <c r="I17956" s="207" t="s">
        <v>235</v>
      </c>
      <c r="J17956" s="208">
        <v>-16259.55</v>
      </c>
      <c r="K17956" s="79" t="str">
        <f>IFERROR(IFERROR(VLOOKUP(I17956,'DE-PARA'!B:D,3,0),VLOOKUP(I17956,'DE-PARA'!C:D,2,0)),"NÃO ENCONTRADO")</f>
        <v>Pessoal</v>
      </c>
      <c r="L17956" s="56" t="str">
        <f>VLOOKUP(K17956,'Base -Receita-Despesa'!$B:$AS,1,FALSE)</f>
        <v>Pessoal</v>
      </c>
    </row>
    <row r="17957" spans="1:12" x14ac:dyDescent="0.3">
      <c r="A17957" s="286" t="str">
        <f t="shared" si="560"/>
        <v>2020</v>
      </c>
      <c r="B17957" s="205" t="s">
        <v>691</v>
      </c>
      <c r="C17957" s="205" t="s">
        <v>692</v>
      </c>
      <c r="D17957" s="72" t="str">
        <f t="shared" si="561"/>
        <v>mai/2020</v>
      </c>
      <c r="E17957" s="206">
        <v>43965</v>
      </c>
      <c r="F17957" s="205">
        <v>110</v>
      </c>
      <c r="G17957" s="205" t="s">
        <v>287</v>
      </c>
      <c r="H17957" s="207" t="s">
        <v>2985</v>
      </c>
      <c r="I17957" s="207" t="s">
        <v>235</v>
      </c>
      <c r="J17957" s="208">
        <v>-7867.55</v>
      </c>
      <c r="K17957" s="79" t="str">
        <f>IFERROR(IFERROR(VLOOKUP(I17957,'DE-PARA'!B:D,3,0),VLOOKUP(I17957,'DE-PARA'!C:D,2,0)),"NÃO ENCONTRADO")</f>
        <v>Pessoal</v>
      </c>
      <c r="L17957" s="56" t="str">
        <f>VLOOKUP(K17957,'Base -Receita-Despesa'!$B:$AS,1,FALSE)</f>
        <v>Pessoal</v>
      </c>
    </row>
    <row r="17958" spans="1:12" x14ac:dyDescent="0.3">
      <c r="A17958" s="286" t="str">
        <f t="shared" si="560"/>
        <v>2020</v>
      </c>
      <c r="B17958" s="205" t="s">
        <v>691</v>
      </c>
      <c r="C17958" s="205" t="s">
        <v>692</v>
      </c>
      <c r="D17958" s="72" t="str">
        <f t="shared" si="561"/>
        <v>mai/2020</v>
      </c>
      <c r="E17958" s="206">
        <v>43965</v>
      </c>
      <c r="F17958" s="205">
        <v>111</v>
      </c>
      <c r="G17958" s="205" t="s">
        <v>287</v>
      </c>
      <c r="H17958" s="207" t="s">
        <v>2985</v>
      </c>
      <c r="I17958" s="207" t="s">
        <v>235</v>
      </c>
      <c r="J17958" s="208">
        <v>-16259.55</v>
      </c>
      <c r="K17958" s="79" t="str">
        <f>IFERROR(IFERROR(VLOOKUP(I17958,'DE-PARA'!B:D,3,0),VLOOKUP(I17958,'DE-PARA'!C:D,2,0)),"NÃO ENCONTRADO")</f>
        <v>Pessoal</v>
      </c>
      <c r="L17958" s="56" t="str">
        <f>VLOOKUP(K17958,'Base -Receita-Despesa'!$B:$AS,1,FALSE)</f>
        <v>Pessoal</v>
      </c>
    </row>
    <row r="17959" spans="1:12" x14ac:dyDescent="0.3">
      <c r="A17959" s="286" t="str">
        <f t="shared" si="560"/>
        <v>2020</v>
      </c>
      <c r="B17959" s="205" t="s">
        <v>691</v>
      </c>
      <c r="C17959" s="205" t="s">
        <v>692</v>
      </c>
      <c r="D17959" s="72" t="str">
        <f t="shared" si="561"/>
        <v>mai/2020</v>
      </c>
      <c r="E17959" s="206">
        <v>43965</v>
      </c>
      <c r="F17959" s="205" t="s">
        <v>201</v>
      </c>
      <c r="G17959" s="205" t="s">
        <v>287</v>
      </c>
      <c r="H17959" s="207" t="s">
        <v>1887</v>
      </c>
      <c r="I17959" s="207" t="s">
        <v>123</v>
      </c>
      <c r="J17959" s="208">
        <v>410688.86</v>
      </c>
      <c r="K17959" s="79" t="str">
        <f>IFERROR(IFERROR(VLOOKUP(I17959,'DE-PARA'!B:D,3,0),VLOOKUP(I17959,'DE-PARA'!C:D,2,0)),"NÃO ENCONTRADO")</f>
        <v>TEV – Transferências Entre Contas (Entradas)</v>
      </c>
      <c r="L17959" s="56" t="str">
        <f>VLOOKUP(K17959,'Base -Receita-Despesa'!$B:$AS,1,FALSE)</f>
        <v>TEV – Transferências Entre Contas (Entradas)</v>
      </c>
    </row>
    <row r="17960" spans="1:12" x14ac:dyDescent="0.3">
      <c r="A17960" s="286" t="str">
        <f t="shared" si="560"/>
        <v>2020</v>
      </c>
      <c r="B17960" s="205" t="s">
        <v>691</v>
      </c>
      <c r="C17960" s="205" t="s">
        <v>692</v>
      </c>
      <c r="D17960" s="72" t="str">
        <f t="shared" si="561"/>
        <v>mai/2020</v>
      </c>
      <c r="E17960" s="206">
        <v>43965</v>
      </c>
      <c r="F17960" s="205" t="s">
        <v>2949</v>
      </c>
      <c r="G17960" s="205" t="s">
        <v>287</v>
      </c>
      <c r="H17960" s="207" t="s">
        <v>2973</v>
      </c>
      <c r="I17960" s="207" t="s">
        <v>132</v>
      </c>
      <c r="J17960" s="207">
        <v>-622.98</v>
      </c>
      <c r="K17960" s="79" t="str">
        <f>IFERROR(IFERROR(VLOOKUP(I17960,'DE-PARA'!B:D,3,0),VLOOKUP(I17960,'DE-PARA'!C:D,2,0)),"NÃO ENCONTRADO")</f>
        <v>Pessoal</v>
      </c>
      <c r="L17960" s="56" t="str">
        <f>VLOOKUP(K17960,'Base -Receita-Despesa'!$B:$AS,1,FALSE)</f>
        <v>Pessoal</v>
      </c>
    </row>
    <row r="17961" spans="1:12" x14ac:dyDescent="0.3">
      <c r="A17961" s="286" t="str">
        <f t="shared" si="560"/>
        <v>2020</v>
      </c>
      <c r="B17961" s="205" t="s">
        <v>693</v>
      </c>
      <c r="C17961" s="205" t="s">
        <v>692</v>
      </c>
      <c r="D17961" s="72" t="str">
        <f t="shared" si="561"/>
        <v>mai/2020</v>
      </c>
      <c r="E17961" s="206">
        <v>43965</v>
      </c>
      <c r="F17961" s="205" t="s">
        <v>201</v>
      </c>
      <c r="G17961" s="205" t="s">
        <v>287</v>
      </c>
      <c r="H17961" s="207" t="s">
        <v>1887</v>
      </c>
      <c r="I17961" s="207" t="s">
        <v>123</v>
      </c>
      <c r="J17961" s="208">
        <v>-410688.86</v>
      </c>
      <c r="K17961" s="79" t="str">
        <f>IFERROR(IFERROR(VLOOKUP(I17961,'DE-PARA'!B:D,3,0),VLOOKUP(I17961,'DE-PARA'!C:D,2,0)),"NÃO ENCONTRADO")</f>
        <v>TEV – Transferências Entre Contas (Entradas)</v>
      </c>
      <c r="L17961" s="56" t="str">
        <f>VLOOKUP(K17961,'Base -Receita-Despesa'!$B:$AS,1,FALSE)</f>
        <v>TEV – Transferências Entre Contas (Entradas)</v>
      </c>
    </row>
    <row r="17962" spans="1:12" x14ac:dyDescent="0.3">
      <c r="A17962" s="286" t="str">
        <f t="shared" si="560"/>
        <v>2020</v>
      </c>
      <c r="B17962" s="205" t="s">
        <v>691</v>
      </c>
      <c r="C17962" s="205" t="s">
        <v>692</v>
      </c>
      <c r="D17962" s="72" t="str">
        <f t="shared" si="561"/>
        <v>mai/2020</v>
      </c>
      <c r="E17962" s="206">
        <v>43966</v>
      </c>
      <c r="F17962" s="205">
        <v>3</v>
      </c>
      <c r="G17962" s="205" t="s">
        <v>287</v>
      </c>
      <c r="H17962" s="207" t="s">
        <v>2911</v>
      </c>
      <c r="I17962" s="207" t="s">
        <v>118</v>
      </c>
      <c r="J17962" s="208">
        <v>-10000</v>
      </c>
      <c r="K17962" s="79" t="str">
        <f>IFERROR(IFERROR(VLOOKUP(I17962,'DE-PARA'!B:D,3,0),VLOOKUP(I17962,'DE-PARA'!C:D,2,0)),"NÃO ENCONTRADO")</f>
        <v>Serviços</v>
      </c>
      <c r="L17962" s="56" t="str">
        <f>VLOOKUP(K17962,'Base -Receita-Despesa'!$B:$AS,1,FALSE)</f>
        <v>Serviços</v>
      </c>
    </row>
    <row r="17963" spans="1:12" x14ac:dyDescent="0.3">
      <c r="A17963" s="286" t="str">
        <f t="shared" si="560"/>
        <v>2020</v>
      </c>
      <c r="B17963" s="205" t="s">
        <v>691</v>
      </c>
      <c r="C17963" s="205" t="s">
        <v>692</v>
      </c>
      <c r="D17963" s="72" t="str">
        <f t="shared" si="561"/>
        <v>mai/2020</v>
      </c>
      <c r="E17963" s="206">
        <v>43966</v>
      </c>
      <c r="F17963" s="205">
        <v>114878</v>
      </c>
      <c r="G17963" s="205" t="s">
        <v>287</v>
      </c>
      <c r="H17963" s="207" t="s">
        <v>178</v>
      </c>
      <c r="I17963" s="207" t="s">
        <v>240</v>
      </c>
      <c r="J17963" s="207">
        <v>-145.5</v>
      </c>
      <c r="K17963" s="79" t="str">
        <f>IFERROR(IFERROR(VLOOKUP(I17963,'DE-PARA'!B:D,3,0),VLOOKUP(I17963,'DE-PARA'!C:D,2,0)),"NÃO ENCONTRADO")</f>
        <v>Materiais</v>
      </c>
      <c r="L17963" s="56" t="str">
        <f>VLOOKUP(K17963,'Base -Receita-Despesa'!$B:$AS,1,FALSE)</f>
        <v>Materiais</v>
      </c>
    </row>
    <row r="17964" spans="1:12" x14ac:dyDescent="0.3">
      <c r="A17964" s="286" t="str">
        <f t="shared" si="560"/>
        <v>2020</v>
      </c>
      <c r="B17964" s="205" t="s">
        <v>691</v>
      </c>
      <c r="C17964" s="205" t="s">
        <v>692</v>
      </c>
      <c r="D17964" s="72" t="str">
        <f t="shared" si="561"/>
        <v>mai/2020</v>
      </c>
      <c r="E17964" s="206">
        <v>43966</v>
      </c>
      <c r="F17964" s="205">
        <v>114965</v>
      </c>
      <c r="G17964" s="205" t="s">
        <v>287</v>
      </c>
      <c r="H17964" s="207" t="s">
        <v>178</v>
      </c>
      <c r="I17964" s="207" t="s">
        <v>240</v>
      </c>
      <c r="J17964" s="208">
        <v>-44943.54</v>
      </c>
      <c r="K17964" s="79" t="str">
        <f>IFERROR(IFERROR(VLOOKUP(I17964,'DE-PARA'!B:D,3,0),VLOOKUP(I17964,'DE-PARA'!C:D,2,0)),"NÃO ENCONTRADO")</f>
        <v>Materiais</v>
      </c>
      <c r="L17964" s="56" t="str">
        <f>VLOOKUP(K17964,'Base -Receita-Despesa'!$B:$AS,1,FALSE)</f>
        <v>Materiais</v>
      </c>
    </row>
    <row r="17965" spans="1:12" x14ac:dyDescent="0.3">
      <c r="A17965" s="286" t="str">
        <f t="shared" si="560"/>
        <v>2020</v>
      </c>
      <c r="B17965" s="205" t="s">
        <v>691</v>
      </c>
      <c r="C17965" s="205" t="s">
        <v>692</v>
      </c>
      <c r="D17965" s="72" t="str">
        <f t="shared" si="561"/>
        <v>mai/2020</v>
      </c>
      <c r="E17965" s="206">
        <v>43966</v>
      </c>
      <c r="F17965" s="205">
        <v>114287</v>
      </c>
      <c r="G17965" s="277" t="s">
        <v>287</v>
      </c>
      <c r="H17965" s="207" t="s">
        <v>178</v>
      </c>
      <c r="I17965" s="207" t="s">
        <v>241</v>
      </c>
      <c r="J17965" s="208">
        <v>-1190.31</v>
      </c>
      <c r="K17965" s="79" t="str">
        <f>IFERROR(IFERROR(VLOOKUP(I17965,'DE-PARA'!B:D,3,0),VLOOKUP(I17965,'DE-PARA'!C:D,2,0)),"NÃO ENCONTRADO")</f>
        <v>Materiais</v>
      </c>
      <c r="L17965" s="56" t="str">
        <f>VLOOKUP(K17965,'Base -Receita-Despesa'!$B:$AS,1,FALSE)</f>
        <v>Materiais</v>
      </c>
    </row>
    <row r="17966" spans="1:12" x14ac:dyDescent="0.3">
      <c r="A17966" s="286" t="str">
        <f t="shared" si="560"/>
        <v>2020</v>
      </c>
      <c r="B17966" s="205" t="s">
        <v>691</v>
      </c>
      <c r="C17966" s="205" t="s">
        <v>692</v>
      </c>
      <c r="D17966" s="72" t="str">
        <f t="shared" si="561"/>
        <v>mai/2020</v>
      </c>
      <c r="E17966" s="206">
        <v>43966</v>
      </c>
      <c r="F17966" s="205">
        <v>114286</v>
      </c>
      <c r="G17966" s="205" t="s">
        <v>287</v>
      </c>
      <c r="H17966" s="207" t="s">
        <v>178</v>
      </c>
      <c r="I17966" s="207" t="s">
        <v>240</v>
      </c>
      <c r="J17966" s="208">
        <v>-1266.2</v>
      </c>
      <c r="K17966" s="79" t="str">
        <f>IFERROR(IFERROR(VLOOKUP(I17966,'DE-PARA'!B:D,3,0),VLOOKUP(I17966,'DE-PARA'!C:D,2,0)),"NÃO ENCONTRADO")</f>
        <v>Materiais</v>
      </c>
      <c r="L17966" s="56" t="str">
        <f>VLOOKUP(K17966,'Base -Receita-Despesa'!$B:$AS,1,FALSE)</f>
        <v>Materiais</v>
      </c>
    </row>
    <row r="17967" spans="1:12" x14ac:dyDescent="0.3">
      <c r="A17967" s="286" t="str">
        <f t="shared" si="560"/>
        <v>2020</v>
      </c>
      <c r="B17967" s="205" t="s">
        <v>691</v>
      </c>
      <c r="C17967" s="205" t="s">
        <v>692</v>
      </c>
      <c r="D17967" s="72" t="str">
        <f t="shared" si="561"/>
        <v>mai/2020</v>
      </c>
      <c r="E17967" s="206">
        <v>43966</v>
      </c>
      <c r="F17967" s="205">
        <v>114285</v>
      </c>
      <c r="G17967" s="205" t="s">
        <v>287</v>
      </c>
      <c r="H17967" s="207" t="s">
        <v>178</v>
      </c>
      <c r="I17967" s="207" t="s">
        <v>241</v>
      </c>
      <c r="J17967" s="208">
        <v>-2245.8000000000002</v>
      </c>
      <c r="K17967" s="79" t="str">
        <f>IFERROR(IFERROR(VLOOKUP(I17967,'DE-PARA'!B:D,3,0),VLOOKUP(I17967,'DE-PARA'!C:D,2,0)),"NÃO ENCONTRADO")</f>
        <v>Materiais</v>
      </c>
      <c r="L17967" s="56" t="str">
        <f>VLOOKUP(K17967,'Base -Receita-Despesa'!$B:$AS,1,FALSE)</f>
        <v>Materiais</v>
      </c>
    </row>
    <row r="17968" spans="1:12" x14ac:dyDescent="0.3">
      <c r="A17968" s="286" t="str">
        <f t="shared" si="560"/>
        <v>2020</v>
      </c>
      <c r="B17968" s="205" t="s">
        <v>691</v>
      </c>
      <c r="C17968" s="205" t="s">
        <v>692</v>
      </c>
      <c r="D17968" s="72" t="str">
        <f t="shared" si="561"/>
        <v>mai/2020</v>
      </c>
      <c r="E17968" s="206">
        <v>43966</v>
      </c>
      <c r="F17968" s="205">
        <v>105852</v>
      </c>
      <c r="G17968" s="205" t="s">
        <v>287</v>
      </c>
      <c r="H17968" s="209" t="s">
        <v>178</v>
      </c>
      <c r="I17968" s="207" t="s">
        <v>240</v>
      </c>
      <c r="J17968" s="208">
        <v>-1625</v>
      </c>
      <c r="K17968" s="79" t="str">
        <f>IFERROR(IFERROR(VLOOKUP(I17968,'DE-PARA'!B:D,3,0),VLOOKUP(I17968,'DE-PARA'!C:D,2,0)),"NÃO ENCONTRADO")</f>
        <v>Materiais</v>
      </c>
      <c r="L17968" s="56" t="str">
        <f>VLOOKUP(K17968,'Base -Receita-Despesa'!$B:$AS,1,FALSE)</f>
        <v>Materiais</v>
      </c>
    </row>
    <row r="17969" spans="1:12" x14ac:dyDescent="0.3">
      <c r="A17969" s="286" t="str">
        <f t="shared" si="560"/>
        <v>2020</v>
      </c>
      <c r="B17969" s="205" t="s">
        <v>691</v>
      </c>
      <c r="C17969" s="205" t="s">
        <v>692</v>
      </c>
      <c r="D17969" s="72" t="str">
        <f t="shared" si="561"/>
        <v>mai/2020</v>
      </c>
      <c r="E17969" s="206">
        <v>43966</v>
      </c>
      <c r="F17969" s="205" t="s">
        <v>210</v>
      </c>
      <c r="G17969" s="205" t="s">
        <v>287</v>
      </c>
      <c r="H17969" s="207" t="s">
        <v>321</v>
      </c>
      <c r="I17969" s="207" t="s">
        <v>130</v>
      </c>
      <c r="J17969" s="207">
        <v>-74.25</v>
      </c>
      <c r="K17969" s="79" t="str">
        <f>IFERROR(IFERROR(VLOOKUP(I17969,'DE-PARA'!B:D,3,0),VLOOKUP(I17969,'DE-PARA'!C:D,2,0)),"NÃO ENCONTRADO")</f>
        <v>Outras Saídas</v>
      </c>
      <c r="L17969" s="56" t="str">
        <f>VLOOKUP(K17969,'Base -Receita-Despesa'!$B:$AS,1,FALSE)</f>
        <v>Outras Saídas</v>
      </c>
    </row>
    <row r="17970" spans="1:12" x14ac:dyDescent="0.3">
      <c r="A17970" s="286" t="str">
        <f t="shared" si="560"/>
        <v>2020</v>
      </c>
      <c r="B17970" s="205" t="s">
        <v>691</v>
      </c>
      <c r="C17970" s="205" t="s">
        <v>692</v>
      </c>
      <c r="D17970" s="72" t="str">
        <f t="shared" si="561"/>
        <v>mai/2020</v>
      </c>
      <c r="E17970" s="206">
        <v>43966</v>
      </c>
      <c r="F17970" s="205" t="s">
        <v>2948</v>
      </c>
      <c r="G17970" s="205" t="s">
        <v>287</v>
      </c>
      <c r="H17970" s="207" t="s">
        <v>294</v>
      </c>
      <c r="I17970" s="207" t="s">
        <v>229</v>
      </c>
      <c r="J17970" s="208">
        <v>-55486.65</v>
      </c>
      <c r="K17970" s="79" t="str">
        <f>IFERROR(IFERROR(VLOOKUP(I17970,'DE-PARA'!B:D,3,0),VLOOKUP(I17970,'DE-PARA'!C:D,2,0)),"NÃO ENCONTRADO")</f>
        <v>Reembolso de Rateios(-)</v>
      </c>
      <c r="L17970" s="56" t="str">
        <f>VLOOKUP(K17970,'Base -Receita-Despesa'!$B:$AS,1,FALSE)</f>
        <v>Reembolso de Rateios(-)</v>
      </c>
    </row>
    <row r="17971" spans="1:12" x14ac:dyDescent="0.3">
      <c r="A17971" s="286" t="str">
        <f t="shared" si="560"/>
        <v>2020</v>
      </c>
      <c r="B17971" s="205" t="s">
        <v>691</v>
      </c>
      <c r="C17971" s="205" t="s">
        <v>692</v>
      </c>
      <c r="D17971" s="72" t="str">
        <f t="shared" si="561"/>
        <v>mai/2020</v>
      </c>
      <c r="E17971" s="206">
        <v>43966</v>
      </c>
      <c r="F17971" s="205">
        <v>89766</v>
      </c>
      <c r="G17971" s="205" t="s">
        <v>287</v>
      </c>
      <c r="H17971" s="207" t="s">
        <v>2998</v>
      </c>
      <c r="I17971" s="207" t="s">
        <v>240</v>
      </c>
      <c r="J17971" s="208">
        <v>-2077</v>
      </c>
      <c r="K17971" s="79" t="str">
        <f>IFERROR(IFERROR(VLOOKUP(I17971,'DE-PARA'!B:D,3,0),VLOOKUP(I17971,'DE-PARA'!C:D,2,0)),"NÃO ENCONTRADO")</f>
        <v>Materiais</v>
      </c>
      <c r="L17971" s="56" t="str">
        <f>VLOOKUP(K17971,'Base -Receita-Despesa'!$B:$AS,1,FALSE)</f>
        <v>Materiais</v>
      </c>
    </row>
    <row r="17972" spans="1:12" x14ac:dyDescent="0.3">
      <c r="A17972" s="286" t="str">
        <f t="shared" si="560"/>
        <v>2020</v>
      </c>
      <c r="B17972" s="205" t="s">
        <v>691</v>
      </c>
      <c r="C17972" s="205" t="s">
        <v>692</v>
      </c>
      <c r="D17972" s="72" t="str">
        <f t="shared" si="561"/>
        <v>mai/2020</v>
      </c>
      <c r="E17972" s="206">
        <v>43966</v>
      </c>
      <c r="F17972" s="205">
        <v>190831</v>
      </c>
      <c r="G17972" s="205" t="s">
        <v>287</v>
      </c>
      <c r="H17972" s="207" t="s">
        <v>1036</v>
      </c>
      <c r="I17972" s="207" t="s">
        <v>253</v>
      </c>
      <c r="J17972" s="208">
        <v>-1043</v>
      </c>
      <c r="K17972" s="79" t="str">
        <f>IFERROR(IFERROR(VLOOKUP(I17972,'DE-PARA'!B:D,3,0),VLOOKUP(I17972,'DE-PARA'!C:D,2,0)),"NÃO ENCONTRADO")</f>
        <v>Materiais</v>
      </c>
      <c r="L17972" s="56" t="str">
        <f>VLOOKUP(K17972,'Base -Receita-Despesa'!$B:$AS,1,FALSE)</f>
        <v>Materiais</v>
      </c>
    </row>
    <row r="17973" spans="1:12" x14ac:dyDescent="0.3">
      <c r="A17973" s="286" t="str">
        <f t="shared" si="560"/>
        <v>2020</v>
      </c>
      <c r="B17973" s="205" t="s">
        <v>691</v>
      </c>
      <c r="C17973" s="205" t="s">
        <v>692</v>
      </c>
      <c r="D17973" s="72" t="str">
        <f t="shared" si="561"/>
        <v>mai/2020</v>
      </c>
      <c r="E17973" s="206">
        <v>43966</v>
      </c>
      <c r="F17973" s="205">
        <v>190832</v>
      </c>
      <c r="G17973" s="205" t="s">
        <v>287</v>
      </c>
      <c r="H17973" s="207" t="s">
        <v>1036</v>
      </c>
      <c r="I17973" s="207" t="s">
        <v>240</v>
      </c>
      <c r="J17973" s="208">
        <v>-1645</v>
      </c>
      <c r="K17973" s="79" t="str">
        <f>IFERROR(IFERROR(VLOOKUP(I17973,'DE-PARA'!B:D,3,0),VLOOKUP(I17973,'DE-PARA'!C:D,2,0)),"NÃO ENCONTRADO")</f>
        <v>Materiais</v>
      </c>
      <c r="L17973" s="56" t="str">
        <f>VLOOKUP(K17973,'Base -Receita-Despesa'!$B:$AS,1,FALSE)</f>
        <v>Materiais</v>
      </c>
    </row>
    <row r="17974" spans="1:12" x14ac:dyDescent="0.3">
      <c r="A17974" s="286" t="str">
        <f t="shared" si="560"/>
        <v>2020</v>
      </c>
      <c r="B17974" s="205" t="s">
        <v>691</v>
      </c>
      <c r="C17974" s="205" t="s">
        <v>692</v>
      </c>
      <c r="D17974" s="72" t="str">
        <f t="shared" si="561"/>
        <v>mai/2020</v>
      </c>
      <c r="E17974" s="206">
        <v>43966</v>
      </c>
      <c r="F17974" s="205">
        <v>187134</v>
      </c>
      <c r="G17974" s="205" t="s">
        <v>293</v>
      </c>
      <c r="H17974" s="207" t="s">
        <v>1036</v>
      </c>
      <c r="I17974" s="207" t="s">
        <v>243</v>
      </c>
      <c r="J17974" s="208">
        <v>-1860.48</v>
      </c>
      <c r="K17974" s="79" t="str">
        <f>IFERROR(IFERROR(VLOOKUP(I17974,'DE-PARA'!B:D,3,0),VLOOKUP(I17974,'DE-PARA'!C:D,2,0)),"NÃO ENCONTRADO")</f>
        <v>Materiais</v>
      </c>
      <c r="L17974" s="56" t="str">
        <f>VLOOKUP(K17974,'Base -Receita-Despesa'!$B:$AS,1,FALSE)</f>
        <v>Materiais</v>
      </c>
    </row>
    <row r="17975" spans="1:12" x14ac:dyDescent="0.3">
      <c r="A17975" s="286" t="str">
        <f t="shared" ref="A17975:A18038" si="562">IF(K17975="NÃO ENCONTRADO",0,RIGHT(D17975,4))</f>
        <v>2020</v>
      </c>
      <c r="B17975" s="205" t="s">
        <v>691</v>
      </c>
      <c r="C17975" s="205" t="s">
        <v>692</v>
      </c>
      <c r="D17975" s="72" t="str">
        <f t="shared" si="561"/>
        <v>mai/2020</v>
      </c>
      <c r="E17975" s="206">
        <v>43966</v>
      </c>
      <c r="F17975" s="205">
        <v>187136</v>
      </c>
      <c r="G17975" s="205" t="s">
        <v>293</v>
      </c>
      <c r="H17975" s="207" t="s">
        <v>1036</v>
      </c>
      <c r="I17975" s="207" t="s">
        <v>243</v>
      </c>
      <c r="J17975" s="208">
        <v>-2127.42</v>
      </c>
      <c r="K17975" s="79" t="str">
        <f>IFERROR(IFERROR(VLOOKUP(I17975,'DE-PARA'!B:D,3,0),VLOOKUP(I17975,'DE-PARA'!C:D,2,0)),"NÃO ENCONTRADO")</f>
        <v>Materiais</v>
      </c>
      <c r="L17975" s="56" t="str">
        <f>VLOOKUP(K17975,'Base -Receita-Despesa'!$B:$AS,1,FALSE)</f>
        <v>Materiais</v>
      </c>
    </row>
    <row r="17976" spans="1:12" x14ac:dyDescent="0.3">
      <c r="A17976" s="286" t="str">
        <f t="shared" si="562"/>
        <v>2020</v>
      </c>
      <c r="B17976" s="205" t="s">
        <v>691</v>
      </c>
      <c r="C17976" s="205" t="s">
        <v>692</v>
      </c>
      <c r="D17976" s="72" t="str">
        <f t="shared" si="561"/>
        <v>mai/2020</v>
      </c>
      <c r="E17976" s="206">
        <v>43966</v>
      </c>
      <c r="F17976" s="205">
        <v>189441</v>
      </c>
      <c r="G17976" s="205" t="s">
        <v>289</v>
      </c>
      <c r="H17976" s="207" t="s">
        <v>1036</v>
      </c>
      <c r="I17976" s="207" t="s">
        <v>240</v>
      </c>
      <c r="J17976" s="208">
        <v>-2368</v>
      </c>
      <c r="K17976" s="79" t="str">
        <f>IFERROR(IFERROR(VLOOKUP(I17976,'DE-PARA'!B:D,3,0),VLOOKUP(I17976,'DE-PARA'!C:D,2,0)),"NÃO ENCONTRADO")</f>
        <v>Materiais</v>
      </c>
      <c r="L17976" s="56" t="str">
        <f>VLOOKUP(K17976,'Base -Receita-Despesa'!$B:$AS,1,FALSE)</f>
        <v>Materiais</v>
      </c>
    </row>
    <row r="17977" spans="1:12" x14ac:dyDescent="0.3">
      <c r="A17977" s="286" t="str">
        <f t="shared" si="562"/>
        <v>2020</v>
      </c>
      <c r="B17977" s="205" t="s">
        <v>691</v>
      </c>
      <c r="C17977" s="205" t="s">
        <v>692</v>
      </c>
      <c r="D17977" s="72" t="str">
        <f t="shared" si="561"/>
        <v>mai/2020</v>
      </c>
      <c r="E17977" s="206">
        <v>43966</v>
      </c>
      <c r="F17977" s="205">
        <v>115296</v>
      </c>
      <c r="G17977" s="205" t="s">
        <v>287</v>
      </c>
      <c r="H17977" s="207" t="s">
        <v>1714</v>
      </c>
      <c r="I17977" s="207" t="s">
        <v>150</v>
      </c>
      <c r="J17977" s="208">
        <v>-6819.77</v>
      </c>
      <c r="K17977" s="79" t="str">
        <f>IFERROR(IFERROR(VLOOKUP(I17977,'DE-PARA'!B:D,3,0),VLOOKUP(I17977,'DE-PARA'!C:D,2,0)),"NÃO ENCONTRADO")</f>
        <v>Serviços</v>
      </c>
      <c r="L17977" s="56" t="str">
        <f>VLOOKUP(K17977,'Base -Receita-Despesa'!$B:$AS,1,FALSE)</f>
        <v>Serviços</v>
      </c>
    </row>
    <row r="17978" spans="1:12" x14ac:dyDescent="0.3">
      <c r="A17978" s="286" t="str">
        <f t="shared" si="562"/>
        <v>2020</v>
      </c>
      <c r="B17978" s="205" t="s">
        <v>691</v>
      </c>
      <c r="C17978" s="205" t="s">
        <v>692</v>
      </c>
      <c r="D17978" s="72" t="str">
        <f t="shared" si="561"/>
        <v>mai/2020</v>
      </c>
      <c r="E17978" s="206">
        <v>43966</v>
      </c>
      <c r="F17978" s="205">
        <v>21953</v>
      </c>
      <c r="G17978" s="205" t="s">
        <v>287</v>
      </c>
      <c r="H17978" s="207" t="s">
        <v>334</v>
      </c>
      <c r="I17978" s="207" t="s">
        <v>134</v>
      </c>
      <c r="J17978" s="208">
        <v>-11568.5</v>
      </c>
      <c r="K17978" s="79" t="str">
        <f>IFERROR(IFERROR(VLOOKUP(I17978,'DE-PARA'!B:D,3,0),VLOOKUP(I17978,'DE-PARA'!C:D,2,0)),"NÃO ENCONTRADO")</f>
        <v>Serviços</v>
      </c>
      <c r="L17978" s="56" t="str">
        <f>VLOOKUP(K17978,'Base -Receita-Despesa'!$B:$AS,1,FALSE)</f>
        <v>Serviços</v>
      </c>
    </row>
    <row r="17979" spans="1:12" x14ac:dyDescent="0.3">
      <c r="A17979" s="286" t="str">
        <f t="shared" si="562"/>
        <v>2020</v>
      </c>
      <c r="B17979" s="205" t="s">
        <v>691</v>
      </c>
      <c r="C17979" s="205" t="s">
        <v>692</v>
      </c>
      <c r="D17979" s="72" t="str">
        <f t="shared" si="561"/>
        <v>mai/2020</v>
      </c>
      <c r="E17979" s="206">
        <v>43966</v>
      </c>
      <c r="F17979" s="205" t="s">
        <v>203</v>
      </c>
      <c r="G17979" s="205" t="s">
        <v>287</v>
      </c>
      <c r="H17979" s="207" t="s">
        <v>204</v>
      </c>
      <c r="I17979" s="207" t="s">
        <v>292</v>
      </c>
      <c r="J17979" s="208">
        <v>175060.3</v>
      </c>
      <c r="K17979" s="79" t="str">
        <f>IFERROR(IFERROR(VLOOKUP(I17979,'DE-PARA'!B:D,3,0),VLOOKUP(I17979,'DE-PARA'!C:D,2,0)),"NÃO ENCONTRADO")</f>
        <v>Entrada Conta Aplicação (+)</v>
      </c>
      <c r="L17979" s="56" t="str">
        <f>VLOOKUP(K17979,'Base -Receita-Despesa'!$B:$AS,1,FALSE)</f>
        <v>ENTRADA CONTA APLICAÇÃO (+)</v>
      </c>
    </row>
    <row r="17980" spans="1:12" x14ac:dyDescent="0.3">
      <c r="A17980" s="286" t="str">
        <f t="shared" si="562"/>
        <v>2020</v>
      </c>
      <c r="B17980" s="205" t="s">
        <v>691</v>
      </c>
      <c r="C17980" s="205" t="s">
        <v>692</v>
      </c>
      <c r="D17980" s="72" t="str">
        <f t="shared" si="561"/>
        <v>mai/2020</v>
      </c>
      <c r="E17980" s="206">
        <v>43966</v>
      </c>
      <c r="F17980" s="205" t="s">
        <v>210</v>
      </c>
      <c r="G17980" s="205" t="s">
        <v>287</v>
      </c>
      <c r="H17980" s="207" t="s">
        <v>298</v>
      </c>
      <c r="I17980" s="207" t="s">
        <v>130</v>
      </c>
      <c r="J17980" s="207">
        <v>-10</v>
      </c>
      <c r="K17980" s="79" t="str">
        <f>IFERROR(IFERROR(VLOOKUP(I17980,'DE-PARA'!B:D,3,0),VLOOKUP(I17980,'DE-PARA'!C:D,2,0)),"NÃO ENCONTRADO")</f>
        <v>Outras Saídas</v>
      </c>
      <c r="L17980" s="56" t="str">
        <f>VLOOKUP(K17980,'Base -Receita-Despesa'!$B:$AS,1,FALSE)</f>
        <v>Outras Saídas</v>
      </c>
    </row>
    <row r="17981" spans="1:12" x14ac:dyDescent="0.3">
      <c r="A17981" s="286" t="str">
        <f t="shared" si="562"/>
        <v>2020</v>
      </c>
      <c r="B17981" s="205" t="s">
        <v>691</v>
      </c>
      <c r="C17981" s="205" t="s">
        <v>692</v>
      </c>
      <c r="D17981" s="72" t="str">
        <f t="shared" si="561"/>
        <v>mai/2020</v>
      </c>
      <c r="E17981" s="206">
        <v>43966</v>
      </c>
      <c r="F17981" s="205" t="s">
        <v>210</v>
      </c>
      <c r="G17981" s="205" t="s">
        <v>287</v>
      </c>
      <c r="H17981" s="207" t="s">
        <v>298</v>
      </c>
      <c r="I17981" s="207" t="s">
        <v>130</v>
      </c>
      <c r="J17981" s="207">
        <v>-10</v>
      </c>
      <c r="K17981" s="79" t="str">
        <f>IFERROR(IFERROR(VLOOKUP(I17981,'DE-PARA'!B:D,3,0),VLOOKUP(I17981,'DE-PARA'!C:D,2,0)),"NÃO ENCONTRADO")</f>
        <v>Outras Saídas</v>
      </c>
      <c r="L17981" s="56" t="str">
        <f>VLOOKUP(K17981,'Base -Receita-Despesa'!$B:$AS,1,FALSE)</f>
        <v>Outras Saídas</v>
      </c>
    </row>
    <row r="17982" spans="1:12" x14ac:dyDescent="0.3">
      <c r="A17982" s="286" t="str">
        <f t="shared" si="562"/>
        <v>2020</v>
      </c>
      <c r="B17982" s="205" t="s">
        <v>691</v>
      </c>
      <c r="C17982" s="205" t="s">
        <v>692</v>
      </c>
      <c r="D17982" s="72" t="str">
        <f t="shared" si="561"/>
        <v>mai/2020</v>
      </c>
      <c r="E17982" s="206">
        <v>43966</v>
      </c>
      <c r="F17982" s="205" t="s">
        <v>210</v>
      </c>
      <c r="G17982" s="205" t="s">
        <v>287</v>
      </c>
      <c r="H17982" s="207" t="s">
        <v>298</v>
      </c>
      <c r="I17982" s="207" t="s">
        <v>130</v>
      </c>
      <c r="J17982" s="207">
        <v>-10</v>
      </c>
      <c r="K17982" s="79" t="str">
        <f>IFERROR(IFERROR(VLOOKUP(I17982,'DE-PARA'!B:D,3,0),VLOOKUP(I17982,'DE-PARA'!C:D,2,0)),"NÃO ENCONTRADO")</f>
        <v>Outras Saídas</v>
      </c>
      <c r="L17982" s="56" t="str">
        <f>VLOOKUP(K17982,'Base -Receita-Despesa'!$B:$AS,1,FALSE)</f>
        <v>Outras Saídas</v>
      </c>
    </row>
    <row r="17983" spans="1:12" x14ac:dyDescent="0.3">
      <c r="A17983" s="286" t="str">
        <f t="shared" si="562"/>
        <v>2020</v>
      </c>
      <c r="B17983" s="205" t="s">
        <v>691</v>
      </c>
      <c r="C17983" s="205" t="s">
        <v>692</v>
      </c>
      <c r="D17983" s="72" t="str">
        <f t="shared" si="561"/>
        <v>mai/2020</v>
      </c>
      <c r="E17983" s="206">
        <v>43966</v>
      </c>
      <c r="F17983" s="205" t="s">
        <v>210</v>
      </c>
      <c r="G17983" s="205" t="s">
        <v>287</v>
      </c>
      <c r="H17983" s="207" t="s">
        <v>298</v>
      </c>
      <c r="I17983" s="207" t="s">
        <v>130</v>
      </c>
      <c r="J17983" s="207">
        <v>-10</v>
      </c>
      <c r="K17983" s="79" t="str">
        <f>IFERROR(IFERROR(VLOOKUP(I17983,'DE-PARA'!B:D,3,0),VLOOKUP(I17983,'DE-PARA'!C:D,2,0)),"NÃO ENCONTRADO")</f>
        <v>Outras Saídas</v>
      </c>
      <c r="L17983" s="56" t="str">
        <f>VLOOKUP(K17983,'Base -Receita-Despesa'!$B:$AS,1,FALSE)</f>
        <v>Outras Saídas</v>
      </c>
    </row>
    <row r="17984" spans="1:12" x14ac:dyDescent="0.3">
      <c r="A17984" s="286" t="str">
        <f t="shared" si="562"/>
        <v>2020</v>
      </c>
      <c r="B17984" s="205" t="s">
        <v>691</v>
      </c>
      <c r="C17984" s="205" t="s">
        <v>692</v>
      </c>
      <c r="D17984" s="72" t="str">
        <f t="shared" si="561"/>
        <v>mai/2020</v>
      </c>
      <c r="E17984" s="206">
        <v>43966</v>
      </c>
      <c r="F17984" s="205" t="s">
        <v>210</v>
      </c>
      <c r="G17984" s="205" t="s">
        <v>287</v>
      </c>
      <c r="H17984" s="207" t="s">
        <v>298</v>
      </c>
      <c r="I17984" s="207" t="s">
        <v>130</v>
      </c>
      <c r="J17984" s="207">
        <v>-10</v>
      </c>
      <c r="K17984" s="79" t="str">
        <f>IFERROR(IFERROR(VLOOKUP(I17984,'DE-PARA'!B:D,3,0),VLOOKUP(I17984,'DE-PARA'!C:D,2,0)),"NÃO ENCONTRADO")</f>
        <v>Outras Saídas</v>
      </c>
      <c r="L17984" s="56" t="str">
        <f>VLOOKUP(K17984,'Base -Receita-Despesa'!$B:$AS,1,FALSE)</f>
        <v>Outras Saídas</v>
      </c>
    </row>
    <row r="17985" spans="1:12" x14ac:dyDescent="0.3">
      <c r="A17985" s="286" t="str">
        <f t="shared" si="562"/>
        <v>2020</v>
      </c>
      <c r="B17985" s="205" t="s">
        <v>691</v>
      </c>
      <c r="C17985" s="205" t="s">
        <v>692</v>
      </c>
      <c r="D17985" s="72" t="str">
        <f t="shared" si="561"/>
        <v>mai/2020</v>
      </c>
      <c r="E17985" s="206">
        <v>43966</v>
      </c>
      <c r="F17985" s="205" t="s">
        <v>210</v>
      </c>
      <c r="G17985" s="205" t="s">
        <v>287</v>
      </c>
      <c r="H17985" s="207" t="s">
        <v>298</v>
      </c>
      <c r="I17985" s="207" t="s">
        <v>130</v>
      </c>
      <c r="J17985" s="207">
        <v>-10</v>
      </c>
      <c r="K17985" s="79" t="str">
        <f>IFERROR(IFERROR(VLOOKUP(I17985,'DE-PARA'!B:D,3,0),VLOOKUP(I17985,'DE-PARA'!C:D,2,0)),"NÃO ENCONTRADO")</f>
        <v>Outras Saídas</v>
      </c>
      <c r="L17985" s="56" t="str">
        <f>VLOOKUP(K17985,'Base -Receita-Despesa'!$B:$AS,1,FALSE)</f>
        <v>Outras Saídas</v>
      </c>
    </row>
    <row r="17986" spans="1:12" x14ac:dyDescent="0.3">
      <c r="A17986" s="286" t="str">
        <f t="shared" si="562"/>
        <v>2020</v>
      </c>
      <c r="B17986" s="205" t="s">
        <v>691</v>
      </c>
      <c r="C17986" s="205" t="s">
        <v>692</v>
      </c>
      <c r="D17986" s="72" t="str">
        <f t="shared" si="561"/>
        <v>mai/2020</v>
      </c>
      <c r="E17986" s="206">
        <v>43966</v>
      </c>
      <c r="F17986" s="205">
        <v>2197</v>
      </c>
      <c r="G17986" s="205" t="s">
        <v>287</v>
      </c>
      <c r="H17986" s="207" t="s">
        <v>2938</v>
      </c>
      <c r="I17986" s="207" t="s">
        <v>157</v>
      </c>
      <c r="J17986" s="208">
        <v>-9333.33</v>
      </c>
      <c r="K17986" s="79" t="str">
        <f>IFERROR(IFERROR(VLOOKUP(I17986,'DE-PARA'!B:D,3,0),VLOOKUP(I17986,'DE-PARA'!C:D,2,0)),"NÃO ENCONTRADO")</f>
        <v>Serviços</v>
      </c>
      <c r="L17986" s="56" t="str">
        <f>VLOOKUP(K17986,'Base -Receita-Despesa'!$B:$AS,1,FALSE)</f>
        <v>Serviços</v>
      </c>
    </row>
    <row r="17987" spans="1:12" x14ac:dyDescent="0.3">
      <c r="A17987" s="286" t="str">
        <f t="shared" si="562"/>
        <v>2020</v>
      </c>
      <c r="B17987" s="205" t="s">
        <v>691</v>
      </c>
      <c r="C17987" s="205" t="s">
        <v>692</v>
      </c>
      <c r="D17987" s="72" t="str">
        <f t="shared" si="561"/>
        <v>mai/2020</v>
      </c>
      <c r="E17987" s="206">
        <v>43966</v>
      </c>
      <c r="F17987" s="205">
        <v>2200</v>
      </c>
      <c r="G17987" s="205" t="s">
        <v>287</v>
      </c>
      <c r="H17987" s="207" t="s">
        <v>2938</v>
      </c>
      <c r="I17987" s="207" t="s">
        <v>157</v>
      </c>
      <c r="J17987" s="208">
        <v>-14647</v>
      </c>
      <c r="K17987" s="79" t="str">
        <f>IFERROR(IFERROR(VLOOKUP(I17987,'DE-PARA'!B:D,3,0),VLOOKUP(I17987,'DE-PARA'!C:D,2,0)),"NÃO ENCONTRADO")</f>
        <v>Serviços</v>
      </c>
      <c r="L17987" s="56" t="str">
        <f>VLOOKUP(K17987,'Base -Receita-Despesa'!$B:$AS,1,FALSE)</f>
        <v>Serviços</v>
      </c>
    </row>
    <row r="17988" spans="1:12" x14ac:dyDescent="0.3">
      <c r="A17988" s="286" t="str">
        <f t="shared" si="562"/>
        <v>2020</v>
      </c>
      <c r="B17988" s="205" t="s">
        <v>691</v>
      </c>
      <c r="C17988" s="205" t="s">
        <v>692</v>
      </c>
      <c r="D17988" s="72" t="str">
        <f t="shared" ref="D17988:D18051" si="563">TEXT(E17988,"mmm/aaaa")</f>
        <v>mai/2020</v>
      </c>
      <c r="E17988" s="206">
        <v>43966</v>
      </c>
      <c r="F17988" s="205">
        <v>119129</v>
      </c>
      <c r="G17988" s="205" t="s">
        <v>287</v>
      </c>
      <c r="H17988" s="207" t="s">
        <v>2308</v>
      </c>
      <c r="I17988" s="207" t="s">
        <v>251</v>
      </c>
      <c r="J17988" s="208">
        <v>-4533.55</v>
      </c>
      <c r="K17988" s="79" t="str">
        <f>IFERROR(IFERROR(VLOOKUP(I17988,'DE-PARA'!B:D,3,0),VLOOKUP(I17988,'DE-PARA'!C:D,2,0)),"NÃO ENCONTRADO")</f>
        <v>Materiais</v>
      </c>
      <c r="L17988" s="56" t="str">
        <f>VLOOKUP(K17988,'Base -Receita-Despesa'!$B:$AS,1,FALSE)</f>
        <v>Materiais</v>
      </c>
    </row>
    <row r="17989" spans="1:12" x14ac:dyDescent="0.3">
      <c r="A17989" s="286" t="str">
        <f t="shared" si="562"/>
        <v>2020</v>
      </c>
      <c r="B17989" s="205" t="s">
        <v>691</v>
      </c>
      <c r="C17989" s="205" t="s">
        <v>692</v>
      </c>
      <c r="D17989" s="72" t="str">
        <f t="shared" si="563"/>
        <v>mai/2020</v>
      </c>
      <c r="E17989" s="206">
        <v>43969</v>
      </c>
      <c r="F17989" s="205">
        <v>965</v>
      </c>
      <c r="G17989" s="205" t="s">
        <v>287</v>
      </c>
      <c r="H17989" s="207" t="s">
        <v>2196</v>
      </c>
      <c r="I17989" s="207" t="s">
        <v>146</v>
      </c>
      <c r="J17989" s="208">
        <v>-8000</v>
      </c>
      <c r="K17989" s="79" t="str">
        <f>IFERROR(IFERROR(VLOOKUP(I17989,'DE-PARA'!B:D,3,0),VLOOKUP(I17989,'DE-PARA'!C:D,2,0)),"NÃO ENCONTRADO")</f>
        <v>Serviços</v>
      </c>
      <c r="L17989" s="56" t="str">
        <f>VLOOKUP(K17989,'Base -Receita-Despesa'!$B:$AS,1,FALSE)</f>
        <v>Serviços</v>
      </c>
    </row>
    <row r="17990" spans="1:12" x14ac:dyDescent="0.3">
      <c r="A17990" s="286" t="str">
        <f t="shared" si="562"/>
        <v>2020</v>
      </c>
      <c r="B17990" s="205" t="s">
        <v>691</v>
      </c>
      <c r="C17990" s="205" t="s">
        <v>692</v>
      </c>
      <c r="D17990" s="72" t="str">
        <f t="shared" si="563"/>
        <v>mai/2020</v>
      </c>
      <c r="E17990" s="206">
        <v>43969</v>
      </c>
      <c r="F17990" s="240">
        <v>979</v>
      </c>
      <c r="G17990" s="205" t="s">
        <v>287</v>
      </c>
      <c r="H17990" s="207" t="s">
        <v>2196</v>
      </c>
      <c r="I17990" s="207" t="s">
        <v>146</v>
      </c>
      <c r="J17990" s="208">
        <v>-8000</v>
      </c>
      <c r="K17990" s="79" t="str">
        <f>IFERROR(IFERROR(VLOOKUP(I17990,'DE-PARA'!B:D,3,0),VLOOKUP(I17990,'DE-PARA'!C:D,2,0)),"NÃO ENCONTRADO")</f>
        <v>Serviços</v>
      </c>
      <c r="L17990" s="56" t="str">
        <f>VLOOKUP(K17990,'Base -Receita-Despesa'!$B:$AS,1,FALSE)</f>
        <v>Serviços</v>
      </c>
    </row>
    <row r="17991" spans="1:12" x14ac:dyDescent="0.3">
      <c r="A17991" s="286" t="str">
        <f t="shared" si="562"/>
        <v>2020</v>
      </c>
      <c r="B17991" s="205" t="s">
        <v>691</v>
      </c>
      <c r="C17991" s="205" t="s">
        <v>692</v>
      </c>
      <c r="D17991" s="72" t="str">
        <f t="shared" si="563"/>
        <v>mai/2020</v>
      </c>
      <c r="E17991" s="206">
        <v>43969</v>
      </c>
      <c r="F17991" s="205">
        <v>4959</v>
      </c>
      <c r="G17991" s="205" t="s">
        <v>287</v>
      </c>
      <c r="H17991" s="207" t="s">
        <v>2999</v>
      </c>
      <c r="I17991" s="207" t="s">
        <v>146</v>
      </c>
      <c r="J17991" s="207">
        <v>-640</v>
      </c>
      <c r="K17991" s="79" t="str">
        <f>IFERROR(IFERROR(VLOOKUP(I17991,'DE-PARA'!B:D,3,0),VLOOKUP(I17991,'DE-PARA'!C:D,2,0)),"NÃO ENCONTRADO")</f>
        <v>Serviços</v>
      </c>
      <c r="L17991" s="56" t="str">
        <f>VLOOKUP(K17991,'Base -Receita-Despesa'!$B:$AS,1,FALSE)</f>
        <v>Serviços</v>
      </c>
    </row>
    <row r="17992" spans="1:12" x14ac:dyDescent="0.3">
      <c r="A17992" s="286" t="str">
        <f t="shared" si="562"/>
        <v>2020</v>
      </c>
      <c r="B17992" s="205" t="s">
        <v>691</v>
      </c>
      <c r="C17992" s="205" t="s">
        <v>692</v>
      </c>
      <c r="D17992" s="72" t="str">
        <f t="shared" si="563"/>
        <v>mai/2020</v>
      </c>
      <c r="E17992" s="206">
        <v>43969</v>
      </c>
      <c r="F17992" s="205">
        <v>4194</v>
      </c>
      <c r="G17992" s="205" t="s">
        <v>287</v>
      </c>
      <c r="H17992" s="207" t="s">
        <v>3000</v>
      </c>
      <c r="I17992" s="207" t="s">
        <v>253</v>
      </c>
      <c r="J17992" s="207">
        <v>-149.5</v>
      </c>
      <c r="K17992" s="79" t="str">
        <f>IFERROR(IFERROR(VLOOKUP(I17992,'DE-PARA'!B:D,3,0),VLOOKUP(I17992,'DE-PARA'!C:D,2,0)),"NÃO ENCONTRADO")</f>
        <v>Materiais</v>
      </c>
      <c r="L17992" s="56" t="str">
        <f>VLOOKUP(K17992,'Base -Receita-Despesa'!$B:$AS,1,FALSE)</f>
        <v>Materiais</v>
      </c>
    </row>
    <row r="17993" spans="1:12" x14ac:dyDescent="0.3">
      <c r="A17993" s="286" t="str">
        <f t="shared" si="562"/>
        <v>2020</v>
      </c>
      <c r="B17993" s="205" t="s">
        <v>691</v>
      </c>
      <c r="C17993" s="205" t="s">
        <v>692</v>
      </c>
      <c r="D17993" s="72" t="str">
        <f t="shared" si="563"/>
        <v>mai/2020</v>
      </c>
      <c r="E17993" s="206">
        <v>43969</v>
      </c>
      <c r="F17993" s="205">
        <v>8100</v>
      </c>
      <c r="G17993" s="205" t="s">
        <v>287</v>
      </c>
      <c r="H17993" s="207" t="s">
        <v>323</v>
      </c>
      <c r="I17993" s="207" t="s">
        <v>241</v>
      </c>
      <c r="J17993" s="208">
        <v>-1275</v>
      </c>
      <c r="K17993" s="79" t="str">
        <f>IFERROR(IFERROR(VLOOKUP(I17993,'DE-PARA'!B:D,3,0),VLOOKUP(I17993,'DE-PARA'!C:D,2,0)),"NÃO ENCONTRADO")</f>
        <v>Materiais</v>
      </c>
      <c r="L17993" s="56" t="str">
        <f>VLOOKUP(K17993,'Base -Receita-Despesa'!$B:$AS,1,FALSE)</f>
        <v>Materiais</v>
      </c>
    </row>
    <row r="17994" spans="1:12" x14ac:dyDescent="0.3">
      <c r="A17994" s="286" t="str">
        <f t="shared" si="562"/>
        <v>2020</v>
      </c>
      <c r="B17994" s="205" t="s">
        <v>691</v>
      </c>
      <c r="C17994" s="205" t="s">
        <v>692</v>
      </c>
      <c r="D17994" s="72" t="str">
        <f t="shared" si="563"/>
        <v>mai/2020</v>
      </c>
      <c r="E17994" s="206">
        <v>43969</v>
      </c>
      <c r="F17994" s="205">
        <v>7994</v>
      </c>
      <c r="G17994" s="205" t="s">
        <v>287</v>
      </c>
      <c r="H17994" s="207" t="s">
        <v>323</v>
      </c>
      <c r="I17994" s="207" t="s">
        <v>241</v>
      </c>
      <c r="J17994" s="208">
        <v>-1245.6600000000001</v>
      </c>
      <c r="K17994" s="79" t="str">
        <f>IFERROR(IFERROR(VLOOKUP(I17994,'DE-PARA'!B:D,3,0),VLOOKUP(I17994,'DE-PARA'!C:D,2,0)),"NÃO ENCONTRADO")</f>
        <v>Materiais</v>
      </c>
      <c r="L17994" s="56" t="str">
        <f>VLOOKUP(K17994,'Base -Receita-Despesa'!$B:$AS,1,FALSE)</f>
        <v>Materiais</v>
      </c>
    </row>
    <row r="17995" spans="1:12" x14ac:dyDescent="0.3">
      <c r="A17995" s="286" t="str">
        <f t="shared" si="562"/>
        <v>2020</v>
      </c>
      <c r="B17995" s="205" t="s">
        <v>691</v>
      </c>
      <c r="C17995" s="205" t="s">
        <v>692</v>
      </c>
      <c r="D17995" s="72" t="str">
        <f t="shared" si="563"/>
        <v>mai/2020</v>
      </c>
      <c r="E17995" s="206">
        <v>43969</v>
      </c>
      <c r="F17995" s="205">
        <v>8024</v>
      </c>
      <c r="G17995" s="205" t="s">
        <v>287</v>
      </c>
      <c r="H17995" s="207" t="s">
        <v>323</v>
      </c>
      <c r="I17995" s="207" t="s">
        <v>241</v>
      </c>
      <c r="J17995" s="208">
        <v>-2500</v>
      </c>
      <c r="K17995" s="79" t="str">
        <f>IFERROR(IFERROR(VLOOKUP(I17995,'DE-PARA'!B:D,3,0),VLOOKUP(I17995,'DE-PARA'!C:D,2,0)),"NÃO ENCONTRADO")</f>
        <v>Materiais</v>
      </c>
      <c r="L17995" s="56" t="str">
        <f>VLOOKUP(K17995,'Base -Receita-Despesa'!$B:$AS,1,FALSE)</f>
        <v>Materiais</v>
      </c>
    </row>
    <row r="17996" spans="1:12" x14ac:dyDescent="0.3">
      <c r="A17996" s="286" t="str">
        <f t="shared" si="562"/>
        <v>2020</v>
      </c>
      <c r="B17996" s="205" t="s">
        <v>691</v>
      </c>
      <c r="C17996" s="205" t="s">
        <v>692</v>
      </c>
      <c r="D17996" s="72" t="str">
        <f t="shared" si="563"/>
        <v>mai/2020</v>
      </c>
      <c r="E17996" s="206">
        <v>43969</v>
      </c>
      <c r="F17996" s="205">
        <v>7981</v>
      </c>
      <c r="G17996" s="205" t="s">
        <v>287</v>
      </c>
      <c r="H17996" s="207" t="s">
        <v>323</v>
      </c>
      <c r="I17996" s="207" t="s">
        <v>241</v>
      </c>
      <c r="J17996" s="208">
        <v>-3150</v>
      </c>
      <c r="K17996" s="79" t="str">
        <f>IFERROR(IFERROR(VLOOKUP(I17996,'DE-PARA'!B:D,3,0),VLOOKUP(I17996,'DE-PARA'!C:D,2,0)),"NÃO ENCONTRADO")</f>
        <v>Materiais</v>
      </c>
      <c r="L17996" s="56" t="str">
        <f>VLOOKUP(K17996,'Base -Receita-Despesa'!$B:$AS,1,FALSE)</f>
        <v>Materiais</v>
      </c>
    </row>
    <row r="17997" spans="1:12" x14ac:dyDescent="0.3">
      <c r="A17997" s="286" t="str">
        <f t="shared" si="562"/>
        <v>2020</v>
      </c>
      <c r="B17997" s="205" t="s">
        <v>691</v>
      </c>
      <c r="C17997" s="205" t="s">
        <v>692</v>
      </c>
      <c r="D17997" s="72" t="str">
        <f t="shared" si="563"/>
        <v>mai/2020</v>
      </c>
      <c r="E17997" s="206">
        <v>43969</v>
      </c>
      <c r="F17997" s="205">
        <v>11968</v>
      </c>
      <c r="G17997" s="205" t="s">
        <v>287</v>
      </c>
      <c r="H17997" s="207" t="s">
        <v>2339</v>
      </c>
      <c r="I17997" s="207" t="s">
        <v>241</v>
      </c>
      <c r="J17997" s="208">
        <v>-21266.66</v>
      </c>
      <c r="K17997" s="79" t="str">
        <f>IFERROR(IFERROR(VLOOKUP(I17997,'DE-PARA'!B:D,3,0),VLOOKUP(I17997,'DE-PARA'!C:D,2,0)),"NÃO ENCONTRADO")</f>
        <v>Materiais</v>
      </c>
      <c r="L17997" s="56" t="str">
        <f>VLOOKUP(K17997,'Base -Receita-Despesa'!$B:$AS,1,FALSE)</f>
        <v>Materiais</v>
      </c>
    </row>
    <row r="17998" spans="1:12" x14ac:dyDescent="0.3">
      <c r="A17998" s="286" t="str">
        <f t="shared" si="562"/>
        <v>2020</v>
      </c>
      <c r="B17998" s="205" t="s">
        <v>691</v>
      </c>
      <c r="C17998" s="205" t="s">
        <v>692</v>
      </c>
      <c r="D17998" s="72" t="str">
        <f t="shared" si="563"/>
        <v>mai/2020</v>
      </c>
      <c r="E17998" s="206">
        <v>43969</v>
      </c>
      <c r="F17998" s="205">
        <v>19301</v>
      </c>
      <c r="G17998" s="205" t="s">
        <v>287</v>
      </c>
      <c r="H17998" s="207" t="s">
        <v>1023</v>
      </c>
      <c r="I17998" s="207" t="s">
        <v>137</v>
      </c>
      <c r="J17998" s="208">
        <v>-3142.11</v>
      </c>
      <c r="K17998" s="79" t="str">
        <f>IFERROR(IFERROR(VLOOKUP(I17998,'DE-PARA'!B:D,3,0),VLOOKUP(I17998,'DE-PARA'!C:D,2,0)),"NÃO ENCONTRADO")</f>
        <v>Materiais</v>
      </c>
      <c r="L17998" s="56" t="str">
        <f>VLOOKUP(K17998,'Base -Receita-Despesa'!$B:$AS,1,FALSE)</f>
        <v>Materiais</v>
      </c>
    </row>
    <row r="17999" spans="1:12" x14ac:dyDescent="0.3">
      <c r="A17999" s="286" t="str">
        <f t="shared" si="562"/>
        <v>2020</v>
      </c>
      <c r="B17999" s="205" t="s">
        <v>691</v>
      </c>
      <c r="C17999" s="205" t="s">
        <v>692</v>
      </c>
      <c r="D17999" s="72" t="str">
        <f t="shared" si="563"/>
        <v>mai/2020</v>
      </c>
      <c r="E17999" s="206">
        <v>43969</v>
      </c>
      <c r="F17999" s="205">
        <v>19301</v>
      </c>
      <c r="G17999" s="205" t="s">
        <v>287</v>
      </c>
      <c r="H17999" s="207" t="s">
        <v>1023</v>
      </c>
      <c r="I17999" s="207" t="s">
        <v>189</v>
      </c>
      <c r="J17999" s="207">
        <v>-285.01</v>
      </c>
      <c r="K17999" s="79" t="str">
        <f>IFERROR(IFERROR(VLOOKUP(I17999,'DE-PARA'!B:D,3,0),VLOOKUP(I17999,'DE-PARA'!C:D,2,0)),"NÃO ENCONTRADO")</f>
        <v>Outras Saídas</v>
      </c>
      <c r="L17999" s="56" t="str">
        <f>VLOOKUP(K17999,'Base -Receita-Despesa'!$B:$AS,1,FALSE)</f>
        <v>Outras Saídas</v>
      </c>
    </row>
    <row r="18000" spans="1:12" x14ac:dyDescent="0.3">
      <c r="A18000" s="286" t="str">
        <f t="shared" si="562"/>
        <v>2020</v>
      </c>
      <c r="B18000" s="205" t="s">
        <v>691</v>
      </c>
      <c r="C18000" s="205" t="s">
        <v>692</v>
      </c>
      <c r="D18000" s="72" t="str">
        <f t="shared" si="563"/>
        <v>mai/2020</v>
      </c>
      <c r="E18000" s="206">
        <v>43969</v>
      </c>
      <c r="F18000" s="205">
        <v>3949</v>
      </c>
      <c r="G18000" s="205" t="s">
        <v>287</v>
      </c>
      <c r="H18000" s="207" t="s">
        <v>3001</v>
      </c>
      <c r="I18000" s="207" t="s">
        <v>253</v>
      </c>
      <c r="J18000" s="207">
        <v>-112.5</v>
      </c>
      <c r="K18000" s="79" t="str">
        <f>IFERROR(IFERROR(VLOOKUP(I18000,'DE-PARA'!B:D,3,0),VLOOKUP(I18000,'DE-PARA'!C:D,2,0)),"NÃO ENCONTRADO")</f>
        <v>Materiais</v>
      </c>
      <c r="L18000" s="56" t="str">
        <f>VLOOKUP(K18000,'Base -Receita-Despesa'!$B:$AS,1,FALSE)</f>
        <v>Materiais</v>
      </c>
    </row>
    <row r="18001" spans="1:12" x14ac:dyDescent="0.3">
      <c r="A18001" s="286" t="str">
        <f t="shared" si="562"/>
        <v>2020</v>
      </c>
      <c r="B18001" s="205" t="s">
        <v>691</v>
      </c>
      <c r="C18001" s="205" t="s">
        <v>692</v>
      </c>
      <c r="D18001" s="72" t="str">
        <f t="shared" si="563"/>
        <v>mai/2020</v>
      </c>
      <c r="E18001" s="206">
        <v>43969</v>
      </c>
      <c r="F18001" s="205">
        <v>3949</v>
      </c>
      <c r="G18001" s="205" t="s">
        <v>287</v>
      </c>
      <c r="H18001" s="207" t="s">
        <v>3001</v>
      </c>
      <c r="I18001" s="207" t="s">
        <v>189</v>
      </c>
      <c r="J18001" s="207">
        <v>-17.5</v>
      </c>
      <c r="K18001" s="79" t="str">
        <f>IFERROR(IFERROR(VLOOKUP(I18001,'DE-PARA'!B:D,3,0),VLOOKUP(I18001,'DE-PARA'!C:D,2,0)),"NÃO ENCONTRADO")</f>
        <v>Outras Saídas</v>
      </c>
      <c r="L18001" s="56" t="str">
        <f>VLOOKUP(K18001,'Base -Receita-Despesa'!$B:$AS,1,FALSE)</f>
        <v>Outras Saídas</v>
      </c>
    </row>
    <row r="18002" spans="1:12" x14ac:dyDescent="0.3">
      <c r="A18002" s="286" t="str">
        <f t="shared" si="562"/>
        <v>2020</v>
      </c>
      <c r="B18002" s="205" t="s">
        <v>691</v>
      </c>
      <c r="C18002" s="205" t="s">
        <v>692</v>
      </c>
      <c r="D18002" s="72" t="str">
        <f t="shared" si="563"/>
        <v>mai/2020</v>
      </c>
      <c r="E18002" s="206">
        <v>43969</v>
      </c>
      <c r="F18002" s="205">
        <v>2811417</v>
      </c>
      <c r="G18002" s="205" t="s">
        <v>287</v>
      </c>
      <c r="H18002" s="207" t="s">
        <v>3002</v>
      </c>
      <c r="I18002" s="207" t="s">
        <v>241</v>
      </c>
      <c r="J18002" s="208">
        <v>-2763</v>
      </c>
      <c r="K18002" s="79" t="str">
        <f>IFERROR(IFERROR(VLOOKUP(I18002,'DE-PARA'!B:D,3,0),VLOOKUP(I18002,'DE-PARA'!C:D,2,0)),"NÃO ENCONTRADO")</f>
        <v>Materiais</v>
      </c>
      <c r="L18002" s="56" t="str">
        <f>VLOOKUP(K18002,'Base -Receita-Despesa'!$B:$AS,1,FALSE)</f>
        <v>Materiais</v>
      </c>
    </row>
    <row r="18003" spans="1:12" x14ac:dyDescent="0.3">
      <c r="A18003" s="286" t="str">
        <f t="shared" si="562"/>
        <v>2020</v>
      </c>
      <c r="B18003" s="205" t="s">
        <v>691</v>
      </c>
      <c r="C18003" s="205" t="s">
        <v>692</v>
      </c>
      <c r="D18003" s="72" t="str">
        <f t="shared" si="563"/>
        <v>mai/2020</v>
      </c>
      <c r="E18003" s="206">
        <v>43969</v>
      </c>
      <c r="F18003" s="205" t="s">
        <v>203</v>
      </c>
      <c r="G18003" s="205" t="s">
        <v>287</v>
      </c>
      <c r="H18003" s="207" t="s">
        <v>204</v>
      </c>
      <c r="I18003" s="207" t="s">
        <v>292</v>
      </c>
      <c r="J18003" s="208">
        <v>52626.94</v>
      </c>
      <c r="K18003" s="79" t="str">
        <f>IFERROR(IFERROR(VLOOKUP(I18003,'DE-PARA'!B:D,3,0),VLOOKUP(I18003,'DE-PARA'!C:D,2,0)),"NÃO ENCONTRADO")</f>
        <v>Entrada Conta Aplicação (+)</v>
      </c>
      <c r="L18003" s="56" t="str">
        <f>VLOOKUP(K18003,'Base -Receita-Despesa'!$B:$AS,1,FALSE)</f>
        <v>ENTRADA CONTA APLICAÇÃO (+)</v>
      </c>
    </row>
    <row r="18004" spans="1:12" x14ac:dyDescent="0.3">
      <c r="A18004" s="286" t="str">
        <f t="shared" si="562"/>
        <v>2020</v>
      </c>
      <c r="B18004" s="205" t="s">
        <v>691</v>
      </c>
      <c r="C18004" s="205" t="s">
        <v>692</v>
      </c>
      <c r="D18004" s="72" t="str">
        <f t="shared" si="563"/>
        <v>mai/2020</v>
      </c>
      <c r="E18004" s="206">
        <v>43969</v>
      </c>
      <c r="F18004" s="205" t="s">
        <v>210</v>
      </c>
      <c r="G18004" s="205" t="s">
        <v>287</v>
      </c>
      <c r="H18004" s="207" t="s">
        <v>196</v>
      </c>
      <c r="I18004" s="207" t="s">
        <v>130</v>
      </c>
      <c r="J18004" s="207">
        <v>-10</v>
      </c>
      <c r="K18004" s="79" t="str">
        <f>IFERROR(IFERROR(VLOOKUP(I18004,'DE-PARA'!B:D,3,0),VLOOKUP(I18004,'DE-PARA'!C:D,2,0)),"NÃO ENCONTRADO")</f>
        <v>Outras Saídas</v>
      </c>
      <c r="L18004" s="56" t="str">
        <f>VLOOKUP(K18004,'Base -Receita-Despesa'!$B:$AS,1,FALSE)</f>
        <v>Outras Saídas</v>
      </c>
    </row>
    <row r="18005" spans="1:12" x14ac:dyDescent="0.3">
      <c r="A18005" s="286" t="str">
        <f t="shared" si="562"/>
        <v>2020</v>
      </c>
      <c r="B18005" s="205" t="s">
        <v>691</v>
      </c>
      <c r="C18005" s="205" t="s">
        <v>692</v>
      </c>
      <c r="D18005" s="72" t="str">
        <f t="shared" si="563"/>
        <v>mai/2020</v>
      </c>
      <c r="E18005" s="206">
        <v>43969</v>
      </c>
      <c r="F18005" s="205" t="s">
        <v>210</v>
      </c>
      <c r="G18005" s="205" t="s">
        <v>287</v>
      </c>
      <c r="H18005" s="207" t="s">
        <v>196</v>
      </c>
      <c r="I18005" s="207" t="s">
        <v>130</v>
      </c>
      <c r="J18005" s="207">
        <v>-10</v>
      </c>
      <c r="K18005" s="79" t="str">
        <f>IFERROR(IFERROR(VLOOKUP(I18005,'DE-PARA'!B:D,3,0),VLOOKUP(I18005,'DE-PARA'!C:D,2,0)),"NÃO ENCONTRADO")</f>
        <v>Outras Saídas</v>
      </c>
      <c r="L18005" s="56" t="str">
        <f>VLOOKUP(K18005,'Base -Receita-Despesa'!$B:$AS,1,FALSE)</f>
        <v>Outras Saídas</v>
      </c>
    </row>
    <row r="18006" spans="1:12" x14ac:dyDescent="0.3">
      <c r="A18006" s="286" t="str">
        <f t="shared" si="562"/>
        <v>2020</v>
      </c>
      <c r="B18006" s="205" t="s">
        <v>691</v>
      </c>
      <c r="C18006" s="205" t="s">
        <v>692</v>
      </c>
      <c r="D18006" s="72" t="str">
        <f t="shared" si="563"/>
        <v>mai/2020</v>
      </c>
      <c r="E18006" s="206">
        <v>43969</v>
      </c>
      <c r="F18006" s="205" t="s">
        <v>210</v>
      </c>
      <c r="G18006" s="205" t="s">
        <v>287</v>
      </c>
      <c r="H18006" s="207" t="s">
        <v>196</v>
      </c>
      <c r="I18006" s="207" t="s">
        <v>130</v>
      </c>
      <c r="J18006" s="207">
        <v>-10</v>
      </c>
      <c r="K18006" s="79" t="str">
        <f>IFERROR(IFERROR(VLOOKUP(I18006,'DE-PARA'!B:D,3,0),VLOOKUP(I18006,'DE-PARA'!C:D,2,0)),"NÃO ENCONTRADO")</f>
        <v>Outras Saídas</v>
      </c>
      <c r="L18006" s="56" t="str">
        <f>VLOOKUP(K18006,'Base -Receita-Despesa'!$B:$AS,1,FALSE)</f>
        <v>Outras Saídas</v>
      </c>
    </row>
    <row r="18007" spans="1:12" x14ac:dyDescent="0.3">
      <c r="A18007" s="286" t="str">
        <f t="shared" si="562"/>
        <v>2020</v>
      </c>
      <c r="B18007" s="205" t="s">
        <v>691</v>
      </c>
      <c r="C18007" s="205" t="s">
        <v>692</v>
      </c>
      <c r="D18007" s="72" t="str">
        <f t="shared" si="563"/>
        <v>mai/2020</v>
      </c>
      <c r="E18007" s="206">
        <v>43969</v>
      </c>
      <c r="F18007" s="205" t="s">
        <v>210</v>
      </c>
      <c r="G18007" s="205" t="s">
        <v>287</v>
      </c>
      <c r="H18007" s="207" t="s">
        <v>196</v>
      </c>
      <c r="I18007" s="207" t="s">
        <v>130</v>
      </c>
      <c r="J18007" s="207">
        <v>-10</v>
      </c>
      <c r="K18007" s="79" t="str">
        <f>IFERROR(IFERROR(VLOOKUP(I18007,'DE-PARA'!B:D,3,0),VLOOKUP(I18007,'DE-PARA'!C:D,2,0)),"NÃO ENCONTRADO")</f>
        <v>Outras Saídas</v>
      </c>
      <c r="L18007" s="56" t="str">
        <f>VLOOKUP(K18007,'Base -Receita-Despesa'!$B:$AS,1,FALSE)</f>
        <v>Outras Saídas</v>
      </c>
    </row>
    <row r="18008" spans="1:12" x14ac:dyDescent="0.3">
      <c r="A18008" s="286" t="str">
        <f t="shared" si="562"/>
        <v>2020</v>
      </c>
      <c r="B18008" s="205" t="s">
        <v>691</v>
      </c>
      <c r="C18008" s="205" t="s">
        <v>692</v>
      </c>
      <c r="D18008" s="72" t="str">
        <f t="shared" si="563"/>
        <v>mai/2020</v>
      </c>
      <c r="E18008" s="206">
        <v>43969</v>
      </c>
      <c r="F18008" s="205" t="s">
        <v>210</v>
      </c>
      <c r="G18008" s="205" t="s">
        <v>287</v>
      </c>
      <c r="H18008" s="207" t="s">
        <v>196</v>
      </c>
      <c r="I18008" s="207" t="s">
        <v>130</v>
      </c>
      <c r="J18008" s="207">
        <v>-10</v>
      </c>
      <c r="K18008" s="79" t="str">
        <f>IFERROR(IFERROR(VLOOKUP(I18008,'DE-PARA'!B:D,3,0),VLOOKUP(I18008,'DE-PARA'!C:D,2,0)),"NÃO ENCONTRADO")</f>
        <v>Outras Saídas</v>
      </c>
      <c r="L18008" s="56" t="str">
        <f>VLOOKUP(K18008,'Base -Receita-Despesa'!$B:$AS,1,FALSE)</f>
        <v>Outras Saídas</v>
      </c>
    </row>
    <row r="18009" spans="1:12" x14ac:dyDescent="0.3">
      <c r="A18009" s="286" t="str">
        <f t="shared" si="562"/>
        <v>2020</v>
      </c>
      <c r="B18009" s="205" t="s">
        <v>691</v>
      </c>
      <c r="C18009" s="205" t="s">
        <v>692</v>
      </c>
      <c r="D18009" s="72" t="str">
        <f t="shared" si="563"/>
        <v>mai/2020</v>
      </c>
      <c r="E18009" s="206">
        <v>43969</v>
      </c>
      <c r="F18009" s="205" t="s">
        <v>210</v>
      </c>
      <c r="G18009" s="205" t="s">
        <v>287</v>
      </c>
      <c r="H18009" s="207" t="s">
        <v>196</v>
      </c>
      <c r="I18009" s="207" t="s">
        <v>130</v>
      </c>
      <c r="J18009" s="207">
        <v>-10</v>
      </c>
      <c r="K18009" s="79" t="str">
        <f>IFERROR(IFERROR(VLOOKUP(I18009,'DE-PARA'!B:D,3,0),VLOOKUP(I18009,'DE-PARA'!C:D,2,0)),"NÃO ENCONTRADO")</f>
        <v>Outras Saídas</v>
      </c>
      <c r="L18009" s="56" t="str">
        <f>VLOOKUP(K18009,'Base -Receita-Despesa'!$B:$AS,1,FALSE)</f>
        <v>Outras Saídas</v>
      </c>
    </row>
    <row r="18010" spans="1:12" x14ac:dyDescent="0.3">
      <c r="A18010" s="286" t="str">
        <f t="shared" si="562"/>
        <v>2020</v>
      </c>
      <c r="B18010" s="205" t="s">
        <v>691</v>
      </c>
      <c r="C18010" s="205" t="s">
        <v>692</v>
      </c>
      <c r="D18010" s="72" t="str">
        <f t="shared" si="563"/>
        <v>mai/2020</v>
      </c>
      <c r="E18010" s="206">
        <v>43969</v>
      </c>
      <c r="F18010" s="205" t="s">
        <v>210</v>
      </c>
      <c r="G18010" s="205" t="s">
        <v>287</v>
      </c>
      <c r="H18010" s="207" t="s">
        <v>196</v>
      </c>
      <c r="I18010" s="207" t="s">
        <v>130</v>
      </c>
      <c r="J18010" s="207">
        <v>-10</v>
      </c>
      <c r="K18010" s="79" t="str">
        <f>IFERROR(IFERROR(VLOOKUP(I18010,'DE-PARA'!B:D,3,0),VLOOKUP(I18010,'DE-PARA'!C:D,2,0)),"NÃO ENCONTRADO")</f>
        <v>Outras Saídas</v>
      </c>
      <c r="L18010" s="56" t="str">
        <f>VLOOKUP(K18010,'Base -Receita-Despesa'!$B:$AS,1,FALSE)</f>
        <v>Outras Saídas</v>
      </c>
    </row>
    <row r="18011" spans="1:12" x14ac:dyDescent="0.3">
      <c r="A18011" s="286" t="str">
        <f t="shared" si="562"/>
        <v>2020</v>
      </c>
      <c r="B18011" s="205" t="s">
        <v>691</v>
      </c>
      <c r="C18011" s="205" t="s">
        <v>692</v>
      </c>
      <c r="D18011" s="72" t="str">
        <f t="shared" si="563"/>
        <v>mai/2020</v>
      </c>
      <c r="E18011" s="206">
        <v>43969</v>
      </c>
      <c r="F18011" s="205" t="s">
        <v>210</v>
      </c>
      <c r="G18011" s="205" t="s">
        <v>287</v>
      </c>
      <c r="H18011" s="207" t="s">
        <v>196</v>
      </c>
      <c r="I18011" s="207" t="s">
        <v>130</v>
      </c>
      <c r="J18011" s="207">
        <v>-10</v>
      </c>
      <c r="K18011" s="79" t="str">
        <f>IFERROR(IFERROR(VLOOKUP(I18011,'DE-PARA'!B:D,3,0),VLOOKUP(I18011,'DE-PARA'!C:D,2,0)),"NÃO ENCONTRADO")</f>
        <v>Outras Saídas</v>
      </c>
      <c r="L18011" s="56" t="str">
        <f>VLOOKUP(K18011,'Base -Receita-Despesa'!$B:$AS,1,FALSE)</f>
        <v>Outras Saídas</v>
      </c>
    </row>
    <row r="18012" spans="1:12" x14ac:dyDescent="0.3">
      <c r="A18012" s="286" t="str">
        <f t="shared" si="562"/>
        <v>2020</v>
      </c>
      <c r="B18012" s="205" t="s">
        <v>691</v>
      </c>
      <c r="C18012" s="205" t="s">
        <v>692</v>
      </c>
      <c r="D18012" s="72" t="str">
        <f t="shared" si="563"/>
        <v>mai/2020</v>
      </c>
      <c r="E18012" s="206">
        <v>43970</v>
      </c>
      <c r="F18012" s="205" t="s">
        <v>1886</v>
      </c>
      <c r="G18012" s="205" t="s">
        <v>287</v>
      </c>
      <c r="H18012" s="207" t="s">
        <v>3003</v>
      </c>
      <c r="I18012" s="207" t="s">
        <v>124</v>
      </c>
      <c r="J18012" s="207">
        <v>-31.57</v>
      </c>
      <c r="K18012" s="79" t="str">
        <f>IFERROR(IFERROR(VLOOKUP(I18012,'DE-PARA'!B:D,3,0),VLOOKUP(I18012,'DE-PARA'!C:D,2,0)),"NÃO ENCONTRADO")</f>
        <v>Encargos sobre Folha de Pagamento</v>
      </c>
      <c r="L18012" s="56" t="str">
        <f>VLOOKUP(K18012,'Base -Receita-Despesa'!$B:$AS,1,FALSE)</f>
        <v>Encargos sobre Folha de Pagamento</v>
      </c>
    </row>
    <row r="18013" spans="1:12" x14ac:dyDescent="0.3">
      <c r="A18013" s="286" t="str">
        <f t="shared" si="562"/>
        <v>2020</v>
      </c>
      <c r="B18013" s="205" t="s">
        <v>691</v>
      </c>
      <c r="C18013" s="205" t="s">
        <v>692</v>
      </c>
      <c r="D18013" s="72" t="str">
        <f t="shared" si="563"/>
        <v>mai/2020</v>
      </c>
      <c r="E18013" s="206">
        <v>43970</v>
      </c>
      <c r="F18013" s="205" t="s">
        <v>203</v>
      </c>
      <c r="G18013" s="205" t="s">
        <v>287</v>
      </c>
      <c r="H18013" s="207" t="s">
        <v>204</v>
      </c>
      <c r="I18013" s="207" t="s">
        <v>292</v>
      </c>
      <c r="J18013" s="207">
        <v>31.57</v>
      </c>
      <c r="K18013" s="79" t="str">
        <f>IFERROR(IFERROR(VLOOKUP(I18013,'DE-PARA'!B:D,3,0),VLOOKUP(I18013,'DE-PARA'!C:D,2,0)),"NÃO ENCONTRADO")</f>
        <v>Entrada Conta Aplicação (+)</v>
      </c>
      <c r="L18013" s="56" t="str">
        <f>VLOOKUP(K18013,'Base -Receita-Despesa'!$B:$AS,1,FALSE)</f>
        <v>ENTRADA CONTA APLICAÇÃO (+)</v>
      </c>
    </row>
    <row r="18014" spans="1:12" x14ac:dyDescent="0.3">
      <c r="A18014" s="286" t="str">
        <f t="shared" si="562"/>
        <v>2020</v>
      </c>
      <c r="B18014" s="205" t="s">
        <v>691</v>
      </c>
      <c r="C18014" s="205" t="s">
        <v>692</v>
      </c>
      <c r="D18014" s="72" t="str">
        <f t="shared" si="563"/>
        <v>mai/2020</v>
      </c>
      <c r="E18014" s="206">
        <v>43971</v>
      </c>
      <c r="F18014" s="205">
        <v>10449</v>
      </c>
      <c r="G18014" s="205" t="s">
        <v>287</v>
      </c>
      <c r="H18014" s="207" t="s">
        <v>2850</v>
      </c>
      <c r="I18014" s="207" t="s">
        <v>137</v>
      </c>
      <c r="J18014" s="230">
        <v>-1803.8</v>
      </c>
      <c r="K18014" s="79" t="str">
        <f>IFERROR(IFERROR(VLOOKUP(I18014,'DE-PARA'!B:D,3,0),VLOOKUP(I18014,'DE-PARA'!C:D,2,0)),"NÃO ENCONTRADO")</f>
        <v>Materiais</v>
      </c>
      <c r="L18014" s="56" t="str">
        <f>VLOOKUP(K18014,'Base -Receita-Despesa'!$B:$AS,1,FALSE)</f>
        <v>Materiais</v>
      </c>
    </row>
    <row r="18015" spans="1:12" x14ac:dyDescent="0.3">
      <c r="A18015" s="286" t="str">
        <f t="shared" si="562"/>
        <v>2020</v>
      </c>
      <c r="B18015" s="205" t="s">
        <v>691</v>
      </c>
      <c r="C18015" s="205" t="s">
        <v>692</v>
      </c>
      <c r="D18015" s="72" t="str">
        <f t="shared" si="563"/>
        <v>mai/2020</v>
      </c>
      <c r="E18015" s="206">
        <v>43971</v>
      </c>
      <c r="F18015" s="205">
        <v>10449</v>
      </c>
      <c r="G18015" s="205" t="s">
        <v>287</v>
      </c>
      <c r="H18015" s="207" t="s">
        <v>2850</v>
      </c>
      <c r="I18015" s="207" t="s">
        <v>189</v>
      </c>
      <c r="J18015" s="229">
        <v>-94.87</v>
      </c>
      <c r="K18015" s="79" t="str">
        <f>IFERROR(IFERROR(VLOOKUP(I18015,'DE-PARA'!B:D,3,0),VLOOKUP(I18015,'DE-PARA'!C:D,2,0)),"NÃO ENCONTRADO")</f>
        <v>Outras Saídas</v>
      </c>
      <c r="L18015" s="56" t="str">
        <f>VLOOKUP(K18015,'Base -Receita-Despesa'!$B:$AS,1,FALSE)</f>
        <v>Outras Saídas</v>
      </c>
    </row>
    <row r="18016" spans="1:12" x14ac:dyDescent="0.3">
      <c r="A18016" s="286" t="str">
        <f t="shared" si="562"/>
        <v>2020</v>
      </c>
      <c r="B18016" s="205" t="s">
        <v>691</v>
      </c>
      <c r="C18016" s="205" t="s">
        <v>692</v>
      </c>
      <c r="D18016" s="72" t="str">
        <f t="shared" si="563"/>
        <v>mai/2020</v>
      </c>
      <c r="E18016" s="206">
        <v>43971</v>
      </c>
      <c r="F18016" s="205">
        <v>10541</v>
      </c>
      <c r="G18016" s="205" t="s">
        <v>287</v>
      </c>
      <c r="H18016" s="207" t="s">
        <v>2850</v>
      </c>
      <c r="I18016" s="207" t="s">
        <v>137</v>
      </c>
      <c r="J18016" s="230">
        <v>-2302.48</v>
      </c>
      <c r="K18016" s="79" t="str">
        <f>IFERROR(IFERROR(VLOOKUP(I18016,'DE-PARA'!B:D,3,0),VLOOKUP(I18016,'DE-PARA'!C:D,2,0)),"NÃO ENCONTRADO")</f>
        <v>Materiais</v>
      </c>
      <c r="L18016" s="56" t="str">
        <f>VLOOKUP(K18016,'Base -Receita-Despesa'!$B:$AS,1,FALSE)</f>
        <v>Materiais</v>
      </c>
    </row>
    <row r="18017" spans="1:12" x14ac:dyDescent="0.3">
      <c r="A18017" s="286" t="str">
        <f t="shared" si="562"/>
        <v>2020</v>
      </c>
      <c r="B18017" s="205" t="s">
        <v>691</v>
      </c>
      <c r="C18017" s="205" t="s">
        <v>692</v>
      </c>
      <c r="D18017" s="72" t="str">
        <f t="shared" si="563"/>
        <v>mai/2020</v>
      </c>
      <c r="E18017" s="206">
        <v>43971</v>
      </c>
      <c r="F18017" s="205">
        <v>10541</v>
      </c>
      <c r="G18017" s="205" t="s">
        <v>287</v>
      </c>
      <c r="H18017" s="207" t="s">
        <v>2850</v>
      </c>
      <c r="I18017" s="207" t="s">
        <v>189</v>
      </c>
      <c r="J18017" s="229">
        <v>-78.319999999999993</v>
      </c>
      <c r="K18017" s="79" t="str">
        <f>IFERROR(IFERROR(VLOOKUP(I18017,'DE-PARA'!B:D,3,0),VLOOKUP(I18017,'DE-PARA'!C:D,2,0)),"NÃO ENCONTRADO")</f>
        <v>Outras Saídas</v>
      </c>
      <c r="L18017" s="56" t="str">
        <f>VLOOKUP(K18017,'Base -Receita-Despesa'!$B:$AS,1,FALSE)</f>
        <v>Outras Saídas</v>
      </c>
    </row>
    <row r="18018" spans="1:12" x14ac:dyDescent="0.3">
      <c r="A18018" s="286" t="str">
        <f t="shared" si="562"/>
        <v>2020</v>
      </c>
      <c r="B18018" s="205" t="s">
        <v>691</v>
      </c>
      <c r="C18018" s="212" t="s">
        <v>692</v>
      </c>
      <c r="D18018" s="72" t="str">
        <f t="shared" si="563"/>
        <v>mai/2020</v>
      </c>
      <c r="E18018" s="217">
        <v>43971</v>
      </c>
      <c r="F18018" s="205">
        <v>2813962</v>
      </c>
      <c r="G18018" s="205" t="s">
        <v>287</v>
      </c>
      <c r="H18018" s="207" t="s">
        <v>3002</v>
      </c>
      <c r="I18018" s="207" t="s">
        <v>240</v>
      </c>
      <c r="J18018" s="230">
        <v>-3164.06</v>
      </c>
      <c r="K18018" s="79" t="str">
        <f>IFERROR(IFERROR(VLOOKUP(I18018,'DE-PARA'!B:D,3,0),VLOOKUP(I18018,'DE-PARA'!C:D,2,0)),"NÃO ENCONTRADO")</f>
        <v>Materiais</v>
      </c>
      <c r="L18018" s="56" t="str">
        <f>VLOOKUP(K18018,'Base -Receita-Despesa'!$B:$AS,1,FALSE)</f>
        <v>Materiais</v>
      </c>
    </row>
    <row r="18019" spans="1:12" x14ac:dyDescent="0.3">
      <c r="A18019" s="286" t="str">
        <f t="shared" si="562"/>
        <v>2020</v>
      </c>
      <c r="B18019" s="205" t="s">
        <v>691</v>
      </c>
      <c r="C18019" s="205" t="s">
        <v>692</v>
      </c>
      <c r="D18019" s="72" t="str">
        <f t="shared" si="563"/>
        <v>mai/2020</v>
      </c>
      <c r="E18019" s="206">
        <v>43971</v>
      </c>
      <c r="F18019" s="205" t="s">
        <v>203</v>
      </c>
      <c r="G18019" s="205" t="s">
        <v>287</v>
      </c>
      <c r="H18019" s="207" t="s">
        <v>204</v>
      </c>
      <c r="I18019" s="207" t="s">
        <v>292</v>
      </c>
      <c r="J18019" s="230">
        <v>46833.38</v>
      </c>
      <c r="K18019" s="79" t="str">
        <f>IFERROR(IFERROR(VLOOKUP(I18019,'DE-PARA'!B:D,3,0),VLOOKUP(I18019,'DE-PARA'!C:D,2,0)),"NÃO ENCONTRADO")</f>
        <v>Entrada Conta Aplicação (+)</v>
      </c>
      <c r="L18019" s="56" t="str">
        <f>VLOOKUP(K18019,'Base -Receita-Despesa'!$B:$AS,1,FALSE)</f>
        <v>ENTRADA CONTA APLICAÇÃO (+)</v>
      </c>
    </row>
    <row r="18020" spans="1:12" x14ac:dyDescent="0.3">
      <c r="A18020" s="286" t="str">
        <f t="shared" si="562"/>
        <v>2020</v>
      </c>
      <c r="B18020" s="205" t="s">
        <v>691</v>
      </c>
      <c r="C18020" s="205" t="s">
        <v>692</v>
      </c>
      <c r="D18020" s="72" t="str">
        <f t="shared" si="563"/>
        <v>mai/2020</v>
      </c>
      <c r="E18020" s="206">
        <v>43971</v>
      </c>
      <c r="F18020" s="205">
        <v>2310442</v>
      </c>
      <c r="G18020" s="205" t="s">
        <v>287</v>
      </c>
      <c r="H18020" s="207" t="s">
        <v>3004</v>
      </c>
      <c r="I18020" s="207" t="s">
        <v>118</v>
      </c>
      <c r="J18020" s="230">
        <v>-31702.720000000001</v>
      </c>
      <c r="K18020" s="79" t="str">
        <f>IFERROR(IFERROR(VLOOKUP(I18020,'DE-PARA'!B:D,3,0),VLOOKUP(I18020,'DE-PARA'!C:D,2,0)),"NÃO ENCONTRADO")</f>
        <v>Serviços</v>
      </c>
      <c r="L18020" s="56" t="str">
        <f>VLOOKUP(K18020,'Base -Receita-Despesa'!$B:$AS,1,FALSE)</f>
        <v>Serviços</v>
      </c>
    </row>
    <row r="18021" spans="1:12" x14ac:dyDescent="0.3">
      <c r="A18021" s="286" t="str">
        <f t="shared" si="562"/>
        <v>2020</v>
      </c>
      <c r="B18021" s="205" t="s">
        <v>691</v>
      </c>
      <c r="C18021" s="205" t="s">
        <v>692</v>
      </c>
      <c r="D18021" s="72" t="str">
        <f t="shared" si="563"/>
        <v>mai/2020</v>
      </c>
      <c r="E18021" s="206">
        <v>43971</v>
      </c>
      <c r="F18021" s="205">
        <v>435</v>
      </c>
      <c r="G18021" s="205" t="s">
        <v>287</v>
      </c>
      <c r="H18021" s="207" t="s">
        <v>2533</v>
      </c>
      <c r="I18021" s="207" t="s">
        <v>137</v>
      </c>
      <c r="J18021" s="230">
        <v>-4312.43</v>
      </c>
      <c r="K18021" s="79" t="str">
        <f>IFERROR(IFERROR(VLOOKUP(I18021,'DE-PARA'!B:D,3,0),VLOOKUP(I18021,'DE-PARA'!C:D,2,0)),"NÃO ENCONTRADO")</f>
        <v>Materiais</v>
      </c>
      <c r="L18021" s="56" t="str">
        <f>VLOOKUP(K18021,'Base -Receita-Despesa'!$B:$AS,1,FALSE)</f>
        <v>Materiais</v>
      </c>
    </row>
    <row r="18022" spans="1:12" x14ac:dyDescent="0.3">
      <c r="A18022" s="286" t="str">
        <f t="shared" si="562"/>
        <v>2020</v>
      </c>
      <c r="B18022" s="205" t="s">
        <v>691</v>
      </c>
      <c r="C18022" s="205" t="s">
        <v>692</v>
      </c>
      <c r="D18022" s="72" t="str">
        <f t="shared" si="563"/>
        <v>mai/2020</v>
      </c>
      <c r="E18022" s="206">
        <v>43971</v>
      </c>
      <c r="F18022" s="205">
        <v>454</v>
      </c>
      <c r="G18022" s="205" t="s">
        <v>287</v>
      </c>
      <c r="H18022" s="207" t="s">
        <v>2533</v>
      </c>
      <c r="I18022" s="207" t="s">
        <v>137</v>
      </c>
      <c r="J18022" s="230">
        <v>-3354.7</v>
      </c>
      <c r="K18022" s="79" t="str">
        <f>IFERROR(IFERROR(VLOOKUP(I18022,'DE-PARA'!B:D,3,0),VLOOKUP(I18022,'DE-PARA'!C:D,2,0)),"NÃO ENCONTRADO")</f>
        <v>Materiais</v>
      </c>
      <c r="L18022" s="56" t="str">
        <f>VLOOKUP(K18022,'Base -Receita-Despesa'!$B:$AS,1,FALSE)</f>
        <v>Materiais</v>
      </c>
    </row>
    <row r="18023" spans="1:12" x14ac:dyDescent="0.3">
      <c r="A18023" s="286" t="str">
        <f t="shared" si="562"/>
        <v>2020</v>
      </c>
      <c r="B18023" s="205" t="s">
        <v>691</v>
      </c>
      <c r="C18023" s="205" t="s">
        <v>692</v>
      </c>
      <c r="D18023" s="72" t="str">
        <f t="shared" si="563"/>
        <v>mai/2020</v>
      </c>
      <c r="E18023" s="206">
        <v>43971</v>
      </c>
      <c r="F18023" s="205" t="s">
        <v>210</v>
      </c>
      <c r="G18023" s="205" t="s">
        <v>287</v>
      </c>
      <c r="H18023" s="207" t="s">
        <v>298</v>
      </c>
      <c r="I18023" s="207" t="s">
        <v>130</v>
      </c>
      <c r="J18023" s="229">
        <v>-10</v>
      </c>
      <c r="K18023" s="79" t="str">
        <f>IFERROR(IFERROR(VLOOKUP(I18023,'DE-PARA'!B:D,3,0),VLOOKUP(I18023,'DE-PARA'!C:D,2,0)),"NÃO ENCONTRADO")</f>
        <v>Outras Saídas</v>
      </c>
      <c r="L18023" s="56" t="str">
        <f>VLOOKUP(K18023,'Base -Receita-Despesa'!$B:$AS,1,FALSE)</f>
        <v>Outras Saídas</v>
      </c>
    </row>
    <row r="18024" spans="1:12" x14ac:dyDescent="0.3">
      <c r="A18024" s="286" t="str">
        <f t="shared" si="562"/>
        <v>2020</v>
      </c>
      <c r="B18024" s="205" t="s">
        <v>691</v>
      </c>
      <c r="C18024" s="205" t="s">
        <v>692</v>
      </c>
      <c r="D18024" s="72" t="str">
        <f t="shared" si="563"/>
        <v>mai/2020</v>
      </c>
      <c r="E18024" s="206">
        <v>43971</v>
      </c>
      <c r="F18024" s="205" t="s">
        <v>210</v>
      </c>
      <c r="G18024" s="205" t="s">
        <v>287</v>
      </c>
      <c r="H18024" s="207" t="s">
        <v>298</v>
      </c>
      <c r="I18024" s="207" t="s">
        <v>130</v>
      </c>
      <c r="J18024" s="229">
        <v>-10</v>
      </c>
      <c r="K18024" s="79" t="str">
        <f>IFERROR(IFERROR(VLOOKUP(I18024,'DE-PARA'!B:D,3,0),VLOOKUP(I18024,'DE-PARA'!C:D,2,0)),"NÃO ENCONTRADO")</f>
        <v>Outras Saídas</v>
      </c>
      <c r="L18024" s="56" t="str">
        <f>VLOOKUP(K18024,'Base -Receita-Despesa'!$B:$AS,1,FALSE)</f>
        <v>Outras Saídas</v>
      </c>
    </row>
    <row r="18025" spans="1:12" x14ac:dyDescent="0.3">
      <c r="A18025" s="286" t="str">
        <f t="shared" si="562"/>
        <v>2020</v>
      </c>
      <c r="B18025" s="205" t="s">
        <v>691</v>
      </c>
      <c r="C18025" s="205" t="s">
        <v>692</v>
      </c>
      <c r="D18025" s="72" t="str">
        <f t="shared" si="563"/>
        <v>mai/2020</v>
      </c>
      <c r="E18025" s="206">
        <v>43972</v>
      </c>
      <c r="F18025" s="205" t="s">
        <v>3005</v>
      </c>
      <c r="G18025" s="205" t="s">
        <v>287</v>
      </c>
      <c r="H18025" s="207" t="s">
        <v>3006</v>
      </c>
      <c r="I18025" s="207" t="s">
        <v>132</v>
      </c>
      <c r="J18025" s="208">
        <v>-170088.94</v>
      </c>
      <c r="K18025" s="79" t="str">
        <f>IFERROR(IFERROR(VLOOKUP(I18025,'DE-PARA'!B:D,3,0),VLOOKUP(I18025,'DE-PARA'!C:D,2,0)),"NÃO ENCONTRADO")</f>
        <v>Pessoal</v>
      </c>
      <c r="L18025" s="56" t="str">
        <f>VLOOKUP(K18025,'Base -Receita-Despesa'!$B:$AS,1,FALSE)</f>
        <v>Pessoal</v>
      </c>
    </row>
    <row r="18026" spans="1:12" x14ac:dyDescent="0.3">
      <c r="A18026" s="286" t="str">
        <f t="shared" si="562"/>
        <v>2020</v>
      </c>
      <c r="B18026" s="205" t="s">
        <v>691</v>
      </c>
      <c r="C18026" s="205" t="s">
        <v>692</v>
      </c>
      <c r="D18026" s="72" t="str">
        <f t="shared" si="563"/>
        <v>mai/2020</v>
      </c>
      <c r="E18026" s="206">
        <v>43972</v>
      </c>
      <c r="F18026" s="205" t="s">
        <v>3005</v>
      </c>
      <c r="G18026" s="205" t="s">
        <v>287</v>
      </c>
      <c r="H18026" s="207" t="s">
        <v>3006</v>
      </c>
      <c r="I18026" s="207" t="s">
        <v>132</v>
      </c>
      <c r="J18026" s="208">
        <v>-6210.59</v>
      </c>
      <c r="K18026" s="79" t="str">
        <f>IFERROR(IFERROR(VLOOKUP(I18026,'DE-PARA'!B:D,3,0),VLOOKUP(I18026,'DE-PARA'!C:D,2,0)),"NÃO ENCONTRADO")</f>
        <v>Pessoal</v>
      </c>
      <c r="L18026" s="56" t="str">
        <f>VLOOKUP(K18026,'Base -Receita-Despesa'!$B:$AS,1,FALSE)</f>
        <v>Pessoal</v>
      </c>
    </row>
    <row r="18027" spans="1:12" x14ac:dyDescent="0.3">
      <c r="A18027" s="286" t="str">
        <f t="shared" si="562"/>
        <v>2020</v>
      </c>
      <c r="B18027" s="205" t="s">
        <v>691</v>
      </c>
      <c r="C18027" s="205" t="s">
        <v>692</v>
      </c>
      <c r="D18027" s="72" t="str">
        <f t="shared" si="563"/>
        <v>mai/2020</v>
      </c>
      <c r="E18027" s="206">
        <v>43972</v>
      </c>
      <c r="F18027" s="205">
        <v>1.2602542014202E+16</v>
      </c>
      <c r="G18027" s="205" t="s">
        <v>287</v>
      </c>
      <c r="H18027" s="207" t="s">
        <v>399</v>
      </c>
      <c r="I18027" s="207" t="s">
        <v>188</v>
      </c>
      <c r="J18027" s="208">
        <v>-32487</v>
      </c>
      <c r="K18027" s="79" t="str">
        <f>IFERROR(IFERROR(VLOOKUP(I18027,'DE-PARA'!B:D,3,0),VLOOKUP(I18027,'DE-PARA'!C:D,2,0)),"NÃO ENCONTRADO")</f>
        <v>Tributos, Taxas e Contribuições</v>
      </c>
      <c r="L18027" s="56" t="str">
        <f>VLOOKUP(K18027,'Base -Receita-Despesa'!$B:$AS,1,FALSE)</f>
        <v>Tributos, Taxas e Contribuições</v>
      </c>
    </row>
    <row r="18028" spans="1:12" x14ac:dyDescent="0.3">
      <c r="A18028" s="286" t="str">
        <f t="shared" si="562"/>
        <v>2020</v>
      </c>
      <c r="B18028" s="205" t="s">
        <v>691</v>
      </c>
      <c r="C18028" s="205" t="s">
        <v>692</v>
      </c>
      <c r="D18028" s="72" t="str">
        <f t="shared" si="563"/>
        <v>mai/2020</v>
      </c>
      <c r="E18028" s="206">
        <v>43972</v>
      </c>
      <c r="F18028" s="205" t="s">
        <v>3005</v>
      </c>
      <c r="G18028" s="205" t="s">
        <v>287</v>
      </c>
      <c r="H18028" s="207" t="s">
        <v>3007</v>
      </c>
      <c r="I18028" s="207" t="s">
        <v>132</v>
      </c>
      <c r="J18028" s="207">
        <v>-330.08</v>
      </c>
      <c r="K18028" s="79" t="str">
        <f>IFERROR(IFERROR(VLOOKUP(I18028,'DE-PARA'!B:D,3,0),VLOOKUP(I18028,'DE-PARA'!C:D,2,0)),"NÃO ENCONTRADO")</f>
        <v>Pessoal</v>
      </c>
      <c r="L18028" s="56" t="str">
        <f>VLOOKUP(K18028,'Base -Receita-Despesa'!$B:$AS,1,FALSE)</f>
        <v>Pessoal</v>
      </c>
    </row>
    <row r="18029" spans="1:12" x14ac:dyDescent="0.3">
      <c r="A18029" s="286" t="str">
        <f t="shared" si="562"/>
        <v>2020</v>
      </c>
      <c r="B18029" s="205" t="s">
        <v>691</v>
      </c>
      <c r="C18029" s="205" t="s">
        <v>692</v>
      </c>
      <c r="D18029" s="72" t="str">
        <f t="shared" si="563"/>
        <v>mai/2020</v>
      </c>
      <c r="E18029" s="206">
        <v>43972</v>
      </c>
      <c r="F18029" s="205">
        <v>26</v>
      </c>
      <c r="G18029" s="205" t="s">
        <v>287</v>
      </c>
      <c r="H18029" s="207" t="s">
        <v>3008</v>
      </c>
      <c r="I18029" s="207" t="s">
        <v>118</v>
      </c>
      <c r="J18029" s="208">
        <v>65663.09</v>
      </c>
      <c r="K18029" s="79" t="str">
        <f>IFERROR(IFERROR(VLOOKUP(I18029,'DE-PARA'!B:D,3,0),VLOOKUP(I18029,'DE-PARA'!C:D,2,0)),"NÃO ENCONTRADO")</f>
        <v>Serviços</v>
      </c>
      <c r="L18029" s="56" t="str">
        <f>VLOOKUP(K18029,'Base -Receita-Despesa'!$B:$AS,1,FALSE)</f>
        <v>Serviços</v>
      </c>
    </row>
    <row r="18030" spans="1:12" x14ac:dyDescent="0.3">
      <c r="A18030" s="286" t="str">
        <f t="shared" si="562"/>
        <v>2020</v>
      </c>
      <c r="B18030" s="205" t="s">
        <v>691</v>
      </c>
      <c r="C18030" s="205" t="s">
        <v>692</v>
      </c>
      <c r="D18030" s="72" t="str">
        <f t="shared" si="563"/>
        <v>mai/2020</v>
      </c>
      <c r="E18030" s="206">
        <v>43972</v>
      </c>
      <c r="F18030" s="205">
        <v>26</v>
      </c>
      <c r="G18030" s="205" t="s">
        <v>287</v>
      </c>
      <c r="H18030" s="207" t="s">
        <v>3008</v>
      </c>
      <c r="I18030" s="207" t="s">
        <v>118</v>
      </c>
      <c r="J18030" s="208">
        <v>-65663.09</v>
      </c>
      <c r="K18030" s="79" t="str">
        <f>IFERROR(IFERROR(VLOOKUP(I18030,'DE-PARA'!B:D,3,0),VLOOKUP(I18030,'DE-PARA'!C:D,2,0)),"NÃO ENCONTRADO")</f>
        <v>Serviços</v>
      </c>
      <c r="L18030" s="56" t="str">
        <f>VLOOKUP(K18030,'Base -Receita-Despesa'!$B:$AS,1,FALSE)</f>
        <v>Serviços</v>
      </c>
    </row>
    <row r="18031" spans="1:12" x14ac:dyDescent="0.3">
      <c r="A18031" s="286" t="str">
        <f t="shared" si="562"/>
        <v>2020</v>
      </c>
      <c r="B18031" s="205" t="s">
        <v>691</v>
      </c>
      <c r="C18031" s="205" t="s">
        <v>692</v>
      </c>
      <c r="D18031" s="72" t="str">
        <f t="shared" si="563"/>
        <v>mai/2020</v>
      </c>
      <c r="E18031" s="206">
        <v>43972</v>
      </c>
      <c r="F18031" s="205">
        <v>72070</v>
      </c>
      <c r="G18031" s="205" t="s">
        <v>287</v>
      </c>
      <c r="H18031" s="207" t="s">
        <v>2702</v>
      </c>
      <c r="I18031" s="207" t="s">
        <v>134</v>
      </c>
      <c r="J18031" s="208">
        <v>-9013.0400000000009</v>
      </c>
      <c r="K18031" s="79" t="str">
        <f>IFERROR(IFERROR(VLOOKUP(I18031,'DE-PARA'!B:D,3,0),VLOOKUP(I18031,'DE-PARA'!C:D,2,0)),"NÃO ENCONTRADO")</f>
        <v>Serviços</v>
      </c>
      <c r="L18031" s="56" t="str">
        <f>VLOOKUP(K18031,'Base -Receita-Despesa'!$B:$AS,1,FALSE)</f>
        <v>Serviços</v>
      </c>
    </row>
    <row r="18032" spans="1:12" x14ac:dyDescent="0.3">
      <c r="A18032" s="286" t="str">
        <f t="shared" si="562"/>
        <v>2020</v>
      </c>
      <c r="B18032" s="205" t="s">
        <v>691</v>
      </c>
      <c r="C18032" s="205" t="s">
        <v>692</v>
      </c>
      <c r="D18032" s="72" t="str">
        <f t="shared" si="563"/>
        <v>mai/2020</v>
      </c>
      <c r="E18032" s="206">
        <v>43972</v>
      </c>
      <c r="F18032" s="205">
        <v>72070</v>
      </c>
      <c r="G18032" s="205" t="s">
        <v>287</v>
      </c>
      <c r="H18032" s="207" t="s">
        <v>2702</v>
      </c>
      <c r="I18032" s="229" t="s">
        <v>189</v>
      </c>
      <c r="J18032" s="207">
        <v>-300.43</v>
      </c>
      <c r="K18032" s="79" t="str">
        <f>IFERROR(IFERROR(VLOOKUP(I18032,'DE-PARA'!B:D,3,0),VLOOKUP(I18032,'DE-PARA'!C:D,2,0)),"NÃO ENCONTRADO")</f>
        <v>Outras Saídas</v>
      </c>
      <c r="L18032" s="56" t="str">
        <f>VLOOKUP(K18032,'Base -Receita-Despesa'!$B:$AS,1,FALSE)</f>
        <v>Outras Saídas</v>
      </c>
    </row>
    <row r="18033" spans="1:12" x14ac:dyDescent="0.3">
      <c r="A18033" s="286" t="str">
        <f t="shared" si="562"/>
        <v>2020</v>
      </c>
      <c r="B18033" s="205" t="s">
        <v>691</v>
      </c>
      <c r="C18033" s="205" t="s">
        <v>692</v>
      </c>
      <c r="D18033" s="72" t="str">
        <f t="shared" si="563"/>
        <v>mai/2020</v>
      </c>
      <c r="E18033" s="206">
        <v>43972</v>
      </c>
      <c r="F18033" s="205">
        <v>2811417</v>
      </c>
      <c r="G18033" s="205" t="s">
        <v>287</v>
      </c>
      <c r="H18033" s="207" t="s">
        <v>3002</v>
      </c>
      <c r="I18033" s="207" t="s">
        <v>241</v>
      </c>
      <c r="J18033" s="208">
        <v>2763</v>
      </c>
      <c r="K18033" s="79" t="str">
        <f>IFERROR(IFERROR(VLOOKUP(I18033,'DE-PARA'!B:D,3,0),VLOOKUP(I18033,'DE-PARA'!C:D,2,0)),"NÃO ENCONTRADO")</f>
        <v>Materiais</v>
      </c>
      <c r="L18033" s="56" t="str">
        <f>VLOOKUP(K18033,'Base -Receita-Despesa'!$B:$AS,1,FALSE)</f>
        <v>Materiais</v>
      </c>
    </row>
    <row r="18034" spans="1:12" x14ac:dyDescent="0.3">
      <c r="A18034" s="286" t="str">
        <f t="shared" si="562"/>
        <v>2020</v>
      </c>
      <c r="B18034" s="205" t="s">
        <v>691</v>
      </c>
      <c r="C18034" s="205" t="s">
        <v>692</v>
      </c>
      <c r="D18034" s="72" t="str">
        <f t="shared" si="563"/>
        <v>mai/2020</v>
      </c>
      <c r="E18034" s="206">
        <v>43972</v>
      </c>
      <c r="F18034" s="205" t="s">
        <v>203</v>
      </c>
      <c r="G18034" s="205" t="s">
        <v>287</v>
      </c>
      <c r="H18034" s="207" t="s">
        <v>204</v>
      </c>
      <c r="I18034" s="207" t="s">
        <v>292</v>
      </c>
      <c r="J18034" s="208">
        <v>247377.26</v>
      </c>
      <c r="K18034" s="79" t="str">
        <f>IFERROR(IFERROR(VLOOKUP(I18034,'DE-PARA'!B:D,3,0),VLOOKUP(I18034,'DE-PARA'!C:D,2,0)),"NÃO ENCONTRADO")</f>
        <v>Entrada Conta Aplicação (+)</v>
      </c>
      <c r="L18034" s="56" t="str">
        <f>VLOOKUP(K18034,'Base -Receita-Despesa'!$B:$AS,1,FALSE)</f>
        <v>ENTRADA CONTA APLICAÇÃO (+)</v>
      </c>
    </row>
    <row r="18035" spans="1:12" x14ac:dyDescent="0.3">
      <c r="A18035" s="286" t="str">
        <f t="shared" si="562"/>
        <v>2020</v>
      </c>
      <c r="B18035" s="205" t="s">
        <v>691</v>
      </c>
      <c r="C18035" s="205" t="s">
        <v>692</v>
      </c>
      <c r="D18035" s="72" t="str">
        <f t="shared" si="563"/>
        <v>mai/2020</v>
      </c>
      <c r="E18035" s="206">
        <v>43972</v>
      </c>
      <c r="F18035" s="205" t="s">
        <v>210</v>
      </c>
      <c r="G18035" s="205" t="s">
        <v>287</v>
      </c>
      <c r="H18035" s="207" t="s">
        <v>298</v>
      </c>
      <c r="I18035" s="207" t="s">
        <v>130</v>
      </c>
      <c r="J18035" s="207">
        <v>-10</v>
      </c>
      <c r="K18035" s="79" t="str">
        <f>IFERROR(IFERROR(VLOOKUP(I18035,'DE-PARA'!B:D,3,0),VLOOKUP(I18035,'DE-PARA'!C:D,2,0)),"NÃO ENCONTRADO")</f>
        <v>Outras Saídas</v>
      </c>
      <c r="L18035" s="56" t="str">
        <f>VLOOKUP(K18035,'Base -Receita-Despesa'!$B:$AS,1,FALSE)</f>
        <v>Outras Saídas</v>
      </c>
    </row>
    <row r="18036" spans="1:12" x14ac:dyDescent="0.3">
      <c r="A18036" s="286" t="str">
        <f t="shared" si="562"/>
        <v>2020</v>
      </c>
      <c r="B18036" s="205" t="s">
        <v>691</v>
      </c>
      <c r="C18036" s="205" t="s">
        <v>692</v>
      </c>
      <c r="D18036" s="72" t="str">
        <f t="shared" si="563"/>
        <v>mai/2020</v>
      </c>
      <c r="E18036" s="206">
        <v>43972</v>
      </c>
      <c r="F18036" s="205" t="s">
        <v>210</v>
      </c>
      <c r="G18036" s="205" t="s">
        <v>287</v>
      </c>
      <c r="H18036" s="207" t="s">
        <v>298</v>
      </c>
      <c r="I18036" s="207" t="s">
        <v>130</v>
      </c>
      <c r="J18036" s="207">
        <v>-10</v>
      </c>
      <c r="K18036" s="79" t="str">
        <f>IFERROR(IFERROR(VLOOKUP(I18036,'DE-PARA'!B:D,3,0),VLOOKUP(I18036,'DE-PARA'!C:D,2,0)),"NÃO ENCONTRADO")</f>
        <v>Outras Saídas</v>
      </c>
      <c r="L18036" s="56" t="str">
        <f>VLOOKUP(K18036,'Base -Receita-Despesa'!$B:$AS,1,FALSE)</f>
        <v>Outras Saídas</v>
      </c>
    </row>
    <row r="18037" spans="1:12" x14ac:dyDescent="0.3">
      <c r="A18037" s="286" t="str">
        <f t="shared" si="562"/>
        <v>2020</v>
      </c>
      <c r="B18037" s="205" t="s">
        <v>691</v>
      </c>
      <c r="C18037" s="205" t="s">
        <v>692</v>
      </c>
      <c r="D18037" s="72" t="str">
        <f t="shared" si="563"/>
        <v>mai/2020</v>
      </c>
      <c r="E18037" s="206">
        <v>43972</v>
      </c>
      <c r="F18037" s="205" t="s">
        <v>210</v>
      </c>
      <c r="G18037" s="205" t="s">
        <v>287</v>
      </c>
      <c r="H18037" s="207" t="s">
        <v>298</v>
      </c>
      <c r="I18037" s="207" t="s">
        <v>130</v>
      </c>
      <c r="J18037" s="207">
        <v>-10</v>
      </c>
      <c r="K18037" s="79" t="str">
        <f>IFERROR(IFERROR(VLOOKUP(I18037,'DE-PARA'!B:D,3,0),VLOOKUP(I18037,'DE-PARA'!C:D,2,0)),"NÃO ENCONTRADO")</f>
        <v>Outras Saídas</v>
      </c>
      <c r="L18037" s="56" t="str">
        <f>VLOOKUP(K18037,'Base -Receita-Despesa'!$B:$AS,1,FALSE)</f>
        <v>Outras Saídas</v>
      </c>
    </row>
    <row r="18038" spans="1:12" x14ac:dyDescent="0.3">
      <c r="A18038" s="286" t="str">
        <f t="shared" si="562"/>
        <v>2020</v>
      </c>
      <c r="B18038" s="205" t="s">
        <v>691</v>
      </c>
      <c r="C18038" s="205" t="s">
        <v>692</v>
      </c>
      <c r="D18038" s="72" t="str">
        <f t="shared" si="563"/>
        <v>mai/2020</v>
      </c>
      <c r="E18038" s="206">
        <v>43972</v>
      </c>
      <c r="F18038" s="205" t="s">
        <v>210</v>
      </c>
      <c r="G18038" s="205" t="s">
        <v>287</v>
      </c>
      <c r="H18038" s="207" t="s">
        <v>298</v>
      </c>
      <c r="I18038" s="207" t="s">
        <v>130</v>
      </c>
      <c r="J18038" s="207">
        <v>-10</v>
      </c>
      <c r="K18038" s="79" t="str">
        <f>IFERROR(IFERROR(VLOOKUP(I18038,'DE-PARA'!B:D,3,0),VLOOKUP(I18038,'DE-PARA'!C:D,2,0)),"NÃO ENCONTRADO")</f>
        <v>Outras Saídas</v>
      </c>
      <c r="L18038" s="56" t="str">
        <f>VLOOKUP(K18038,'Base -Receita-Despesa'!$B:$AS,1,FALSE)</f>
        <v>Outras Saídas</v>
      </c>
    </row>
    <row r="18039" spans="1:12" x14ac:dyDescent="0.3">
      <c r="A18039" s="286" t="str">
        <f t="shared" ref="A18039:A18102" si="564">IF(K18039="NÃO ENCONTRADO",0,RIGHT(D18039,4))</f>
        <v>2020</v>
      </c>
      <c r="B18039" s="205" t="s">
        <v>691</v>
      </c>
      <c r="C18039" s="205" t="s">
        <v>692</v>
      </c>
      <c r="D18039" s="72" t="str">
        <f t="shared" si="563"/>
        <v>mai/2020</v>
      </c>
      <c r="E18039" s="206">
        <v>43972</v>
      </c>
      <c r="F18039" s="205">
        <v>2187</v>
      </c>
      <c r="G18039" s="205" t="s">
        <v>287</v>
      </c>
      <c r="H18039" s="207" t="s">
        <v>2938</v>
      </c>
      <c r="I18039" s="207" t="s">
        <v>157</v>
      </c>
      <c r="J18039" s="208">
        <v>-28300</v>
      </c>
      <c r="K18039" s="79" t="str">
        <f>IFERROR(IFERROR(VLOOKUP(I18039,'DE-PARA'!B:D,3,0),VLOOKUP(I18039,'DE-PARA'!C:D,2,0)),"NÃO ENCONTRADO")</f>
        <v>Serviços</v>
      </c>
      <c r="L18039" s="56" t="str">
        <f>VLOOKUP(K18039,'Base -Receita-Despesa'!$B:$AS,1,FALSE)</f>
        <v>Serviços</v>
      </c>
    </row>
    <row r="18040" spans="1:12" x14ac:dyDescent="0.3">
      <c r="A18040" s="286" t="str">
        <f t="shared" si="564"/>
        <v>2020</v>
      </c>
      <c r="B18040" s="205" t="s">
        <v>691</v>
      </c>
      <c r="C18040" s="205" t="s">
        <v>692</v>
      </c>
      <c r="D18040" s="72" t="str">
        <f t="shared" si="563"/>
        <v>mai/2020</v>
      </c>
      <c r="E18040" s="206">
        <v>43972</v>
      </c>
      <c r="F18040" s="205" t="s">
        <v>3005</v>
      </c>
      <c r="G18040" s="205" t="s">
        <v>287</v>
      </c>
      <c r="H18040" s="207" t="s">
        <v>2885</v>
      </c>
      <c r="I18040" s="207" t="s">
        <v>132</v>
      </c>
      <c r="J18040" s="207">
        <v>-330.08</v>
      </c>
      <c r="K18040" s="79" t="str">
        <f>IFERROR(IFERROR(VLOOKUP(I18040,'DE-PARA'!B:D,3,0),VLOOKUP(I18040,'DE-PARA'!C:D,2,0)),"NÃO ENCONTRADO")</f>
        <v>Pessoal</v>
      </c>
      <c r="L18040" s="56" t="str">
        <f>VLOOKUP(K18040,'Base -Receita-Despesa'!$B:$AS,1,FALSE)</f>
        <v>Pessoal</v>
      </c>
    </row>
    <row r="18041" spans="1:12" x14ac:dyDescent="0.3">
      <c r="A18041" s="286" t="str">
        <f t="shared" si="564"/>
        <v>2020</v>
      </c>
      <c r="B18041" s="205" t="s">
        <v>691</v>
      </c>
      <c r="C18041" s="205" t="s">
        <v>692</v>
      </c>
      <c r="D18041" s="72" t="str">
        <f t="shared" si="563"/>
        <v>mai/2020</v>
      </c>
      <c r="E18041" s="206">
        <v>43972</v>
      </c>
      <c r="F18041" s="205" t="s">
        <v>364</v>
      </c>
      <c r="G18041" s="205" t="s">
        <v>287</v>
      </c>
      <c r="H18041" s="207" t="s">
        <v>3009</v>
      </c>
      <c r="I18041" s="207" t="s">
        <v>124</v>
      </c>
      <c r="J18041" s="207">
        <v>-404.29</v>
      </c>
      <c r="K18041" s="79" t="str">
        <f>IFERROR(IFERROR(VLOOKUP(I18041,'DE-PARA'!B:D,3,0),VLOOKUP(I18041,'DE-PARA'!C:D,2,0)),"NÃO ENCONTRADO")</f>
        <v>Encargos sobre Folha de Pagamento</v>
      </c>
      <c r="L18041" s="56" t="str">
        <f>VLOOKUP(K18041,'Base -Receita-Despesa'!$B:$AS,1,FALSE)</f>
        <v>Encargos sobre Folha de Pagamento</v>
      </c>
    </row>
    <row r="18042" spans="1:12" x14ac:dyDescent="0.3">
      <c r="A18042" s="286" t="str">
        <f t="shared" si="564"/>
        <v>2020</v>
      </c>
      <c r="B18042" s="205" t="s">
        <v>691</v>
      </c>
      <c r="C18042" s="205" t="s">
        <v>692</v>
      </c>
      <c r="D18042" s="72" t="str">
        <f t="shared" si="563"/>
        <v>mai/2020</v>
      </c>
      <c r="E18042" s="206">
        <v>43972</v>
      </c>
      <c r="F18042" s="205" t="s">
        <v>125</v>
      </c>
      <c r="G18042" s="205" t="s">
        <v>287</v>
      </c>
      <c r="H18042" s="207" t="s">
        <v>3009</v>
      </c>
      <c r="I18042" s="207" t="s">
        <v>126</v>
      </c>
      <c r="J18042" s="208">
        <v>-2635.81</v>
      </c>
      <c r="K18042" s="79" t="str">
        <f>IFERROR(IFERROR(VLOOKUP(I18042,'DE-PARA'!B:D,3,0),VLOOKUP(I18042,'DE-PARA'!C:D,2,0)),"NÃO ENCONTRADO")</f>
        <v>Rescisões Trabalhistas</v>
      </c>
      <c r="L18042" s="56" t="str">
        <f>VLOOKUP(K18042,'Base -Receita-Despesa'!$B:$AS,1,FALSE)</f>
        <v>Rescisões Trabalhistas</v>
      </c>
    </row>
    <row r="18043" spans="1:12" x14ac:dyDescent="0.3">
      <c r="A18043" s="286" t="str">
        <f t="shared" si="564"/>
        <v>2020</v>
      </c>
      <c r="B18043" s="205" t="s">
        <v>691</v>
      </c>
      <c r="C18043" s="205" t="s">
        <v>692</v>
      </c>
      <c r="D18043" s="72" t="str">
        <f t="shared" si="563"/>
        <v>mai/2020</v>
      </c>
      <c r="E18043" s="206">
        <v>43973</v>
      </c>
      <c r="F18043" s="205">
        <v>26</v>
      </c>
      <c r="G18043" s="205" t="s">
        <v>287</v>
      </c>
      <c r="H18043" s="207" t="s">
        <v>3008</v>
      </c>
      <c r="I18043" s="207" t="s">
        <v>118</v>
      </c>
      <c r="J18043" s="208">
        <v>-65663.09</v>
      </c>
      <c r="K18043" s="79" t="str">
        <f>IFERROR(IFERROR(VLOOKUP(I18043,'DE-PARA'!B:D,3,0),VLOOKUP(I18043,'DE-PARA'!C:D,2,0)),"NÃO ENCONTRADO")</f>
        <v>Serviços</v>
      </c>
      <c r="L18043" s="56" t="str">
        <f>VLOOKUP(K18043,'Base -Receita-Despesa'!$B:$AS,1,FALSE)</f>
        <v>Serviços</v>
      </c>
    </row>
    <row r="18044" spans="1:12" x14ac:dyDescent="0.3">
      <c r="A18044" s="286" t="str">
        <f t="shared" si="564"/>
        <v>2020</v>
      </c>
      <c r="B18044" s="205" t="s">
        <v>691</v>
      </c>
      <c r="C18044" s="205" t="s">
        <v>692</v>
      </c>
      <c r="D18044" s="72" t="str">
        <f t="shared" si="563"/>
        <v>mai/2020</v>
      </c>
      <c r="E18044" s="206">
        <v>43973</v>
      </c>
      <c r="F18044" s="205">
        <v>10677</v>
      </c>
      <c r="G18044" s="205" t="s">
        <v>287</v>
      </c>
      <c r="H18044" s="207" t="s">
        <v>2850</v>
      </c>
      <c r="I18044" s="207" t="s">
        <v>137</v>
      </c>
      <c r="J18044" s="208">
        <v>-1924.57</v>
      </c>
      <c r="K18044" s="79" t="str">
        <f>IFERROR(IFERROR(VLOOKUP(I18044,'DE-PARA'!B:D,3,0),VLOOKUP(I18044,'DE-PARA'!C:D,2,0)),"NÃO ENCONTRADO")</f>
        <v>Materiais</v>
      </c>
      <c r="L18044" s="56" t="str">
        <f>VLOOKUP(K18044,'Base -Receita-Despesa'!$B:$AS,1,FALSE)</f>
        <v>Materiais</v>
      </c>
    </row>
    <row r="18045" spans="1:12" x14ac:dyDescent="0.3">
      <c r="A18045" s="286" t="str">
        <f t="shared" si="564"/>
        <v>2020</v>
      </c>
      <c r="B18045" s="205" t="s">
        <v>691</v>
      </c>
      <c r="C18045" s="205" t="s">
        <v>692</v>
      </c>
      <c r="D18045" s="72" t="str">
        <f t="shared" si="563"/>
        <v>mai/2020</v>
      </c>
      <c r="E18045" s="206">
        <v>43973</v>
      </c>
      <c r="F18045" s="205">
        <v>8461</v>
      </c>
      <c r="G18045" s="205" t="s">
        <v>287</v>
      </c>
      <c r="H18045" s="207" t="s">
        <v>3010</v>
      </c>
      <c r="I18045" s="207" t="s">
        <v>192</v>
      </c>
      <c r="J18045" s="208">
        <v>-5522.16</v>
      </c>
      <c r="K18045" s="79" t="str">
        <f>IFERROR(IFERROR(VLOOKUP(I18045,'DE-PARA'!B:D,3,0),VLOOKUP(I18045,'DE-PARA'!C:D,2,0)),"NÃO ENCONTRADO")</f>
        <v>Serviços</v>
      </c>
      <c r="L18045" s="56" t="str">
        <f>VLOOKUP(K18045,'Base -Receita-Despesa'!$B:$AS,1,FALSE)</f>
        <v>Serviços</v>
      </c>
    </row>
    <row r="18046" spans="1:12" x14ac:dyDescent="0.3">
      <c r="A18046" s="286" t="str">
        <f t="shared" si="564"/>
        <v>2020</v>
      </c>
      <c r="B18046" s="205" t="s">
        <v>691</v>
      </c>
      <c r="C18046" s="205" t="s">
        <v>692</v>
      </c>
      <c r="D18046" s="72" t="str">
        <f t="shared" si="563"/>
        <v>mai/2020</v>
      </c>
      <c r="E18046" s="206">
        <v>43973</v>
      </c>
      <c r="F18046" s="205">
        <v>8572</v>
      </c>
      <c r="G18046" s="205" t="s">
        <v>287</v>
      </c>
      <c r="H18046" s="207" t="s">
        <v>3010</v>
      </c>
      <c r="I18046" s="207" t="s">
        <v>192</v>
      </c>
      <c r="J18046" s="208">
        <v>-6660</v>
      </c>
      <c r="K18046" s="79" t="str">
        <f>IFERROR(IFERROR(VLOOKUP(I18046,'DE-PARA'!B:D,3,0),VLOOKUP(I18046,'DE-PARA'!C:D,2,0)),"NÃO ENCONTRADO")</f>
        <v>Serviços</v>
      </c>
      <c r="L18046" s="56" t="str">
        <f>VLOOKUP(K18046,'Base -Receita-Despesa'!$B:$AS,1,FALSE)</f>
        <v>Serviços</v>
      </c>
    </row>
    <row r="18047" spans="1:12" x14ac:dyDescent="0.3">
      <c r="A18047" s="286" t="str">
        <f t="shared" si="564"/>
        <v>2020</v>
      </c>
      <c r="B18047" s="205" t="s">
        <v>691</v>
      </c>
      <c r="C18047" s="205" t="s">
        <v>692</v>
      </c>
      <c r="D18047" s="72" t="str">
        <f t="shared" si="563"/>
        <v>mai/2020</v>
      </c>
      <c r="E18047" s="206">
        <v>43973</v>
      </c>
      <c r="F18047" s="205" t="s">
        <v>203</v>
      </c>
      <c r="G18047" s="205" t="s">
        <v>287</v>
      </c>
      <c r="H18047" s="207" t="s">
        <v>204</v>
      </c>
      <c r="I18047" s="207" t="s">
        <v>292</v>
      </c>
      <c r="J18047" s="208">
        <v>79969.42</v>
      </c>
      <c r="K18047" s="79" t="str">
        <f>IFERROR(IFERROR(VLOOKUP(I18047,'DE-PARA'!B:D,3,0),VLOOKUP(I18047,'DE-PARA'!C:D,2,0)),"NÃO ENCONTRADO")</f>
        <v>Entrada Conta Aplicação (+)</v>
      </c>
      <c r="L18047" s="56" t="str">
        <f>VLOOKUP(K18047,'Base -Receita-Despesa'!$B:$AS,1,FALSE)</f>
        <v>ENTRADA CONTA APLICAÇÃO (+)</v>
      </c>
    </row>
    <row r="18048" spans="1:12" x14ac:dyDescent="0.3">
      <c r="A18048" s="286" t="str">
        <f t="shared" si="564"/>
        <v>2020</v>
      </c>
      <c r="B18048" s="205" t="s">
        <v>691</v>
      </c>
      <c r="C18048" s="205" t="s">
        <v>692</v>
      </c>
      <c r="D18048" s="72" t="str">
        <f t="shared" si="563"/>
        <v>mai/2020</v>
      </c>
      <c r="E18048" s="206">
        <v>43973</v>
      </c>
      <c r="F18048" s="205" t="s">
        <v>210</v>
      </c>
      <c r="G18048" s="205" t="s">
        <v>287</v>
      </c>
      <c r="H18048" s="207" t="s">
        <v>298</v>
      </c>
      <c r="I18048" s="207" t="s">
        <v>130</v>
      </c>
      <c r="J18048" s="207">
        <v>-10</v>
      </c>
      <c r="K18048" s="79" t="str">
        <f>IFERROR(IFERROR(VLOOKUP(I18048,'DE-PARA'!B:D,3,0),VLOOKUP(I18048,'DE-PARA'!C:D,2,0)),"NÃO ENCONTRADO")</f>
        <v>Outras Saídas</v>
      </c>
      <c r="L18048" s="56" t="str">
        <f>VLOOKUP(K18048,'Base -Receita-Despesa'!$B:$AS,1,FALSE)</f>
        <v>Outras Saídas</v>
      </c>
    </row>
    <row r="18049" spans="1:12" x14ac:dyDescent="0.3">
      <c r="A18049" s="286" t="str">
        <f t="shared" si="564"/>
        <v>2020</v>
      </c>
      <c r="B18049" s="205" t="s">
        <v>691</v>
      </c>
      <c r="C18049" s="205" t="s">
        <v>692</v>
      </c>
      <c r="D18049" s="72" t="str">
        <f t="shared" si="563"/>
        <v>mai/2020</v>
      </c>
      <c r="E18049" s="206">
        <v>43973</v>
      </c>
      <c r="F18049" s="205" t="s">
        <v>210</v>
      </c>
      <c r="G18049" s="205" t="s">
        <v>287</v>
      </c>
      <c r="H18049" s="207" t="s">
        <v>298</v>
      </c>
      <c r="I18049" s="207" t="s">
        <v>130</v>
      </c>
      <c r="J18049" s="207">
        <v>-10</v>
      </c>
      <c r="K18049" s="79" t="str">
        <f>IFERROR(IFERROR(VLOOKUP(I18049,'DE-PARA'!B:D,3,0),VLOOKUP(I18049,'DE-PARA'!C:D,2,0)),"NÃO ENCONTRADO")</f>
        <v>Outras Saídas</v>
      </c>
      <c r="L18049" s="56" t="str">
        <f>VLOOKUP(K18049,'Base -Receita-Despesa'!$B:$AS,1,FALSE)</f>
        <v>Outras Saídas</v>
      </c>
    </row>
    <row r="18050" spans="1:12" x14ac:dyDescent="0.3">
      <c r="A18050" s="286" t="str">
        <f t="shared" si="564"/>
        <v>2020</v>
      </c>
      <c r="B18050" s="205" t="s">
        <v>691</v>
      </c>
      <c r="C18050" s="205" t="s">
        <v>692</v>
      </c>
      <c r="D18050" s="72" t="str">
        <f t="shared" si="563"/>
        <v>mai/2020</v>
      </c>
      <c r="E18050" s="206">
        <v>43973</v>
      </c>
      <c r="F18050" s="205">
        <v>2335165950</v>
      </c>
      <c r="G18050" s="205" t="s">
        <v>287</v>
      </c>
      <c r="H18050" s="207" t="s">
        <v>3011</v>
      </c>
      <c r="I18050" s="207" t="s">
        <v>188</v>
      </c>
      <c r="J18050" s="207">
        <v>-179.6</v>
      </c>
      <c r="K18050" s="79" t="str">
        <f>IFERROR(IFERROR(VLOOKUP(I18050,'DE-PARA'!B:D,3,0),VLOOKUP(I18050,'DE-PARA'!C:D,2,0)),"NÃO ENCONTRADO")</f>
        <v>Tributos, Taxas e Contribuições</v>
      </c>
      <c r="L18050" s="56" t="str">
        <f>VLOOKUP(K18050,'Base -Receita-Despesa'!$B:$AS,1,FALSE)</f>
        <v>Tributos, Taxas e Contribuições</v>
      </c>
    </row>
    <row r="18051" spans="1:12" x14ac:dyDescent="0.3">
      <c r="A18051" s="286" t="str">
        <f t="shared" si="564"/>
        <v>2020</v>
      </c>
      <c r="B18051" s="205" t="s">
        <v>691</v>
      </c>
      <c r="C18051" s="205" t="s">
        <v>692</v>
      </c>
      <c r="D18051" s="72" t="str">
        <f t="shared" si="563"/>
        <v>mai/2020</v>
      </c>
      <c r="E18051" s="206">
        <v>43976</v>
      </c>
      <c r="F18051" s="205" t="s">
        <v>210</v>
      </c>
      <c r="G18051" s="205" t="s">
        <v>287</v>
      </c>
      <c r="H18051" s="207" t="s">
        <v>133</v>
      </c>
      <c r="I18051" s="207" t="s">
        <v>130</v>
      </c>
      <c r="J18051" s="207">
        <v>-464.28</v>
      </c>
      <c r="K18051" s="79" t="str">
        <f>IFERROR(IFERROR(VLOOKUP(I18051,'DE-PARA'!B:D,3,0),VLOOKUP(I18051,'DE-PARA'!C:D,2,0)),"NÃO ENCONTRADO")</f>
        <v>Outras Saídas</v>
      </c>
      <c r="L18051" s="56" t="str">
        <f>VLOOKUP(K18051,'Base -Receita-Despesa'!$B:$AS,1,FALSE)</f>
        <v>Outras Saídas</v>
      </c>
    </row>
    <row r="18052" spans="1:12" x14ac:dyDescent="0.3">
      <c r="A18052" s="286" t="str">
        <f t="shared" si="564"/>
        <v>2020</v>
      </c>
      <c r="B18052" s="205" t="s">
        <v>691</v>
      </c>
      <c r="C18052" s="205" t="s">
        <v>692</v>
      </c>
      <c r="D18052" s="72" t="str">
        <f t="shared" ref="D18052:D18115" si="565">TEXT(E18052,"mmm/aaaa")</f>
        <v>mai/2020</v>
      </c>
      <c r="E18052" s="206">
        <v>43976</v>
      </c>
      <c r="F18052" s="205" t="s">
        <v>2054</v>
      </c>
      <c r="G18052" s="205" t="s">
        <v>287</v>
      </c>
      <c r="H18052" s="207" t="s">
        <v>3012</v>
      </c>
      <c r="I18052" s="207" t="s">
        <v>153</v>
      </c>
      <c r="J18052" s="208">
        <v>-7648.7</v>
      </c>
      <c r="K18052" s="79" t="str">
        <f>IFERROR(IFERROR(VLOOKUP(I18052,'DE-PARA'!B:D,3,0),VLOOKUP(I18052,'DE-PARA'!C:D,2,0)),"NÃO ENCONTRADO")</f>
        <v>Encargos sobre Folha de Pagamento</v>
      </c>
      <c r="L18052" s="56" t="str">
        <f>VLOOKUP(K18052,'Base -Receita-Despesa'!$B:$AS,1,FALSE)</f>
        <v>Encargos sobre Folha de Pagamento</v>
      </c>
    </row>
    <row r="18053" spans="1:12" x14ac:dyDescent="0.3">
      <c r="A18053" s="286" t="str">
        <f t="shared" si="564"/>
        <v>2020</v>
      </c>
      <c r="B18053" s="205" t="s">
        <v>691</v>
      </c>
      <c r="C18053" s="205" t="s">
        <v>692</v>
      </c>
      <c r="D18053" s="72" t="str">
        <f t="shared" si="565"/>
        <v>mai/2020</v>
      </c>
      <c r="E18053" s="206">
        <v>43976</v>
      </c>
      <c r="F18053" s="205" t="s">
        <v>201</v>
      </c>
      <c r="G18053" s="205" t="s">
        <v>287</v>
      </c>
      <c r="H18053" s="207" t="s">
        <v>1887</v>
      </c>
      <c r="I18053" s="207" t="s">
        <v>123</v>
      </c>
      <c r="J18053" s="208">
        <v>500000</v>
      </c>
      <c r="K18053" s="79" t="str">
        <f>IFERROR(IFERROR(VLOOKUP(I18053,'DE-PARA'!B:D,3,0),VLOOKUP(I18053,'DE-PARA'!C:D,2,0)),"NÃO ENCONTRADO")</f>
        <v>TEV – Transferências Entre Contas (Entradas)</v>
      </c>
      <c r="L18053" s="56" t="str">
        <f>VLOOKUP(K18053,'Base -Receita-Despesa'!$B:$AS,1,FALSE)</f>
        <v>TEV – Transferências Entre Contas (Entradas)</v>
      </c>
    </row>
    <row r="18054" spans="1:12" x14ac:dyDescent="0.3">
      <c r="A18054" s="286" t="str">
        <f t="shared" si="564"/>
        <v>2020</v>
      </c>
      <c r="B18054" s="205" t="s">
        <v>693</v>
      </c>
      <c r="C18054" s="205" t="s">
        <v>692</v>
      </c>
      <c r="D18054" s="72" t="str">
        <f t="shared" si="565"/>
        <v>mai/2020</v>
      </c>
      <c r="E18054" s="206">
        <v>43976</v>
      </c>
      <c r="F18054" s="205" t="s">
        <v>140</v>
      </c>
      <c r="G18054" s="205" t="s">
        <v>287</v>
      </c>
      <c r="H18054" s="207" t="s">
        <v>140</v>
      </c>
      <c r="I18054" s="207" t="s">
        <v>227</v>
      </c>
      <c r="J18054" s="208">
        <v>1371015.84</v>
      </c>
      <c r="K18054" s="79" t="str">
        <f>IFERROR(IFERROR(VLOOKUP(I18054,'DE-PARA'!B:D,3,0),VLOOKUP(I18054,'DE-PARA'!C:D,2,0)),"NÃO ENCONTRADO")</f>
        <v>Repasses Contrato de Gestão</v>
      </c>
      <c r="L18054" s="56" t="str">
        <f>VLOOKUP(K18054,'Base -Receita-Despesa'!$B:$AS,1,FALSE)</f>
        <v>Repasses Contrato de Gestão</v>
      </c>
    </row>
    <row r="18055" spans="1:12" x14ac:dyDescent="0.3">
      <c r="A18055" s="286" t="str">
        <f t="shared" si="564"/>
        <v>2020</v>
      </c>
      <c r="B18055" s="205" t="s">
        <v>693</v>
      </c>
      <c r="C18055" s="205" t="s">
        <v>692</v>
      </c>
      <c r="D18055" s="72" t="str">
        <f t="shared" si="565"/>
        <v>mai/2020</v>
      </c>
      <c r="E18055" s="206">
        <v>43976</v>
      </c>
      <c r="F18055" s="205" t="s">
        <v>201</v>
      </c>
      <c r="G18055" s="205" t="s">
        <v>287</v>
      </c>
      <c r="H18055" s="207" t="s">
        <v>1887</v>
      </c>
      <c r="I18055" s="207" t="s">
        <v>123</v>
      </c>
      <c r="J18055" s="208">
        <v>-500000</v>
      </c>
      <c r="K18055" s="79" t="str">
        <f>IFERROR(IFERROR(VLOOKUP(I18055,'DE-PARA'!B:D,3,0),VLOOKUP(I18055,'DE-PARA'!C:D,2,0)),"NÃO ENCONTRADO")</f>
        <v>TEV – Transferências Entre Contas (Entradas)</v>
      </c>
      <c r="L18055" s="56" t="str">
        <f>VLOOKUP(K18055,'Base -Receita-Despesa'!$B:$AS,1,FALSE)</f>
        <v>TEV – Transferências Entre Contas (Entradas)</v>
      </c>
    </row>
    <row r="18056" spans="1:12" x14ac:dyDescent="0.3">
      <c r="A18056" s="286" t="str">
        <f t="shared" si="564"/>
        <v>2020</v>
      </c>
      <c r="B18056" s="205" t="s">
        <v>691</v>
      </c>
      <c r="C18056" s="205" t="s">
        <v>692</v>
      </c>
      <c r="D18056" s="72" t="str">
        <f t="shared" si="565"/>
        <v>mai/2020</v>
      </c>
      <c r="E18056" s="206">
        <v>43977</v>
      </c>
      <c r="F18056" s="205" t="s">
        <v>1618</v>
      </c>
      <c r="G18056" s="205" t="s">
        <v>287</v>
      </c>
      <c r="H18056" s="207" t="s">
        <v>191</v>
      </c>
      <c r="I18056" s="207" t="s">
        <v>202</v>
      </c>
      <c r="J18056" s="208">
        <v>-900000</v>
      </c>
      <c r="K18056" s="79" t="str">
        <f>IFERROR(IFERROR(VLOOKUP(I18056,'DE-PARA'!B:D,3,0),VLOOKUP(I18056,'DE-PARA'!C:D,2,0)),"NÃO ENCONTRADO")</f>
        <v>Saídas Da C/A Por Regates (-)</v>
      </c>
      <c r="L18056" s="56" t="str">
        <f>VLOOKUP(K18056,'Base -Receita-Despesa'!$B:$AS,1,FALSE)</f>
        <v>SAÍDAS DA C/A POR REGATES (-)</v>
      </c>
    </row>
    <row r="18057" spans="1:12" x14ac:dyDescent="0.3">
      <c r="A18057" s="286" t="str">
        <f t="shared" si="564"/>
        <v>2020</v>
      </c>
      <c r="B18057" s="205" t="s">
        <v>691</v>
      </c>
      <c r="C18057" s="205" t="s">
        <v>692</v>
      </c>
      <c r="D18057" s="72" t="str">
        <f t="shared" si="565"/>
        <v>mai/2020</v>
      </c>
      <c r="E18057" s="206">
        <v>43977</v>
      </c>
      <c r="F18057" s="205" t="s">
        <v>2011</v>
      </c>
      <c r="G18057" s="205" t="s">
        <v>287</v>
      </c>
      <c r="H18057" s="207" t="s">
        <v>2654</v>
      </c>
      <c r="I18057" s="207" t="s">
        <v>268</v>
      </c>
      <c r="J18057" s="207">
        <v>-46.45</v>
      </c>
      <c r="K18057" s="79" t="str">
        <f>IFERROR(IFERROR(VLOOKUP(I18057,'DE-PARA'!B:D,3,0),VLOOKUP(I18057,'DE-PARA'!C:D,2,0)),"NÃO ENCONTRADO")</f>
        <v>Despesas com Viagens</v>
      </c>
      <c r="L18057" s="56" t="str">
        <f>VLOOKUP(K18057,'Base -Receita-Despesa'!$B:$AS,1,FALSE)</f>
        <v>Despesas com Viagens</v>
      </c>
    </row>
    <row r="18058" spans="1:12" x14ac:dyDescent="0.3">
      <c r="A18058" s="286" t="str">
        <f t="shared" si="564"/>
        <v>2020</v>
      </c>
      <c r="B18058" s="205" t="s">
        <v>691</v>
      </c>
      <c r="C18058" s="205" t="s">
        <v>692</v>
      </c>
      <c r="D18058" s="72" t="str">
        <f t="shared" si="565"/>
        <v>mai/2020</v>
      </c>
      <c r="E18058" s="206">
        <v>43977</v>
      </c>
      <c r="F18058" s="205" t="s">
        <v>210</v>
      </c>
      <c r="G18058" s="205" t="s">
        <v>287</v>
      </c>
      <c r="H18058" s="207" t="s">
        <v>196</v>
      </c>
      <c r="I18058" s="207" t="s">
        <v>130</v>
      </c>
      <c r="J18058" s="207">
        <v>-10</v>
      </c>
      <c r="K18058" s="79" t="str">
        <f>IFERROR(IFERROR(VLOOKUP(I18058,'DE-PARA'!B:D,3,0),VLOOKUP(I18058,'DE-PARA'!C:D,2,0)),"NÃO ENCONTRADO")</f>
        <v>Outras Saídas</v>
      </c>
      <c r="L18058" s="56" t="str">
        <f>VLOOKUP(K18058,'Base -Receita-Despesa'!$B:$AS,1,FALSE)</f>
        <v>Outras Saídas</v>
      </c>
    </row>
    <row r="18059" spans="1:12" x14ac:dyDescent="0.3">
      <c r="A18059" s="286" t="str">
        <f t="shared" si="564"/>
        <v>2020</v>
      </c>
      <c r="B18059" s="205" t="s">
        <v>691</v>
      </c>
      <c r="C18059" s="205" t="s">
        <v>692</v>
      </c>
      <c r="D18059" s="72" t="str">
        <f t="shared" si="565"/>
        <v>mai/2020</v>
      </c>
      <c r="E18059" s="206">
        <v>43977</v>
      </c>
      <c r="F18059" s="205" t="s">
        <v>210</v>
      </c>
      <c r="G18059" s="205" t="s">
        <v>287</v>
      </c>
      <c r="H18059" s="207" t="s">
        <v>196</v>
      </c>
      <c r="I18059" s="207" t="s">
        <v>130</v>
      </c>
      <c r="J18059" s="207">
        <v>-10</v>
      </c>
      <c r="K18059" s="79" t="str">
        <f>IFERROR(IFERROR(VLOOKUP(I18059,'DE-PARA'!B:D,3,0),VLOOKUP(I18059,'DE-PARA'!C:D,2,0)),"NÃO ENCONTRADO")</f>
        <v>Outras Saídas</v>
      </c>
      <c r="L18059" s="56" t="str">
        <f>VLOOKUP(K18059,'Base -Receita-Despesa'!$B:$AS,1,FALSE)</f>
        <v>Outras Saídas</v>
      </c>
    </row>
    <row r="18060" spans="1:12" x14ac:dyDescent="0.3">
      <c r="A18060" s="286" t="str">
        <f t="shared" si="564"/>
        <v>2020</v>
      </c>
      <c r="B18060" s="205" t="s">
        <v>691</v>
      </c>
      <c r="C18060" s="205" t="s">
        <v>692</v>
      </c>
      <c r="D18060" s="72" t="str">
        <f t="shared" si="565"/>
        <v>mai/2020</v>
      </c>
      <c r="E18060" s="206">
        <v>43977</v>
      </c>
      <c r="F18060" s="205" t="s">
        <v>210</v>
      </c>
      <c r="G18060" s="205" t="s">
        <v>287</v>
      </c>
      <c r="H18060" s="207" t="s">
        <v>196</v>
      </c>
      <c r="I18060" s="207" t="s">
        <v>130</v>
      </c>
      <c r="J18060" s="207">
        <v>-10</v>
      </c>
      <c r="K18060" s="79" t="str">
        <f>IFERROR(IFERROR(VLOOKUP(I18060,'DE-PARA'!B:D,3,0),VLOOKUP(I18060,'DE-PARA'!C:D,2,0)),"NÃO ENCONTRADO")</f>
        <v>Outras Saídas</v>
      </c>
      <c r="L18060" s="56" t="str">
        <f>VLOOKUP(K18060,'Base -Receita-Despesa'!$B:$AS,1,FALSE)</f>
        <v>Outras Saídas</v>
      </c>
    </row>
    <row r="18061" spans="1:12" x14ac:dyDescent="0.3">
      <c r="A18061" s="286" t="str">
        <f t="shared" si="564"/>
        <v>2020</v>
      </c>
      <c r="B18061" s="205" t="s">
        <v>691</v>
      </c>
      <c r="C18061" s="205" t="s">
        <v>692</v>
      </c>
      <c r="D18061" s="72" t="str">
        <f t="shared" si="565"/>
        <v>mai/2020</v>
      </c>
      <c r="E18061" s="206">
        <v>43977</v>
      </c>
      <c r="F18061" s="205">
        <v>28</v>
      </c>
      <c r="G18061" s="205" t="s">
        <v>287</v>
      </c>
      <c r="H18061" s="207" t="s">
        <v>1115</v>
      </c>
      <c r="I18061" s="207" t="s">
        <v>183</v>
      </c>
      <c r="J18061" s="207">
        <v>-500</v>
      </c>
      <c r="K18061" s="79" t="str">
        <f>IFERROR(IFERROR(VLOOKUP(I18061,'DE-PARA'!B:D,3,0),VLOOKUP(I18061,'DE-PARA'!C:D,2,0)),"NÃO ENCONTRADO")</f>
        <v>Aluguéis</v>
      </c>
      <c r="L18061" s="56" t="str">
        <f>VLOOKUP(K18061,'Base -Receita-Despesa'!$B:$AS,1,FALSE)</f>
        <v>Aluguéis</v>
      </c>
    </row>
    <row r="18062" spans="1:12" x14ac:dyDescent="0.3">
      <c r="A18062" s="286" t="str">
        <f t="shared" si="564"/>
        <v>2020</v>
      </c>
      <c r="B18062" s="205" t="s">
        <v>691</v>
      </c>
      <c r="C18062" s="205" t="s">
        <v>692</v>
      </c>
      <c r="D18062" s="72" t="str">
        <f t="shared" si="565"/>
        <v>mai/2020</v>
      </c>
      <c r="E18062" s="206">
        <v>43977</v>
      </c>
      <c r="F18062" s="205">
        <v>10868</v>
      </c>
      <c r="G18062" s="205" t="s">
        <v>287</v>
      </c>
      <c r="H18062" s="207" t="s">
        <v>310</v>
      </c>
      <c r="I18062" s="207" t="s">
        <v>240</v>
      </c>
      <c r="J18062" s="208">
        <v>-2678.49</v>
      </c>
      <c r="K18062" s="79" t="str">
        <f>IFERROR(IFERROR(VLOOKUP(I18062,'DE-PARA'!B:D,3,0),VLOOKUP(I18062,'DE-PARA'!C:D,2,0)),"NÃO ENCONTRADO")</f>
        <v>Materiais</v>
      </c>
      <c r="L18062" s="56" t="str">
        <f>VLOOKUP(K18062,'Base -Receita-Despesa'!$B:$AS,1,FALSE)</f>
        <v>Materiais</v>
      </c>
    </row>
    <row r="18063" spans="1:12" x14ac:dyDescent="0.3">
      <c r="A18063" s="286" t="str">
        <f t="shared" si="564"/>
        <v>2020</v>
      </c>
      <c r="B18063" s="205" t="s">
        <v>691</v>
      </c>
      <c r="C18063" s="205" t="s">
        <v>692</v>
      </c>
      <c r="D18063" s="72" t="str">
        <f t="shared" si="565"/>
        <v>mai/2020</v>
      </c>
      <c r="E18063" s="206">
        <v>43977</v>
      </c>
      <c r="F18063" s="205">
        <v>10868</v>
      </c>
      <c r="G18063" s="205" t="s">
        <v>287</v>
      </c>
      <c r="H18063" s="207" t="s">
        <v>310</v>
      </c>
      <c r="I18063" s="207" t="s">
        <v>189</v>
      </c>
      <c r="J18063" s="207">
        <v>-304.68</v>
      </c>
      <c r="K18063" s="79" t="str">
        <f>IFERROR(IFERROR(VLOOKUP(I18063,'DE-PARA'!B:D,3,0),VLOOKUP(I18063,'DE-PARA'!C:D,2,0)),"NÃO ENCONTRADO")</f>
        <v>Outras Saídas</v>
      </c>
      <c r="L18063" s="56" t="str">
        <f>VLOOKUP(K18063,'Base -Receita-Despesa'!$B:$AS,1,FALSE)</f>
        <v>Outras Saídas</v>
      </c>
    </row>
    <row r="18064" spans="1:12" x14ac:dyDescent="0.3">
      <c r="A18064" s="286" t="str">
        <f t="shared" si="564"/>
        <v>2020</v>
      </c>
      <c r="B18064" s="205" t="s">
        <v>691</v>
      </c>
      <c r="C18064" s="205" t="s">
        <v>692</v>
      </c>
      <c r="D18064" s="72" t="str">
        <f t="shared" si="565"/>
        <v>mai/2020</v>
      </c>
      <c r="E18064" s="206">
        <v>43977</v>
      </c>
      <c r="F18064" s="205">
        <v>11569</v>
      </c>
      <c r="G18064" s="205" t="s">
        <v>287</v>
      </c>
      <c r="H18064" s="207" t="s">
        <v>310</v>
      </c>
      <c r="I18064" s="207" t="s">
        <v>240</v>
      </c>
      <c r="J18064" s="208">
        <v>-5286</v>
      </c>
      <c r="K18064" s="79" t="str">
        <f>IFERROR(IFERROR(VLOOKUP(I18064,'DE-PARA'!B:D,3,0),VLOOKUP(I18064,'DE-PARA'!C:D,2,0)),"NÃO ENCONTRADO")</f>
        <v>Materiais</v>
      </c>
      <c r="L18064" s="56" t="str">
        <f>VLOOKUP(K18064,'Base -Receita-Despesa'!$B:$AS,1,FALSE)</f>
        <v>Materiais</v>
      </c>
    </row>
    <row r="18065" spans="1:12" x14ac:dyDescent="0.3">
      <c r="A18065" s="286" t="str">
        <f t="shared" si="564"/>
        <v>2020</v>
      </c>
      <c r="B18065" s="205" t="s">
        <v>691</v>
      </c>
      <c r="C18065" s="205" t="s">
        <v>692</v>
      </c>
      <c r="D18065" s="72" t="str">
        <f t="shared" si="565"/>
        <v>mai/2020</v>
      </c>
      <c r="E18065" s="206">
        <v>43977</v>
      </c>
      <c r="F18065" s="205">
        <v>11569</v>
      </c>
      <c r="G18065" s="205" t="s">
        <v>287</v>
      </c>
      <c r="H18065" s="207" t="s">
        <v>310</v>
      </c>
      <c r="I18065" s="207" t="s">
        <v>189</v>
      </c>
      <c r="J18065" s="207">
        <v>-443.77</v>
      </c>
      <c r="K18065" s="79" t="str">
        <f>IFERROR(IFERROR(VLOOKUP(I18065,'DE-PARA'!B:D,3,0),VLOOKUP(I18065,'DE-PARA'!C:D,2,0)),"NÃO ENCONTRADO")</f>
        <v>Outras Saídas</v>
      </c>
      <c r="L18065" s="56" t="str">
        <f>VLOOKUP(K18065,'Base -Receita-Despesa'!$B:$AS,1,FALSE)</f>
        <v>Outras Saídas</v>
      </c>
    </row>
    <row r="18066" spans="1:12" x14ac:dyDescent="0.3">
      <c r="A18066" s="286" t="str">
        <f t="shared" si="564"/>
        <v>2020</v>
      </c>
      <c r="B18066" s="205" t="s">
        <v>691</v>
      </c>
      <c r="C18066" s="205" t="s">
        <v>692</v>
      </c>
      <c r="D18066" s="72" t="str">
        <f t="shared" si="565"/>
        <v>mai/2020</v>
      </c>
      <c r="E18066" s="206">
        <v>43977</v>
      </c>
      <c r="F18066" s="205">
        <v>11358</v>
      </c>
      <c r="G18066" s="205" t="s">
        <v>287</v>
      </c>
      <c r="H18066" s="207" t="s">
        <v>310</v>
      </c>
      <c r="I18066" s="207" t="s">
        <v>240</v>
      </c>
      <c r="J18066" s="207">
        <v>-940.8</v>
      </c>
      <c r="K18066" s="79" t="str">
        <f>IFERROR(IFERROR(VLOOKUP(I18066,'DE-PARA'!B:D,3,0),VLOOKUP(I18066,'DE-PARA'!C:D,2,0)),"NÃO ENCONTRADO")</f>
        <v>Materiais</v>
      </c>
      <c r="L18066" s="56" t="str">
        <f>VLOOKUP(K18066,'Base -Receita-Despesa'!$B:$AS,1,FALSE)</f>
        <v>Materiais</v>
      </c>
    </row>
    <row r="18067" spans="1:12" x14ac:dyDescent="0.3">
      <c r="A18067" s="286" t="str">
        <f t="shared" si="564"/>
        <v>2020</v>
      </c>
      <c r="B18067" s="205" t="s">
        <v>691</v>
      </c>
      <c r="C18067" s="205" t="s">
        <v>692</v>
      </c>
      <c r="D18067" s="72" t="str">
        <f t="shared" si="565"/>
        <v>mai/2020</v>
      </c>
      <c r="E18067" s="206">
        <v>43977</v>
      </c>
      <c r="F18067" s="205">
        <v>11358</v>
      </c>
      <c r="G18067" s="205" t="s">
        <v>287</v>
      </c>
      <c r="H18067" s="207" t="s">
        <v>310</v>
      </c>
      <c r="I18067" s="207" t="s">
        <v>189</v>
      </c>
      <c r="J18067" s="207">
        <v>-185.5</v>
      </c>
      <c r="K18067" s="79" t="str">
        <f>IFERROR(IFERROR(VLOOKUP(I18067,'DE-PARA'!B:D,3,0),VLOOKUP(I18067,'DE-PARA'!C:D,2,0)),"NÃO ENCONTRADO")</f>
        <v>Outras Saídas</v>
      </c>
      <c r="L18067" s="56" t="str">
        <f>VLOOKUP(K18067,'Base -Receita-Despesa'!$B:$AS,1,FALSE)</f>
        <v>Outras Saídas</v>
      </c>
    </row>
    <row r="18068" spans="1:12" x14ac:dyDescent="0.3">
      <c r="A18068" s="286" t="str">
        <f t="shared" si="564"/>
        <v>2020</v>
      </c>
      <c r="B18068" s="205" t="s">
        <v>691</v>
      </c>
      <c r="C18068" s="205" t="s">
        <v>692</v>
      </c>
      <c r="D18068" s="72" t="str">
        <f t="shared" si="565"/>
        <v>mai/2020</v>
      </c>
      <c r="E18068" s="206">
        <v>43977</v>
      </c>
      <c r="F18068" s="205">
        <v>11357</v>
      </c>
      <c r="G18068" s="205" t="s">
        <v>287</v>
      </c>
      <c r="H18068" s="207" t="s">
        <v>310</v>
      </c>
      <c r="I18068" s="207" t="s">
        <v>241</v>
      </c>
      <c r="J18068" s="207">
        <v>-147.91999999999999</v>
      </c>
      <c r="K18068" s="79" t="str">
        <f>IFERROR(IFERROR(VLOOKUP(I18068,'DE-PARA'!B:D,3,0),VLOOKUP(I18068,'DE-PARA'!C:D,2,0)),"NÃO ENCONTRADO")</f>
        <v>Materiais</v>
      </c>
      <c r="L18068" s="56" t="str">
        <f>VLOOKUP(K18068,'Base -Receita-Despesa'!$B:$AS,1,FALSE)</f>
        <v>Materiais</v>
      </c>
    </row>
    <row r="18069" spans="1:12" x14ac:dyDescent="0.3">
      <c r="A18069" s="286" t="str">
        <f t="shared" si="564"/>
        <v>2020</v>
      </c>
      <c r="B18069" s="205" t="s">
        <v>691</v>
      </c>
      <c r="C18069" s="205" t="s">
        <v>692</v>
      </c>
      <c r="D18069" s="72" t="str">
        <f t="shared" si="565"/>
        <v>mai/2020</v>
      </c>
      <c r="E18069" s="206">
        <v>43977</v>
      </c>
      <c r="F18069" s="205" t="s">
        <v>2011</v>
      </c>
      <c r="G18069" s="205" t="s">
        <v>287</v>
      </c>
      <c r="H18069" s="207" t="s">
        <v>3013</v>
      </c>
      <c r="I18069" s="207" t="s">
        <v>268</v>
      </c>
      <c r="J18069" s="207">
        <v>-47.9</v>
      </c>
      <c r="K18069" s="79" t="str">
        <f>IFERROR(IFERROR(VLOOKUP(I18069,'DE-PARA'!B:D,3,0),VLOOKUP(I18069,'DE-PARA'!C:D,2,0)),"NÃO ENCONTRADO")</f>
        <v>Despesas com Viagens</v>
      </c>
      <c r="L18069" s="56" t="str">
        <f>VLOOKUP(K18069,'Base -Receita-Despesa'!$B:$AS,1,FALSE)</f>
        <v>Despesas com Viagens</v>
      </c>
    </row>
    <row r="18070" spans="1:12" x14ac:dyDescent="0.3">
      <c r="A18070" s="286" t="str">
        <f t="shared" si="564"/>
        <v>2020</v>
      </c>
      <c r="B18070" s="205" t="s">
        <v>691</v>
      </c>
      <c r="C18070" s="205" t="s">
        <v>692</v>
      </c>
      <c r="D18070" s="72" t="str">
        <f t="shared" si="565"/>
        <v>mai/2020</v>
      </c>
      <c r="E18070" s="206">
        <v>43977</v>
      </c>
      <c r="F18070" s="205">
        <v>14974360</v>
      </c>
      <c r="G18070" s="205" t="s">
        <v>287</v>
      </c>
      <c r="H18070" s="207" t="s">
        <v>3014</v>
      </c>
      <c r="I18070" s="207" t="s">
        <v>188</v>
      </c>
      <c r="J18070" s="207">
        <v>-800</v>
      </c>
      <c r="K18070" s="79" t="str">
        <f>IFERROR(IFERROR(VLOOKUP(I18070,'DE-PARA'!B:D,3,0),VLOOKUP(I18070,'DE-PARA'!C:D,2,0)),"NÃO ENCONTRADO")</f>
        <v>Tributos, Taxas e Contribuições</v>
      </c>
      <c r="L18070" s="56" t="str">
        <f>VLOOKUP(K18070,'Base -Receita-Despesa'!$B:$AS,1,FALSE)</f>
        <v>Tributos, Taxas e Contribuições</v>
      </c>
    </row>
    <row r="18071" spans="1:12" x14ac:dyDescent="0.3">
      <c r="A18071" s="286" t="str">
        <f t="shared" si="564"/>
        <v>2020</v>
      </c>
      <c r="B18071" s="205" t="s">
        <v>691</v>
      </c>
      <c r="C18071" s="205" t="s">
        <v>692</v>
      </c>
      <c r="D18071" s="72" t="str">
        <f t="shared" si="565"/>
        <v>mai/2020</v>
      </c>
      <c r="E18071" s="206">
        <v>43977</v>
      </c>
      <c r="F18071" s="205">
        <v>23810</v>
      </c>
      <c r="G18071" s="205" t="s">
        <v>287</v>
      </c>
      <c r="H18071" s="207" t="s">
        <v>215</v>
      </c>
      <c r="I18071" s="207" t="s">
        <v>241</v>
      </c>
      <c r="J18071" s="208">
        <v>-4464</v>
      </c>
      <c r="K18071" s="79" t="str">
        <f>IFERROR(IFERROR(VLOOKUP(I18071,'DE-PARA'!B:D,3,0),VLOOKUP(I18071,'DE-PARA'!C:D,2,0)),"NÃO ENCONTRADO")</f>
        <v>Materiais</v>
      </c>
      <c r="L18071" s="56" t="str">
        <f>VLOOKUP(K18071,'Base -Receita-Despesa'!$B:$AS,1,FALSE)</f>
        <v>Materiais</v>
      </c>
    </row>
    <row r="18072" spans="1:12" x14ac:dyDescent="0.3">
      <c r="A18072" s="286" t="str">
        <f t="shared" si="564"/>
        <v>2020</v>
      </c>
      <c r="B18072" s="205" t="s">
        <v>691</v>
      </c>
      <c r="C18072" s="205" t="s">
        <v>692</v>
      </c>
      <c r="D18072" s="72" t="str">
        <f t="shared" si="565"/>
        <v>mai/2020</v>
      </c>
      <c r="E18072" s="206">
        <v>43977</v>
      </c>
      <c r="F18072" s="205">
        <v>23810</v>
      </c>
      <c r="G18072" s="205" t="s">
        <v>287</v>
      </c>
      <c r="H18072" s="207" t="s">
        <v>215</v>
      </c>
      <c r="I18072" s="207" t="s">
        <v>189</v>
      </c>
      <c r="J18072" s="207">
        <v>-304.68</v>
      </c>
      <c r="K18072" s="79" t="str">
        <f>IFERROR(IFERROR(VLOOKUP(I18072,'DE-PARA'!B:D,3,0),VLOOKUP(I18072,'DE-PARA'!C:D,2,0)),"NÃO ENCONTRADO")</f>
        <v>Outras Saídas</v>
      </c>
      <c r="L18072" s="56" t="str">
        <f>VLOOKUP(K18072,'Base -Receita-Despesa'!$B:$AS,1,FALSE)</f>
        <v>Outras Saídas</v>
      </c>
    </row>
    <row r="18073" spans="1:12" x14ac:dyDescent="0.3">
      <c r="A18073" s="286" t="str">
        <f t="shared" si="564"/>
        <v>2020</v>
      </c>
      <c r="B18073" s="205" t="s">
        <v>691</v>
      </c>
      <c r="C18073" s="205" t="s">
        <v>692</v>
      </c>
      <c r="D18073" s="72" t="str">
        <f t="shared" si="565"/>
        <v>mai/2020</v>
      </c>
      <c r="E18073" s="206">
        <v>43977</v>
      </c>
      <c r="F18073" s="205" t="s">
        <v>201</v>
      </c>
      <c r="G18073" s="205" t="s">
        <v>287</v>
      </c>
      <c r="H18073" s="207" t="s">
        <v>1887</v>
      </c>
      <c r="I18073" s="207" t="s">
        <v>123</v>
      </c>
      <c r="J18073" s="208">
        <v>500000</v>
      </c>
      <c r="K18073" s="79" t="str">
        <f>IFERROR(IFERROR(VLOOKUP(I18073,'DE-PARA'!B:D,3,0),VLOOKUP(I18073,'DE-PARA'!C:D,2,0)),"NÃO ENCONTRADO")</f>
        <v>TEV – Transferências Entre Contas (Entradas)</v>
      </c>
      <c r="L18073" s="56" t="str">
        <f>VLOOKUP(K18073,'Base -Receita-Despesa'!$B:$AS,1,FALSE)</f>
        <v>TEV – Transferências Entre Contas (Entradas)</v>
      </c>
    </row>
    <row r="18074" spans="1:12" x14ac:dyDescent="0.3">
      <c r="A18074" s="286" t="str">
        <f t="shared" si="564"/>
        <v>2020</v>
      </c>
      <c r="B18074" s="205" t="s">
        <v>691</v>
      </c>
      <c r="C18074" s="205" t="s">
        <v>692</v>
      </c>
      <c r="D18074" s="72" t="str">
        <f t="shared" si="565"/>
        <v>mai/2020</v>
      </c>
      <c r="E18074" s="206">
        <v>43977</v>
      </c>
      <c r="F18074" s="205" t="s">
        <v>2011</v>
      </c>
      <c r="G18074" s="205" t="s">
        <v>287</v>
      </c>
      <c r="H18074" s="207" t="s">
        <v>3015</v>
      </c>
      <c r="I18074" s="207" t="s">
        <v>268</v>
      </c>
      <c r="J18074" s="207">
        <v>-41.45</v>
      </c>
      <c r="K18074" s="79" t="str">
        <f>IFERROR(IFERROR(VLOOKUP(I18074,'DE-PARA'!B:D,3,0),VLOOKUP(I18074,'DE-PARA'!C:D,2,0)),"NÃO ENCONTRADO")</f>
        <v>Despesas com Viagens</v>
      </c>
      <c r="L18074" s="56" t="str">
        <f>VLOOKUP(K18074,'Base -Receita-Despesa'!$B:$AS,1,FALSE)</f>
        <v>Despesas com Viagens</v>
      </c>
    </row>
    <row r="18075" spans="1:12" x14ac:dyDescent="0.3">
      <c r="A18075" s="286" t="str">
        <f t="shared" si="564"/>
        <v>2020</v>
      </c>
      <c r="B18075" s="205" t="s">
        <v>691</v>
      </c>
      <c r="C18075" s="205" t="s">
        <v>692</v>
      </c>
      <c r="D18075" s="72" t="str">
        <f t="shared" si="565"/>
        <v>mai/2020</v>
      </c>
      <c r="E18075" s="206">
        <v>43977</v>
      </c>
      <c r="F18075" s="205">
        <v>1394</v>
      </c>
      <c r="G18075" s="205" t="s">
        <v>287</v>
      </c>
      <c r="H18075" s="207" t="s">
        <v>3016</v>
      </c>
      <c r="I18075" s="207" t="s">
        <v>186</v>
      </c>
      <c r="J18075" s="208">
        <v>-32000</v>
      </c>
      <c r="K18075" s="79" t="str">
        <f>IFERROR(IFERROR(VLOOKUP(I18075,'DE-PARA'!B:D,3,0),VLOOKUP(I18075,'DE-PARA'!C:D,2,0)),"NÃO ENCONTRADO")</f>
        <v>Serviços</v>
      </c>
      <c r="L18075" s="56" t="str">
        <f>VLOOKUP(K18075,'Base -Receita-Despesa'!$B:$AS,1,FALSE)</f>
        <v>Serviços</v>
      </c>
    </row>
    <row r="18076" spans="1:12" x14ac:dyDescent="0.3">
      <c r="A18076" s="286" t="str">
        <f t="shared" si="564"/>
        <v>2020</v>
      </c>
      <c r="B18076" s="205" t="s">
        <v>693</v>
      </c>
      <c r="C18076" s="205" t="s">
        <v>692</v>
      </c>
      <c r="D18076" s="72" t="str">
        <f t="shared" si="565"/>
        <v>mai/2020</v>
      </c>
      <c r="E18076" s="206">
        <v>43977</v>
      </c>
      <c r="F18076" s="205" t="s">
        <v>1618</v>
      </c>
      <c r="G18076" s="205" t="s">
        <v>287</v>
      </c>
      <c r="H18076" s="207" t="s">
        <v>1618</v>
      </c>
      <c r="I18076" s="207" t="s">
        <v>202</v>
      </c>
      <c r="J18076" s="208">
        <v>-370000</v>
      </c>
      <c r="K18076" s="79" t="str">
        <f>IFERROR(IFERROR(VLOOKUP(I18076,'DE-PARA'!B:D,3,0),VLOOKUP(I18076,'DE-PARA'!C:D,2,0)),"NÃO ENCONTRADO")</f>
        <v>Saídas Da C/A Por Regates (-)</v>
      </c>
      <c r="L18076" s="56" t="str">
        <f>VLOOKUP(K18076,'Base -Receita-Despesa'!$B:$AS,1,FALSE)</f>
        <v>SAÍDAS DA C/A POR REGATES (-)</v>
      </c>
    </row>
    <row r="18077" spans="1:12" x14ac:dyDescent="0.3">
      <c r="A18077" s="286" t="str">
        <f t="shared" si="564"/>
        <v>2020</v>
      </c>
      <c r="B18077" s="205" t="s">
        <v>693</v>
      </c>
      <c r="C18077" s="205" t="s">
        <v>692</v>
      </c>
      <c r="D18077" s="72" t="str">
        <f t="shared" si="565"/>
        <v>mai/2020</v>
      </c>
      <c r="E18077" s="206">
        <v>43977</v>
      </c>
      <c r="F18077" s="205" t="s">
        <v>201</v>
      </c>
      <c r="G18077" s="205" t="s">
        <v>287</v>
      </c>
      <c r="H18077" s="207" t="s">
        <v>1887</v>
      </c>
      <c r="I18077" s="207" t="s">
        <v>123</v>
      </c>
      <c r="J18077" s="208">
        <v>-500000</v>
      </c>
      <c r="K18077" s="79" t="str">
        <f>IFERROR(IFERROR(VLOOKUP(I18077,'DE-PARA'!B:D,3,0),VLOOKUP(I18077,'DE-PARA'!C:D,2,0)),"NÃO ENCONTRADO")</f>
        <v>TEV – Transferências Entre Contas (Entradas)</v>
      </c>
      <c r="L18077" s="56" t="str">
        <f>VLOOKUP(K18077,'Base -Receita-Despesa'!$B:$AS,1,FALSE)</f>
        <v>TEV – Transferências Entre Contas (Entradas)</v>
      </c>
    </row>
    <row r="18078" spans="1:12" x14ac:dyDescent="0.3">
      <c r="A18078" s="286" t="str">
        <f t="shared" si="564"/>
        <v>2020</v>
      </c>
      <c r="B18078" s="205" t="s">
        <v>691</v>
      </c>
      <c r="C18078" s="205" t="s">
        <v>692</v>
      </c>
      <c r="D18078" s="72" t="str">
        <f t="shared" si="565"/>
        <v>mai/2020</v>
      </c>
      <c r="E18078" s="206">
        <v>43977</v>
      </c>
      <c r="F18078" s="205">
        <v>11357</v>
      </c>
      <c r="G18078" s="205" t="s">
        <v>287</v>
      </c>
      <c r="H18078" s="207" t="s">
        <v>310</v>
      </c>
      <c r="I18078" s="207" t="s">
        <v>189</v>
      </c>
      <c r="J18078" s="207">
        <v>-74.53</v>
      </c>
      <c r="K18078" s="79" t="str">
        <f>IFERROR(IFERROR(VLOOKUP(I18078,'DE-PARA'!B:D,3,0),VLOOKUP(I18078,'DE-PARA'!C:D,2,0)),"NÃO ENCONTRADO")</f>
        <v>Outras Saídas</v>
      </c>
      <c r="L18078" s="56" t="str">
        <f>VLOOKUP(K18078,'Base -Receita-Despesa'!$B:$AS,1,FALSE)</f>
        <v>Outras Saídas</v>
      </c>
    </row>
    <row r="18079" spans="1:12" x14ac:dyDescent="0.3">
      <c r="A18079" s="286" t="str">
        <f t="shared" si="564"/>
        <v>2020</v>
      </c>
      <c r="B18079" s="205" t="s">
        <v>691</v>
      </c>
      <c r="C18079" s="205" t="s">
        <v>692</v>
      </c>
      <c r="D18079" s="72" t="str">
        <f t="shared" si="565"/>
        <v>mai/2020</v>
      </c>
      <c r="E18079" s="206">
        <v>43977</v>
      </c>
      <c r="F18079" s="205">
        <v>23514</v>
      </c>
      <c r="G18079" s="205" t="s">
        <v>303</v>
      </c>
      <c r="H18079" s="207" t="s">
        <v>215</v>
      </c>
      <c r="I18079" s="207" t="s">
        <v>253</v>
      </c>
      <c r="J18079" s="208">
        <v>-2745.17</v>
      </c>
      <c r="K18079" s="79" t="str">
        <f>IFERROR(IFERROR(VLOOKUP(I18079,'DE-PARA'!B:D,3,0),VLOOKUP(I18079,'DE-PARA'!C:D,2,0)),"NÃO ENCONTRADO")</f>
        <v>Materiais</v>
      </c>
      <c r="L18079" s="56" t="str">
        <f>VLOOKUP(K18079,'Base -Receita-Despesa'!$B:$AS,1,FALSE)</f>
        <v>Materiais</v>
      </c>
    </row>
    <row r="18080" spans="1:12" x14ac:dyDescent="0.3">
      <c r="A18080" s="286" t="str">
        <f t="shared" si="564"/>
        <v>2020</v>
      </c>
      <c r="B18080" s="205" t="s">
        <v>691</v>
      </c>
      <c r="C18080" s="205" t="s">
        <v>692</v>
      </c>
      <c r="D18080" s="72" t="str">
        <f t="shared" si="565"/>
        <v>mai/2020</v>
      </c>
      <c r="E18080" s="206">
        <v>43977</v>
      </c>
      <c r="F18080" s="205">
        <v>23514</v>
      </c>
      <c r="G18080" s="205" t="s">
        <v>303</v>
      </c>
      <c r="H18080" s="207" t="s">
        <v>215</v>
      </c>
      <c r="I18080" s="207" t="s">
        <v>189</v>
      </c>
      <c r="J18080" s="207">
        <v>-304.68</v>
      </c>
      <c r="K18080" s="79" t="str">
        <f>IFERROR(IFERROR(VLOOKUP(I18080,'DE-PARA'!B:D,3,0),VLOOKUP(I18080,'DE-PARA'!C:D,2,0)),"NÃO ENCONTRADO")</f>
        <v>Outras Saídas</v>
      </c>
      <c r="L18080" s="56" t="str">
        <f>VLOOKUP(K18080,'Base -Receita-Despesa'!$B:$AS,1,FALSE)</f>
        <v>Outras Saídas</v>
      </c>
    </row>
    <row r="18081" spans="1:12" x14ac:dyDescent="0.3">
      <c r="A18081" s="286" t="str">
        <f t="shared" si="564"/>
        <v>2020</v>
      </c>
      <c r="B18081" s="205" t="s">
        <v>691</v>
      </c>
      <c r="C18081" s="205" t="s">
        <v>692</v>
      </c>
      <c r="D18081" s="72" t="str">
        <f t="shared" si="565"/>
        <v>mai/2020</v>
      </c>
      <c r="E18081" s="206">
        <v>43977</v>
      </c>
      <c r="F18081" s="205">
        <v>23514</v>
      </c>
      <c r="G18081" s="205" t="s">
        <v>289</v>
      </c>
      <c r="H18081" s="207" t="s">
        <v>215</v>
      </c>
      <c r="I18081" s="207" t="s">
        <v>253</v>
      </c>
      <c r="J18081" s="208">
        <v>-2745.16</v>
      </c>
      <c r="K18081" s="79" t="str">
        <f>IFERROR(IFERROR(VLOOKUP(I18081,'DE-PARA'!B:D,3,0),VLOOKUP(I18081,'DE-PARA'!C:D,2,0)),"NÃO ENCONTRADO")</f>
        <v>Materiais</v>
      </c>
      <c r="L18081" s="56" t="str">
        <f>VLOOKUP(K18081,'Base -Receita-Despesa'!$B:$AS,1,FALSE)</f>
        <v>Materiais</v>
      </c>
    </row>
    <row r="18082" spans="1:12" x14ac:dyDescent="0.3">
      <c r="A18082" s="286" t="str">
        <f t="shared" si="564"/>
        <v>2020</v>
      </c>
      <c r="B18082" s="205" t="s">
        <v>691</v>
      </c>
      <c r="C18082" s="205" t="s">
        <v>692</v>
      </c>
      <c r="D18082" s="72" t="str">
        <f t="shared" si="565"/>
        <v>mai/2020</v>
      </c>
      <c r="E18082" s="206">
        <v>43977</v>
      </c>
      <c r="F18082" s="205">
        <v>23514</v>
      </c>
      <c r="G18082" s="205" t="s">
        <v>289</v>
      </c>
      <c r="H18082" s="207" t="s">
        <v>215</v>
      </c>
      <c r="I18082" s="207" t="s">
        <v>189</v>
      </c>
      <c r="J18082" s="207">
        <v>-304.68</v>
      </c>
      <c r="K18082" s="79" t="str">
        <f>IFERROR(IFERROR(VLOOKUP(I18082,'DE-PARA'!B:D,3,0),VLOOKUP(I18082,'DE-PARA'!C:D,2,0)),"NÃO ENCONTRADO")</f>
        <v>Outras Saídas</v>
      </c>
      <c r="L18082" s="56" t="str">
        <f>VLOOKUP(K18082,'Base -Receita-Despesa'!$B:$AS,1,FALSE)</f>
        <v>Outras Saídas</v>
      </c>
    </row>
    <row r="18083" spans="1:12" x14ac:dyDescent="0.3">
      <c r="A18083" s="286" t="str">
        <f t="shared" si="564"/>
        <v>2020</v>
      </c>
      <c r="B18083" s="205" t="s">
        <v>691</v>
      </c>
      <c r="C18083" s="205" t="s">
        <v>692</v>
      </c>
      <c r="D18083" s="72" t="str">
        <f t="shared" si="565"/>
        <v>mai/2020</v>
      </c>
      <c r="E18083" s="206">
        <v>43977</v>
      </c>
      <c r="F18083" s="205">
        <v>23762</v>
      </c>
      <c r="G18083" s="205" t="s">
        <v>287</v>
      </c>
      <c r="H18083" s="207" t="s">
        <v>215</v>
      </c>
      <c r="I18083" s="207" t="s">
        <v>241</v>
      </c>
      <c r="J18083" s="208">
        <v>-9550</v>
      </c>
      <c r="K18083" s="79" t="str">
        <f>IFERROR(IFERROR(VLOOKUP(I18083,'DE-PARA'!B:D,3,0),VLOOKUP(I18083,'DE-PARA'!C:D,2,0)),"NÃO ENCONTRADO")</f>
        <v>Materiais</v>
      </c>
      <c r="L18083" s="56" t="str">
        <f>VLOOKUP(K18083,'Base -Receita-Despesa'!$B:$AS,1,FALSE)</f>
        <v>Materiais</v>
      </c>
    </row>
    <row r="18084" spans="1:12" x14ac:dyDescent="0.3">
      <c r="A18084" s="286" t="str">
        <f t="shared" si="564"/>
        <v>2020</v>
      </c>
      <c r="B18084" s="205" t="s">
        <v>691</v>
      </c>
      <c r="C18084" s="205" t="s">
        <v>692</v>
      </c>
      <c r="D18084" s="72" t="str">
        <f t="shared" si="565"/>
        <v>mai/2020</v>
      </c>
      <c r="E18084" s="206">
        <v>43977</v>
      </c>
      <c r="F18084" s="205">
        <v>23762</v>
      </c>
      <c r="G18084" s="205" t="s">
        <v>287</v>
      </c>
      <c r="H18084" s="207" t="s">
        <v>215</v>
      </c>
      <c r="I18084" s="207" t="s">
        <v>189</v>
      </c>
      <c r="J18084" s="207">
        <v>-443.77</v>
      </c>
      <c r="K18084" s="79" t="str">
        <f>IFERROR(IFERROR(VLOOKUP(I18084,'DE-PARA'!B:D,3,0),VLOOKUP(I18084,'DE-PARA'!C:D,2,0)),"NÃO ENCONTRADO")</f>
        <v>Outras Saídas</v>
      </c>
      <c r="L18084" s="56" t="str">
        <f>VLOOKUP(K18084,'Base -Receita-Despesa'!$B:$AS,1,FALSE)</f>
        <v>Outras Saídas</v>
      </c>
    </row>
    <row r="18085" spans="1:12" x14ac:dyDescent="0.3">
      <c r="A18085" s="286" t="str">
        <f t="shared" si="564"/>
        <v>2020</v>
      </c>
      <c r="B18085" s="205" t="s">
        <v>691</v>
      </c>
      <c r="C18085" s="205" t="s">
        <v>692</v>
      </c>
      <c r="D18085" s="72" t="str">
        <f t="shared" si="565"/>
        <v>mai/2020</v>
      </c>
      <c r="E18085" s="206">
        <v>43977</v>
      </c>
      <c r="F18085" s="205">
        <v>130431</v>
      </c>
      <c r="G18085" s="205" t="s">
        <v>287</v>
      </c>
      <c r="H18085" s="207" t="s">
        <v>3017</v>
      </c>
      <c r="I18085" s="207" t="s">
        <v>137</v>
      </c>
      <c r="J18085" s="207">
        <v>-650</v>
      </c>
      <c r="K18085" s="79" t="str">
        <f>IFERROR(IFERROR(VLOOKUP(I18085,'DE-PARA'!B:D,3,0),VLOOKUP(I18085,'DE-PARA'!C:D,2,0)),"NÃO ENCONTRADO")</f>
        <v>Materiais</v>
      </c>
      <c r="L18085" s="56" t="str">
        <f>VLOOKUP(K18085,'Base -Receita-Despesa'!$B:$AS,1,FALSE)</f>
        <v>Materiais</v>
      </c>
    </row>
    <row r="18086" spans="1:12" x14ac:dyDescent="0.3">
      <c r="A18086" s="286" t="str">
        <f t="shared" si="564"/>
        <v>2020</v>
      </c>
      <c r="B18086" s="205" t="s">
        <v>691</v>
      </c>
      <c r="C18086" s="205" t="s">
        <v>692</v>
      </c>
      <c r="D18086" s="72" t="str">
        <f t="shared" si="565"/>
        <v>mai/2020</v>
      </c>
      <c r="E18086" s="206">
        <v>43977</v>
      </c>
      <c r="F18086" s="205">
        <v>130431</v>
      </c>
      <c r="G18086" s="205" t="s">
        <v>287</v>
      </c>
      <c r="H18086" s="207" t="s">
        <v>3017</v>
      </c>
      <c r="I18086" s="207" t="s">
        <v>189</v>
      </c>
      <c r="J18086" s="207">
        <v>-185.5</v>
      </c>
      <c r="K18086" s="79" t="str">
        <f>IFERROR(IFERROR(VLOOKUP(I18086,'DE-PARA'!B:D,3,0),VLOOKUP(I18086,'DE-PARA'!C:D,2,0)),"NÃO ENCONTRADO")</f>
        <v>Outras Saídas</v>
      </c>
      <c r="L18086" s="56" t="str">
        <f>VLOOKUP(K18086,'Base -Receita-Despesa'!$B:$AS,1,FALSE)</f>
        <v>Outras Saídas</v>
      </c>
    </row>
    <row r="18087" spans="1:12" x14ac:dyDescent="0.3">
      <c r="A18087" s="286" t="str">
        <f t="shared" si="564"/>
        <v>2020</v>
      </c>
      <c r="B18087" s="205" t="s">
        <v>691</v>
      </c>
      <c r="C18087" s="205" t="s">
        <v>692</v>
      </c>
      <c r="D18087" s="72" t="str">
        <f t="shared" si="565"/>
        <v>mai/2020</v>
      </c>
      <c r="E18087" s="206">
        <v>43977</v>
      </c>
      <c r="F18087" s="205">
        <v>10770</v>
      </c>
      <c r="G18087" s="205" t="s">
        <v>287</v>
      </c>
      <c r="H18087" s="207" t="s">
        <v>310</v>
      </c>
      <c r="I18087" s="207" t="s">
        <v>240</v>
      </c>
      <c r="J18087" s="208">
        <v>-4142.1000000000004</v>
      </c>
      <c r="K18087" s="79" t="str">
        <f>IFERROR(IFERROR(VLOOKUP(I18087,'DE-PARA'!B:D,3,0),VLOOKUP(I18087,'DE-PARA'!C:D,2,0)),"NÃO ENCONTRADO")</f>
        <v>Materiais</v>
      </c>
      <c r="L18087" s="56" t="str">
        <f>VLOOKUP(K18087,'Base -Receita-Despesa'!$B:$AS,1,FALSE)</f>
        <v>Materiais</v>
      </c>
    </row>
    <row r="18088" spans="1:12" x14ac:dyDescent="0.3">
      <c r="A18088" s="286" t="str">
        <f t="shared" si="564"/>
        <v>2020</v>
      </c>
      <c r="B18088" s="205" t="s">
        <v>691</v>
      </c>
      <c r="C18088" s="205" t="s">
        <v>692</v>
      </c>
      <c r="D18088" s="72" t="str">
        <f t="shared" si="565"/>
        <v>mai/2020</v>
      </c>
      <c r="E18088" s="206">
        <v>43977</v>
      </c>
      <c r="F18088" s="205">
        <v>10770</v>
      </c>
      <c r="G18088" s="205" t="s">
        <v>287</v>
      </c>
      <c r="H18088" s="207" t="s">
        <v>310</v>
      </c>
      <c r="I18088" s="207" t="s">
        <v>189</v>
      </c>
      <c r="J18088" s="207">
        <v>-304.68</v>
      </c>
      <c r="K18088" s="79" t="str">
        <f>IFERROR(IFERROR(VLOOKUP(I18088,'DE-PARA'!B:D,3,0),VLOOKUP(I18088,'DE-PARA'!C:D,2,0)),"NÃO ENCONTRADO")</f>
        <v>Outras Saídas</v>
      </c>
      <c r="L18088" s="56" t="str">
        <f>VLOOKUP(K18088,'Base -Receita-Despesa'!$B:$AS,1,FALSE)</f>
        <v>Outras Saídas</v>
      </c>
    </row>
    <row r="18089" spans="1:12" x14ac:dyDescent="0.3">
      <c r="A18089" s="286" t="str">
        <f t="shared" si="564"/>
        <v>2020</v>
      </c>
      <c r="B18089" s="205" t="s">
        <v>691</v>
      </c>
      <c r="C18089" s="205" t="s">
        <v>692</v>
      </c>
      <c r="D18089" s="72" t="str">
        <f t="shared" si="565"/>
        <v>mai/2020</v>
      </c>
      <c r="E18089" s="206">
        <v>43977</v>
      </c>
      <c r="F18089" s="205">
        <v>17907</v>
      </c>
      <c r="G18089" s="205" t="s">
        <v>287</v>
      </c>
      <c r="H18089" s="207" t="s">
        <v>1968</v>
      </c>
      <c r="I18089" s="207" t="s">
        <v>240</v>
      </c>
      <c r="J18089" s="207">
        <v>-349</v>
      </c>
      <c r="K18089" s="79" t="str">
        <f>IFERROR(IFERROR(VLOOKUP(I18089,'DE-PARA'!B:D,3,0),VLOOKUP(I18089,'DE-PARA'!C:D,2,0)),"NÃO ENCONTRADO")</f>
        <v>Materiais</v>
      </c>
      <c r="L18089" s="56" t="str">
        <f>VLOOKUP(K18089,'Base -Receita-Despesa'!$B:$AS,1,FALSE)</f>
        <v>Materiais</v>
      </c>
    </row>
    <row r="18090" spans="1:12" x14ac:dyDescent="0.3">
      <c r="A18090" s="286" t="str">
        <f t="shared" si="564"/>
        <v>2020</v>
      </c>
      <c r="B18090" s="205" t="s">
        <v>691</v>
      </c>
      <c r="C18090" s="205" t="s">
        <v>692</v>
      </c>
      <c r="D18090" s="72" t="str">
        <f t="shared" si="565"/>
        <v>mai/2020</v>
      </c>
      <c r="E18090" s="206">
        <v>43977</v>
      </c>
      <c r="F18090" s="205">
        <v>17907</v>
      </c>
      <c r="G18090" s="205" t="s">
        <v>287</v>
      </c>
      <c r="H18090" s="207" t="s">
        <v>1968</v>
      </c>
      <c r="I18090" s="207" t="s">
        <v>189</v>
      </c>
      <c r="J18090" s="207">
        <v>-132.47999999999999</v>
      </c>
      <c r="K18090" s="79" t="str">
        <f>IFERROR(IFERROR(VLOOKUP(I18090,'DE-PARA'!B:D,3,0),VLOOKUP(I18090,'DE-PARA'!C:D,2,0)),"NÃO ENCONTRADO")</f>
        <v>Outras Saídas</v>
      </c>
      <c r="L18090" s="56" t="str">
        <f>VLOOKUP(K18090,'Base -Receita-Despesa'!$B:$AS,1,FALSE)</f>
        <v>Outras Saídas</v>
      </c>
    </row>
    <row r="18091" spans="1:12" x14ac:dyDescent="0.3">
      <c r="A18091" s="286" t="str">
        <f t="shared" si="564"/>
        <v>2020</v>
      </c>
      <c r="B18091" s="205" t="s">
        <v>691</v>
      </c>
      <c r="C18091" s="205" t="s">
        <v>692</v>
      </c>
      <c r="D18091" s="72" t="str">
        <f t="shared" si="565"/>
        <v>mai/2020</v>
      </c>
      <c r="E18091" s="206">
        <v>43977</v>
      </c>
      <c r="F18091" s="205">
        <v>17927</v>
      </c>
      <c r="G18091" s="205" t="s">
        <v>287</v>
      </c>
      <c r="H18091" s="207" t="s">
        <v>3018</v>
      </c>
      <c r="I18091" s="207" t="s">
        <v>240</v>
      </c>
      <c r="J18091" s="207">
        <v>-768</v>
      </c>
      <c r="K18091" s="79" t="str">
        <f>IFERROR(IFERROR(VLOOKUP(I18091,'DE-PARA'!B:D,3,0),VLOOKUP(I18091,'DE-PARA'!C:D,2,0)),"NÃO ENCONTRADO")</f>
        <v>Materiais</v>
      </c>
      <c r="L18091" s="56" t="str">
        <f>VLOOKUP(K18091,'Base -Receita-Despesa'!$B:$AS,1,FALSE)</f>
        <v>Materiais</v>
      </c>
    </row>
    <row r="18092" spans="1:12" x14ac:dyDescent="0.3">
      <c r="A18092" s="286" t="str">
        <f t="shared" si="564"/>
        <v>2020</v>
      </c>
      <c r="B18092" s="205" t="s">
        <v>691</v>
      </c>
      <c r="C18092" s="205" t="s">
        <v>692</v>
      </c>
      <c r="D18092" s="72" t="str">
        <f t="shared" si="565"/>
        <v>mai/2020</v>
      </c>
      <c r="E18092" s="206">
        <v>43977</v>
      </c>
      <c r="F18092" s="205">
        <v>17927</v>
      </c>
      <c r="G18092" s="205" t="s">
        <v>287</v>
      </c>
      <c r="H18092" s="207" t="s">
        <v>3018</v>
      </c>
      <c r="I18092" s="207" t="s">
        <v>189</v>
      </c>
      <c r="J18092" s="207">
        <v>-185.5</v>
      </c>
      <c r="K18092" s="79" t="str">
        <f>IFERROR(IFERROR(VLOOKUP(I18092,'DE-PARA'!B:D,3,0),VLOOKUP(I18092,'DE-PARA'!C:D,2,0)),"NÃO ENCONTRADO")</f>
        <v>Outras Saídas</v>
      </c>
      <c r="L18092" s="56" t="str">
        <f>VLOOKUP(K18092,'Base -Receita-Despesa'!$B:$AS,1,FALSE)</f>
        <v>Outras Saídas</v>
      </c>
    </row>
    <row r="18093" spans="1:12" x14ac:dyDescent="0.3">
      <c r="A18093" s="286" t="str">
        <f t="shared" si="564"/>
        <v>2020</v>
      </c>
      <c r="B18093" s="205" t="s">
        <v>691</v>
      </c>
      <c r="C18093" s="205" t="s">
        <v>692</v>
      </c>
      <c r="D18093" s="72" t="str">
        <f t="shared" si="565"/>
        <v>mai/2020</v>
      </c>
      <c r="E18093" s="206">
        <v>43977</v>
      </c>
      <c r="F18093" s="205">
        <v>9258</v>
      </c>
      <c r="G18093" s="205" t="s">
        <v>287</v>
      </c>
      <c r="H18093" s="207" t="s">
        <v>322</v>
      </c>
      <c r="I18093" s="207" t="s">
        <v>253</v>
      </c>
      <c r="J18093" s="208">
        <v>-1332</v>
      </c>
      <c r="K18093" s="79" t="str">
        <f>IFERROR(IFERROR(VLOOKUP(I18093,'DE-PARA'!B:D,3,0),VLOOKUP(I18093,'DE-PARA'!C:D,2,0)),"NÃO ENCONTRADO")</f>
        <v>Materiais</v>
      </c>
      <c r="L18093" s="56" t="str">
        <f>VLOOKUP(K18093,'Base -Receita-Despesa'!$B:$AS,1,FALSE)</f>
        <v>Materiais</v>
      </c>
    </row>
    <row r="18094" spans="1:12" x14ac:dyDescent="0.3">
      <c r="A18094" s="286" t="str">
        <f t="shared" si="564"/>
        <v>2020</v>
      </c>
      <c r="B18094" s="205" t="s">
        <v>691</v>
      </c>
      <c r="C18094" s="205" t="s">
        <v>692</v>
      </c>
      <c r="D18094" s="72" t="str">
        <f t="shared" si="565"/>
        <v>mai/2020</v>
      </c>
      <c r="E18094" s="206">
        <v>43977</v>
      </c>
      <c r="F18094" s="205">
        <v>9258</v>
      </c>
      <c r="G18094" s="205" t="s">
        <v>287</v>
      </c>
      <c r="H18094" s="207" t="s">
        <v>322</v>
      </c>
      <c r="I18094" s="207" t="s">
        <v>189</v>
      </c>
      <c r="J18094" s="207">
        <v>-238.47</v>
      </c>
      <c r="K18094" s="79" t="str">
        <f>IFERROR(IFERROR(VLOOKUP(I18094,'DE-PARA'!B:D,3,0),VLOOKUP(I18094,'DE-PARA'!C:D,2,0)),"NÃO ENCONTRADO")</f>
        <v>Outras Saídas</v>
      </c>
      <c r="L18094" s="56" t="str">
        <f>VLOOKUP(K18094,'Base -Receita-Despesa'!$B:$AS,1,FALSE)</f>
        <v>Outras Saídas</v>
      </c>
    </row>
    <row r="18095" spans="1:12" x14ac:dyDescent="0.3">
      <c r="A18095" s="286" t="str">
        <f t="shared" si="564"/>
        <v>2020</v>
      </c>
      <c r="B18095" s="205" t="s">
        <v>691</v>
      </c>
      <c r="C18095" s="205" t="s">
        <v>692</v>
      </c>
      <c r="D18095" s="72" t="str">
        <f t="shared" si="565"/>
        <v>mai/2020</v>
      </c>
      <c r="E18095" s="206">
        <v>43977</v>
      </c>
      <c r="F18095" s="205">
        <v>4573</v>
      </c>
      <c r="G18095" s="205" t="s">
        <v>287</v>
      </c>
      <c r="H18095" s="207" t="s">
        <v>2357</v>
      </c>
      <c r="I18095" s="207" t="s">
        <v>252</v>
      </c>
      <c r="J18095" s="207">
        <v>-382.3</v>
      </c>
      <c r="K18095" s="79" t="str">
        <f>IFERROR(IFERROR(VLOOKUP(I18095,'DE-PARA'!B:D,3,0),VLOOKUP(I18095,'DE-PARA'!C:D,2,0)),"NÃO ENCONTRADO")</f>
        <v>Materiais</v>
      </c>
      <c r="L18095" s="56" t="str">
        <f>VLOOKUP(K18095,'Base -Receita-Despesa'!$B:$AS,1,FALSE)</f>
        <v>Materiais</v>
      </c>
    </row>
    <row r="18096" spans="1:12" x14ac:dyDescent="0.3">
      <c r="A18096" s="286" t="str">
        <f t="shared" si="564"/>
        <v>2020</v>
      </c>
      <c r="B18096" s="205" t="s">
        <v>691</v>
      </c>
      <c r="C18096" s="205" t="s">
        <v>692</v>
      </c>
      <c r="D18096" s="72" t="str">
        <f t="shared" si="565"/>
        <v>mai/2020</v>
      </c>
      <c r="E18096" s="206">
        <v>43977</v>
      </c>
      <c r="F18096" s="205">
        <v>4573</v>
      </c>
      <c r="G18096" s="205" t="s">
        <v>287</v>
      </c>
      <c r="H18096" s="207" t="s">
        <v>2357</v>
      </c>
      <c r="I18096" s="207" t="s">
        <v>189</v>
      </c>
      <c r="J18096" s="207">
        <v>-132.47999999999999</v>
      </c>
      <c r="K18096" s="79" t="str">
        <f>IFERROR(IFERROR(VLOOKUP(I18096,'DE-PARA'!B:D,3,0),VLOOKUP(I18096,'DE-PARA'!C:D,2,0)),"NÃO ENCONTRADO")</f>
        <v>Outras Saídas</v>
      </c>
      <c r="L18096" s="56" t="str">
        <f>VLOOKUP(K18096,'Base -Receita-Despesa'!$B:$AS,1,FALSE)</f>
        <v>Outras Saídas</v>
      </c>
    </row>
    <row r="18097" spans="1:12" x14ac:dyDescent="0.3">
      <c r="A18097" s="286" t="str">
        <f t="shared" si="564"/>
        <v>2020</v>
      </c>
      <c r="B18097" s="205" t="s">
        <v>691</v>
      </c>
      <c r="C18097" s="205" t="s">
        <v>692</v>
      </c>
      <c r="D18097" s="72" t="str">
        <f t="shared" si="565"/>
        <v>mai/2020</v>
      </c>
      <c r="E18097" s="206">
        <v>43978</v>
      </c>
      <c r="F18097" s="205" t="s">
        <v>2351</v>
      </c>
      <c r="G18097" s="205" t="s">
        <v>3019</v>
      </c>
      <c r="H18097" s="207" t="s">
        <v>2661</v>
      </c>
      <c r="I18097" s="207" t="s">
        <v>273</v>
      </c>
      <c r="J18097" s="208">
        <v>-50094.54</v>
      </c>
      <c r="K18097" s="79" t="str">
        <f>IFERROR(IFERROR(VLOOKUP(I18097,'DE-PARA'!B:D,3,0),VLOOKUP(I18097,'DE-PARA'!C:D,2,0)),"NÃO ENCONTRADO")</f>
        <v>Outras Saídas</v>
      </c>
      <c r="L18097" s="56" t="str">
        <f>VLOOKUP(K18097,'Base -Receita-Despesa'!$B:$AS,1,FALSE)</f>
        <v>Outras Saídas</v>
      </c>
    </row>
    <row r="18098" spans="1:12" x14ac:dyDescent="0.3">
      <c r="A18098" s="286" t="str">
        <f t="shared" si="564"/>
        <v>2020</v>
      </c>
      <c r="B18098" s="205" t="s">
        <v>691</v>
      </c>
      <c r="C18098" s="205" t="s">
        <v>692</v>
      </c>
      <c r="D18098" s="72" t="str">
        <f t="shared" si="565"/>
        <v>mai/2020</v>
      </c>
      <c r="E18098" s="206">
        <v>43978</v>
      </c>
      <c r="F18098" s="205" t="s">
        <v>210</v>
      </c>
      <c r="G18098" s="205" t="s">
        <v>287</v>
      </c>
      <c r="H18098" s="207" t="s">
        <v>196</v>
      </c>
      <c r="I18098" s="207" t="s">
        <v>130</v>
      </c>
      <c r="J18098" s="207">
        <v>-10</v>
      </c>
      <c r="K18098" s="79" t="str">
        <f>IFERROR(IFERROR(VLOOKUP(I18098,'DE-PARA'!B:D,3,0),VLOOKUP(I18098,'DE-PARA'!C:D,2,0)),"NÃO ENCONTRADO")</f>
        <v>Outras Saídas</v>
      </c>
      <c r="L18098" s="56" t="str">
        <f>VLOOKUP(K18098,'Base -Receita-Despesa'!$B:$AS,1,FALSE)</f>
        <v>Outras Saídas</v>
      </c>
    </row>
    <row r="18099" spans="1:12" x14ac:dyDescent="0.3">
      <c r="A18099" s="286" t="str">
        <f t="shared" si="564"/>
        <v>2020</v>
      </c>
      <c r="B18099" s="205" t="s">
        <v>691</v>
      </c>
      <c r="C18099" s="205" t="s">
        <v>692</v>
      </c>
      <c r="D18099" s="72" t="str">
        <f t="shared" si="565"/>
        <v>mai/2020</v>
      </c>
      <c r="E18099" s="206">
        <v>43978</v>
      </c>
      <c r="F18099" s="205" t="s">
        <v>210</v>
      </c>
      <c r="G18099" s="205" t="s">
        <v>287</v>
      </c>
      <c r="H18099" s="207" t="s">
        <v>196</v>
      </c>
      <c r="I18099" s="207" t="s">
        <v>130</v>
      </c>
      <c r="J18099" s="207">
        <v>-10</v>
      </c>
      <c r="K18099" s="79" t="str">
        <f>IFERROR(IFERROR(VLOOKUP(I18099,'DE-PARA'!B:D,3,0),VLOOKUP(I18099,'DE-PARA'!C:D,2,0)),"NÃO ENCONTRADO")</f>
        <v>Outras Saídas</v>
      </c>
      <c r="L18099" s="56" t="str">
        <f>VLOOKUP(K18099,'Base -Receita-Despesa'!$B:$AS,1,FALSE)</f>
        <v>Outras Saídas</v>
      </c>
    </row>
    <row r="18100" spans="1:12" x14ac:dyDescent="0.3">
      <c r="A18100" s="286" t="str">
        <f t="shared" si="564"/>
        <v>2020</v>
      </c>
      <c r="B18100" s="205" t="s">
        <v>691</v>
      </c>
      <c r="C18100" s="205" t="s">
        <v>692</v>
      </c>
      <c r="D18100" s="72" t="str">
        <f t="shared" si="565"/>
        <v>mai/2020</v>
      </c>
      <c r="E18100" s="206">
        <v>43978</v>
      </c>
      <c r="F18100" s="205" t="s">
        <v>210</v>
      </c>
      <c r="G18100" s="205" t="s">
        <v>287</v>
      </c>
      <c r="H18100" s="207" t="s">
        <v>196</v>
      </c>
      <c r="I18100" s="207" t="s">
        <v>130</v>
      </c>
      <c r="J18100" s="207">
        <v>-10</v>
      </c>
      <c r="K18100" s="79" t="str">
        <f>IFERROR(IFERROR(VLOOKUP(I18100,'DE-PARA'!B:D,3,0),VLOOKUP(I18100,'DE-PARA'!C:D,2,0)),"NÃO ENCONTRADO")</f>
        <v>Outras Saídas</v>
      </c>
      <c r="L18100" s="56" t="str">
        <f>VLOOKUP(K18100,'Base -Receita-Despesa'!$B:$AS,1,FALSE)</f>
        <v>Outras Saídas</v>
      </c>
    </row>
    <row r="18101" spans="1:12" x14ac:dyDescent="0.3">
      <c r="A18101" s="286" t="str">
        <f t="shared" si="564"/>
        <v>2020</v>
      </c>
      <c r="B18101" s="205" t="s">
        <v>691</v>
      </c>
      <c r="C18101" s="205" t="s">
        <v>692</v>
      </c>
      <c r="D18101" s="72" t="str">
        <f t="shared" si="565"/>
        <v>mai/2020</v>
      </c>
      <c r="E18101" s="206">
        <v>43978</v>
      </c>
      <c r="F18101" s="205">
        <v>1172</v>
      </c>
      <c r="G18101" s="205" t="s">
        <v>287</v>
      </c>
      <c r="H18101" s="207" t="s">
        <v>2194</v>
      </c>
      <c r="I18101" s="207" t="s">
        <v>268</v>
      </c>
      <c r="J18101" s="208">
        <v>-2813.05</v>
      </c>
      <c r="K18101" s="79" t="str">
        <f>IFERROR(IFERROR(VLOOKUP(I18101,'DE-PARA'!B:D,3,0),VLOOKUP(I18101,'DE-PARA'!C:D,2,0)),"NÃO ENCONTRADO")</f>
        <v>Despesas com Viagens</v>
      </c>
      <c r="L18101" s="56" t="str">
        <f>VLOOKUP(K18101,'Base -Receita-Despesa'!$B:$AS,1,FALSE)</f>
        <v>Despesas com Viagens</v>
      </c>
    </row>
    <row r="18102" spans="1:12" x14ac:dyDescent="0.3">
      <c r="A18102" s="286" t="str">
        <f t="shared" si="564"/>
        <v>2020</v>
      </c>
      <c r="B18102" s="205" t="s">
        <v>691</v>
      </c>
      <c r="C18102" s="205" t="s">
        <v>692</v>
      </c>
      <c r="D18102" s="72" t="str">
        <f t="shared" si="565"/>
        <v>mai/2020</v>
      </c>
      <c r="E18102" s="206">
        <v>43978</v>
      </c>
      <c r="F18102" s="205">
        <v>1645</v>
      </c>
      <c r="G18102" s="205" t="s">
        <v>287</v>
      </c>
      <c r="H18102" s="207" t="s">
        <v>3020</v>
      </c>
      <c r="I18102" s="207" t="s">
        <v>241</v>
      </c>
      <c r="J18102" s="207">
        <v>-916</v>
      </c>
      <c r="K18102" s="79" t="str">
        <f>IFERROR(IFERROR(VLOOKUP(I18102,'DE-PARA'!B:D,3,0),VLOOKUP(I18102,'DE-PARA'!C:D,2,0)),"NÃO ENCONTRADO")</f>
        <v>Materiais</v>
      </c>
      <c r="L18102" s="56" t="str">
        <f>VLOOKUP(K18102,'Base -Receita-Despesa'!$B:$AS,1,FALSE)</f>
        <v>Materiais</v>
      </c>
    </row>
    <row r="18103" spans="1:12" x14ac:dyDescent="0.3">
      <c r="A18103" s="286" t="str">
        <f t="shared" ref="A18103:A18166" si="566">IF(K18103="NÃO ENCONTRADO",0,RIGHT(D18103,4))</f>
        <v>2020</v>
      </c>
      <c r="B18103" s="205" t="s">
        <v>691</v>
      </c>
      <c r="C18103" s="205" t="s">
        <v>692</v>
      </c>
      <c r="D18103" s="72" t="str">
        <f t="shared" si="565"/>
        <v>mai/2020</v>
      </c>
      <c r="E18103" s="206">
        <v>43978</v>
      </c>
      <c r="F18103" s="205">
        <v>1698</v>
      </c>
      <c r="G18103" s="205" t="s">
        <v>287</v>
      </c>
      <c r="H18103" s="207" t="s">
        <v>2838</v>
      </c>
      <c r="I18103" s="207" t="s">
        <v>150</v>
      </c>
      <c r="J18103" s="208">
        <v>-37540</v>
      </c>
      <c r="K18103" s="79" t="str">
        <f>IFERROR(IFERROR(VLOOKUP(I18103,'DE-PARA'!B:D,3,0),VLOOKUP(I18103,'DE-PARA'!C:D,2,0)),"NÃO ENCONTRADO")</f>
        <v>Serviços</v>
      </c>
      <c r="L18103" s="56" t="str">
        <f>VLOOKUP(K18103,'Base -Receita-Despesa'!$B:$AS,1,FALSE)</f>
        <v>Serviços</v>
      </c>
    </row>
    <row r="18104" spans="1:12" x14ac:dyDescent="0.3">
      <c r="A18104" s="286" t="str">
        <f t="shared" si="566"/>
        <v>2020</v>
      </c>
      <c r="B18104" s="205" t="s">
        <v>691</v>
      </c>
      <c r="C18104" s="205" t="s">
        <v>692</v>
      </c>
      <c r="D18104" s="72" t="str">
        <f t="shared" si="565"/>
        <v>mai/2020</v>
      </c>
      <c r="E18104" s="206">
        <v>43978</v>
      </c>
      <c r="F18104" s="205">
        <v>74037</v>
      </c>
      <c r="G18104" s="205" t="s">
        <v>287</v>
      </c>
      <c r="H18104" s="207" t="s">
        <v>2780</v>
      </c>
      <c r="I18104" s="207" t="s">
        <v>240</v>
      </c>
      <c r="J18104" s="208">
        <v>-11150</v>
      </c>
      <c r="K18104" s="79" t="str">
        <f>IFERROR(IFERROR(VLOOKUP(I18104,'DE-PARA'!B:D,3,0),VLOOKUP(I18104,'DE-PARA'!C:D,2,0)),"NÃO ENCONTRADO")</f>
        <v>Materiais</v>
      </c>
      <c r="L18104" s="56" t="str">
        <f>VLOOKUP(K18104,'Base -Receita-Despesa'!$B:$AS,1,FALSE)</f>
        <v>Materiais</v>
      </c>
    </row>
    <row r="18105" spans="1:12" x14ac:dyDescent="0.3">
      <c r="A18105" s="286" t="str">
        <f t="shared" si="566"/>
        <v>2020</v>
      </c>
      <c r="B18105" s="205" t="s">
        <v>691</v>
      </c>
      <c r="C18105" s="205" t="s">
        <v>692</v>
      </c>
      <c r="D18105" s="72" t="str">
        <f t="shared" si="565"/>
        <v>mai/2020</v>
      </c>
      <c r="E18105" s="206">
        <v>43978</v>
      </c>
      <c r="F18105" s="205">
        <v>74036</v>
      </c>
      <c r="G18105" s="205" t="s">
        <v>287</v>
      </c>
      <c r="H18105" s="207" t="s">
        <v>2780</v>
      </c>
      <c r="I18105" s="207" t="s">
        <v>240</v>
      </c>
      <c r="J18105" s="208">
        <v>-8250</v>
      </c>
      <c r="K18105" s="79" t="str">
        <f>IFERROR(IFERROR(VLOOKUP(I18105,'DE-PARA'!B:D,3,0),VLOOKUP(I18105,'DE-PARA'!C:D,2,0)),"NÃO ENCONTRADO")</f>
        <v>Materiais</v>
      </c>
      <c r="L18105" s="56" t="str">
        <f>VLOOKUP(K18105,'Base -Receita-Despesa'!$B:$AS,1,FALSE)</f>
        <v>Materiais</v>
      </c>
    </row>
    <row r="18106" spans="1:12" x14ac:dyDescent="0.3">
      <c r="A18106" s="286" t="str">
        <f t="shared" si="566"/>
        <v>2020</v>
      </c>
      <c r="B18106" s="205" t="s">
        <v>691</v>
      </c>
      <c r="C18106" s="205" t="s">
        <v>692</v>
      </c>
      <c r="D18106" s="72" t="str">
        <f t="shared" si="565"/>
        <v>mai/2020</v>
      </c>
      <c r="E18106" s="206">
        <v>43978</v>
      </c>
      <c r="F18106" s="205" t="s">
        <v>201</v>
      </c>
      <c r="G18106" s="205" t="s">
        <v>287</v>
      </c>
      <c r="H18106" s="207" t="s">
        <v>1887</v>
      </c>
      <c r="I18106" s="207" t="s">
        <v>123</v>
      </c>
      <c r="J18106" s="208">
        <v>371015.84</v>
      </c>
      <c r="K18106" s="79" t="str">
        <f>IFERROR(IFERROR(VLOOKUP(I18106,'DE-PARA'!B:D,3,0),VLOOKUP(I18106,'DE-PARA'!C:D,2,0)),"NÃO ENCONTRADO")</f>
        <v>TEV – Transferências Entre Contas (Entradas)</v>
      </c>
      <c r="L18106" s="56" t="str">
        <f>VLOOKUP(K18106,'Base -Receita-Despesa'!$B:$AS,1,FALSE)</f>
        <v>TEV – Transferências Entre Contas (Entradas)</v>
      </c>
    </row>
    <row r="18107" spans="1:12" x14ac:dyDescent="0.3">
      <c r="A18107" s="286" t="str">
        <f t="shared" si="566"/>
        <v>2020</v>
      </c>
      <c r="B18107" s="205" t="s">
        <v>693</v>
      </c>
      <c r="C18107" s="205" t="s">
        <v>692</v>
      </c>
      <c r="D18107" s="72" t="str">
        <f t="shared" si="565"/>
        <v>mai/2020</v>
      </c>
      <c r="E18107" s="206">
        <v>43978</v>
      </c>
      <c r="F18107" s="205" t="s">
        <v>201</v>
      </c>
      <c r="G18107" s="205" t="s">
        <v>287</v>
      </c>
      <c r="H18107" s="207" t="s">
        <v>1887</v>
      </c>
      <c r="I18107" s="207" t="s">
        <v>123</v>
      </c>
      <c r="J18107" s="208">
        <v>-371015.84</v>
      </c>
      <c r="K18107" s="79" t="str">
        <f>IFERROR(IFERROR(VLOOKUP(I18107,'DE-PARA'!B:D,3,0),VLOOKUP(I18107,'DE-PARA'!C:D,2,0)),"NÃO ENCONTRADO")</f>
        <v>TEV – Transferências Entre Contas (Entradas)</v>
      </c>
      <c r="L18107" s="56" t="str">
        <f>VLOOKUP(K18107,'Base -Receita-Despesa'!$B:$AS,1,FALSE)</f>
        <v>TEV – Transferências Entre Contas (Entradas)</v>
      </c>
    </row>
    <row r="18108" spans="1:12" x14ac:dyDescent="0.3">
      <c r="A18108" s="286" t="str">
        <f t="shared" si="566"/>
        <v>2020</v>
      </c>
      <c r="B18108" s="205" t="s">
        <v>693</v>
      </c>
      <c r="C18108" s="205" t="s">
        <v>692</v>
      </c>
      <c r="D18108" s="72" t="str">
        <f t="shared" si="565"/>
        <v>mai/2020</v>
      </c>
      <c r="E18108" s="206">
        <v>43978</v>
      </c>
      <c r="F18108" s="205" t="s">
        <v>203</v>
      </c>
      <c r="G18108" s="205" t="s">
        <v>287</v>
      </c>
      <c r="H18108" s="207" t="s">
        <v>204</v>
      </c>
      <c r="I18108" s="207" t="s">
        <v>292</v>
      </c>
      <c r="J18108" s="208">
        <v>370000</v>
      </c>
      <c r="K18108" s="79" t="str">
        <f>IFERROR(IFERROR(VLOOKUP(I18108,'DE-PARA'!B:D,3,0),VLOOKUP(I18108,'DE-PARA'!C:D,2,0)),"NÃO ENCONTRADO")</f>
        <v>Entrada Conta Aplicação (+)</v>
      </c>
      <c r="L18108" s="56" t="str">
        <f>VLOOKUP(K18108,'Base -Receita-Despesa'!$B:$AS,1,FALSE)</f>
        <v>ENTRADA CONTA APLICAÇÃO (+)</v>
      </c>
    </row>
    <row r="18109" spans="1:12" x14ac:dyDescent="0.3">
      <c r="A18109" s="286" t="str">
        <f t="shared" si="566"/>
        <v>2020</v>
      </c>
      <c r="B18109" s="205" t="s">
        <v>691</v>
      </c>
      <c r="C18109" s="205" t="s">
        <v>692</v>
      </c>
      <c r="D18109" s="72" t="str">
        <f t="shared" si="565"/>
        <v>mai/2020</v>
      </c>
      <c r="E18109" s="206">
        <v>43979</v>
      </c>
      <c r="F18109" s="205" t="s">
        <v>200</v>
      </c>
      <c r="G18109" s="205" t="s">
        <v>287</v>
      </c>
      <c r="H18109" s="207" t="s">
        <v>839</v>
      </c>
      <c r="I18109" s="207" t="s">
        <v>127</v>
      </c>
      <c r="J18109" s="208">
        <v>-1537.2</v>
      </c>
      <c r="K18109" s="79" t="str">
        <f>IFERROR(IFERROR(VLOOKUP(I18109,'DE-PARA'!B:D,3,0),VLOOKUP(I18109,'DE-PARA'!C:D,2,0)),"NÃO ENCONTRADO")</f>
        <v>Pessoal</v>
      </c>
      <c r="L18109" s="56" t="str">
        <f>VLOOKUP(K18109,'Base -Receita-Despesa'!$B:$AS,1,FALSE)</f>
        <v>Pessoal</v>
      </c>
    </row>
    <row r="18110" spans="1:12" x14ac:dyDescent="0.3">
      <c r="A18110" s="286" t="str">
        <f t="shared" si="566"/>
        <v>2020</v>
      </c>
      <c r="B18110" s="205" t="s">
        <v>691</v>
      </c>
      <c r="C18110" s="205" t="s">
        <v>692</v>
      </c>
      <c r="D18110" s="72" t="str">
        <f t="shared" si="565"/>
        <v>mai/2020</v>
      </c>
      <c r="E18110" s="206">
        <v>43979</v>
      </c>
      <c r="F18110" s="205" t="s">
        <v>200</v>
      </c>
      <c r="G18110" s="205" t="s">
        <v>287</v>
      </c>
      <c r="H18110" s="207" t="s">
        <v>3021</v>
      </c>
      <c r="I18110" s="207" t="s">
        <v>127</v>
      </c>
      <c r="J18110" s="208">
        <v>-2666.04</v>
      </c>
      <c r="K18110" s="79" t="str">
        <f>IFERROR(IFERROR(VLOOKUP(I18110,'DE-PARA'!B:D,3,0),VLOOKUP(I18110,'DE-PARA'!C:D,2,0)),"NÃO ENCONTRADO")</f>
        <v>Pessoal</v>
      </c>
      <c r="L18110" s="56" t="str">
        <f>VLOOKUP(K18110,'Base -Receita-Despesa'!$B:$AS,1,FALSE)</f>
        <v>Pessoal</v>
      </c>
    </row>
    <row r="18111" spans="1:12" x14ac:dyDescent="0.3">
      <c r="A18111" s="286" t="str">
        <f t="shared" si="566"/>
        <v>2020</v>
      </c>
      <c r="B18111" s="205" t="s">
        <v>691</v>
      </c>
      <c r="C18111" s="205" t="s">
        <v>692</v>
      </c>
      <c r="D18111" s="72" t="str">
        <f t="shared" si="565"/>
        <v>mai/2020</v>
      </c>
      <c r="E18111" s="206">
        <v>43979</v>
      </c>
      <c r="F18111" s="205" t="s">
        <v>200</v>
      </c>
      <c r="G18111" s="205" t="s">
        <v>287</v>
      </c>
      <c r="H18111" s="207" t="s">
        <v>843</v>
      </c>
      <c r="I18111" s="207" t="s">
        <v>127</v>
      </c>
      <c r="J18111" s="208">
        <v>-1708.83</v>
      </c>
      <c r="K18111" s="79" t="str">
        <f>IFERROR(IFERROR(VLOOKUP(I18111,'DE-PARA'!B:D,3,0),VLOOKUP(I18111,'DE-PARA'!C:D,2,0)),"NÃO ENCONTRADO")</f>
        <v>Pessoal</v>
      </c>
      <c r="L18111" s="56" t="str">
        <f>VLOOKUP(K18111,'Base -Receita-Despesa'!$B:$AS,1,FALSE)</f>
        <v>Pessoal</v>
      </c>
    </row>
    <row r="18112" spans="1:12" x14ac:dyDescent="0.3">
      <c r="A18112" s="286" t="str">
        <f t="shared" si="566"/>
        <v>2020</v>
      </c>
      <c r="B18112" s="205" t="s">
        <v>691</v>
      </c>
      <c r="C18112" s="205" t="s">
        <v>692</v>
      </c>
      <c r="D18112" s="72" t="str">
        <f t="shared" si="565"/>
        <v>mai/2020</v>
      </c>
      <c r="E18112" s="206">
        <v>43979</v>
      </c>
      <c r="F18112" s="205" t="s">
        <v>210</v>
      </c>
      <c r="G18112" s="205" t="s">
        <v>287</v>
      </c>
      <c r="H18112" s="207" t="s">
        <v>196</v>
      </c>
      <c r="I18112" s="207" t="s">
        <v>130</v>
      </c>
      <c r="J18112" s="207">
        <v>-10</v>
      </c>
      <c r="K18112" s="79" t="str">
        <f>IFERROR(IFERROR(VLOOKUP(I18112,'DE-PARA'!B:D,3,0),VLOOKUP(I18112,'DE-PARA'!C:D,2,0)),"NÃO ENCONTRADO")</f>
        <v>Outras Saídas</v>
      </c>
      <c r="L18112" s="56" t="str">
        <f>VLOOKUP(K18112,'Base -Receita-Despesa'!$B:$AS,1,FALSE)</f>
        <v>Outras Saídas</v>
      </c>
    </row>
    <row r="18113" spans="1:12" x14ac:dyDescent="0.3">
      <c r="A18113" s="286" t="str">
        <f t="shared" si="566"/>
        <v>2020</v>
      </c>
      <c r="B18113" s="205" t="s">
        <v>691</v>
      </c>
      <c r="C18113" s="205" t="s">
        <v>692</v>
      </c>
      <c r="D18113" s="72" t="str">
        <f t="shared" si="565"/>
        <v>mai/2020</v>
      </c>
      <c r="E18113" s="206">
        <v>43979</v>
      </c>
      <c r="F18113" s="205" t="s">
        <v>210</v>
      </c>
      <c r="G18113" s="205" t="s">
        <v>287</v>
      </c>
      <c r="H18113" s="207" t="s">
        <v>196</v>
      </c>
      <c r="I18113" s="207" t="s">
        <v>130</v>
      </c>
      <c r="J18113" s="207">
        <v>-10</v>
      </c>
      <c r="K18113" s="79" t="str">
        <f>IFERROR(IFERROR(VLOOKUP(I18113,'DE-PARA'!B:D,3,0),VLOOKUP(I18113,'DE-PARA'!C:D,2,0)),"NÃO ENCONTRADO")</f>
        <v>Outras Saídas</v>
      </c>
      <c r="L18113" s="56" t="str">
        <f>VLOOKUP(K18113,'Base -Receita-Despesa'!$B:$AS,1,FALSE)</f>
        <v>Outras Saídas</v>
      </c>
    </row>
    <row r="18114" spans="1:12" x14ac:dyDescent="0.3">
      <c r="A18114" s="286" t="str">
        <f t="shared" si="566"/>
        <v>2020</v>
      </c>
      <c r="B18114" s="205" t="s">
        <v>691</v>
      </c>
      <c r="C18114" s="205" t="s">
        <v>692</v>
      </c>
      <c r="D18114" s="72" t="str">
        <f t="shared" si="565"/>
        <v>mai/2020</v>
      </c>
      <c r="E18114" s="206">
        <v>43979</v>
      </c>
      <c r="F18114" s="205" t="s">
        <v>200</v>
      </c>
      <c r="G18114" s="205" t="s">
        <v>287</v>
      </c>
      <c r="H18114" s="207" t="s">
        <v>1263</v>
      </c>
      <c r="I18114" s="207" t="s">
        <v>127</v>
      </c>
      <c r="J18114" s="208">
        <v>-2649.2</v>
      </c>
      <c r="K18114" s="79" t="str">
        <f>IFERROR(IFERROR(VLOOKUP(I18114,'DE-PARA'!B:D,3,0),VLOOKUP(I18114,'DE-PARA'!C:D,2,0)),"NÃO ENCONTRADO")</f>
        <v>Pessoal</v>
      </c>
      <c r="L18114" s="56" t="str">
        <f>VLOOKUP(K18114,'Base -Receita-Despesa'!$B:$AS,1,FALSE)</f>
        <v>Pessoal</v>
      </c>
    </row>
    <row r="18115" spans="1:12" x14ac:dyDescent="0.3">
      <c r="A18115" s="286" t="str">
        <f t="shared" si="566"/>
        <v>2020</v>
      </c>
      <c r="B18115" s="205" t="s">
        <v>691</v>
      </c>
      <c r="C18115" s="205" t="s">
        <v>692</v>
      </c>
      <c r="D18115" s="72" t="str">
        <f t="shared" si="565"/>
        <v>mai/2020</v>
      </c>
      <c r="E18115" s="206">
        <v>43979</v>
      </c>
      <c r="F18115" s="205" t="s">
        <v>200</v>
      </c>
      <c r="G18115" s="205" t="s">
        <v>287</v>
      </c>
      <c r="H18115" s="207" t="s">
        <v>3022</v>
      </c>
      <c r="I18115" s="207" t="s">
        <v>127</v>
      </c>
      <c r="J18115" s="208">
        <v>-2971.89</v>
      </c>
      <c r="K18115" s="79" t="str">
        <f>IFERROR(IFERROR(VLOOKUP(I18115,'DE-PARA'!B:D,3,0),VLOOKUP(I18115,'DE-PARA'!C:D,2,0)),"NÃO ENCONTRADO")</f>
        <v>Pessoal</v>
      </c>
      <c r="L18115" s="56" t="str">
        <f>VLOOKUP(K18115,'Base -Receita-Despesa'!$B:$AS,1,FALSE)</f>
        <v>Pessoal</v>
      </c>
    </row>
    <row r="18116" spans="1:12" x14ac:dyDescent="0.3">
      <c r="A18116" s="286" t="str">
        <f t="shared" si="566"/>
        <v>2020</v>
      </c>
      <c r="B18116" s="205" t="s">
        <v>691</v>
      </c>
      <c r="C18116" s="205" t="s">
        <v>692</v>
      </c>
      <c r="D18116" s="72" t="str">
        <f t="shared" ref="D18116:D18179" si="567">TEXT(E18116,"mmm/aaaa")</f>
        <v>mai/2020</v>
      </c>
      <c r="E18116" s="206">
        <v>43979</v>
      </c>
      <c r="F18116" s="205">
        <v>14</v>
      </c>
      <c r="G18116" s="205" t="s">
        <v>287</v>
      </c>
      <c r="H18116" s="207" t="s">
        <v>3023</v>
      </c>
      <c r="I18116" s="207" t="s">
        <v>235</v>
      </c>
      <c r="J18116" s="208">
        <v>-176277.99</v>
      </c>
      <c r="K18116" s="79" t="str">
        <f>IFERROR(IFERROR(VLOOKUP(I18116,'DE-PARA'!B:D,3,0),VLOOKUP(I18116,'DE-PARA'!C:D,2,0)),"NÃO ENCONTRADO")</f>
        <v>Pessoal</v>
      </c>
      <c r="L18116" s="56" t="str">
        <f>VLOOKUP(K18116,'Base -Receita-Despesa'!$B:$AS,1,FALSE)</f>
        <v>Pessoal</v>
      </c>
    </row>
    <row r="18117" spans="1:12" x14ac:dyDescent="0.3">
      <c r="A18117" s="286" t="str">
        <f t="shared" si="566"/>
        <v>2020</v>
      </c>
      <c r="B18117" s="205" t="s">
        <v>691</v>
      </c>
      <c r="C18117" s="205" t="s">
        <v>692</v>
      </c>
      <c r="D18117" s="72" t="str">
        <f t="shared" si="567"/>
        <v>mai/2020</v>
      </c>
      <c r="E18117" s="206">
        <v>43979</v>
      </c>
      <c r="F18117" s="205" t="s">
        <v>200</v>
      </c>
      <c r="G18117" s="205" t="s">
        <v>287</v>
      </c>
      <c r="H18117" s="207" t="s">
        <v>849</v>
      </c>
      <c r="I18117" s="207" t="s">
        <v>127</v>
      </c>
      <c r="J18117" s="208">
        <v>-1540.64</v>
      </c>
      <c r="K18117" s="79" t="str">
        <f>IFERROR(IFERROR(VLOOKUP(I18117,'DE-PARA'!B:D,3,0),VLOOKUP(I18117,'DE-PARA'!C:D,2,0)),"NÃO ENCONTRADO")</f>
        <v>Pessoal</v>
      </c>
      <c r="L18117" s="56" t="str">
        <f>VLOOKUP(K18117,'Base -Receita-Despesa'!$B:$AS,1,FALSE)</f>
        <v>Pessoal</v>
      </c>
    </row>
    <row r="18118" spans="1:12" x14ac:dyDescent="0.3">
      <c r="A18118" s="286" t="str">
        <f t="shared" si="566"/>
        <v>2020</v>
      </c>
      <c r="B18118" s="205" t="s">
        <v>691</v>
      </c>
      <c r="C18118" s="205" t="s">
        <v>692</v>
      </c>
      <c r="D18118" s="72" t="str">
        <f t="shared" si="567"/>
        <v>mai/2020</v>
      </c>
      <c r="E18118" s="206">
        <v>43979</v>
      </c>
      <c r="F18118" s="205" t="s">
        <v>200</v>
      </c>
      <c r="G18118" s="205" t="s">
        <v>287</v>
      </c>
      <c r="H18118" s="207" t="s">
        <v>2412</v>
      </c>
      <c r="I18118" s="207" t="s">
        <v>127</v>
      </c>
      <c r="J18118" s="208">
        <v>-2678.15</v>
      </c>
      <c r="K18118" s="79" t="str">
        <f>IFERROR(IFERROR(VLOOKUP(I18118,'DE-PARA'!B:D,3,0),VLOOKUP(I18118,'DE-PARA'!C:D,2,0)),"NÃO ENCONTRADO")</f>
        <v>Pessoal</v>
      </c>
      <c r="L18118" s="56" t="str">
        <f>VLOOKUP(K18118,'Base -Receita-Despesa'!$B:$AS,1,FALSE)</f>
        <v>Pessoal</v>
      </c>
    </row>
    <row r="18119" spans="1:12" x14ac:dyDescent="0.3">
      <c r="A18119" s="286" t="str">
        <f t="shared" si="566"/>
        <v>2020</v>
      </c>
      <c r="B18119" s="205" t="s">
        <v>691</v>
      </c>
      <c r="C18119" s="205" t="s">
        <v>692</v>
      </c>
      <c r="D18119" s="72" t="str">
        <f t="shared" si="567"/>
        <v>mai/2020</v>
      </c>
      <c r="E18119" s="206">
        <v>43979</v>
      </c>
      <c r="F18119" s="205" t="s">
        <v>200</v>
      </c>
      <c r="G18119" s="205" t="s">
        <v>287</v>
      </c>
      <c r="H18119" s="207" t="s">
        <v>854</v>
      </c>
      <c r="I18119" s="207" t="s">
        <v>127</v>
      </c>
      <c r="J18119" s="207">
        <v>-984.11</v>
      </c>
      <c r="K18119" s="79" t="str">
        <f>IFERROR(IFERROR(VLOOKUP(I18119,'DE-PARA'!B:D,3,0),VLOOKUP(I18119,'DE-PARA'!C:D,2,0)),"NÃO ENCONTRADO")</f>
        <v>Pessoal</v>
      </c>
      <c r="L18119" s="56" t="str">
        <f>VLOOKUP(K18119,'Base -Receita-Despesa'!$B:$AS,1,FALSE)</f>
        <v>Pessoal</v>
      </c>
    </row>
    <row r="18120" spans="1:12" x14ac:dyDescent="0.3">
      <c r="A18120" s="286" t="str">
        <f t="shared" si="566"/>
        <v>2020</v>
      </c>
      <c r="B18120" s="205" t="s">
        <v>691</v>
      </c>
      <c r="C18120" s="205" t="s">
        <v>692</v>
      </c>
      <c r="D18120" s="72" t="str">
        <f t="shared" si="567"/>
        <v>mai/2020</v>
      </c>
      <c r="E18120" s="206">
        <v>43979</v>
      </c>
      <c r="F18120" s="205" t="s">
        <v>200</v>
      </c>
      <c r="G18120" s="205" t="s">
        <v>287</v>
      </c>
      <c r="H18120" s="207" t="s">
        <v>866</v>
      </c>
      <c r="I18120" s="207" t="s">
        <v>127</v>
      </c>
      <c r="J18120" s="208">
        <v>-4807.8</v>
      </c>
      <c r="K18120" s="79" t="str">
        <f>IFERROR(IFERROR(VLOOKUP(I18120,'DE-PARA'!B:D,3,0),VLOOKUP(I18120,'DE-PARA'!C:D,2,0)),"NÃO ENCONTRADO")</f>
        <v>Pessoal</v>
      </c>
      <c r="L18120" s="56" t="str">
        <f>VLOOKUP(K18120,'Base -Receita-Despesa'!$B:$AS,1,FALSE)</f>
        <v>Pessoal</v>
      </c>
    </row>
    <row r="18121" spans="1:12" x14ac:dyDescent="0.3">
      <c r="A18121" s="286" t="str">
        <f t="shared" si="566"/>
        <v>2020</v>
      </c>
      <c r="B18121" s="205" t="s">
        <v>691</v>
      </c>
      <c r="C18121" s="205" t="s">
        <v>692</v>
      </c>
      <c r="D18121" s="72" t="str">
        <f t="shared" si="567"/>
        <v>mai/2020</v>
      </c>
      <c r="E18121" s="206">
        <v>43979</v>
      </c>
      <c r="F18121" s="205" t="s">
        <v>200</v>
      </c>
      <c r="G18121" s="205" t="s">
        <v>287</v>
      </c>
      <c r="H18121" s="207" t="s">
        <v>1272</v>
      </c>
      <c r="I18121" s="207" t="s">
        <v>127</v>
      </c>
      <c r="J18121" s="208">
        <v>-1641.15</v>
      </c>
      <c r="K18121" s="79" t="str">
        <f>IFERROR(IFERROR(VLOOKUP(I18121,'DE-PARA'!B:D,3,0),VLOOKUP(I18121,'DE-PARA'!C:D,2,0)),"NÃO ENCONTRADO")</f>
        <v>Pessoal</v>
      </c>
      <c r="L18121" s="56" t="str">
        <f>VLOOKUP(K18121,'Base -Receita-Despesa'!$B:$AS,1,FALSE)</f>
        <v>Pessoal</v>
      </c>
    </row>
    <row r="18122" spans="1:12" x14ac:dyDescent="0.3">
      <c r="A18122" s="286" t="str">
        <f t="shared" si="566"/>
        <v>2020</v>
      </c>
      <c r="B18122" s="205" t="s">
        <v>691</v>
      </c>
      <c r="C18122" s="205" t="s">
        <v>692</v>
      </c>
      <c r="D18122" s="72" t="str">
        <f t="shared" si="567"/>
        <v>mai/2020</v>
      </c>
      <c r="E18122" s="206">
        <v>43979</v>
      </c>
      <c r="F18122" s="205" t="s">
        <v>200</v>
      </c>
      <c r="G18122" s="205" t="s">
        <v>287</v>
      </c>
      <c r="H18122" s="207" t="s">
        <v>819</v>
      </c>
      <c r="I18122" s="207" t="s">
        <v>127</v>
      </c>
      <c r="J18122" s="207">
        <v>-984.11</v>
      </c>
      <c r="K18122" s="79" t="str">
        <f>IFERROR(IFERROR(VLOOKUP(I18122,'DE-PARA'!B:D,3,0),VLOOKUP(I18122,'DE-PARA'!C:D,2,0)),"NÃO ENCONTRADO")</f>
        <v>Pessoal</v>
      </c>
      <c r="L18122" s="56" t="str">
        <f>VLOOKUP(K18122,'Base -Receita-Despesa'!$B:$AS,1,FALSE)</f>
        <v>Pessoal</v>
      </c>
    </row>
    <row r="18123" spans="1:12" x14ac:dyDescent="0.3">
      <c r="A18123" s="286" t="str">
        <f t="shared" si="566"/>
        <v>2020</v>
      </c>
      <c r="B18123" s="205" t="s">
        <v>691</v>
      </c>
      <c r="C18123" s="205" t="s">
        <v>692</v>
      </c>
      <c r="D18123" s="72" t="str">
        <f t="shared" si="567"/>
        <v>mai/2020</v>
      </c>
      <c r="E18123" s="206">
        <v>43979</v>
      </c>
      <c r="F18123" s="205" t="s">
        <v>200</v>
      </c>
      <c r="G18123" s="205" t="s">
        <v>287</v>
      </c>
      <c r="H18123" s="207" t="s">
        <v>3024</v>
      </c>
      <c r="I18123" s="207" t="s">
        <v>127</v>
      </c>
      <c r="J18123" s="208">
        <v>-2448.75</v>
      </c>
      <c r="K18123" s="79" t="str">
        <f>IFERROR(IFERROR(VLOOKUP(I18123,'DE-PARA'!B:D,3,0),VLOOKUP(I18123,'DE-PARA'!C:D,2,0)),"NÃO ENCONTRADO")</f>
        <v>Pessoal</v>
      </c>
      <c r="L18123" s="56" t="str">
        <f>VLOOKUP(K18123,'Base -Receita-Despesa'!$B:$AS,1,FALSE)</f>
        <v>Pessoal</v>
      </c>
    </row>
    <row r="18124" spans="1:12" x14ac:dyDescent="0.3">
      <c r="A18124" s="286" t="str">
        <f t="shared" si="566"/>
        <v>2020</v>
      </c>
      <c r="B18124" s="205" t="s">
        <v>691</v>
      </c>
      <c r="C18124" s="205" t="s">
        <v>692</v>
      </c>
      <c r="D18124" s="72" t="str">
        <f t="shared" si="567"/>
        <v>mai/2020</v>
      </c>
      <c r="E18124" s="206">
        <v>43979</v>
      </c>
      <c r="F18124" s="205" t="s">
        <v>200</v>
      </c>
      <c r="G18124" s="205" t="s">
        <v>287</v>
      </c>
      <c r="H18124" s="207" t="s">
        <v>3025</v>
      </c>
      <c r="I18124" s="207" t="s">
        <v>127</v>
      </c>
      <c r="J18124" s="208">
        <v>-1686.46</v>
      </c>
      <c r="K18124" s="79" t="str">
        <f>IFERROR(IFERROR(VLOOKUP(I18124,'DE-PARA'!B:D,3,0),VLOOKUP(I18124,'DE-PARA'!C:D,2,0)),"NÃO ENCONTRADO")</f>
        <v>Pessoal</v>
      </c>
      <c r="L18124" s="56" t="str">
        <f>VLOOKUP(K18124,'Base -Receita-Despesa'!$B:$AS,1,FALSE)</f>
        <v>Pessoal</v>
      </c>
    </row>
    <row r="18125" spans="1:12" x14ac:dyDescent="0.3">
      <c r="A18125" s="286" t="str">
        <f t="shared" si="566"/>
        <v>2020</v>
      </c>
      <c r="B18125" s="205" t="s">
        <v>691</v>
      </c>
      <c r="C18125" s="205" t="s">
        <v>692</v>
      </c>
      <c r="D18125" s="72" t="str">
        <f t="shared" si="567"/>
        <v>mai/2020</v>
      </c>
      <c r="E18125" s="206">
        <v>43979</v>
      </c>
      <c r="F18125" s="205" t="s">
        <v>200</v>
      </c>
      <c r="G18125" s="205" t="s">
        <v>287</v>
      </c>
      <c r="H18125" s="207" t="s">
        <v>1265</v>
      </c>
      <c r="I18125" s="207" t="s">
        <v>127</v>
      </c>
      <c r="J18125" s="208">
        <v>-2652.32</v>
      </c>
      <c r="K18125" s="79" t="str">
        <f>IFERROR(IFERROR(VLOOKUP(I18125,'DE-PARA'!B:D,3,0),VLOOKUP(I18125,'DE-PARA'!C:D,2,0)),"NÃO ENCONTRADO")</f>
        <v>Pessoal</v>
      </c>
      <c r="L18125" s="56" t="str">
        <f>VLOOKUP(K18125,'Base -Receita-Despesa'!$B:$AS,1,FALSE)</f>
        <v>Pessoal</v>
      </c>
    </row>
    <row r="18126" spans="1:12" x14ac:dyDescent="0.3">
      <c r="A18126" s="286" t="str">
        <f t="shared" si="566"/>
        <v>2020</v>
      </c>
      <c r="B18126" s="205" t="s">
        <v>691</v>
      </c>
      <c r="C18126" s="205" t="s">
        <v>692</v>
      </c>
      <c r="D18126" s="72" t="str">
        <f t="shared" si="567"/>
        <v>mai/2020</v>
      </c>
      <c r="E18126" s="206">
        <v>43979</v>
      </c>
      <c r="F18126" s="205" t="s">
        <v>200</v>
      </c>
      <c r="G18126" s="205" t="s">
        <v>287</v>
      </c>
      <c r="H18126" s="207" t="s">
        <v>3026</v>
      </c>
      <c r="I18126" s="207" t="s">
        <v>127</v>
      </c>
      <c r="J18126" s="208">
        <v>-2526.77</v>
      </c>
      <c r="K18126" s="79" t="str">
        <f>IFERROR(IFERROR(VLOOKUP(I18126,'DE-PARA'!B:D,3,0),VLOOKUP(I18126,'DE-PARA'!C:D,2,0)),"NÃO ENCONTRADO")</f>
        <v>Pessoal</v>
      </c>
      <c r="L18126" s="56" t="str">
        <f>VLOOKUP(K18126,'Base -Receita-Despesa'!$B:$AS,1,FALSE)</f>
        <v>Pessoal</v>
      </c>
    </row>
    <row r="18127" spans="1:12" x14ac:dyDescent="0.3">
      <c r="A18127" s="286" t="str">
        <f t="shared" si="566"/>
        <v>2020</v>
      </c>
      <c r="B18127" s="205" t="s">
        <v>691</v>
      </c>
      <c r="C18127" s="205" t="s">
        <v>692</v>
      </c>
      <c r="D18127" s="72" t="str">
        <f t="shared" si="567"/>
        <v>mai/2020</v>
      </c>
      <c r="E18127" s="206">
        <v>43979</v>
      </c>
      <c r="F18127" s="205" t="s">
        <v>200</v>
      </c>
      <c r="G18127" s="205" t="s">
        <v>287</v>
      </c>
      <c r="H18127" s="207" t="s">
        <v>3027</v>
      </c>
      <c r="I18127" s="207" t="s">
        <v>127</v>
      </c>
      <c r="J18127" s="208">
        <v>-3446.51</v>
      </c>
      <c r="K18127" s="79" t="str">
        <f>IFERROR(IFERROR(VLOOKUP(I18127,'DE-PARA'!B:D,3,0),VLOOKUP(I18127,'DE-PARA'!C:D,2,0)),"NÃO ENCONTRADO")</f>
        <v>Pessoal</v>
      </c>
      <c r="L18127" s="56" t="str">
        <f>VLOOKUP(K18127,'Base -Receita-Despesa'!$B:$AS,1,FALSE)</f>
        <v>Pessoal</v>
      </c>
    </row>
    <row r="18128" spans="1:12" x14ac:dyDescent="0.3">
      <c r="A18128" s="286" t="str">
        <f t="shared" si="566"/>
        <v>2020</v>
      </c>
      <c r="B18128" s="205" t="s">
        <v>691</v>
      </c>
      <c r="C18128" s="205" t="s">
        <v>692</v>
      </c>
      <c r="D18128" s="72" t="str">
        <f t="shared" si="567"/>
        <v>mai/2020</v>
      </c>
      <c r="E18128" s="206">
        <v>43979</v>
      </c>
      <c r="F18128" s="205" t="s">
        <v>200</v>
      </c>
      <c r="G18128" s="205" t="s">
        <v>287</v>
      </c>
      <c r="H18128" s="207" t="s">
        <v>781</v>
      </c>
      <c r="I18128" s="207" t="s">
        <v>127</v>
      </c>
      <c r="J18128" s="208">
        <v>-2651.82</v>
      </c>
      <c r="K18128" s="79" t="str">
        <f>IFERROR(IFERROR(VLOOKUP(I18128,'DE-PARA'!B:D,3,0),VLOOKUP(I18128,'DE-PARA'!C:D,2,0)),"NÃO ENCONTRADO")</f>
        <v>Pessoal</v>
      </c>
      <c r="L18128" s="56" t="str">
        <f>VLOOKUP(K18128,'Base -Receita-Despesa'!$B:$AS,1,FALSE)</f>
        <v>Pessoal</v>
      </c>
    </row>
    <row r="18129" spans="1:12" x14ac:dyDescent="0.3">
      <c r="A18129" s="286" t="str">
        <f t="shared" si="566"/>
        <v>2020</v>
      </c>
      <c r="B18129" s="205" t="s">
        <v>691</v>
      </c>
      <c r="C18129" s="205" t="s">
        <v>692</v>
      </c>
      <c r="D18129" s="72" t="str">
        <f t="shared" si="567"/>
        <v>mai/2020</v>
      </c>
      <c r="E18129" s="206">
        <v>43979</v>
      </c>
      <c r="F18129" s="205" t="s">
        <v>200</v>
      </c>
      <c r="G18129" s="205" t="s">
        <v>287</v>
      </c>
      <c r="H18129" s="207" t="s">
        <v>3028</v>
      </c>
      <c r="I18129" s="207" t="s">
        <v>127</v>
      </c>
      <c r="J18129" s="208">
        <v>-2666.04</v>
      </c>
      <c r="K18129" s="79" t="str">
        <f>IFERROR(IFERROR(VLOOKUP(I18129,'DE-PARA'!B:D,3,0),VLOOKUP(I18129,'DE-PARA'!C:D,2,0)),"NÃO ENCONTRADO")</f>
        <v>Pessoal</v>
      </c>
      <c r="L18129" s="56" t="str">
        <f>VLOOKUP(K18129,'Base -Receita-Despesa'!$B:$AS,1,FALSE)</f>
        <v>Pessoal</v>
      </c>
    </row>
    <row r="18130" spans="1:12" x14ac:dyDescent="0.3">
      <c r="A18130" s="286" t="str">
        <f t="shared" si="566"/>
        <v>2020</v>
      </c>
      <c r="B18130" s="205" t="s">
        <v>691</v>
      </c>
      <c r="C18130" s="205" t="s">
        <v>692</v>
      </c>
      <c r="D18130" s="72" t="str">
        <f t="shared" si="567"/>
        <v>mai/2020</v>
      </c>
      <c r="E18130" s="206">
        <v>43979</v>
      </c>
      <c r="F18130" s="205" t="s">
        <v>200</v>
      </c>
      <c r="G18130" s="205" t="s">
        <v>287</v>
      </c>
      <c r="H18130" s="207" t="s">
        <v>3029</v>
      </c>
      <c r="I18130" s="207" t="s">
        <v>127</v>
      </c>
      <c r="J18130" s="208">
        <v>-3594.3</v>
      </c>
      <c r="K18130" s="79" t="str">
        <f>IFERROR(IFERROR(VLOOKUP(I18130,'DE-PARA'!B:D,3,0),VLOOKUP(I18130,'DE-PARA'!C:D,2,0)),"NÃO ENCONTRADO")</f>
        <v>Pessoal</v>
      </c>
      <c r="L18130" s="56" t="str">
        <f>VLOOKUP(K18130,'Base -Receita-Despesa'!$B:$AS,1,FALSE)</f>
        <v>Pessoal</v>
      </c>
    </row>
    <row r="18131" spans="1:12" x14ac:dyDescent="0.3">
      <c r="A18131" s="286" t="str">
        <f t="shared" si="566"/>
        <v>2020</v>
      </c>
      <c r="B18131" s="205" t="s">
        <v>691</v>
      </c>
      <c r="C18131" s="205" t="s">
        <v>692</v>
      </c>
      <c r="D18131" s="72" t="str">
        <f t="shared" si="567"/>
        <v>mai/2020</v>
      </c>
      <c r="E18131" s="206">
        <v>43979</v>
      </c>
      <c r="F18131" s="205" t="s">
        <v>200</v>
      </c>
      <c r="G18131" s="205" t="s">
        <v>287</v>
      </c>
      <c r="H18131" s="207" t="s">
        <v>1340</v>
      </c>
      <c r="I18131" s="207" t="s">
        <v>127</v>
      </c>
      <c r="J18131" s="208">
        <v>-3621.19</v>
      </c>
      <c r="K18131" s="79" t="str">
        <f>IFERROR(IFERROR(VLOOKUP(I18131,'DE-PARA'!B:D,3,0),VLOOKUP(I18131,'DE-PARA'!C:D,2,0)),"NÃO ENCONTRADO")</f>
        <v>Pessoal</v>
      </c>
      <c r="L18131" s="56" t="str">
        <f>VLOOKUP(K18131,'Base -Receita-Despesa'!$B:$AS,1,FALSE)</f>
        <v>Pessoal</v>
      </c>
    </row>
    <row r="18132" spans="1:12" x14ac:dyDescent="0.3">
      <c r="A18132" s="286" t="str">
        <f t="shared" si="566"/>
        <v>2020</v>
      </c>
      <c r="B18132" s="205" t="s">
        <v>691</v>
      </c>
      <c r="C18132" s="205" t="s">
        <v>692</v>
      </c>
      <c r="D18132" s="72" t="str">
        <f t="shared" si="567"/>
        <v>mai/2020</v>
      </c>
      <c r="E18132" s="206">
        <v>43979</v>
      </c>
      <c r="F18132" s="205" t="s">
        <v>200</v>
      </c>
      <c r="G18132" s="205" t="s">
        <v>287</v>
      </c>
      <c r="H18132" s="207" t="s">
        <v>1199</v>
      </c>
      <c r="I18132" s="207" t="s">
        <v>127</v>
      </c>
      <c r="J18132" s="208">
        <v>-2230.3000000000002</v>
      </c>
      <c r="K18132" s="79" t="str">
        <f>IFERROR(IFERROR(VLOOKUP(I18132,'DE-PARA'!B:D,3,0),VLOOKUP(I18132,'DE-PARA'!C:D,2,0)),"NÃO ENCONTRADO")</f>
        <v>Pessoal</v>
      </c>
      <c r="L18132" s="56" t="str">
        <f>VLOOKUP(K18132,'Base -Receita-Despesa'!$B:$AS,1,FALSE)</f>
        <v>Pessoal</v>
      </c>
    </row>
    <row r="18133" spans="1:12" x14ac:dyDescent="0.3">
      <c r="A18133" s="286" t="str">
        <f t="shared" si="566"/>
        <v>2020</v>
      </c>
      <c r="B18133" s="205" t="s">
        <v>691</v>
      </c>
      <c r="C18133" s="205" t="s">
        <v>692</v>
      </c>
      <c r="D18133" s="72" t="str">
        <f t="shared" si="567"/>
        <v>mai/2020</v>
      </c>
      <c r="E18133" s="206">
        <v>43979</v>
      </c>
      <c r="F18133" s="205" t="s">
        <v>200</v>
      </c>
      <c r="G18133" s="205" t="s">
        <v>287</v>
      </c>
      <c r="H18133" s="207" t="s">
        <v>790</v>
      </c>
      <c r="I18133" s="207" t="s">
        <v>127</v>
      </c>
      <c r="J18133" s="208">
        <v>-2651.22</v>
      </c>
      <c r="K18133" s="79" t="str">
        <f>IFERROR(IFERROR(VLOOKUP(I18133,'DE-PARA'!B:D,3,0),VLOOKUP(I18133,'DE-PARA'!C:D,2,0)),"NÃO ENCONTRADO")</f>
        <v>Pessoal</v>
      </c>
      <c r="L18133" s="56" t="str">
        <f>VLOOKUP(K18133,'Base -Receita-Despesa'!$B:$AS,1,FALSE)</f>
        <v>Pessoal</v>
      </c>
    </row>
    <row r="18134" spans="1:12" x14ac:dyDescent="0.3">
      <c r="A18134" s="286" t="str">
        <f t="shared" si="566"/>
        <v>2020</v>
      </c>
      <c r="B18134" s="205" t="s">
        <v>691</v>
      </c>
      <c r="C18134" s="205" t="s">
        <v>692</v>
      </c>
      <c r="D18134" s="72" t="str">
        <f t="shared" si="567"/>
        <v>mai/2020</v>
      </c>
      <c r="E18134" s="206">
        <v>43979</v>
      </c>
      <c r="F18134" s="205">
        <v>13</v>
      </c>
      <c r="G18134" s="205" t="s">
        <v>287</v>
      </c>
      <c r="H18134" s="207" t="s">
        <v>3023</v>
      </c>
      <c r="I18134" s="207" t="s">
        <v>235</v>
      </c>
      <c r="J18134" s="208">
        <v>-35099.9</v>
      </c>
      <c r="K18134" s="79" t="str">
        <f>IFERROR(IFERROR(VLOOKUP(I18134,'DE-PARA'!B:D,3,0),VLOOKUP(I18134,'DE-PARA'!C:D,2,0)),"NÃO ENCONTRADO")</f>
        <v>Pessoal</v>
      </c>
      <c r="L18134" s="56" t="str">
        <f>VLOOKUP(K18134,'Base -Receita-Despesa'!$B:$AS,1,FALSE)</f>
        <v>Pessoal</v>
      </c>
    </row>
    <row r="18135" spans="1:12" x14ac:dyDescent="0.3">
      <c r="A18135" s="286" t="str">
        <f t="shared" si="566"/>
        <v>2020</v>
      </c>
      <c r="B18135" s="205" t="s">
        <v>691</v>
      </c>
      <c r="C18135" s="205" t="s">
        <v>692</v>
      </c>
      <c r="D18135" s="72" t="str">
        <f t="shared" si="567"/>
        <v>mai/2020</v>
      </c>
      <c r="E18135" s="206">
        <v>43979</v>
      </c>
      <c r="F18135" s="205" t="s">
        <v>200</v>
      </c>
      <c r="G18135" s="205" t="s">
        <v>287</v>
      </c>
      <c r="H18135" s="207" t="s">
        <v>791</v>
      </c>
      <c r="I18135" s="207" t="s">
        <v>127</v>
      </c>
      <c r="J18135" s="208">
        <v>-2666.54</v>
      </c>
      <c r="K18135" s="79" t="str">
        <f>IFERROR(IFERROR(VLOOKUP(I18135,'DE-PARA'!B:D,3,0),VLOOKUP(I18135,'DE-PARA'!C:D,2,0)),"NÃO ENCONTRADO")</f>
        <v>Pessoal</v>
      </c>
      <c r="L18135" s="56" t="str">
        <f>VLOOKUP(K18135,'Base -Receita-Despesa'!$B:$AS,1,FALSE)</f>
        <v>Pessoal</v>
      </c>
    </row>
    <row r="18136" spans="1:12" x14ac:dyDescent="0.3">
      <c r="A18136" s="286" t="str">
        <f t="shared" si="566"/>
        <v>2020</v>
      </c>
      <c r="B18136" s="205" t="s">
        <v>691</v>
      </c>
      <c r="C18136" s="205" t="s">
        <v>692</v>
      </c>
      <c r="D18136" s="72" t="str">
        <f t="shared" si="567"/>
        <v>mai/2020</v>
      </c>
      <c r="E18136" s="206">
        <v>43979</v>
      </c>
      <c r="F18136" s="205" t="s">
        <v>200</v>
      </c>
      <c r="G18136" s="205" t="s">
        <v>287</v>
      </c>
      <c r="H18136" s="207" t="s">
        <v>987</v>
      </c>
      <c r="I18136" s="207" t="s">
        <v>127</v>
      </c>
      <c r="J18136" s="208">
        <v>-1634.44</v>
      </c>
      <c r="K18136" s="79" t="str">
        <f>IFERROR(IFERROR(VLOOKUP(I18136,'DE-PARA'!B:D,3,0),VLOOKUP(I18136,'DE-PARA'!C:D,2,0)),"NÃO ENCONTRADO")</f>
        <v>Pessoal</v>
      </c>
      <c r="L18136" s="56" t="str">
        <f>VLOOKUP(K18136,'Base -Receita-Despesa'!$B:$AS,1,FALSE)</f>
        <v>Pessoal</v>
      </c>
    </row>
    <row r="18137" spans="1:12" x14ac:dyDescent="0.3">
      <c r="A18137" s="286" t="str">
        <f t="shared" si="566"/>
        <v>2020</v>
      </c>
      <c r="B18137" s="205" t="s">
        <v>691</v>
      </c>
      <c r="C18137" s="205" t="s">
        <v>692</v>
      </c>
      <c r="D18137" s="72" t="str">
        <f t="shared" si="567"/>
        <v>mai/2020</v>
      </c>
      <c r="E18137" s="206">
        <v>43980</v>
      </c>
      <c r="F18137" s="205" t="s">
        <v>210</v>
      </c>
      <c r="G18137" s="205" t="s">
        <v>287</v>
      </c>
      <c r="H18137" s="207" t="s">
        <v>196</v>
      </c>
      <c r="I18137" s="207" t="s">
        <v>130</v>
      </c>
      <c r="J18137" s="207">
        <v>-10</v>
      </c>
      <c r="K18137" s="79" t="str">
        <f>IFERROR(IFERROR(VLOOKUP(I18137,'DE-PARA'!B:D,3,0),VLOOKUP(I18137,'DE-PARA'!C:D,2,0)),"NÃO ENCONTRADO")</f>
        <v>Outras Saídas</v>
      </c>
      <c r="L18137" s="56" t="str">
        <f>VLOOKUP(K18137,'Base -Receita-Despesa'!$B:$AS,1,FALSE)</f>
        <v>Outras Saídas</v>
      </c>
    </row>
    <row r="18138" spans="1:12" x14ac:dyDescent="0.3">
      <c r="A18138" s="286" t="str">
        <f t="shared" si="566"/>
        <v>2020</v>
      </c>
      <c r="B18138" s="205" t="s">
        <v>691</v>
      </c>
      <c r="C18138" s="205" t="s">
        <v>692</v>
      </c>
      <c r="D18138" s="72" t="str">
        <f t="shared" si="567"/>
        <v>mai/2020</v>
      </c>
      <c r="E18138" s="206">
        <v>43980</v>
      </c>
      <c r="F18138" s="205" t="s">
        <v>210</v>
      </c>
      <c r="G18138" s="205" t="s">
        <v>287</v>
      </c>
      <c r="H18138" s="207" t="s">
        <v>196</v>
      </c>
      <c r="I18138" s="207" t="s">
        <v>130</v>
      </c>
      <c r="J18138" s="207">
        <v>-10</v>
      </c>
      <c r="K18138" s="79" t="str">
        <f>IFERROR(IFERROR(VLOOKUP(I18138,'DE-PARA'!B:D,3,0),VLOOKUP(I18138,'DE-PARA'!C:D,2,0)),"NÃO ENCONTRADO")</f>
        <v>Outras Saídas</v>
      </c>
      <c r="L18138" s="56" t="str">
        <f>VLOOKUP(K18138,'Base -Receita-Despesa'!$B:$AS,1,FALSE)</f>
        <v>Outras Saídas</v>
      </c>
    </row>
    <row r="18139" spans="1:12" x14ac:dyDescent="0.3">
      <c r="A18139" s="286" t="str">
        <f t="shared" si="566"/>
        <v>2020</v>
      </c>
      <c r="B18139" s="205" t="s">
        <v>691</v>
      </c>
      <c r="C18139" s="205" t="s">
        <v>692</v>
      </c>
      <c r="D18139" s="72" t="str">
        <f t="shared" si="567"/>
        <v>mai/2020</v>
      </c>
      <c r="E18139" s="206">
        <v>43980</v>
      </c>
      <c r="F18139" s="205" t="s">
        <v>210</v>
      </c>
      <c r="G18139" s="205" t="s">
        <v>287</v>
      </c>
      <c r="H18139" s="207" t="s">
        <v>196</v>
      </c>
      <c r="I18139" s="207" t="s">
        <v>130</v>
      </c>
      <c r="J18139" s="207">
        <v>-10</v>
      </c>
      <c r="K18139" s="79" t="str">
        <f>IFERROR(IFERROR(VLOOKUP(I18139,'DE-PARA'!B:D,3,0),VLOOKUP(I18139,'DE-PARA'!C:D,2,0)),"NÃO ENCONTRADO")</f>
        <v>Outras Saídas</v>
      </c>
      <c r="L18139" s="56" t="str">
        <f>VLOOKUP(K18139,'Base -Receita-Despesa'!$B:$AS,1,FALSE)</f>
        <v>Outras Saídas</v>
      </c>
    </row>
    <row r="18140" spans="1:12" x14ac:dyDescent="0.3">
      <c r="A18140" s="286" t="str">
        <f t="shared" si="566"/>
        <v>2020</v>
      </c>
      <c r="B18140" s="205" t="s">
        <v>691</v>
      </c>
      <c r="C18140" s="205" t="s">
        <v>692</v>
      </c>
      <c r="D18140" s="72" t="str">
        <f t="shared" si="567"/>
        <v>mai/2020</v>
      </c>
      <c r="E18140" s="206">
        <v>43980</v>
      </c>
      <c r="F18140" s="205" t="s">
        <v>210</v>
      </c>
      <c r="G18140" s="205" t="s">
        <v>287</v>
      </c>
      <c r="H18140" s="207" t="s">
        <v>196</v>
      </c>
      <c r="I18140" s="207" t="s">
        <v>130</v>
      </c>
      <c r="J18140" s="207">
        <v>-10</v>
      </c>
      <c r="K18140" s="79" t="str">
        <f>IFERROR(IFERROR(VLOOKUP(I18140,'DE-PARA'!B:D,3,0),VLOOKUP(I18140,'DE-PARA'!C:D,2,0)),"NÃO ENCONTRADO")</f>
        <v>Outras Saídas</v>
      </c>
      <c r="L18140" s="56" t="str">
        <f>VLOOKUP(K18140,'Base -Receita-Despesa'!$B:$AS,1,FALSE)</f>
        <v>Outras Saídas</v>
      </c>
    </row>
    <row r="18141" spans="1:12" x14ac:dyDescent="0.3">
      <c r="A18141" s="286" t="str">
        <f t="shared" si="566"/>
        <v>2020</v>
      </c>
      <c r="B18141" s="205" t="s">
        <v>691</v>
      </c>
      <c r="C18141" s="205" t="s">
        <v>692</v>
      </c>
      <c r="D18141" s="72" t="str">
        <f t="shared" si="567"/>
        <v>mai/2020</v>
      </c>
      <c r="E18141" s="206">
        <v>43980</v>
      </c>
      <c r="F18141" s="205" t="s">
        <v>210</v>
      </c>
      <c r="G18141" s="205" t="s">
        <v>287</v>
      </c>
      <c r="H18141" s="207" t="s">
        <v>196</v>
      </c>
      <c r="I18141" s="207" t="s">
        <v>130</v>
      </c>
      <c r="J18141" s="207">
        <v>-10</v>
      </c>
      <c r="K18141" s="79" t="str">
        <f>IFERROR(IFERROR(VLOOKUP(I18141,'DE-PARA'!B:D,3,0),VLOOKUP(I18141,'DE-PARA'!C:D,2,0)),"NÃO ENCONTRADO")</f>
        <v>Outras Saídas</v>
      </c>
      <c r="L18141" s="56" t="str">
        <f>VLOOKUP(K18141,'Base -Receita-Despesa'!$B:$AS,1,FALSE)</f>
        <v>Outras Saídas</v>
      </c>
    </row>
    <row r="18142" spans="1:12" x14ac:dyDescent="0.3">
      <c r="A18142" s="286" t="str">
        <f t="shared" si="566"/>
        <v>2020</v>
      </c>
      <c r="B18142" s="205" t="s">
        <v>691</v>
      </c>
      <c r="C18142" s="205" t="s">
        <v>692</v>
      </c>
      <c r="D18142" s="72" t="str">
        <f t="shared" si="567"/>
        <v>mai/2020</v>
      </c>
      <c r="E18142" s="206">
        <v>43980</v>
      </c>
      <c r="F18142" s="205" t="s">
        <v>210</v>
      </c>
      <c r="G18142" s="205" t="s">
        <v>287</v>
      </c>
      <c r="H18142" s="207" t="s">
        <v>196</v>
      </c>
      <c r="I18142" s="207" t="s">
        <v>130</v>
      </c>
      <c r="J18142" s="207">
        <v>-10</v>
      </c>
      <c r="K18142" s="79" t="str">
        <f>IFERROR(IFERROR(VLOOKUP(I18142,'DE-PARA'!B:D,3,0),VLOOKUP(I18142,'DE-PARA'!C:D,2,0)),"NÃO ENCONTRADO")</f>
        <v>Outras Saídas</v>
      </c>
      <c r="L18142" s="56" t="str">
        <f>VLOOKUP(K18142,'Base -Receita-Despesa'!$B:$AS,1,FALSE)</f>
        <v>Outras Saídas</v>
      </c>
    </row>
    <row r="18143" spans="1:12" x14ac:dyDescent="0.3">
      <c r="A18143" s="286" t="str">
        <f t="shared" si="566"/>
        <v>2020</v>
      </c>
      <c r="B18143" s="205" t="s">
        <v>691</v>
      </c>
      <c r="C18143" s="205" t="s">
        <v>692</v>
      </c>
      <c r="D18143" s="72" t="str">
        <f t="shared" si="567"/>
        <v>mai/2020</v>
      </c>
      <c r="E18143" s="206">
        <v>43980</v>
      </c>
      <c r="F18143" s="205">
        <v>15402</v>
      </c>
      <c r="G18143" s="205" t="s">
        <v>313</v>
      </c>
      <c r="H18143" s="207" t="s">
        <v>2368</v>
      </c>
      <c r="I18143" s="207" t="s">
        <v>240</v>
      </c>
      <c r="J18143" s="208">
        <v>-4333.33</v>
      </c>
      <c r="K18143" s="79" t="str">
        <f>IFERROR(IFERROR(VLOOKUP(I18143,'DE-PARA'!B:D,3,0),VLOOKUP(I18143,'DE-PARA'!C:D,2,0)),"NÃO ENCONTRADO")</f>
        <v>Materiais</v>
      </c>
      <c r="L18143" s="56" t="str">
        <f>VLOOKUP(K18143,'Base -Receita-Despesa'!$B:$AS,1,FALSE)</f>
        <v>Materiais</v>
      </c>
    </row>
    <row r="18144" spans="1:12" x14ac:dyDescent="0.3">
      <c r="A18144" s="286" t="str">
        <f t="shared" si="566"/>
        <v>2020</v>
      </c>
      <c r="B18144" s="205" t="s">
        <v>691</v>
      </c>
      <c r="C18144" s="205" t="s">
        <v>692</v>
      </c>
      <c r="D18144" s="72" t="str">
        <f t="shared" si="567"/>
        <v>mai/2020</v>
      </c>
      <c r="E18144" s="206">
        <v>43980</v>
      </c>
      <c r="F18144" s="205">
        <v>32</v>
      </c>
      <c r="G18144" s="205" t="s">
        <v>287</v>
      </c>
      <c r="H18144" s="207" t="s">
        <v>3030</v>
      </c>
      <c r="I18144" s="207" t="s">
        <v>235</v>
      </c>
      <c r="J18144" s="208">
        <v>-112901.55</v>
      </c>
      <c r="K18144" s="79" t="str">
        <f>IFERROR(IFERROR(VLOOKUP(I18144,'DE-PARA'!B:D,3,0),VLOOKUP(I18144,'DE-PARA'!C:D,2,0)),"NÃO ENCONTRADO")</f>
        <v>Pessoal</v>
      </c>
      <c r="L18144" s="56" t="str">
        <f>VLOOKUP(K18144,'Base -Receita-Despesa'!$B:$AS,1,FALSE)</f>
        <v>Pessoal</v>
      </c>
    </row>
    <row r="18145" spans="1:12" x14ac:dyDescent="0.3">
      <c r="A18145" s="286" t="str">
        <f t="shared" si="566"/>
        <v>2020</v>
      </c>
      <c r="B18145" s="205" t="s">
        <v>691</v>
      </c>
      <c r="C18145" s="205" t="s">
        <v>692</v>
      </c>
      <c r="D18145" s="72" t="str">
        <f t="shared" si="567"/>
        <v>mai/2020</v>
      </c>
      <c r="E18145" s="206">
        <v>43980</v>
      </c>
      <c r="F18145" s="205">
        <v>34</v>
      </c>
      <c r="G18145" s="205" t="s">
        <v>287</v>
      </c>
      <c r="H18145" s="207" t="s">
        <v>3030</v>
      </c>
      <c r="I18145" s="207" t="s">
        <v>235</v>
      </c>
      <c r="J18145" s="208">
        <v>-179425.82</v>
      </c>
      <c r="K18145" s="79" t="str">
        <f>IFERROR(IFERROR(VLOOKUP(I18145,'DE-PARA'!B:D,3,0),VLOOKUP(I18145,'DE-PARA'!C:D,2,0)),"NÃO ENCONTRADO")</f>
        <v>Pessoal</v>
      </c>
      <c r="L18145" s="56" t="str">
        <f>VLOOKUP(K18145,'Base -Receita-Despesa'!$B:$AS,1,FALSE)</f>
        <v>Pessoal</v>
      </c>
    </row>
    <row r="18146" spans="1:12" x14ac:dyDescent="0.3">
      <c r="A18146" s="286" t="str">
        <f t="shared" si="566"/>
        <v>2020</v>
      </c>
      <c r="B18146" s="205" t="s">
        <v>691</v>
      </c>
      <c r="C18146" s="205" t="s">
        <v>692</v>
      </c>
      <c r="D18146" s="72" t="str">
        <f t="shared" si="567"/>
        <v>mai/2020</v>
      </c>
      <c r="E18146" s="206">
        <v>43980</v>
      </c>
      <c r="F18146" s="205">
        <v>35</v>
      </c>
      <c r="G18146" s="205" t="s">
        <v>287</v>
      </c>
      <c r="H18146" s="207" t="s">
        <v>3030</v>
      </c>
      <c r="I18146" s="207" t="s">
        <v>235</v>
      </c>
      <c r="J18146" s="208">
        <v>-32899.81</v>
      </c>
      <c r="K18146" s="79" t="str">
        <f>IFERROR(IFERROR(VLOOKUP(I18146,'DE-PARA'!B:D,3,0),VLOOKUP(I18146,'DE-PARA'!C:D,2,0)),"NÃO ENCONTRADO")</f>
        <v>Pessoal</v>
      </c>
      <c r="L18146" s="56" t="str">
        <f>VLOOKUP(K18146,'Base -Receita-Despesa'!$B:$AS,1,FALSE)</f>
        <v>Pessoal</v>
      </c>
    </row>
    <row r="18147" spans="1:12" x14ac:dyDescent="0.3">
      <c r="A18147" s="286" t="str">
        <f t="shared" si="566"/>
        <v>2020</v>
      </c>
      <c r="B18147" s="205" t="s">
        <v>691</v>
      </c>
      <c r="C18147" s="205" t="s">
        <v>692</v>
      </c>
      <c r="D18147" s="72" t="str">
        <f t="shared" si="567"/>
        <v>mai/2020</v>
      </c>
      <c r="E18147" s="206">
        <v>43980</v>
      </c>
      <c r="F18147" s="205" t="s">
        <v>203</v>
      </c>
      <c r="G18147" s="205" t="s">
        <v>287</v>
      </c>
      <c r="H18147" s="207" t="s">
        <v>204</v>
      </c>
      <c r="I18147" s="207" t="s">
        <v>292</v>
      </c>
      <c r="J18147" s="208">
        <v>371760.8</v>
      </c>
      <c r="K18147" s="79" t="str">
        <f>IFERROR(IFERROR(VLOOKUP(I18147,'DE-PARA'!B:D,3,0),VLOOKUP(I18147,'DE-PARA'!C:D,2,0)),"NÃO ENCONTRADO")</f>
        <v>Entrada Conta Aplicação (+)</v>
      </c>
      <c r="L18147" s="56" t="str">
        <f>VLOOKUP(K18147,'Base -Receita-Despesa'!$B:$AS,1,FALSE)</f>
        <v>ENTRADA CONTA APLICAÇÃO (+)</v>
      </c>
    </row>
    <row r="18148" spans="1:12" x14ac:dyDescent="0.3">
      <c r="A18148" s="286" t="str">
        <f t="shared" si="566"/>
        <v>2020</v>
      </c>
      <c r="B18148" s="205" t="s">
        <v>691</v>
      </c>
      <c r="C18148" s="205" t="s">
        <v>692</v>
      </c>
      <c r="D18148" s="72" t="str">
        <f t="shared" si="567"/>
        <v>mai/2020</v>
      </c>
      <c r="E18148" s="206">
        <v>43980</v>
      </c>
      <c r="F18148" s="205">
        <v>233589</v>
      </c>
      <c r="G18148" s="205" t="s">
        <v>287</v>
      </c>
      <c r="H18148" s="207" t="s">
        <v>2660</v>
      </c>
      <c r="I18148" s="207" t="s">
        <v>245</v>
      </c>
      <c r="J18148" s="208">
        <v>-15944</v>
      </c>
      <c r="K18148" s="79" t="str">
        <f>IFERROR(IFERROR(VLOOKUP(I18148,'DE-PARA'!B:D,3,0),VLOOKUP(I18148,'DE-PARA'!C:D,2,0)),"NÃO ENCONTRADO")</f>
        <v>Materiais</v>
      </c>
      <c r="L18148" s="56" t="str">
        <f>VLOOKUP(K18148,'Base -Receita-Despesa'!$B:$AS,1,FALSE)</f>
        <v>Materiais</v>
      </c>
    </row>
    <row r="18149" spans="1:12" x14ac:dyDescent="0.3">
      <c r="A18149" s="286" t="str">
        <f t="shared" si="566"/>
        <v>2020</v>
      </c>
      <c r="B18149" s="205" t="s">
        <v>691</v>
      </c>
      <c r="C18149" s="205" t="s">
        <v>692</v>
      </c>
      <c r="D18149" s="72" t="str">
        <f t="shared" si="567"/>
        <v>mai/2020</v>
      </c>
      <c r="E18149" s="206">
        <v>43980</v>
      </c>
      <c r="F18149" s="205">
        <v>15</v>
      </c>
      <c r="G18149" s="205" t="s">
        <v>287</v>
      </c>
      <c r="H18149" s="207" t="s">
        <v>3023</v>
      </c>
      <c r="I18149" s="278" t="s">
        <v>235</v>
      </c>
      <c r="J18149" s="208">
        <v>-35099.9</v>
      </c>
      <c r="K18149" s="79" t="str">
        <f>IFERROR(IFERROR(VLOOKUP(I18149,'DE-PARA'!B:D,3,0),VLOOKUP(I18149,'DE-PARA'!C:D,2,0)),"NÃO ENCONTRADO")</f>
        <v>Pessoal</v>
      </c>
      <c r="L18149" s="56" t="str">
        <f>VLOOKUP(K18149,'Base -Receita-Despesa'!$B:$AS,1,FALSE)</f>
        <v>Pessoal</v>
      </c>
    </row>
    <row r="18150" spans="1:12" x14ac:dyDescent="0.3">
      <c r="A18150" s="286" t="str">
        <f t="shared" si="566"/>
        <v>2020</v>
      </c>
      <c r="B18150" s="205" t="s">
        <v>691</v>
      </c>
      <c r="C18150" s="205" t="s">
        <v>692</v>
      </c>
      <c r="D18150" s="72" t="str">
        <f t="shared" si="567"/>
        <v>mai/2020</v>
      </c>
      <c r="E18150" s="206">
        <v>43980</v>
      </c>
      <c r="F18150" s="205" t="s">
        <v>211</v>
      </c>
      <c r="G18150" s="205" t="s">
        <v>287</v>
      </c>
      <c r="H18150" s="207" t="s">
        <v>2940</v>
      </c>
      <c r="I18150" s="207" t="s">
        <v>139</v>
      </c>
      <c r="J18150" s="207">
        <v>30.15</v>
      </c>
      <c r="K18150" s="79" t="str">
        <f>IFERROR(IFERROR(VLOOKUP(I18150,'DE-PARA'!B:D,3,0),VLOOKUP(I18150,'DE-PARA'!C:D,2,0)),"NÃO ENCONTRADO")</f>
        <v>Outras Saídas</v>
      </c>
      <c r="L18150" s="56" t="str">
        <f>VLOOKUP(K18150,'Base -Receita-Despesa'!$B:$AS,1,FALSE)</f>
        <v>Outras Saídas</v>
      </c>
    </row>
    <row r="18151" spans="1:12" x14ac:dyDescent="0.3">
      <c r="A18151" s="286" t="str">
        <f t="shared" si="566"/>
        <v>2020</v>
      </c>
      <c r="B18151" s="205" t="s">
        <v>691</v>
      </c>
      <c r="C18151" s="205" t="s">
        <v>692</v>
      </c>
      <c r="D18151" s="72" t="str">
        <f t="shared" si="567"/>
        <v>mai/2020</v>
      </c>
      <c r="E18151" s="206">
        <v>43981</v>
      </c>
      <c r="F18151" s="205" t="s">
        <v>170</v>
      </c>
      <c r="G18151" s="205" t="s">
        <v>287</v>
      </c>
      <c r="H18151" s="207" t="s">
        <v>3031</v>
      </c>
      <c r="I18151" s="207" t="s">
        <v>230</v>
      </c>
      <c r="J18151" s="207">
        <v>282.8</v>
      </c>
      <c r="K18151" s="79" t="str">
        <f>IFERROR(IFERROR(VLOOKUP(I18151,'DE-PARA'!B:D,3,0),VLOOKUP(I18151,'DE-PARA'!C:D,2,0)),"NÃO ENCONTRADO")</f>
        <v>Rendimentos sobre Aplicações Financeiras</v>
      </c>
      <c r="L18151" s="56" t="str">
        <f>VLOOKUP(K18151,'Base -Receita-Despesa'!$B:$AS,1,FALSE)</f>
        <v>Rendimentos sobre Aplicações Financeiras</v>
      </c>
    </row>
    <row r="18152" spans="1:12" x14ac:dyDescent="0.3">
      <c r="A18152" s="286" t="str">
        <f t="shared" si="566"/>
        <v>2020</v>
      </c>
      <c r="B18152" s="205" t="s">
        <v>693</v>
      </c>
      <c r="C18152" s="205" t="s">
        <v>692</v>
      </c>
      <c r="D18152" s="72" t="str">
        <f t="shared" si="567"/>
        <v>mai/2020</v>
      </c>
      <c r="E18152" s="206">
        <v>43981</v>
      </c>
      <c r="F18152" s="205" t="s">
        <v>170</v>
      </c>
      <c r="G18152" s="205" t="s">
        <v>287</v>
      </c>
      <c r="H18152" s="207" t="s">
        <v>3031</v>
      </c>
      <c r="I18152" s="207" t="s">
        <v>230</v>
      </c>
      <c r="J18152" s="207">
        <v>1.1299999999999999</v>
      </c>
      <c r="K18152" s="79" t="str">
        <f>IFERROR(IFERROR(VLOOKUP(I18152,'DE-PARA'!B:D,3,0),VLOOKUP(I18152,'DE-PARA'!C:D,2,0)),"NÃO ENCONTRADO")</f>
        <v>Rendimentos sobre Aplicações Financeiras</v>
      </c>
      <c r="L18152" s="56" t="str">
        <f>VLOOKUP(K18152,'Base -Receita-Despesa'!$B:$AS,1,FALSE)</f>
        <v>Rendimentos sobre Aplicações Financeiras</v>
      </c>
    </row>
    <row r="18153" spans="1:12" x14ac:dyDescent="0.3">
      <c r="A18153" s="286" t="str">
        <f t="shared" si="566"/>
        <v>2020</v>
      </c>
      <c r="B18153" s="205" t="s">
        <v>691</v>
      </c>
      <c r="C18153" s="205" t="s">
        <v>692</v>
      </c>
      <c r="D18153" s="72" t="str">
        <f t="shared" si="567"/>
        <v>jun/2020</v>
      </c>
      <c r="E18153" s="206">
        <v>43983</v>
      </c>
      <c r="F18153" s="205">
        <v>402</v>
      </c>
      <c r="G18153" s="205" t="s">
        <v>287</v>
      </c>
      <c r="H18153" s="207" t="s">
        <v>3032</v>
      </c>
      <c r="I18153" s="207" t="s">
        <v>235</v>
      </c>
      <c r="J18153" s="208">
        <v>-57811.6</v>
      </c>
      <c r="K18153" s="79" t="str">
        <f>IFERROR(IFERROR(VLOOKUP(I18153,'DE-PARA'!B:D,3,0),VLOOKUP(I18153,'DE-PARA'!C:D,2,0)),"NÃO ENCONTRADO")</f>
        <v>Pessoal</v>
      </c>
      <c r="L18153" s="56" t="str">
        <f>VLOOKUP(K18153,'Base -Receita-Despesa'!$B:$AS,1,FALSE)</f>
        <v>Pessoal</v>
      </c>
    </row>
    <row r="18154" spans="1:12" x14ac:dyDescent="0.3">
      <c r="A18154" s="286" t="str">
        <f t="shared" si="566"/>
        <v>2020</v>
      </c>
      <c r="B18154" s="205" t="s">
        <v>691</v>
      </c>
      <c r="C18154" s="205" t="s">
        <v>692</v>
      </c>
      <c r="D18154" s="72" t="str">
        <f t="shared" si="567"/>
        <v>jun/2020</v>
      </c>
      <c r="E18154" s="206">
        <v>43983</v>
      </c>
      <c r="F18154" s="205">
        <v>49</v>
      </c>
      <c r="G18154" s="205" t="s">
        <v>287</v>
      </c>
      <c r="H18154" s="207" t="s">
        <v>3033</v>
      </c>
      <c r="I18154" s="207" t="s">
        <v>235</v>
      </c>
      <c r="J18154" s="208">
        <v>-16236.05</v>
      </c>
      <c r="K18154" s="79" t="str">
        <f>IFERROR(IFERROR(VLOOKUP(I18154,'DE-PARA'!B:D,3,0),VLOOKUP(I18154,'DE-PARA'!C:D,2,0)),"NÃO ENCONTRADO")</f>
        <v>Pessoal</v>
      </c>
      <c r="L18154" s="56" t="str">
        <f>VLOOKUP(K18154,'Base -Receita-Despesa'!$B:$AS,1,FALSE)</f>
        <v>Pessoal</v>
      </c>
    </row>
    <row r="18155" spans="1:12" x14ac:dyDescent="0.3">
      <c r="A18155" s="286" t="str">
        <f t="shared" si="566"/>
        <v>2020</v>
      </c>
      <c r="B18155" s="205" t="s">
        <v>691</v>
      </c>
      <c r="C18155" s="205" t="s">
        <v>692</v>
      </c>
      <c r="D18155" s="72" t="str">
        <f t="shared" si="567"/>
        <v>jun/2020</v>
      </c>
      <c r="E18155" s="206">
        <v>43983</v>
      </c>
      <c r="F18155" s="205">
        <v>410</v>
      </c>
      <c r="G18155" s="205" t="s">
        <v>287</v>
      </c>
      <c r="H18155" s="207" t="s">
        <v>3032</v>
      </c>
      <c r="I18155" s="207" t="s">
        <v>235</v>
      </c>
      <c r="J18155" s="208">
        <v>-87921.83</v>
      </c>
      <c r="K18155" s="79" t="str">
        <f>IFERROR(IFERROR(VLOOKUP(I18155,'DE-PARA'!B:D,3,0),VLOOKUP(I18155,'DE-PARA'!C:D,2,0)),"NÃO ENCONTRADO")</f>
        <v>Pessoal</v>
      </c>
      <c r="L18155" s="56" t="str">
        <f>VLOOKUP(K18155,'Base -Receita-Despesa'!$B:$AS,1,FALSE)</f>
        <v>Pessoal</v>
      </c>
    </row>
    <row r="18156" spans="1:12" x14ac:dyDescent="0.3">
      <c r="A18156" s="286" t="str">
        <f t="shared" si="566"/>
        <v>2020</v>
      </c>
      <c r="B18156" s="205" t="s">
        <v>691</v>
      </c>
      <c r="C18156" s="205" t="s">
        <v>692</v>
      </c>
      <c r="D18156" s="72" t="str">
        <f t="shared" si="567"/>
        <v>jun/2020</v>
      </c>
      <c r="E18156" s="206">
        <v>43983</v>
      </c>
      <c r="F18156" s="205">
        <v>14028</v>
      </c>
      <c r="G18156" s="205" t="s">
        <v>287</v>
      </c>
      <c r="H18156" s="207" t="s">
        <v>3034</v>
      </c>
      <c r="I18156" s="207" t="s">
        <v>241</v>
      </c>
      <c r="J18156" s="208">
        <v>-11920</v>
      </c>
      <c r="K18156" s="79" t="str">
        <f>IFERROR(IFERROR(VLOOKUP(I18156,'DE-PARA'!B:D,3,0),VLOOKUP(I18156,'DE-PARA'!C:D,2,0)),"NÃO ENCONTRADO")</f>
        <v>Materiais</v>
      </c>
      <c r="L18156" s="56" t="str">
        <f>VLOOKUP(K18156,'Base -Receita-Despesa'!$B:$AS,1,FALSE)</f>
        <v>Materiais</v>
      </c>
    </row>
    <row r="18157" spans="1:12" x14ac:dyDescent="0.3">
      <c r="A18157" s="286" t="str">
        <f t="shared" si="566"/>
        <v>2020</v>
      </c>
      <c r="B18157" s="205" t="s">
        <v>691</v>
      </c>
      <c r="C18157" s="205" t="s">
        <v>692</v>
      </c>
      <c r="D18157" s="72" t="str">
        <f t="shared" si="567"/>
        <v>jun/2020</v>
      </c>
      <c r="E18157" s="206">
        <v>43983</v>
      </c>
      <c r="F18157" s="205">
        <v>898838</v>
      </c>
      <c r="G18157" s="205" t="s">
        <v>295</v>
      </c>
      <c r="H18157" s="207" t="s">
        <v>2368</v>
      </c>
      <c r="I18157" s="207" t="s">
        <v>240</v>
      </c>
      <c r="J18157" s="208">
        <v>-21560.13</v>
      </c>
      <c r="K18157" s="79" t="str">
        <f>IFERROR(IFERROR(VLOOKUP(I18157,'DE-PARA'!B:D,3,0),VLOOKUP(I18157,'DE-PARA'!C:D,2,0)),"NÃO ENCONTRADO")</f>
        <v>Materiais</v>
      </c>
      <c r="L18157" s="56" t="str">
        <f>VLOOKUP(K18157,'Base -Receita-Despesa'!$B:$AS,1,FALSE)</f>
        <v>Materiais</v>
      </c>
    </row>
    <row r="18158" spans="1:12" x14ac:dyDescent="0.3">
      <c r="A18158" s="286" t="str">
        <f t="shared" si="566"/>
        <v>2020</v>
      </c>
      <c r="B18158" s="205" t="s">
        <v>691</v>
      </c>
      <c r="C18158" s="205" t="s">
        <v>692</v>
      </c>
      <c r="D18158" s="72" t="str">
        <f t="shared" si="567"/>
        <v>jun/2020</v>
      </c>
      <c r="E18158" s="206">
        <v>43983</v>
      </c>
      <c r="F18158" s="205">
        <v>215923</v>
      </c>
      <c r="G18158" s="205" t="s">
        <v>289</v>
      </c>
      <c r="H18158" s="207" t="s">
        <v>999</v>
      </c>
      <c r="I18158" s="207" t="s">
        <v>253</v>
      </c>
      <c r="J18158" s="208">
        <v>-9986.1</v>
      </c>
      <c r="K18158" s="79" t="str">
        <f>IFERROR(IFERROR(VLOOKUP(I18158,'DE-PARA'!B:D,3,0),VLOOKUP(I18158,'DE-PARA'!C:D,2,0)),"NÃO ENCONTRADO")</f>
        <v>Materiais</v>
      </c>
      <c r="L18158" s="56" t="str">
        <f>VLOOKUP(K18158,'Base -Receita-Despesa'!$B:$AS,1,FALSE)</f>
        <v>Materiais</v>
      </c>
    </row>
    <row r="18159" spans="1:12" x14ac:dyDescent="0.3">
      <c r="A18159" s="286" t="str">
        <f t="shared" si="566"/>
        <v>2020</v>
      </c>
      <c r="B18159" s="205" t="s">
        <v>691</v>
      </c>
      <c r="C18159" s="205" t="s">
        <v>692</v>
      </c>
      <c r="D18159" s="72" t="str">
        <f t="shared" si="567"/>
        <v>jun/2020</v>
      </c>
      <c r="E18159" s="206">
        <v>43983</v>
      </c>
      <c r="F18159" s="205">
        <v>215923</v>
      </c>
      <c r="G18159" s="205" t="s">
        <v>289</v>
      </c>
      <c r="H18159" s="207" t="s">
        <v>999</v>
      </c>
      <c r="I18159" s="207" t="s">
        <v>189</v>
      </c>
      <c r="J18159" s="207">
        <v>-381.34</v>
      </c>
      <c r="K18159" s="79" t="str">
        <f>IFERROR(IFERROR(VLOOKUP(I18159,'DE-PARA'!B:D,3,0),VLOOKUP(I18159,'DE-PARA'!C:D,2,0)),"NÃO ENCONTRADO")</f>
        <v>Outras Saídas</v>
      </c>
      <c r="L18159" s="56" t="str">
        <f>VLOOKUP(K18159,'Base -Receita-Despesa'!$B:$AS,1,FALSE)</f>
        <v>Outras Saídas</v>
      </c>
    </row>
    <row r="18160" spans="1:12" x14ac:dyDescent="0.3">
      <c r="A18160" s="286" t="str">
        <f t="shared" si="566"/>
        <v>2020</v>
      </c>
      <c r="B18160" s="205" t="s">
        <v>691</v>
      </c>
      <c r="C18160" s="205" t="s">
        <v>692</v>
      </c>
      <c r="D18160" s="72" t="str">
        <f t="shared" si="567"/>
        <v>jun/2020</v>
      </c>
      <c r="E18160" s="206">
        <v>43983</v>
      </c>
      <c r="F18160" s="205" t="s">
        <v>210</v>
      </c>
      <c r="G18160" s="205" t="s">
        <v>287</v>
      </c>
      <c r="H18160" s="207" t="s">
        <v>196</v>
      </c>
      <c r="I18160" s="207" t="s">
        <v>130</v>
      </c>
      <c r="J18160" s="207">
        <v>-10</v>
      </c>
      <c r="K18160" s="79" t="str">
        <f>IFERROR(IFERROR(VLOOKUP(I18160,'DE-PARA'!B:D,3,0),VLOOKUP(I18160,'DE-PARA'!C:D,2,0)),"NÃO ENCONTRADO")</f>
        <v>Outras Saídas</v>
      </c>
      <c r="L18160" s="56" t="str">
        <f>VLOOKUP(K18160,'Base -Receita-Despesa'!$B:$AS,1,FALSE)</f>
        <v>Outras Saídas</v>
      </c>
    </row>
    <row r="18161" spans="1:12" x14ac:dyDescent="0.3">
      <c r="A18161" s="286" t="str">
        <f t="shared" si="566"/>
        <v>2020</v>
      </c>
      <c r="B18161" s="205" t="s">
        <v>691</v>
      </c>
      <c r="C18161" s="205" t="s">
        <v>692</v>
      </c>
      <c r="D18161" s="72" t="str">
        <f t="shared" si="567"/>
        <v>jun/2020</v>
      </c>
      <c r="E18161" s="206">
        <v>43983</v>
      </c>
      <c r="F18161" s="205" t="s">
        <v>210</v>
      </c>
      <c r="G18161" s="205" t="s">
        <v>287</v>
      </c>
      <c r="H18161" s="207" t="s">
        <v>196</v>
      </c>
      <c r="I18161" s="207" t="s">
        <v>130</v>
      </c>
      <c r="J18161" s="207">
        <v>-38.159999999999997</v>
      </c>
      <c r="K18161" s="79" t="str">
        <f>IFERROR(IFERROR(VLOOKUP(I18161,'DE-PARA'!B:D,3,0),VLOOKUP(I18161,'DE-PARA'!C:D,2,0)),"NÃO ENCONTRADO")</f>
        <v>Outras Saídas</v>
      </c>
      <c r="L18161" s="56" t="str">
        <f>VLOOKUP(K18161,'Base -Receita-Despesa'!$B:$AS,1,FALSE)</f>
        <v>Outras Saídas</v>
      </c>
    </row>
    <row r="18162" spans="1:12" x14ac:dyDescent="0.3">
      <c r="A18162" s="286" t="str">
        <f t="shared" si="566"/>
        <v>2020</v>
      </c>
      <c r="B18162" s="205" t="s">
        <v>691</v>
      </c>
      <c r="C18162" s="205" t="s">
        <v>692</v>
      </c>
      <c r="D18162" s="72" t="str">
        <f t="shared" si="567"/>
        <v>jun/2020</v>
      </c>
      <c r="E18162" s="206">
        <v>43983</v>
      </c>
      <c r="F18162" s="205" t="s">
        <v>203</v>
      </c>
      <c r="G18162" s="205" t="s">
        <v>287</v>
      </c>
      <c r="H18162" s="207" t="s">
        <v>204</v>
      </c>
      <c r="I18162" s="207" t="s">
        <v>292</v>
      </c>
      <c r="J18162" s="208">
        <v>205865.21</v>
      </c>
      <c r="K18162" s="79" t="str">
        <f>IFERROR(IFERROR(VLOOKUP(I18162,'DE-PARA'!B:D,3,0),VLOOKUP(I18162,'DE-PARA'!C:D,2,0)),"NÃO ENCONTRADO")</f>
        <v>Entrada Conta Aplicação (+)</v>
      </c>
      <c r="L18162" s="56" t="str">
        <f>VLOOKUP(K18162,'Base -Receita-Despesa'!$B:$AS,1,FALSE)</f>
        <v>ENTRADA CONTA APLICAÇÃO (+)</v>
      </c>
    </row>
    <row r="18163" spans="1:12" x14ac:dyDescent="0.3">
      <c r="A18163" s="286" t="str">
        <f t="shared" si="566"/>
        <v>2020</v>
      </c>
      <c r="B18163" s="205" t="s">
        <v>691</v>
      </c>
      <c r="C18163" s="205" t="s">
        <v>692</v>
      </c>
      <c r="D18163" s="72" t="str">
        <f t="shared" si="567"/>
        <v>jun/2020</v>
      </c>
      <c r="E18163" s="206">
        <v>43986</v>
      </c>
      <c r="F18163" s="205">
        <v>3820</v>
      </c>
      <c r="G18163" s="205" t="s">
        <v>287</v>
      </c>
      <c r="H18163" s="207" t="s">
        <v>3035</v>
      </c>
      <c r="I18163" s="207" t="s">
        <v>248</v>
      </c>
      <c r="J18163" s="207">
        <v>-300</v>
      </c>
      <c r="K18163" s="79" t="str">
        <f>IFERROR(IFERROR(VLOOKUP(I18163,'DE-PARA'!B:D,3,0),VLOOKUP(I18163,'DE-PARA'!C:D,2,0)),"NÃO ENCONTRADO")</f>
        <v>Materiais</v>
      </c>
      <c r="L18163" s="56" t="str">
        <f>VLOOKUP(K18163,'Base -Receita-Despesa'!$B:$AS,1,FALSE)</f>
        <v>Materiais</v>
      </c>
    </row>
    <row r="18164" spans="1:12" x14ac:dyDescent="0.3">
      <c r="A18164" s="286" t="str">
        <f t="shared" si="566"/>
        <v>2020</v>
      </c>
      <c r="B18164" s="205" t="s">
        <v>691</v>
      </c>
      <c r="C18164" s="205" t="s">
        <v>692</v>
      </c>
      <c r="D18164" s="72" t="str">
        <f t="shared" si="567"/>
        <v>jun/2020</v>
      </c>
      <c r="E18164" s="206">
        <v>43986</v>
      </c>
      <c r="F18164" s="205">
        <v>1613</v>
      </c>
      <c r="G18164" s="205" t="s">
        <v>287</v>
      </c>
      <c r="H18164" s="207" t="s">
        <v>2770</v>
      </c>
      <c r="I18164" s="207" t="s">
        <v>248</v>
      </c>
      <c r="J18164" s="208">
        <v>-3369.6</v>
      </c>
      <c r="K18164" s="79" t="str">
        <f>IFERROR(IFERROR(VLOOKUP(I18164,'DE-PARA'!B:D,3,0),VLOOKUP(I18164,'DE-PARA'!C:D,2,0)),"NÃO ENCONTRADO")</f>
        <v>Materiais</v>
      </c>
      <c r="L18164" s="56" t="str">
        <f>VLOOKUP(K18164,'Base -Receita-Despesa'!$B:$AS,1,FALSE)</f>
        <v>Materiais</v>
      </c>
    </row>
    <row r="18165" spans="1:12" x14ac:dyDescent="0.3">
      <c r="A18165" s="286" t="str">
        <f t="shared" si="566"/>
        <v>2020</v>
      </c>
      <c r="B18165" s="205" t="s">
        <v>691</v>
      </c>
      <c r="C18165" s="205" t="s">
        <v>692</v>
      </c>
      <c r="D18165" s="72" t="str">
        <f t="shared" si="567"/>
        <v>jun/2020</v>
      </c>
      <c r="E18165" s="206">
        <v>43986</v>
      </c>
      <c r="F18165" s="205">
        <v>17667</v>
      </c>
      <c r="G18165" s="205" t="s">
        <v>287</v>
      </c>
      <c r="H18165" s="207" t="s">
        <v>3036</v>
      </c>
      <c r="I18165" s="207" t="s">
        <v>248</v>
      </c>
      <c r="J18165" s="207">
        <v>-753.1</v>
      </c>
      <c r="K18165" s="79" t="str">
        <f>IFERROR(IFERROR(VLOOKUP(I18165,'DE-PARA'!B:D,3,0),VLOOKUP(I18165,'DE-PARA'!C:D,2,0)),"NÃO ENCONTRADO")</f>
        <v>Materiais</v>
      </c>
      <c r="L18165" s="56" t="str">
        <f>VLOOKUP(K18165,'Base -Receita-Despesa'!$B:$AS,1,FALSE)</f>
        <v>Materiais</v>
      </c>
    </row>
    <row r="18166" spans="1:12" x14ac:dyDescent="0.3">
      <c r="A18166" s="286" t="str">
        <f t="shared" si="566"/>
        <v>2020</v>
      </c>
      <c r="B18166" s="205" t="s">
        <v>691</v>
      </c>
      <c r="C18166" s="205" t="s">
        <v>692</v>
      </c>
      <c r="D18166" s="72" t="str">
        <f t="shared" si="567"/>
        <v>jun/2020</v>
      </c>
      <c r="E18166" s="206">
        <v>43986</v>
      </c>
      <c r="F18166" s="205" t="s">
        <v>211</v>
      </c>
      <c r="G18166" s="205" t="s">
        <v>287</v>
      </c>
      <c r="H18166" s="207" t="s">
        <v>3037</v>
      </c>
      <c r="I18166" s="207" t="s">
        <v>139</v>
      </c>
      <c r="J18166" s="208">
        <v>-5000</v>
      </c>
      <c r="K18166" s="79" t="str">
        <f>IFERROR(IFERROR(VLOOKUP(I18166,'DE-PARA'!B:D,3,0),VLOOKUP(I18166,'DE-PARA'!C:D,2,0)),"NÃO ENCONTRADO")</f>
        <v>Outras Saídas</v>
      </c>
      <c r="L18166" s="56" t="str">
        <f>VLOOKUP(K18166,'Base -Receita-Despesa'!$B:$AS,1,FALSE)</f>
        <v>Outras Saídas</v>
      </c>
    </row>
    <row r="18167" spans="1:12" x14ac:dyDescent="0.3">
      <c r="A18167" s="286" t="str">
        <f t="shared" ref="A18167:A18230" si="568">IF(K18167="NÃO ENCONTRADO",0,RIGHT(D18167,4))</f>
        <v>2020</v>
      </c>
      <c r="B18167" s="205" t="s">
        <v>691</v>
      </c>
      <c r="C18167" s="205" t="s">
        <v>692</v>
      </c>
      <c r="D18167" s="72" t="str">
        <f t="shared" si="567"/>
        <v>jun/2020</v>
      </c>
      <c r="E18167" s="206">
        <v>43986</v>
      </c>
      <c r="F18167" s="205" t="s">
        <v>2948</v>
      </c>
      <c r="G18167" s="205" t="s">
        <v>287</v>
      </c>
      <c r="H18167" s="207" t="s">
        <v>294</v>
      </c>
      <c r="I18167" s="207" t="s">
        <v>229</v>
      </c>
      <c r="J18167" s="208">
        <v>-138107.04999999999</v>
      </c>
      <c r="K18167" s="79" t="str">
        <f>IFERROR(IFERROR(VLOOKUP(I18167,'DE-PARA'!B:D,3,0),VLOOKUP(I18167,'DE-PARA'!C:D,2,0)),"NÃO ENCONTRADO")</f>
        <v>Reembolso de Rateios(-)</v>
      </c>
      <c r="L18167" s="56" t="str">
        <f>VLOOKUP(K18167,'Base -Receita-Despesa'!$B:$AS,1,FALSE)</f>
        <v>Reembolso de Rateios(-)</v>
      </c>
    </row>
    <row r="18168" spans="1:12" x14ac:dyDescent="0.3">
      <c r="A18168" s="286" t="str">
        <f t="shared" si="568"/>
        <v>2020</v>
      </c>
      <c r="B18168" s="205" t="s">
        <v>691</v>
      </c>
      <c r="C18168" s="205" t="s">
        <v>692</v>
      </c>
      <c r="D18168" s="72" t="str">
        <f t="shared" si="567"/>
        <v>jun/2020</v>
      </c>
      <c r="E18168" s="206">
        <v>43986</v>
      </c>
      <c r="F18168" s="205" t="s">
        <v>210</v>
      </c>
      <c r="G18168" s="205" t="s">
        <v>287</v>
      </c>
      <c r="H18168" s="207" t="s">
        <v>196</v>
      </c>
      <c r="I18168" s="207" t="s">
        <v>130</v>
      </c>
      <c r="J18168" s="207">
        <v>-10</v>
      </c>
      <c r="K18168" s="79" t="str">
        <f>IFERROR(IFERROR(VLOOKUP(I18168,'DE-PARA'!B:D,3,0),VLOOKUP(I18168,'DE-PARA'!C:D,2,0)),"NÃO ENCONTRADO")</f>
        <v>Outras Saídas</v>
      </c>
      <c r="L18168" s="56" t="str">
        <f>VLOOKUP(K18168,'Base -Receita-Despesa'!$B:$AS,1,FALSE)</f>
        <v>Outras Saídas</v>
      </c>
    </row>
    <row r="18169" spans="1:12" x14ac:dyDescent="0.3">
      <c r="A18169" s="286" t="str">
        <f t="shared" si="568"/>
        <v>2020</v>
      </c>
      <c r="B18169" s="205" t="s">
        <v>691</v>
      </c>
      <c r="C18169" s="205" t="s">
        <v>692</v>
      </c>
      <c r="D18169" s="72" t="str">
        <f t="shared" si="567"/>
        <v>jun/2020</v>
      </c>
      <c r="E18169" s="206">
        <v>43986</v>
      </c>
      <c r="F18169" s="205" t="s">
        <v>210</v>
      </c>
      <c r="G18169" s="205" t="s">
        <v>287</v>
      </c>
      <c r="H18169" s="207" t="s">
        <v>196</v>
      </c>
      <c r="I18169" s="207" t="s">
        <v>130</v>
      </c>
      <c r="J18169" s="207">
        <v>-10</v>
      </c>
      <c r="K18169" s="79" t="str">
        <f>IFERROR(IFERROR(VLOOKUP(I18169,'DE-PARA'!B:D,3,0),VLOOKUP(I18169,'DE-PARA'!C:D,2,0)),"NÃO ENCONTRADO")</f>
        <v>Outras Saídas</v>
      </c>
      <c r="L18169" s="56" t="str">
        <f>VLOOKUP(K18169,'Base -Receita-Despesa'!$B:$AS,1,FALSE)</f>
        <v>Outras Saídas</v>
      </c>
    </row>
    <row r="18170" spans="1:12" x14ac:dyDescent="0.3">
      <c r="A18170" s="286" t="str">
        <f t="shared" si="568"/>
        <v>2020</v>
      </c>
      <c r="B18170" s="205" t="s">
        <v>691</v>
      </c>
      <c r="C18170" s="205" t="s">
        <v>692</v>
      </c>
      <c r="D18170" s="72" t="str">
        <f t="shared" si="567"/>
        <v>jun/2020</v>
      </c>
      <c r="E18170" s="206">
        <v>43986</v>
      </c>
      <c r="F18170" s="205" t="s">
        <v>203</v>
      </c>
      <c r="G18170" s="205" t="s">
        <v>287</v>
      </c>
      <c r="H18170" s="207" t="s">
        <v>204</v>
      </c>
      <c r="I18170" s="207" t="s">
        <v>292</v>
      </c>
      <c r="J18170" s="208">
        <v>147549.75</v>
      </c>
      <c r="K18170" s="79" t="str">
        <f>IFERROR(IFERROR(VLOOKUP(I18170,'DE-PARA'!B:D,3,0),VLOOKUP(I18170,'DE-PARA'!C:D,2,0)),"NÃO ENCONTRADO")</f>
        <v>Entrada Conta Aplicação (+)</v>
      </c>
      <c r="L18170" s="56" t="str">
        <f>VLOOKUP(K18170,'Base -Receita-Despesa'!$B:$AS,1,FALSE)</f>
        <v>ENTRADA CONTA APLICAÇÃO (+)</v>
      </c>
    </row>
    <row r="18171" spans="1:12" x14ac:dyDescent="0.3">
      <c r="A18171" s="286" t="str">
        <f t="shared" si="568"/>
        <v>2020</v>
      </c>
      <c r="B18171" s="205" t="s">
        <v>693</v>
      </c>
      <c r="C18171" s="205" t="s">
        <v>692</v>
      </c>
      <c r="D18171" s="72" t="str">
        <f t="shared" si="567"/>
        <v>jun/2020</v>
      </c>
      <c r="E18171" s="206">
        <v>43990</v>
      </c>
      <c r="F18171" s="205" t="s">
        <v>1618</v>
      </c>
      <c r="G18171" s="205" t="s">
        <v>287</v>
      </c>
      <c r="H18171" s="207" t="s">
        <v>1618</v>
      </c>
      <c r="I18171" s="207" t="s">
        <v>202</v>
      </c>
      <c r="J18171" s="208">
        <v>4507.5</v>
      </c>
      <c r="K18171" s="79" t="str">
        <f>IFERROR(IFERROR(VLOOKUP(I18171,'DE-PARA'!B:D,3,0),VLOOKUP(I18171,'DE-PARA'!C:D,2,0)),"NÃO ENCONTRADO")</f>
        <v>Saídas Da C/A Por Regates (-)</v>
      </c>
      <c r="L18171" s="56" t="str">
        <f>VLOOKUP(K18171,'Base -Receita-Despesa'!$B:$AS,1,FALSE)</f>
        <v>SAÍDAS DA C/A POR REGATES (-)</v>
      </c>
    </row>
    <row r="18172" spans="1:12" x14ac:dyDescent="0.3">
      <c r="A18172" s="286" t="str">
        <f t="shared" si="568"/>
        <v>2020</v>
      </c>
      <c r="B18172" s="205" t="s">
        <v>693</v>
      </c>
      <c r="C18172" s="205" t="s">
        <v>692</v>
      </c>
      <c r="D18172" s="72" t="str">
        <f t="shared" si="567"/>
        <v>jun/2020</v>
      </c>
      <c r="E18172" s="206">
        <v>43990</v>
      </c>
      <c r="F18172" s="205" t="s">
        <v>140</v>
      </c>
      <c r="G18172" s="205" t="s">
        <v>287</v>
      </c>
      <c r="H18172" s="207" t="s">
        <v>140</v>
      </c>
      <c r="I18172" s="207" t="s">
        <v>227</v>
      </c>
      <c r="J18172" s="208">
        <v>241005.22</v>
      </c>
      <c r="K18172" s="79" t="str">
        <f>IFERROR(IFERROR(VLOOKUP(I18172,'DE-PARA'!B:D,3,0),VLOOKUP(I18172,'DE-PARA'!C:D,2,0)),"NÃO ENCONTRADO")</f>
        <v>Repasses Contrato de Gestão</v>
      </c>
      <c r="L18172" s="56" t="str">
        <f>VLOOKUP(K18172,'Base -Receita-Despesa'!$B:$AS,1,FALSE)</f>
        <v>Repasses Contrato de Gestão</v>
      </c>
    </row>
    <row r="18173" spans="1:12" x14ac:dyDescent="0.3">
      <c r="A18173" s="286" t="str">
        <f t="shared" si="568"/>
        <v>2020</v>
      </c>
      <c r="B18173" s="205" t="s">
        <v>693</v>
      </c>
      <c r="C18173" s="205" t="s">
        <v>692</v>
      </c>
      <c r="D18173" s="72" t="str">
        <f t="shared" si="567"/>
        <v>jun/2020</v>
      </c>
      <c r="E18173" s="206">
        <v>43990</v>
      </c>
      <c r="F18173" s="205" t="s">
        <v>140</v>
      </c>
      <c r="G18173" s="205" t="s">
        <v>287</v>
      </c>
      <c r="H18173" s="207" t="s">
        <v>140</v>
      </c>
      <c r="I18173" s="207" t="s">
        <v>227</v>
      </c>
      <c r="J18173" s="208">
        <v>1675686.02</v>
      </c>
      <c r="K18173" s="79" t="str">
        <f>IFERROR(IFERROR(VLOOKUP(I18173,'DE-PARA'!B:D,3,0),VLOOKUP(I18173,'DE-PARA'!C:D,2,0)),"NÃO ENCONTRADO")</f>
        <v>Repasses Contrato de Gestão</v>
      </c>
      <c r="L18173" s="56" t="str">
        <f>VLOOKUP(K18173,'Base -Receita-Despesa'!$B:$AS,1,FALSE)</f>
        <v>Repasses Contrato de Gestão</v>
      </c>
    </row>
    <row r="18174" spans="1:12" x14ac:dyDescent="0.3">
      <c r="A18174" s="286" t="str">
        <f t="shared" si="568"/>
        <v>2020</v>
      </c>
      <c r="B18174" s="205" t="s">
        <v>693</v>
      </c>
      <c r="C18174" s="205" t="s">
        <v>692</v>
      </c>
      <c r="D18174" s="72" t="str">
        <f t="shared" si="567"/>
        <v>jun/2020</v>
      </c>
      <c r="E18174" s="206">
        <v>43990</v>
      </c>
      <c r="F18174" s="205" t="s">
        <v>201</v>
      </c>
      <c r="G18174" s="205" t="s">
        <v>287</v>
      </c>
      <c r="H18174" s="207" t="s">
        <v>1887</v>
      </c>
      <c r="I18174" s="207" t="s">
        <v>123</v>
      </c>
      <c r="J18174" s="208">
        <v>-500000</v>
      </c>
      <c r="K18174" s="79" t="str">
        <f>IFERROR(IFERROR(VLOOKUP(I18174,'DE-PARA'!B:D,3,0),VLOOKUP(I18174,'DE-PARA'!C:D,2,0)),"NÃO ENCONTRADO")</f>
        <v>TEV – Transferências Entre Contas (Entradas)</v>
      </c>
      <c r="L18174" s="56" t="str">
        <f>VLOOKUP(K18174,'Base -Receita-Despesa'!$B:$AS,1,FALSE)</f>
        <v>TEV – Transferências Entre Contas (Entradas)</v>
      </c>
    </row>
    <row r="18175" spans="1:12" x14ac:dyDescent="0.3">
      <c r="A18175" s="286" t="str">
        <f t="shared" si="568"/>
        <v>2020</v>
      </c>
      <c r="B18175" s="205" t="s">
        <v>691</v>
      </c>
      <c r="C18175" s="205" t="s">
        <v>692</v>
      </c>
      <c r="D18175" s="72" t="str">
        <f t="shared" si="567"/>
        <v>jun/2020</v>
      </c>
      <c r="E18175" s="206">
        <v>43990</v>
      </c>
      <c r="F18175" s="205" t="s">
        <v>3038</v>
      </c>
      <c r="G18175" s="205" t="s">
        <v>287</v>
      </c>
      <c r="H18175" s="207" t="s">
        <v>3038</v>
      </c>
      <c r="I18175" s="207" t="s">
        <v>132</v>
      </c>
      <c r="J18175" s="208">
        <v>-468552.53</v>
      </c>
      <c r="K18175" s="79" t="str">
        <f>IFERROR(IFERROR(VLOOKUP(I18175,'DE-PARA'!B:D,3,0),VLOOKUP(I18175,'DE-PARA'!C:D,2,0)),"NÃO ENCONTRADO")</f>
        <v>Pessoal</v>
      </c>
      <c r="L18175" s="56" t="str">
        <f>VLOOKUP(K18175,'Base -Receita-Despesa'!$B:$AS,1,FALSE)</f>
        <v>Pessoal</v>
      </c>
    </row>
    <row r="18176" spans="1:12" x14ac:dyDescent="0.3">
      <c r="A18176" s="286" t="str">
        <f t="shared" si="568"/>
        <v>2020</v>
      </c>
      <c r="B18176" s="205" t="s">
        <v>691</v>
      </c>
      <c r="C18176" s="205" t="s">
        <v>692</v>
      </c>
      <c r="D18176" s="72" t="str">
        <f t="shared" si="567"/>
        <v>jun/2020</v>
      </c>
      <c r="E18176" s="206">
        <v>43990</v>
      </c>
      <c r="F18176" s="205" t="s">
        <v>3039</v>
      </c>
      <c r="G18176" s="205" t="s">
        <v>287</v>
      </c>
      <c r="H18176" s="207" t="s">
        <v>1887</v>
      </c>
      <c r="I18176" s="207" t="s">
        <v>123</v>
      </c>
      <c r="J18176" s="208">
        <v>500000</v>
      </c>
      <c r="K18176" s="79" t="str">
        <f>IFERROR(IFERROR(VLOOKUP(I18176,'DE-PARA'!B:D,3,0),VLOOKUP(I18176,'DE-PARA'!C:D,2,0)),"NÃO ENCONTRADO")</f>
        <v>TEV – Transferências Entre Contas (Entradas)</v>
      </c>
      <c r="L18176" s="56" t="str">
        <f>VLOOKUP(K18176,'Base -Receita-Despesa'!$B:$AS,1,FALSE)</f>
        <v>TEV – Transferências Entre Contas (Entradas)</v>
      </c>
    </row>
    <row r="18177" spans="1:12" x14ac:dyDescent="0.3">
      <c r="A18177" s="286" t="str">
        <f t="shared" si="568"/>
        <v>2020</v>
      </c>
      <c r="B18177" s="205" t="s">
        <v>691</v>
      </c>
      <c r="C18177" s="205" t="s">
        <v>692</v>
      </c>
      <c r="D18177" s="72" t="str">
        <f t="shared" si="567"/>
        <v>jun/2020</v>
      </c>
      <c r="E18177" s="206">
        <v>43991</v>
      </c>
      <c r="F18177" s="205">
        <v>43</v>
      </c>
      <c r="G18177" s="205" t="s">
        <v>287</v>
      </c>
      <c r="H18177" s="207" t="s">
        <v>3040</v>
      </c>
      <c r="I18177" s="207" t="s">
        <v>195</v>
      </c>
      <c r="J18177" s="208">
        <v>-20000</v>
      </c>
      <c r="K18177" s="79" t="str">
        <f>IFERROR(IFERROR(VLOOKUP(I18177,'DE-PARA'!B:D,3,0),VLOOKUP(I18177,'DE-PARA'!C:D,2,0)),"NÃO ENCONTRADO")</f>
        <v>Pessoal</v>
      </c>
      <c r="L18177" s="56" t="str">
        <f>VLOOKUP(K18177,'Base -Receita-Despesa'!$B:$AS,1,FALSE)</f>
        <v>Pessoal</v>
      </c>
    </row>
    <row r="18178" spans="1:12" x14ac:dyDescent="0.3">
      <c r="A18178" s="286" t="str">
        <f t="shared" si="568"/>
        <v>2020</v>
      </c>
      <c r="B18178" s="205" t="s">
        <v>691</v>
      </c>
      <c r="C18178" s="205" t="s">
        <v>692</v>
      </c>
      <c r="D18178" s="72" t="str">
        <f t="shared" si="567"/>
        <v>jun/2020</v>
      </c>
      <c r="E18178" s="206">
        <v>43991</v>
      </c>
      <c r="F18178" s="205" t="s">
        <v>3041</v>
      </c>
      <c r="G18178" s="205" t="s">
        <v>287</v>
      </c>
      <c r="H18178" s="207" t="s">
        <v>3007</v>
      </c>
      <c r="I18178" s="207" t="s">
        <v>132</v>
      </c>
      <c r="J18178" s="207">
        <v>-572.14</v>
      </c>
      <c r="K18178" s="79" t="str">
        <f>IFERROR(IFERROR(VLOOKUP(I18178,'DE-PARA'!B:D,3,0),VLOOKUP(I18178,'DE-PARA'!C:D,2,0)),"NÃO ENCONTRADO")</f>
        <v>Pessoal</v>
      </c>
      <c r="L18178" s="56" t="str">
        <f>VLOOKUP(K18178,'Base -Receita-Despesa'!$B:$AS,1,FALSE)</f>
        <v>Pessoal</v>
      </c>
    </row>
    <row r="18179" spans="1:12" x14ac:dyDescent="0.3">
      <c r="A18179" s="286" t="str">
        <f t="shared" si="568"/>
        <v>2020</v>
      </c>
      <c r="B18179" s="205" t="s">
        <v>691</v>
      </c>
      <c r="C18179" s="205" t="s">
        <v>692</v>
      </c>
      <c r="D18179" s="72" t="str">
        <f t="shared" si="567"/>
        <v>jun/2020</v>
      </c>
      <c r="E18179" s="206">
        <v>43991</v>
      </c>
      <c r="F18179" s="205" t="s">
        <v>3038</v>
      </c>
      <c r="G18179" s="205" t="s">
        <v>287</v>
      </c>
      <c r="H18179" s="207" t="s">
        <v>2885</v>
      </c>
      <c r="I18179" s="207" t="s">
        <v>132</v>
      </c>
      <c r="J18179" s="207">
        <v>-877.04</v>
      </c>
      <c r="K18179" s="79" t="str">
        <f>IFERROR(IFERROR(VLOOKUP(I18179,'DE-PARA'!B:D,3,0),VLOOKUP(I18179,'DE-PARA'!C:D,2,0)),"NÃO ENCONTRADO")</f>
        <v>Pessoal</v>
      </c>
      <c r="L18179" s="56" t="str">
        <f>VLOOKUP(K18179,'Base -Receita-Despesa'!$B:$AS,1,FALSE)</f>
        <v>Pessoal</v>
      </c>
    </row>
    <row r="18180" spans="1:12" x14ac:dyDescent="0.3">
      <c r="A18180" s="286" t="str">
        <f t="shared" si="568"/>
        <v>2020</v>
      </c>
      <c r="B18180" s="205" t="s">
        <v>691</v>
      </c>
      <c r="C18180" s="205" t="s">
        <v>692</v>
      </c>
      <c r="D18180" s="72" t="str">
        <f t="shared" ref="D18180:D18243" si="569">TEXT(E18180,"mmm/aaaa")</f>
        <v>jun/2020</v>
      </c>
      <c r="E18180" s="206">
        <v>43991</v>
      </c>
      <c r="F18180" s="205" t="s">
        <v>3042</v>
      </c>
      <c r="G18180" s="205" t="s">
        <v>287</v>
      </c>
      <c r="H18180" s="207" t="s">
        <v>3043</v>
      </c>
      <c r="I18180" s="207" t="s">
        <v>132</v>
      </c>
      <c r="J18180" s="207">
        <v>-537.15</v>
      </c>
      <c r="K18180" s="79" t="str">
        <f>IFERROR(IFERROR(VLOOKUP(I18180,'DE-PARA'!B:D,3,0),VLOOKUP(I18180,'DE-PARA'!C:D,2,0)),"NÃO ENCONTRADO")</f>
        <v>Pessoal</v>
      </c>
      <c r="L18180" s="56" t="str">
        <f>VLOOKUP(K18180,'Base -Receita-Despesa'!$B:$AS,1,FALSE)</f>
        <v>Pessoal</v>
      </c>
    </row>
    <row r="18181" spans="1:12" x14ac:dyDescent="0.3">
      <c r="A18181" s="286" t="str">
        <f t="shared" si="568"/>
        <v>2020</v>
      </c>
      <c r="B18181" s="205" t="s">
        <v>691</v>
      </c>
      <c r="C18181" s="205" t="s">
        <v>692</v>
      </c>
      <c r="D18181" s="72" t="str">
        <f t="shared" si="569"/>
        <v>jun/2020</v>
      </c>
      <c r="E18181" s="206">
        <v>43991</v>
      </c>
      <c r="F18181" s="205" t="s">
        <v>210</v>
      </c>
      <c r="G18181" s="205" t="s">
        <v>287</v>
      </c>
      <c r="H18181" s="207" t="s">
        <v>298</v>
      </c>
      <c r="I18181" s="207" t="s">
        <v>130</v>
      </c>
      <c r="J18181" s="207">
        <v>-10</v>
      </c>
      <c r="K18181" s="79" t="str">
        <f>IFERROR(IFERROR(VLOOKUP(I18181,'DE-PARA'!B:D,3,0),VLOOKUP(I18181,'DE-PARA'!C:D,2,0)),"NÃO ENCONTRADO")</f>
        <v>Outras Saídas</v>
      </c>
      <c r="L18181" s="56" t="str">
        <f>VLOOKUP(K18181,'Base -Receita-Despesa'!$B:$AS,1,FALSE)</f>
        <v>Outras Saídas</v>
      </c>
    </row>
    <row r="18182" spans="1:12" x14ac:dyDescent="0.3">
      <c r="A18182" s="286" t="str">
        <f t="shared" si="568"/>
        <v>2020</v>
      </c>
      <c r="B18182" s="205" t="s">
        <v>691</v>
      </c>
      <c r="C18182" s="205" t="s">
        <v>692</v>
      </c>
      <c r="D18182" s="72" t="str">
        <f t="shared" si="569"/>
        <v>jun/2020</v>
      </c>
      <c r="E18182" s="206">
        <v>43991</v>
      </c>
      <c r="F18182" s="205" t="s">
        <v>3038</v>
      </c>
      <c r="G18182" s="205" t="s">
        <v>287</v>
      </c>
      <c r="H18182" s="207" t="s">
        <v>3038</v>
      </c>
      <c r="I18182" s="207" t="s">
        <v>132</v>
      </c>
      <c r="J18182" s="208">
        <v>-33429.269999999997</v>
      </c>
      <c r="K18182" s="79" t="str">
        <f>IFERROR(IFERROR(VLOOKUP(I18182,'DE-PARA'!B:D,3,0),VLOOKUP(I18182,'DE-PARA'!C:D,2,0)),"NÃO ENCONTRADO")</f>
        <v>Pessoal</v>
      </c>
      <c r="L18182" s="56" t="str">
        <f>VLOOKUP(K18182,'Base -Receita-Despesa'!$B:$AS,1,FALSE)</f>
        <v>Pessoal</v>
      </c>
    </row>
    <row r="18183" spans="1:12" x14ac:dyDescent="0.3">
      <c r="A18183" s="286" t="str">
        <f t="shared" si="568"/>
        <v>2020</v>
      </c>
      <c r="B18183" s="205" t="s">
        <v>691</v>
      </c>
      <c r="C18183" s="205" t="s">
        <v>692</v>
      </c>
      <c r="D18183" s="72" t="str">
        <f t="shared" si="569"/>
        <v>jun/2020</v>
      </c>
      <c r="E18183" s="206">
        <v>43991</v>
      </c>
      <c r="F18183" s="205" t="s">
        <v>203</v>
      </c>
      <c r="G18183" s="205" t="s">
        <v>287</v>
      </c>
      <c r="H18183" s="207" t="s">
        <v>204</v>
      </c>
      <c r="I18183" s="207" t="s">
        <v>292</v>
      </c>
      <c r="J18183" s="208">
        <v>23978.13</v>
      </c>
      <c r="K18183" s="79" t="str">
        <f>IFERROR(IFERROR(VLOOKUP(I18183,'DE-PARA'!B:D,3,0),VLOOKUP(I18183,'DE-PARA'!C:D,2,0)),"NÃO ENCONTRADO")</f>
        <v>Entrada Conta Aplicação (+)</v>
      </c>
      <c r="L18183" s="56" t="str">
        <f>VLOOKUP(K18183,'Base -Receita-Despesa'!$B:$AS,1,FALSE)</f>
        <v>ENTRADA CONTA APLICAÇÃO (+)</v>
      </c>
    </row>
    <row r="18184" spans="1:12" x14ac:dyDescent="0.3">
      <c r="A18184" s="286" t="str">
        <f t="shared" si="568"/>
        <v>2020</v>
      </c>
      <c r="B18184" s="205" t="s">
        <v>691</v>
      </c>
      <c r="C18184" s="205" t="s">
        <v>692</v>
      </c>
      <c r="D18184" s="72" t="str">
        <f t="shared" si="569"/>
        <v>jun/2020</v>
      </c>
      <c r="E18184" s="206">
        <v>43992</v>
      </c>
      <c r="F18184" s="205" t="s">
        <v>3044</v>
      </c>
      <c r="G18184" s="205" t="s">
        <v>287</v>
      </c>
      <c r="H18184" s="207" t="s">
        <v>2431</v>
      </c>
      <c r="I18184" s="207" t="s">
        <v>126</v>
      </c>
      <c r="J18184" s="208">
        <v>2925.04</v>
      </c>
      <c r="K18184" s="79" t="str">
        <f>IFERROR(IFERROR(VLOOKUP(I18184,'DE-PARA'!B:D,3,0),VLOOKUP(I18184,'DE-PARA'!C:D,2,0)),"NÃO ENCONTRADO")</f>
        <v>Rescisões Trabalhistas</v>
      </c>
      <c r="L18184" s="56" t="str">
        <f>VLOOKUP(K18184,'Base -Receita-Despesa'!$B:$AS,1,FALSE)</f>
        <v>Rescisões Trabalhistas</v>
      </c>
    </row>
    <row r="18185" spans="1:12" x14ac:dyDescent="0.3">
      <c r="A18185" s="286" t="str">
        <f t="shared" si="568"/>
        <v>2020</v>
      </c>
      <c r="B18185" s="205" t="s">
        <v>691</v>
      </c>
      <c r="C18185" s="205" t="s">
        <v>692</v>
      </c>
      <c r="D18185" s="72" t="str">
        <f t="shared" si="569"/>
        <v>jun/2020</v>
      </c>
      <c r="E18185" s="206">
        <v>43992</v>
      </c>
      <c r="F18185" s="205">
        <v>1169453</v>
      </c>
      <c r="G18185" s="205" t="s">
        <v>289</v>
      </c>
      <c r="H18185" s="207" t="s">
        <v>3045</v>
      </c>
      <c r="I18185" s="207" t="s">
        <v>240</v>
      </c>
      <c r="J18185" s="208">
        <v>14401.22</v>
      </c>
      <c r="K18185" s="79" t="str">
        <f>IFERROR(IFERROR(VLOOKUP(I18185,'DE-PARA'!B:D,3,0),VLOOKUP(I18185,'DE-PARA'!C:D,2,0)),"NÃO ENCONTRADO")</f>
        <v>Materiais</v>
      </c>
      <c r="L18185" s="56" t="str">
        <f>VLOOKUP(K18185,'Base -Receita-Despesa'!$B:$AS,1,FALSE)</f>
        <v>Materiais</v>
      </c>
    </row>
    <row r="18186" spans="1:12" x14ac:dyDescent="0.3">
      <c r="A18186" s="286" t="str">
        <f t="shared" si="568"/>
        <v>2020</v>
      </c>
      <c r="B18186" s="205" t="s">
        <v>691</v>
      </c>
      <c r="C18186" s="205" t="s">
        <v>692</v>
      </c>
      <c r="D18186" s="72" t="str">
        <f t="shared" si="569"/>
        <v>jun/2020</v>
      </c>
      <c r="E18186" s="206">
        <v>43992</v>
      </c>
      <c r="F18186" s="205" t="s">
        <v>201</v>
      </c>
      <c r="G18186" s="205" t="s">
        <v>287</v>
      </c>
      <c r="H18186" s="207" t="s">
        <v>1887</v>
      </c>
      <c r="I18186" s="207" t="s">
        <v>123</v>
      </c>
      <c r="J18186" s="208">
        <v>500000</v>
      </c>
      <c r="K18186" s="79" t="str">
        <f>IFERROR(IFERROR(VLOOKUP(I18186,'DE-PARA'!B:D,3,0),VLOOKUP(I18186,'DE-PARA'!C:D,2,0)),"NÃO ENCONTRADO")</f>
        <v>TEV – Transferências Entre Contas (Entradas)</v>
      </c>
      <c r="L18186" s="56" t="str">
        <f>VLOOKUP(K18186,'Base -Receita-Despesa'!$B:$AS,1,FALSE)</f>
        <v>TEV – Transferências Entre Contas (Entradas)</v>
      </c>
    </row>
    <row r="18187" spans="1:12" x14ac:dyDescent="0.3">
      <c r="A18187" s="286" t="str">
        <f t="shared" si="568"/>
        <v>2020</v>
      </c>
      <c r="B18187" s="205" t="s">
        <v>691</v>
      </c>
      <c r="C18187" s="205" t="s">
        <v>692</v>
      </c>
      <c r="D18187" s="72" t="str">
        <f t="shared" si="569"/>
        <v>jun/2020</v>
      </c>
      <c r="E18187" s="206">
        <v>43992</v>
      </c>
      <c r="F18187" s="205" t="s">
        <v>125</v>
      </c>
      <c r="G18187" s="205" t="s">
        <v>287</v>
      </c>
      <c r="H18187" s="207" t="s">
        <v>2431</v>
      </c>
      <c r="I18187" s="207" t="s">
        <v>126</v>
      </c>
      <c r="J18187" s="208">
        <v>-2925.04</v>
      </c>
      <c r="K18187" s="79" t="str">
        <f>IFERROR(IFERROR(VLOOKUP(I18187,'DE-PARA'!B:D,3,0),VLOOKUP(I18187,'DE-PARA'!C:D,2,0)),"NÃO ENCONTRADO")</f>
        <v>Rescisões Trabalhistas</v>
      </c>
      <c r="L18187" s="56" t="str">
        <f>VLOOKUP(K18187,'Base -Receita-Despesa'!$B:$AS,1,FALSE)</f>
        <v>Rescisões Trabalhistas</v>
      </c>
    </row>
    <row r="18188" spans="1:12" x14ac:dyDescent="0.3">
      <c r="A18188" s="286" t="str">
        <f t="shared" si="568"/>
        <v>2020</v>
      </c>
      <c r="B18188" s="205" t="s">
        <v>691</v>
      </c>
      <c r="C18188" s="205" t="s">
        <v>692</v>
      </c>
      <c r="D18188" s="72" t="str">
        <f t="shared" si="569"/>
        <v>jun/2020</v>
      </c>
      <c r="E18188" s="206">
        <v>43992</v>
      </c>
      <c r="F18188" s="205">
        <v>1262</v>
      </c>
      <c r="G18188" s="205" t="s">
        <v>287</v>
      </c>
      <c r="H18188" s="207" t="s">
        <v>2770</v>
      </c>
      <c r="I18188" s="207" t="s">
        <v>248</v>
      </c>
      <c r="J18188" s="208">
        <v>-3531.6</v>
      </c>
      <c r="K18188" s="79" t="str">
        <f>IFERROR(IFERROR(VLOOKUP(I18188,'DE-PARA'!B:D,3,0),VLOOKUP(I18188,'DE-PARA'!C:D,2,0)),"NÃO ENCONTRADO")</f>
        <v>Materiais</v>
      </c>
      <c r="L18188" s="56" t="str">
        <f>VLOOKUP(K18188,'Base -Receita-Despesa'!$B:$AS,1,FALSE)</f>
        <v>Materiais</v>
      </c>
    </row>
    <row r="18189" spans="1:12" x14ac:dyDescent="0.3">
      <c r="A18189" s="286" t="str">
        <f t="shared" si="568"/>
        <v>2020</v>
      </c>
      <c r="B18189" s="205" t="s">
        <v>691</v>
      </c>
      <c r="C18189" s="205" t="s">
        <v>692</v>
      </c>
      <c r="D18189" s="72" t="str">
        <f t="shared" si="569"/>
        <v>jun/2020</v>
      </c>
      <c r="E18189" s="206">
        <v>43992</v>
      </c>
      <c r="F18189" s="205">
        <v>1683</v>
      </c>
      <c r="G18189" s="205" t="s">
        <v>287</v>
      </c>
      <c r="H18189" s="207" t="s">
        <v>2770</v>
      </c>
      <c r="I18189" s="207" t="s">
        <v>248</v>
      </c>
      <c r="J18189" s="208">
        <v>-5312.6</v>
      </c>
      <c r="K18189" s="79" t="str">
        <f>IFERROR(IFERROR(VLOOKUP(I18189,'DE-PARA'!B:D,3,0),VLOOKUP(I18189,'DE-PARA'!C:D,2,0)),"NÃO ENCONTRADO")</f>
        <v>Materiais</v>
      </c>
      <c r="L18189" s="56" t="str">
        <f>VLOOKUP(K18189,'Base -Receita-Despesa'!$B:$AS,1,FALSE)</f>
        <v>Materiais</v>
      </c>
    </row>
    <row r="18190" spans="1:12" x14ac:dyDescent="0.3">
      <c r="A18190" s="286" t="str">
        <f t="shared" si="568"/>
        <v>2020</v>
      </c>
      <c r="B18190" s="205" t="s">
        <v>691</v>
      </c>
      <c r="C18190" s="205" t="s">
        <v>692</v>
      </c>
      <c r="D18190" s="72" t="str">
        <f t="shared" si="569"/>
        <v>jun/2020</v>
      </c>
      <c r="E18190" s="206">
        <v>43992</v>
      </c>
      <c r="F18190" s="205">
        <v>77031</v>
      </c>
      <c r="G18190" s="205" t="s">
        <v>287</v>
      </c>
      <c r="H18190" s="207" t="s">
        <v>1046</v>
      </c>
      <c r="I18190" s="207" t="s">
        <v>242</v>
      </c>
      <c r="J18190" s="208">
        <v>-6743.4</v>
      </c>
      <c r="K18190" s="79" t="str">
        <f>IFERROR(IFERROR(VLOOKUP(I18190,'DE-PARA'!B:D,3,0),VLOOKUP(I18190,'DE-PARA'!C:D,2,0)),"NÃO ENCONTRADO")</f>
        <v>Materiais</v>
      </c>
      <c r="L18190" s="56" t="str">
        <f>VLOOKUP(K18190,'Base -Receita-Despesa'!$B:$AS,1,FALSE)</f>
        <v>Materiais</v>
      </c>
    </row>
    <row r="18191" spans="1:12" x14ac:dyDescent="0.3">
      <c r="A18191" s="286" t="str">
        <f t="shared" si="568"/>
        <v>2020</v>
      </c>
      <c r="B18191" s="205" t="s">
        <v>691</v>
      </c>
      <c r="C18191" s="205" t="s">
        <v>692</v>
      </c>
      <c r="D18191" s="72" t="str">
        <f t="shared" si="569"/>
        <v>jun/2020</v>
      </c>
      <c r="E18191" s="206">
        <v>43992</v>
      </c>
      <c r="F18191" s="205">
        <v>76817</v>
      </c>
      <c r="G18191" s="205" t="s">
        <v>287</v>
      </c>
      <c r="H18191" s="207" t="s">
        <v>1046</v>
      </c>
      <c r="I18191" s="207" t="s">
        <v>242</v>
      </c>
      <c r="J18191" s="208">
        <v>-6038.44</v>
      </c>
      <c r="K18191" s="79" t="str">
        <f>IFERROR(IFERROR(VLOOKUP(I18191,'DE-PARA'!B:D,3,0),VLOOKUP(I18191,'DE-PARA'!C:D,2,0)),"NÃO ENCONTRADO")</f>
        <v>Materiais</v>
      </c>
      <c r="L18191" s="56" t="str">
        <f>VLOOKUP(K18191,'Base -Receita-Despesa'!$B:$AS,1,FALSE)</f>
        <v>Materiais</v>
      </c>
    </row>
    <row r="18192" spans="1:12" x14ac:dyDescent="0.3">
      <c r="A18192" s="286" t="str">
        <f t="shared" si="568"/>
        <v>2020</v>
      </c>
      <c r="B18192" s="205" t="s">
        <v>691</v>
      </c>
      <c r="C18192" s="205" t="s">
        <v>692</v>
      </c>
      <c r="D18192" s="72" t="str">
        <f t="shared" si="569"/>
        <v>jun/2020</v>
      </c>
      <c r="E18192" s="206">
        <v>43992</v>
      </c>
      <c r="F18192" s="205">
        <v>76507</v>
      </c>
      <c r="G18192" s="205" t="s">
        <v>287</v>
      </c>
      <c r="H18192" s="207" t="s">
        <v>1046</v>
      </c>
      <c r="I18192" s="207" t="s">
        <v>242</v>
      </c>
      <c r="J18192" s="208">
        <v>-6144.28</v>
      </c>
      <c r="K18192" s="79" t="str">
        <f>IFERROR(IFERROR(VLOOKUP(I18192,'DE-PARA'!B:D,3,0),VLOOKUP(I18192,'DE-PARA'!C:D,2,0)),"NÃO ENCONTRADO")</f>
        <v>Materiais</v>
      </c>
      <c r="L18192" s="56" t="str">
        <f>VLOOKUP(K18192,'Base -Receita-Despesa'!$B:$AS,1,FALSE)</f>
        <v>Materiais</v>
      </c>
    </row>
    <row r="18193" spans="1:12" x14ac:dyDescent="0.3">
      <c r="A18193" s="286" t="str">
        <f t="shared" si="568"/>
        <v>2020</v>
      </c>
      <c r="B18193" s="205" t="s">
        <v>691</v>
      </c>
      <c r="C18193" s="205" t="s">
        <v>692</v>
      </c>
      <c r="D18193" s="72" t="str">
        <f t="shared" si="569"/>
        <v>jun/2020</v>
      </c>
      <c r="E18193" s="206">
        <v>43992</v>
      </c>
      <c r="F18193" s="205">
        <v>2180</v>
      </c>
      <c r="G18193" s="205" t="s">
        <v>287</v>
      </c>
      <c r="H18193" s="207" t="s">
        <v>316</v>
      </c>
      <c r="I18193" s="207" t="s">
        <v>134</v>
      </c>
      <c r="J18193" s="208">
        <v>-3500</v>
      </c>
      <c r="K18193" s="79" t="str">
        <f>IFERROR(IFERROR(VLOOKUP(I18193,'DE-PARA'!B:D,3,0),VLOOKUP(I18193,'DE-PARA'!C:D,2,0)),"NÃO ENCONTRADO")</f>
        <v>Serviços</v>
      </c>
      <c r="L18193" s="56" t="str">
        <f>VLOOKUP(K18193,'Base -Receita-Despesa'!$B:$AS,1,FALSE)</f>
        <v>Serviços</v>
      </c>
    </row>
    <row r="18194" spans="1:12" x14ac:dyDescent="0.3">
      <c r="A18194" s="286" t="str">
        <f t="shared" si="568"/>
        <v>2020</v>
      </c>
      <c r="B18194" s="205" t="s">
        <v>691</v>
      </c>
      <c r="C18194" s="205" t="s">
        <v>692</v>
      </c>
      <c r="D18194" s="72" t="str">
        <f t="shared" si="569"/>
        <v>jun/2020</v>
      </c>
      <c r="E18194" s="206">
        <v>43992</v>
      </c>
      <c r="F18194" s="205">
        <v>235124</v>
      </c>
      <c r="G18194" s="205" t="s">
        <v>287</v>
      </c>
      <c r="H18194" s="207" t="s">
        <v>2660</v>
      </c>
      <c r="I18194" s="207" t="s">
        <v>241</v>
      </c>
      <c r="J18194" s="208">
        <v>-16060.5</v>
      </c>
      <c r="K18194" s="79" t="str">
        <f>IFERROR(IFERROR(VLOOKUP(I18194,'DE-PARA'!B:D,3,0),VLOOKUP(I18194,'DE-PARA'!C:D,2,0)),"NÃO ENCONTRADO")</f>
        <v>Materiais</v>
      </c>
      <c r="L18194" s="56" t="str">
        <f>VLOOKUP(K18194,'Base -Receita-Despesa'!$B:$AS,1,FALSE)</f>
        <v>Materiais</v>
      </c>
    </row>
    <row r="18195" spans="1:12" x14ac:dyDescent="0.3">
      <c r="A18195" s="286" t="str">
        <f t="shared" si="568"/>
        <v>2020</v>
      </c>
      <c r="B18195" s="205" t="s">
        <v>691</v>
      </c>
      <c r="C18195" s="205" t="s">
        <v>692</v>
      </c>
      <c r="D18195" s="72" t="str">
        <f t="shared" si="569"/>
        <v>jun/2020</v>
      </c>
      <c r="E18195" s="206">
        <v>43992</v>
      </c>
      <c r="F18195" s="205">
        <v>1169453</v>
      </c>
      <c r="G18195" s="205" t="s">
        <v>289</v>
      </c>
      <c r="H18195" s="207" t="s">
        <v>3045</v>
      </c>
      <c r="I18195" s="207" t="s">
        <v>240</v>
      </c>
      <c r="J18195" s="208">
        <v>-14401.22</v>
      </c>
      <c r="K18195" s="79" t="str">
        <f>IFERROR(IFERROR(VLOOKUP(I18195,'DE-PARA'!B:D,3,0),VLOOKUP(I18195,'DE-PARA'!C:D,2,0)),"NÃO ENCONTRADO")</f>
        <v>Materiais</v>
      </c>
      <c r="L18195" s="56" t="str">
        <f>VLOOKUP(K18195,'Base -Receita-Despesa'!$B:$AS,1,FALSE)</f>
        <v>Materiais</v>
      </c>
    </row>
    <row r="18196" spans="1:12" x14ac:dyDescent="0.3">
      <c r="A18196" s="286" t="str">
        <f t="shared" si="568"/>
        <v>2020</v>
      </c>
      <c r="B18196" s="205" t="s">
        <v>691</v>
      </c>
      <c r="C18196" s="205" t="s">
        <v>692</v>
      </c>
      <c r="D18196" s="72" t="str">
        <f t="shared" si="569"/>
        <v>jun/2020</v>
      </c>
      <c r="E18196" s="206">
        <v>43992</v>
      </c>
      <c r="F18196" s="205">
        <v>508618</v>
      </c>
      <c r="G18196" s="205" t="s">
        <v>287</v>
      </c>
      <c r="H18196" s="207" t="s">
        <v>3045</v>
      </c>
      <c r="I18196" s="207" t="s">
        <v>240</v>
      </c>
      <c r="J18196" s="208">
        <v>-6688.7</v>
      </c>
      <c r="K18196" s="79" t="str">
        <f>IFERROR(IFERROR(VLOOKUP(I18196,'DE-PARA'!B:D,3,0),VLOOKUP(I18196,'DE-PARA'!C:D,2,0)),"NÃO ENCONTRADO")</f>
        <v>Materiais</v>
      </c>
      <c r="L18196" s="56" t="str">
        <f>VLOOKUP(K18196,'Base -Receita-Despesa'!$B:$AS,1,FALSE)</f>
        <v>Materiais</v>
      </c>
    </row>
    <row r="18197" spans="1:12" x14ac:dyDescent="0.3">
      <c r="A18197" s="286" t="str">
        <f t="shared" si="568"/>
        <v>2020</v>
      </c>
      <c r="B18197" s="205" t="s">
        <v>691</v>
      </c>
      <c r="C18197" s="205" t="s">
        <v>692</v>
      </c>
      <c r="D18197" s="72" t="str">
        <f t="shared" si="569"/>
        <v>jun/2020</v>
      </c>
      <c r="E18197" s="206">
        <v>43992</v>
      </c>
      <c r="F18197" s="205">
        <v>218244</v>
      </c>
      <c r="G18197" s="205" t="s">
        <v>287</v>
      </c>
      <c r="H18197" s="207" t="s">
        <v>999</v>
      </c>
      <c r="I18197" s="207" t="s">
        <v>241</v>
      </c>
      <c r="J18197" s="208">
        <v>-6589.8</v>
      </c>
      <c r="K18197" s="79" t="str">
        <f>IFERROR(IFERROR(VLOOKUP(I18197,'DE-PARA'!B:D,3,0),VLOOKUP(I18197,'DE-PARA'!C:D,2,0)),"NÃO ENCONTRADO")</f>
        <v>Materiais</v>
      </c>
      <c r="L18197" s="56" t="str">
        <f>VLOOKUP(K18197,'Base -Receita-Despesa'!$B:$AS,1,FALSE)</f>
        <v>Materiais</v>
      </c>
    </row>
    <row r="18198" spans="1:12" x14ac:dyDescent="0.3">
      <c r="A18198" s="286" t="str">
        <f t="shared" si="568"/>
        <v>2020</v>
      </c>
      <c r="B18198" s="205" t="s">
        <v>691</v>
      </c>
      <c r="C18198" s="205" t="s">
        <v>692</v>
      </c>
      <c r="D18198" s="72" t="str">
        <f t="shared" si="569"/>
        <v>jun/2020</v>
      </c>
      <c r="E18198" s="206">
        <v>43992</v>
      </c>
      <c r="F18198" s="205">
        <v>218233</v>
      </c>
      <c r="G18198" s="205" t="s">
        <v>287</v>
      </c>
      <c r="H18198" s="207" t="s">
        <v>999</v>
      </c>
      <c r="I18198" s="207" t="s">
        <v>248</v>
      </c>
      <c r="J18198" s="208">
        <v>-4364.2</v>
      </c>
      <c r="K18198" s="79" t="str">
        <f>IFERROR(IFERROR(VLOOKUP(I18198,'DE-PARA'!B:D,3,0),VLOOKUP(I18198,'DE-PARA'!C:D,2,0)),"NÃO ENCONTRADO")</f>
        <v>Materiais</v>
      </c>
      <c r="L18198" s="56" t="str">
        <f>VLOOKUP(K18198,'Base -Receita-Despesa'!$B:$AS,1,FALSE)</f>
        <v>Materiais</v>
      </c>
    </row>
    <row r="18199" spans="1:12" x14ac:dyDescent="0.3">
      <c r="A18199" s="286" t="str">
        <f t="shared" si="568"/>
        <v>2020</v>
      </c>
      <c r="B18199" s="205" t="s">
        <v>691</v>
      </c>
      <c r="C18199" s="205" t="s">
        <v>692</v>
      </c>
      <c r="D18199" s="72" t="str">
        <f t="shared" si="569"/>
        <v>jun/2020</v>
      </c>
      <c r="E18199" s="206">
        <v>43992</v>
      </c>
      <c r="F18199" s="205">
        <v>103</v>
      </c>
      <c r="G18199" s="205" t="s">
        <v>287</v>
      </c>
      <c r="H18199" s="207" t="s">
        <v>3046</v>
      </c>
      <c r="I18199" s="207" t="s">
        <v>241</v>
      </c>
      <c r="J18199" s="208">
        <v>-112000</v>
      </c>
      <c r="K18199" s="79" t="str">
        <f>IFERROR(IFERROR(VLOOKUP(I18199,'DE-PARA'!B:D,3,0),VLOOKUP(I18199,'DE-PARA'!C:D,2,0)),"NÃO ENCONTRADO")</f>
        <v>Materiais</v>
      </c>
      <c r="L18199" s="56" t="str">
        <f>VLOOKUP(K18199,'Base -Receita-Despesa'!$B:$AS,1,FALSE)</f>
        <v>Materiais</v>
      </c>
    </row>
    <row r="18200" spans="1:12" x14ac:dyDescent="0.3">
      <c r="A18200" s="286" t="str">
        <f t="shared" si="568"/>
        <v>2020</v>
      </c>
      <c r="B18200" s="205" t="s">
        <v>691</v>
      </c>
      <c r="C18200" s="205" t="s">
        <v>692</v>
      </c>
      <c r="D18200" s="72" t="str">
        <f t="shared" si="569"/>
        <v>jun/2020</v>
      </c>
      <c r="E18200" s="206">
        <v>43992</v>
      </c>
      <c r="F18200" s="205">
        <v>73</v>
      </c>
      <c r="G18200" s="205" t="s">
        <v>287</v>
      </c>
      <c r="H18200" s="207" t="s">
        <v>3046</v>
      </c>
      <c r="I18200" s="207" t="s">
        <v>241</v>
      </c>
      <c r="J18200" s="208">
        <v>-67600</v>
      </c>
      <c r="K18200" s="79" t="str">
        <f>IFERROR(IFERROR(VLOOKUP(I18200,'DE-PARA'!B:D,3,0),VLOOKUP(I18200,'DE-PARA'!C:D,2,0)),"NÃO ENCONTRADO")</f>
        <v>Materiais</v>
      </c>
      <c r="L18200" s="56" t="str">
        <f>VLOOKUP(K18200,'Base -Receita-Despesa'!$B:$AS,1,FALSE)</f>
        <v>Materiais</v>
      </c>
    </row>
    <row r="18201" spans="1:12" x14ac:dyDescent="0.3">
      <c r="A18201" s="286" t="str">
        <f t="shared" si="568"/>
        <v>2020</v>
      </c>
      <c r="B18201" s="205" t="s">
        <v>691</v>
      </c>
      <c r="C18201" s="205" t="s">
        <v>692</v>
      </c>
      <c r="D18201" s="72" t="str">
        <f t="shared" si="569"/>
        <v>jun/2020</v>
      </c>
      <c r="E18201" s="206">
        <v>43992</v>
      </c>
      <c r="F18201" s="205">
        <v>560</v>
      </c>
      <c r="G18201" s="205" t="s">
        <v>287</v>
      </c>
      <c r="H18201" s="207" t="s">
        <v>2946</v>
      </c>
      <c r="I18201" s="207" t="s">
        <v>240</v>
      </c>
      <c r="J18201" s="208">
        <v>-50400</v>
      </c>
      <c r="K18201" s="79" t="str">
        <f>IFERROR(IFERROR(VLOOKUP(I18201,'DE-PARA'!B:D,3,0),VLOOKUP(I18201,'DE-PARA'!C:D,2,0)),"NÃO ENCONTRADO")</f>
        <v>Materiais</v>
      </c>
      <c r="L18201" s="56" t="str">
        <f>VLOOKUP(K18201,'Base -Receita-Despesa'!$B:$AS,1,FALSE)</f>
        <v>Materiais</v>
      </c>
    </row>
    <row r="18202" spans="1:12" x14ac:dyDescent="0.3">
      <c r="A18202" s="286" t="str">
        <f t="shared" si="568"/>
        <v>2020</v>
      </c>
      <c r="B18202" s="205" t="s">
        <v>691</v>
      </c>
      <c r="C18202" s="205" t="s">
        <v>692</v>
      </c>
      <c r="D18202" s="72" t="str">
        <f t="shared" si="569"/>
        <v>jun/2020</v>
      </c>
      <c r="E18202" s="206">
        <v>43992</v>
      </c>
      <c r="F18202" s="205">
        <v>558</v>
      </c>
      <c r="G18202" s="205" t="s">
        <v>287</v>
      </c>
      <c r="H18202" s="207" t="s">
        <v>2946</v>
      </c>
      <c r="I18202" s="207" t="s">
        <v>240</v>
      </c>
      <c r="J18202" s="208">
        <v>-2108.36</v>
      </c>
      <c r="K18202" s="79" t="str">
        <f>IFERROR(IFERROR(VLOOKUP(I18202,'DE-PARA'!B:D,3,0),VLOOKUP(I18202,'DE-PARA'!C:D,2,0)),"NÃO ENCONTRADO")</f>
        <v>Materiais</v>
      </c>
      <c r="L18202" s="56" t="str">
        <f>VLOOKUP(K18202,'Base -Receita-Despesa'!$B:$AS,1,FALSE)</f>
        <v>Materiais</v>
      </c>
    </row>
    <row r="18203" spans="1:12" x14ac:dyDescent="0.3">
      <c r="A18203" s="286" t="str">
        <f t="shared" si="568"/>
        <v>2020</v>
      </c>
      <c r="B18203" s="205" t="s">
        <v>691</v>
      </c>
      <c r="C18203" s="205" t="s">
        <v>692</v>
      </c>
      <c r="D18203" s="72" t="str">
        <f t="shared" si="569"/>
        <v>jun/2020</v>
      </c>
      <c r="E18203" s="206">
        <v>43992</v>
      </c>
      <c r="F18203" s="205">
        <v>7214</v>
      </c>
      <c r="G18203" s="205" t="s">
        <v>287</v>
      </c>
      <c r="H18203" s="207" t="s">
        <v>3047</v>
      </c>
      <c r="I18203" s="207" t="s">
        <v>240</v>
      </c>
      <c r="J18203" s="208">
        <v>-8605</v>
      </c>
      <c r="K18203" s="79" t="str">
        <f>IFERROR(IFERROR(VLOOKUP(I18203,'DE-PARA'!B:D,3,0),VLOOKUP(I18203,'DE-PARA'!C:D,2,0)),"NÃO ENCONTRADO")</f>
        <v>Materiais</v>
      </c>
      <c r="L18203" s="56" t="str">
        <f>VLOOKUP(K18203,'Base -Receita-Despesa'!$B:$AS,1,FALSE)</f>
        <v>Materiais</v>
      </c>
    </row>
    <row r="18204" spans="1:12" x14ac:dyDescent="0.3">
      <c r="A18204" s="286" t="str">
        <f t="shared" si="568"/>
        <v>2020</v>
      </c>
      <c r="B18204" s="205" t="s">
        <v>691</v>
      </c>
      <c r="C18204" s="205" t="s">
        <v>692</v>
      </c>
      <c r="D18204" s="72" t="str">
        <f t="shared" si="569"/>
        <v>jun/2020</v>
      </c>
      <c r="E18204" s="206">
        <v>43992</v>
      </c>
      <c r="F18204" s="205">
        <v>1205755</v>
      </c>
      <c r="G18204" s="205" t="s">
        <v>287</v>
      </c>
      <c r="H18204" s="207" t="s">
        <v>389</v>
      </c>
      <c r="I18204" s="207" t="s">
        <v>253</v>
      </c>
      <c r="J18204" s="208">
        <v>-2984.43</v>
      </c>
      <c r="K18204" s="79" t="str">
        <f>IFERROR(IFERROR(VLOOKUP(I18204,'DE-PARA'!B:D,3,0),VLOOKUP(I18204,'DE-PARA'!C:D,2,0)),"NÃO ENCONTRADO")</f>
        <v>Materiais</v>
      </c>
      <c r="L18204" s="56" t="str">
        <f>VLOOKUP(K18204,'Base -Receita-Despesa'!$B:$AS,1,FALSE)</f>
        <v>Materiais</v>
      </c>
    </row>
    <row r="18205" spans="1:12" x14ac:dyDescent="0.3">
      <c r="A18205" s="286" t="str">
        <f t="shared" si="568"/>
        <v>2020</v>
      </c>
      <c r="B18205" s="205" t="s">
        <v>691</v>
      </c>
      <c r="C18205" s="205" t="s">
        <v>692</v>
      </c>
      <c r="D18205" s="72" t="str">
        <f t="shared" si="569"/>
        <v>jun/2020</v>
      </c>
      <c r="E18205" s="206">
        <v>43992</v>
      </c>
      <c r="F18205" s="205">
        <v>1207727</v>
      </c>
      <c r="G18205" s="205" t="s">
        <v>287</v>
      </c>
      <c r="H18205" s="207" t="s">
        <v>389</v>
      </c>
      <c r="I18205" s="207" t="s">
        <v>241</v>
      </c>
      <c r="J18205" s="208">
        <v>-7815.58</v>
      </c>
      <c r="K18205" s="79" t="str">
        <f>IFERROR(IFERROR(VLOOKUP(I18205,'DE-PARA'!B:D,3,0),VLOOKUP(I18205,'DE-PARA'!C:D,2,0)),"NÃO ENCONTRADO")</f>
        <v>Materiais</v>
      </c>
      <c r="L18205" s="56" t="str">
        <f>VLOOKUP(K18205,'Base -Receita-Despesa'!$B:$AS,1,FALSE)</f>
        <v>Materiais</v>
      </c>
    </row>
    <row r="18206" spans="1:12" x14ac:dyDescent="0.3">
      <c r="A18206" s="286" t="str">
        <f t="shared" si="568"/>
        <v>2020</v>
      </c>
      <c r="B18206" s="205" t="s">
        <v>691</v>
      </c>
      <c r="C18206" s="205" t="s">
        <v>692</v>
      </c>
      <c r="D18206" s="72" t="str">
        <f t="shared" si="569"/>
        <v>jun/2020</v>
      </c>
      <c r="E18206" s="206">
        <v>43992</v>
      </c>
      <c r="F18206" s="205">
        <v>1207253</v>
      </c>
      <c r="G18206" s="205" t="s">
        <v>287</v>
      </c>
      <c r="H18206" s="207" t="s">
        <v>389</v>
      </c>
      <c r="I18206" s="207" t="s">
        <v>241</v>
      </c>
      <c r="J18206" s="208">
        <v>-1210.79</v>
      </c>
      <c r="K18206" s="79" t="str">
        <f>IFERROR(IFERROR(VLOOKUP(I18206,'DE-PARA'!B:D,3,0),VLOOKUP(I18206,'DE-PARA'!C:D,2,0)),"NÃO ENCONTRADO")</f>
        <v>Materiais</v>
      </c>
      <c r="L18206" s="56" t="str">
        <f>VLOOKUP(K18206,'Base -Receita-Despesa'!$B:$AS,1,FALSE)</f>
        <v>Materiais</v>
      </c>
    </row>
    <row r="18207" spans="1:12" x14ac:dyDescent="0.3">
      <c r="A18207" s="286" t="str">
        <f t="shared" si="568"/>
        <v>2020</v>
      </c>
      <c r="B18207" s="205" t="s">
        <v>691</v>
      </c>
      <c r="C18207" s="205" t="s">
        <v>692</v>
      </c>
      <c r="D18207" s="72" t="str">
        <f t="shared" si="569"/>
        <v>jun/2020</v>
      </c>
      <c r="E18207" s="206">
        <v>43992</v>
      </c>
      <c r="F18207" s="205">
        <v>1206599</v>
      </c>
      <c r="G18207" s="205" t="s">
        <v>287</v>
      </c>
      <c r="H18207" s="207" t="s">
        <v>389</v>
      </c>
      <c r="I18207" s="207" t="s">
        <v>241</v>
      </c>
      <c r="J18207" s="208">
        <v>-6975.55</v>
      </c>
      <c r="K18207" s="79" t="str">
        <f>IFERROR(IFERROR(VLOOKUP(I18207,'DE-PARA'!B:D,3,0),VLOOKUP(I18207,'DE-PARA'!C:D,2,0)),"NÃO ENCONTRADO")</f>
        <v>Materiais</v>
      </c>
      <c r="L18207" s="56" t="str">
        <f>VLOOKUP(K18207,'Base -Receita-Despesa'!$B:$AS,1,FALSE)</f>
        <v>Materiais</v>
      </c>
    </row>
    <row r="18208" spans="1:12" x14ac:dyDescent="0.3">
      <c r="A18208" s="286" t="str">
        <f t="shared" si="568"/>
        <v>2020</v>
      </c>
      <c r="B18208" s="205" t="s">
        <v>691</v>
      </c>
      <c r="C18208" s="205" t="s">
        <v>692</v>
      </c>
      <c r="D18208" s="72" t="str">
        <f t="shared" si="569"/>
        <v>jun/2020</v>
      </c>
      <c r="E18208" s="206">
        <v>43992</v>
      </c>
      <c r="F18208" s="205">
        <v>1205754</v>
      </c>
      <c r="G18208" s="205" t="s">
        <v>287</v>
      </c>
      <c r="H18208" s="207" t="s">
        <v>389</v>
      </c>
      <c r="I18208" s="207" t="s">
        <v>253</v>
      </c>
      <c r="J18208" s="207">
        <v>-390.68</v>
      </c>
      <c r="K18208" s="79" t="str">
        <f>IFERROR(IFERROR(VLOOKUP(I18208,'DE-PARA'!B:D,3,0),VLOOKUP(I18208,'DE-PARA'!C:D,2,0)),"NÃO ENCONTRADO")</f>
        <v>Materiais</v>
      </c>
      <c r="L18208" s="56" t="str">
        <f>VLOOKUP(K18208,'Base -Receita-Despesa'!$B:$AS,1,FALSE)</f>
        <v>Materiais</v>
      </c>
    </row>
    <row r="18209" spans="1:12" x14ac:dyDescent="0.3">
      <c r="A18209" s="286" t="str">
        <f t="shared" si="568"/>
        <v>2020</v>
      </c>
      <c r="B18209" s="205" t="s">
        <v>691</v>
      </c>
      <c r="C18209" s="205" t="s">
        <v>692</v>
      </c>
      <c r="D18209" s="72" t="str">
        <f t="shared" si="569"/>
        <v>jun/2020</v>
      </c>
      <c r="E18209" s="206">
        <v>43992</v>
      </c>
      <c r="F18209" s="205">
        <v>1206030</v>
      </c>
      <c r="G18209" s="205" t="s">
        <v>303</v>
      </c>
      <c r="H18209" s="207" t="s">
        <v>389</v>
      </c>
      <c r="I18209" s="207" t="s">
        <v>241</v>
      </c>
      <c r="J18209" s="208">
        <v>-7149.48</v>
      </c>
      <c r="K18209" s="79" t="str">
        <f>IFERROR(IFERROR(VLOOKUP(I18209,'DE-PARA'!B:D,3,0),VLOOKUP(I18209,'DE-PARA'!C:D,2,0)),"NÃO ENCONTRADO")</f>
        <v>Materiais</v>
      </c>
      <c r="L18209" s="56" t="str">
        <f>VLOOKUP(K18209,'Base -Receita-Despesa'!$B:$AS,1,FALSE)</f>
        <v>Materiais</v>
      </c>
    </row>
    <row r="18210" spans="1:12" x14ac:dyDescent="0.3">
      <c r="A18210" s="286" t="str">
        <f t="shared" si="568"/>
        <v>2020</v>
      </c>
      <c r="B18210" s="205" t="s">
        <v>691</v>
      </c>
      <c r="C18210" s="205" t="s">
        <v>692</v>
      </c>
      <c r="D18210" s="72" t="str">
        <f t="shared" si="569"/>
        <v>jun/2020</v>
      </c>
      <c r="E18210" s="206">
        <v>43992</v>
      </c>
      <c r="F18210" s="205">
        <v>1197107</v>
      </c>
      <c r="G18210" s="205" t="s">
        <v>313</v>
      </c>
      <c r="H18210" s="207" t="s">
        <v>389</v>
      </c>
      <c r="I18210" s="207" t="s">
        <v>241</v>
      </c>
      <c r="J18210" s="208">
        <v>-9664.41</v>
      </c>
      <c r="K18210" s="79" t="str">
        <f>IFERROR(IFERROR(VLOOKUP(I18210,'DE-PARA'!B:D,3,0),VLOOKUP(I18210,'DE-PARA'!C:D,2,0)),"NÃO ENCONTRADO")</f>
        <v>Materiais</v>
      </c>
      <c r="L18210" s="56" t="str">
        <f>VLOOKUP(K18210,'Base -Receita-Despesa'!$B:$AS,1,FALSE)</f>
        <v>Materiais</v>
      </c>
    </row>
    <row r="18211" spans="1:12" x14ac:dyDescent="0.3">
      <c r="A18211" s="286" t="str">
        <f t="shared" si="568"/>
        <v>2020</v>
      </c>
      <c r="B18211" s="205" t="s">
        <v>691</v>
      </c>
      <c r="C18211" s="205" t="s">
        <v>692</v>
      </c>
      <c r="D18211" s="72" t="str">
        <f t="shared" si="569"/>
        <v>jun/2020</v>
      </c>
      <c r="E18211" s="206">
        <v>43992</v>
      </c>
      <c r="F18211" s="205">
        <v>242881</v>
      </c>
      <c r="G18211" s="205" t="s">
        <v>287</v>
      </c>
      <c r="H18211" s="207" t="s">
        <v>3048</v>
      </c>
      <c r="I18211" s="207" t="s">
        <v>241</v>
      </c>
      <c r="J18211" s="208">
        <v>-1002.08</v>
      </c>
      <c r="K18211" s="79" t="str">
        <f>IFERROR(IFERROR(VLOOKUP(I18211,'DE-PARA'!B:D,3,0),VLOOKUP(I18211,'DE-PARA'!C:D,2,0)),"NÃO ENCONTRADO")</f>
        <v>Materiais</v>
      </c>
      <c r="L18211" s="56" t="str">
        <f>VLOOKUP(K18211,'Base -Receita-Despesa'!$B:$AS,1,FALSE)</f>
        <v>Materiais</v>
      </c>
    </row>
    <row r="18212" spans="1:12" x14ac:dyDescent="0.3">
      <c r="A18212" s="286" t="str">
        <f t="shared" si="568"/>
        <v>2020</v>
      </c>
      <c r="B18212" s="205" t="s">
        <v>691</v>
      </c>
      <c r="C18212" s="205" t="s">
        <v>692</v>
      </c>
      <c r="D18212" s="72" t="str">
        <f t="shared" si="569"/>
        <v>jun/2020</v>
      </c>
      <c r="E18212" s="206">
        <v>43992</v>
      </c>
      <c r="F18212" s="205">
        <v>3948</v>
      </c>
      <c r="G18212" s="205" t="s">
        <v>287</v>
      </c>
      <c r="H18212" s="207" t="s">
        <v>3035</v>
      </c>
      <c r="I18212" s="207" t="s">
        <v>248</v>
      </c>
      <c r="J18212" s="208">
        <v>-3900.5</v>
      </c>
      <c r="K18212" s="79" t="str">
        <f>IFERROR(IFERROR(VLOOKUP(I18212,'DE-PARA'!B:D,3,0),VLOOKUP(I18212,'DE-PARA'!C:D,2,0)),"NÃO ENCONTRADO")</f>
        <v>Materiais</v>
      </c>
      <c r="L18212" s="56" t="str">
        <f>VLOOKUP(K18212,'Base -Receita-Despesa'!$B:$AS,1,FALSE)</f>
        <v>Materiais</v>
      </c>
    </row>
    <row r="18213" spans="1:12" x14ac:dyDescent="0.3">
      <c r="A18213" s="286" t="str">
        <f t="shared" si="568"/>
        <v>2020</v>
      </c>
      <c r="B18213" s="205" t="s">
        <v>691</v>
      </c>
      <c r="C18213" s="205" t="s">
        <v>692</v>
      </c>
      <c r="D18213" s="72" t="str">
        <f t="shared" si="569"/>
        <v>jun/2020</v>
      </c>
      <c r="E18213" s="206">
        <v>43992</v>
      </c>
      <c r="F18213" s="205">
        <v>14094</v>
      </c>
      <c r="G18213" s="205" t="s">
        <v>287</v>
      </c>
      <c r="H18213" s="207" t="s">
        <v>3049</v>
      </c>
      <c r="I18213" s="207" t="s">
        <v>242</v>
      </c>
      <c r="J18213" s="207">
        <v>-535</v>
      </c>
      <c r="K18213" s="79" t="str">
        <f>IFERROR(IFERROR(VLOOKUP(I18213,'DE-PARA'!B:D,3,0),VLOOKUP(I18213,'DE-PARA'!C:D,2,0)),"NÃO ENCONTRADO")</f>
        <v>Materiais</v>
      </c>
      <c r="L18213" s="56" t="str">
        <f>VLOOKUP(K18213,'Base -Receita-Despesa'!$B:$AS,1,FALSE)</f>
        <v>Materiais</v>
      </c>
    </row>
    <row r="18214" spans="1:12" x14ac:dyDescent="0.3">
      <c r="A18214" s="286" t="str">
        <f t="shared" si="568"/>
        <v>2020</v>
      </c>
      <c r="B18214" s="205" t="s">
        <v>691</v>
      </c>
      <c r="C18214" s="205" t="s">
        <v>692</v>
      </c>
      <c r="D18214" s="72" t="str">
        <f t="shared" si="569"/>
        <v>jun/2020</v>
      </c>
      <c r="E18214" s="206">
        <v>43992</v>
      </c>
      <c r="F18214" s="205">
        <v>29744</v>
      </c>
      <c r="G18214" s="205" t="s">
        <v>287</v>
      </c>
      <c r="H18214" s="207" t="s">
        <v>604</v>
      </c>
      <c r="I18214" s="207" t="s">
        <v>137</v>
      </c>
      <c r="J18214" s="207">
        <v>-420</v>
      </c>
      <c r="K18214" s="79" t="str">
        <f>IFERROR(IFERROR(VLOOKUP(I18214,'DE-PARA'!B:D,3,0),VLOOKUP(I18214,'DE-PARA'!C:D,2,0)),"NÃO ENCONTRADO")</f>
        <v>Materiais</v>
      </c>
      <c r="L18214" s="56" t="str">
        <f>VLOOKUP(K18214,'Base -Receita-Despesa'!$B:$AS,1,FALSE)</f>
        <v>Materiais</v>
      </c>
    </row>
    <row r="18215" spans="1:12" x14ac:dyDescent="0.3">
      <c r="A18215" s="286" t="str">
        <f t="shared" si="568"/>
        <v>2020</v>
      </c>
      <c r="B18215" s="205" t="s">
        <v>691</v>
      </c>
      <c r="C18215" s="205" t="s">
        <v>692</v>
      </c>
      <c r="D18215" s="72" t="str">
        <f t="shared" si="569"/>
        <v>jun/2020</v>
      </c>
      <c r="E18215" s="206">
        <v>43992</v>
      </c>
      <c r="F18215" s="205">
        <v>29461</v>
      </c>
      <c r="G18215" s="205" t="s">
        <v>287</v>
      </c>
      <c r="H18215" s="207" t="s">
        <v>2052</v>
      </c>
      <c r="I18215" s="207" t="s">
        <v>253</v>
      </c>
      <c r="J18215" s="208">
        <v>-14054</v>
      </c>
      <c r="K18215" s="79" t="str">
        <f>IFERROR(IFERROR(VLOOKUP(I18215,'DE-PARA'!B:D,3,0),VLOOKUP(I18215,'DE-PARA'!C:D,2,0)),"NÃO ENCONTRADO")</f>
        <v>Materiais</v>
      </c>
      <c r="L18215" s="56" t="str">
        <f>VLOOKUP(K18215,'Base -Receita-Despesa'!$B:$AS,1,FALSE)</f>
        <v>Materiais</v>
      </c>
    </row>
    <row r="18216" spans="1:12" x14ac:dyDescent="0.3">
      <c r="A18216" s="286" t="str">
        <f t="shared" si="568"/>
        <v>2020</v>
      </c>
      <c r="B18216" s="205" t="s">
        <v>691</v>
      </c>
      <c r="C18216" s="205" t="s">
        <v>692</v>
      </c>
      <c r="D18216" s="72" t="str">
        <f t="shared" si="569"/>
        <v>jun/2020</v>
      </c>
      <c r="E18216" s="206">
        <v>43992</v>
      </c>
      <c r="F18216" s="205">
        <v>29845</v>
      </c>
      <c r="G18216" s="205" t="s">
        <v>287</v>
      </c>
      <c r="H18216" s="207" t="s">
        <v>604</v>
      </c>
      <c r="I18216" s="207" t="s">
        <v>252</v>
      </c>
      <c r="J18216" s="208">
        <v>-8455.56</v>
      </c>
      <c r="K18216" s="79" t="str">
        <f>IFERROR(IFERROR(VLOOKUP(I18216,'DE-PARA'!B:D,3,0),VLOOKUP(I18216,'DE-PARA'!C:D,2,0)),"NÃO ENCONTRADO")</f>
        <v>Materiais</v>
      </c>
      <c r="L18216" s="56" t="str">
        <f>VLOOKUP(K18216,'Base -Receita-Despesa'!$B:$AS,1,FALSE)</f>
        <v>Materiais</v>
      </c>
    </row>
    <row r="18217" spans="1:12" x14ac:dyDescent="0.3">
      <c r="A18217" s="286" t="str">
        <f t="shared" si="568"/>
        <v>2020</v>
      </c>
      <c r="B18217" s="205" t="s">
        <v>691</v>
      </c>
      <c r="C18217" s="205" t="s">
        <v>692</v>
      </c>
      <c r="D18217" s="72" t="str">
        <f t="shared" si="569"/>
        <v>jun/2020</v>
      </c>
      <c r="E18217" s="206">
        <v>43992</v>
      </c>
      <c r="F18217" s="205">
        <v>29648</v>
      </c>
      <c r="G18217" s="205" t="s">
        <v>287</v>
      </c>
      <c r="H18217" s="207" t="s">
        <v>2052</v>
      </c>
      <c r="I18217" s="207" t="s">
        <v>241</v>
      </c>
      <c r="J18217" s="208">
        <v>-14994.52</v>
      </c>
      <c r="K18217" s="79" t="str">
        <f>IFERROR(IFERROR(VLOOKUP(I18217,'DE-PARA'!B:D,3,0),VLOOKUP(I18217,'DE-PARA'!C:D,2,0)),"NÃO ENCONTRADO")</f>
        <v>Materiais</v>
      </c>
      <c r="L18217" s="56" t="str">
        <f>VLOOKUP(K18217,'Base -Receita-Despesa'!$B:$AS,1,FALSE)</f>
        <v>Materiais</v>
      </c>
    </row>
    <row r="18218" spans="1:12" x14ac:dyDescent="0.3">
      <c r="A18218" s="286" t="str">
        <f t="shared" si="568"/>
        <v>2020</v>
      </c>
      <c r="B18218" s="205" t="s">
        <v>691</v>
      </c>
      <c r="C18218" s="205" t="s">
        <v>692</v>
      </c>
      <c r="D18218" s="72" t="str">
        <f t="shared" si="569"/>
        <v>jun/2020</v>
      </c>
      <c r="E18218" s="206">
        <v>43992</v>
      </c>
      <c r="F18218" s="205">
        <v>10718</v>
      </c>
      <c r="G18218" s="205" t="s">
        <v>287</v>
      </c>
      <c r="H18218" s="207" t="s">
        <v>310</v>
      </c>
      <c r="I18218" s="207" t="s">
        <v>240</v>
      </c>
      <c r="J18218" s="207">
        <v>-64.03</v>
      </c>
      <c r="K18218" s="79" t="str">
        <f>IFERROR(IFERROR(VLOOKUP(I18218,'DE-PARA'!B:D,3,0),VLOOKUP(I18218,'DE-PARA'!C:D,2,0)),"NÃO ENCONTRADO")</f>
        <v>Materiais</v>
      </c>
      <c r="L18218" s="56" t="str">
        <f>VLOOKUP(K18218,'Base -Receita-Despesa'!$B:$AS,1,FALSE)</f>
        <v>Materiais</v>
      </c>
    </row>
    <row r="18219" spans="1:12" x14ac:dyDescent="0.3">
      <c r="A18219" s="286" t="str">
        <f t="shared" si="568"/>
        <v>2020</v>
      </c>
      <c r="B18219" s="205" t="s">
        <v>691</v>
      </c>
      <c r="C18219" s="205" t="s">
        <v>692</v>
      </c>
      <c r="D18219" s="72" t="str">
        <f t="shared" si="569"/>
        <v>jun/2020</v>
      </c>
      <c r="E18219" s="206">
        <v>43992</v>
      </c>
      <c r="F18219" s="205">
        <v>10718</v>
      </c>
      <c r="G18219" s="205" t="s">
        <v>287</v>
      </c>
      <c r="H18219" s="207" t="s">
        <v>310</v>
      </c>
      <c r="I18219" s="207" t="s">
        <v>189</v>
      </c>
      <c r="J18219" s="207">
        <v>-14.85</v>
      </c>
      <c r="K18219" s="79" t="str">
        <f>IFERROR(IFERROR(VLOOKUP(I18219,'DE-PARA'!B:D,3,0),VLOOKUP(I18219,'DE-PARA'!C:D,2,0)),"NÃO ENCONTRADO")</f>
        <v>Outras Saídas</v>
      </c>
      <c r="L18219" s="56" t="str">
        <f>VLOOKUP(K18219,'Base -Receita-Despesa'!$B:$AS,1,FALSE)</f>
        <v>Outras Saídas</v>
      </c>
    </row>
    <row r="18220" spans="1:12" x14ac:dyDescent="0.3">
      <c r="A18220" s="286" t="str">
        <f t="shared" si="568"/>
        <v>2020</v>
      </c>
      <c r="B18220" s="205" t="s">
        <v>691</v>
      </c>
      <c r="C18220" s="205" t="s">
        <v>692</v>
      </c>
      <c r="D18220" s="72" t="str">
        <f t="shared" si="569"/>
        <v>jun/2020</v>
      </c>
      <c r="E18220" s="206">
        <v>43992</v>
      </c>
      <c r="F18220" s="205">
        <v>10717</v>
      </c>
      <c r="G18220" s="205" t="s">
        <v>287</v>
      </c>
      <c r="H18220" s="207" t="s">
        <v>310</v>
      </c>
      <c r="I18220" s="207" t="s">
        <v>241</v>
      </c>
      <c r="J18220" s="207">
        <v>-49.03</v>
      </c>
      <c r="K18220" s="79" t="str">
        <f>IFERROR(IFERROR(VLOOKUP(I18220,'DE-PARA'!B:D,3,0),VLOOKUP(I18220,'DE-PARA'!C:D,2,0)),"NÃO ENCONTRADO")</f>
        <v>Materiais</v>
      </c>
      <c r="L18220" s="56" t="str">
        <f>VLOOKUP(K18220,'Base -Receita-Despesa'!$B:$AS,1,FALSE)</f>
        <v>Materiais</v>
      </c>
    </row>
    <row r="18221" spans="1:12" x14ac:dyDescent="0.3">
      <c r="A18221" s="286" t="str">
        <f t="shared" si="568"/>
        <v>2020</v>
      </c>
      <c r="B18221" s="205" t="s">
        <v>691</v>
      </c>
      <c r="C18221" s="205" t="s">
        <v>692</v>
      </c>
      <c r="D18221" s="72" t="str">
        <f t="shared" si="569"/>
        <v>jun/2020</v>
      </c>
      <c r="E18221" s="206">
        <v>43992</v>
      </c>
      <c r="F18221" s="205">
        <v>10717</v>
      </c>
      <c r="G18221" s="205" t="s">
        <v>287</v>
      </c>
      <c r="H18221" s="207" t="s">
        <v>310</v>
      </c>
      <c r="I18221" s="207" t="s">
        <v>189</v>
      </c>
      <c r="J18221" s="207">
        <v>-14.85</v>
      </c>
      <c r="K18221" s="79" t="str">
        <f>IFERROR(IFERROR(VLOOKUP(I18221,'DE-PARA'!B:D,3,0),VLOOKUP(I18221,'DE-PARA'!C:D,2,0)),"NÃO ENCONTRADO")</f>
        <v>Outras Saídas</v>
      </c>
      <c r="L18221" s="56" t="str">
        <f>VLOOKUP(K18221,'Base -Receita-Despesa'!$B:$AS,1,FALSE)</f>
        <v>Outras Saídas</v>
      </c>
    </row>
    <row r="18222" spans="1:12" x14ac:dyDescent="0.3">
      <c r="A18222" s="286" t="str">
        <f t="shared" si="568"/>
        <v>2020</v>
      </c>
      <c r="B18222" s="205" t="s">
        <v>691</v>
      </c>
      <c r="C18222" s="205" t="s">
        <v>692</v>
      </c>
      <c r="D18222" s="72" t="str">
        <f t="shared" si="569"/>
        <v>jun/2020</v>
      </c>
      <c r="E18222" s="206">
        <v>43992</v>
      </c>
      <c r="F18222" s="205">
        <v>10714</v>
      </c>
      <c r="G18222" s="205" t="s">
        <v>287</v>
      </c>
      <c r="H18222" s="207" t="s">
        <v>310</v>
      </c>
      <c r="I18222" s="207" t="s">
        <v>240</v>
      </c>
      <c r="J18222" s="207">
        <v>-968.27</v>
      </c>
      <c r="K18222" s="79" t="str">
        <f>IFERROR(IFERROR(VLOOKUP(I18222,'DE-PARA'!B:D,3,0),VLOOKUP(I18222,'DE-PARA'!C:D,2,0)),"NÃO ENCONTRADO")</f>
        <v>Materiais</v>
      </c>
      <c r="L18222" s="56" t="str">
        <f>VLOOKUP(K18222,'Base -Receita-Despesa'!$B:$AS,1,FALSE)</f>
        <v>Materiais</v>
      </c>
    </row>
    <row r="18223" spans="1:12" x14ac:dyDescent="0.3">
      <c r="A18223" s="286" t="str">
        <f t="shared" si="568"/>
        <v>2020</v>
      </c>
      <c r="B18223" s="205" t="s">
        <v>691</v>
      </c>
      <c r="C18223" s="205" t="s">
        <v>692</v>
      </c>
      <c r="D18223" s="72" t="str">
        <f t="shared" si="569"/>
        <v>jun/2020</v>
      </c>
      <c r="E18223" s="206">
        <v>43992</v>
      </c>
      <c r="F18223" s="205">
        <v>10714</v>
      </c>
      <c r="G18223" s="205" t="s">
        <v>287</v>
      </c>
      <c r="H18223" s="207" t="s">
        <v>310</v>
      </c>
      <c r="I18223" s="207" t="s">
        <v>189</v>
      </c>
      <c r="J18223" s="207">
        <v>-103.91</v>
      </c>
      <c r="K18223" s="79" t="str">
        <f>IFERROR(IFERROR(VLOOKUP(I18223,'DE-PARA'!B:D,3,0),VLOOKUP(I18223,'DE-PARA'!C:D,2,0)),"NÃO ENCONTRADO")</f>
        <v>Outras Saídas</v>
      </c>
      <c r="L18223" s="56" t="str">
        <f>VLOOKUP(K18223,'Base -Receita-Despesa'!$B:$AS,1,FALSE)</f>
        <v>Outras Saídas</v>
      </c>
    </row>
    <row r="18224" spans="1:12" x14ac:dyDescent="0.3">
      <c r="A18224" s="286" t="str">
        <f t="shared" si="568"/>
        <v>2020</v>
      </c>
      <c r="B18224" s="205" t="s">
        <v>691</v>
      </c>
      <c r="C18224" s="205" t="s">
        <v>692</v>
      </c>
      <c r="D18224" s="72" t="str">
        <f t="shared" si="569"/>
        <v>jun/2020</v>
      </c>
      <c r="E18224" s="206">
        <v>43992</v>
      </c>
      <c r="F18224" s="205">
        <v>1169453</v>
      </c>
      <c r="G18224" s="205" t="s">
        <v>289</v>
      </c>
      <c r="H18224" s="207" t="s">
        <v>3045</v>
      </c>
      <c r="I18224" s="207" t="s">
        <v>240</v>
      </c>
      <c r="J18224" s="208">
        <v>-14401.22</v>
      </c>
      <c r="K18224" s="79" t="str">
        <f>IFERROR(IFERROR(VLOOKUP(I18224,'DE-PARA'!B:D,3,0),VLOOKUP(I18224,'DE-PARA'!C:D,2,0)),"NÃO ENCONTRADO")</f>
        <v>Materiais</v>
      </c>
      <c r="L18224" s="56" t="str">
        <f>VLOOKUP(K18224,'Base -Receita-Despesa'!$B:$AS,1,FALSE)</f>
        <v>Materiais</v>
      </c>
    </row>
    <row r="18225" spans="1:12" x14ac:dyDescent="0.3">
      <c r="A18225" s="286" t="str">
        <f t="shared" si="568"/>
        <v>2020</v>
      </c>
      <c r="B18225" s="205" t="s">
        <v>691</v>
      </c>
      <c r="C18225" s="205" t="s">
        <v>692</v>
      </c>
      <c r="D18225" s="72" t="str">
        <f t="shared" si="569"/>
        <v>jun/2020</v>
      </c>
      <c r="E18225" s="206">
        <v>43992</v>
      </c>
      <c r="F18225" s="205" t="s">
        <v>125</v>
      </c>
      <c r="G18225" s="205" t="s">
        <v>287</v>
      </c>
      <c r="H18225" s="207" t="s">
        <v>1197</v>
      </c>
      <c r="I18225" s="207" t="s">
        <v>126</v>
      </c>
      <c r="J18225" s="208">
        <v>-2998.62</v>
      </c>
      <c r="K18225" s="79" t="str">
        <f>IFERROR(IFERROR(VLOOKUP(I18225,'DE-PARA'!B:D,3,0),VLOOKUP(I18225,'DE-PARA'!C:D,2,0)),"NÃO ENCONTRADO")</f>
        <v>Rescisões Trabalhistas</v>
      </c>
      <c r="L18225" s="56" t="str">
        <f>VLOOKUP(K18225,'Base -Receita-Despesa'!$B:$AS,1,FALSE)</f>
        <v>Rescisões Trabalhistas</v>
      </c>
    </row>
    <row r="18226" spans="1:12" x14ac:dyDescent="0.3">
      <c r="A18226" s="286" t="str">
        <f t="shared" si="568"/>
        <v>2020</v>
      </c>
      <c r="B18226" s="205" t="s">
        <v>691</v>
      </c>
      <c r="C18226" s="205" t="s">
        <v>692</v>
      </c>
      <c r="D18226" s="72" t="str">
        <f t="shared" si="569"/>
        <v>jun/2020</v>
      </c>
      <c r="E18226" s="206">
        <v>43992</v>
      </c>
      <c r="F18226" s="205">
        <v>74888</v>
      </c>
      <c r="G18226" s="205" t="s">
        <v>287</v>
      </c>
      <c r="H18226" s="207" t="s">
        <v>2780</v>
      </c>
      <c r="I18226" s="207" t="s">
        <v>240</v>
      </c>
      <c r="J18226" s="208">
        <v>-25168</v>
      </c>
      <c r="K18226" s="79" t="str">
        <f>IFERROR(IFERROR(VLOOKUP(I18226,'DE-PARA'!B:D,3,0),VLOOKUP(I18226,'DE-PARA'!C:D,2,0)),"NÃO ENCONTRADO")</f>
        <v>Materiais</v>
      </c>
      <c r="L18226" s="56" t="str">
        <f>VLOOKUP(K18226,'Base -Receita-Despesa'!$B:$AS,1,FALSE)</f>
        <v>Materiais</v>
      </c>
    </row>
    <row r="18227" spans="1:12" x14ac:dyDescent="0.3">
      <c r="A18227" s="286" t="str">
        <f t="shared" si="568"/>
        <v>2020</v>
      </c>
      <c r="B18227" s="205" t="s">
        <v>691</v>
      </c>
      <c r="C18227" s="205" t="s">
        <v>692</v>
      </c>
      <c r="D18227" s="72" t="str">
        <f t="shared" si="569"/>
        <v>jun/2020</v>
      </c>
      <c r="E18227" s="206">
        <v>43992</v>
      </c>
      <c r="F18227" s="205">
        <v>74887</v>
      </c>
      <c r="G18227" s="205" t="s">
        <v>287</v>
      </c>
      <c r="H18227" s="207" t="s">
        <v>2780</v>
      </c>
      <c r="I18227" s="207" t="s">
        <v>240</v>
      </c>
      <c r="J18227" s="208">
        <v>-9685</v>
      </c>
      <c r="K18227" s="79" t="str">
        <f>IFERROR(IFERROR(VLOOKUP(I18227,'DE-PARA'!B:D,3,0),VLOOKUP(I18227,'DE-PARA'!C:D,2,0)),"NÃO ENCONTRADO")</f>
        <v>Materiais</v>
      </c>
      <c r="L18227" s="56" t="str">
        <f>VLOOKUP(K18227,'Base -Receita-Despesa'!$B:$AS,1,FALSE)</f>
        <v>Materiais</v>
      </c>
    </row>
    <row r="18228" spans="1:12" x14ac:dyDescent="0.3">
      <c r="A18228" s="286" t="str">
        <f t="shared" si="568"/>
        <v>2020</v>
      </c>
      <c r="B18228" s="205" t="s">
        <v>691</v>
      </c>
      <c r="C18228" s="205" t="s">
        <v>692</v>
      </c>
      <c r="D18228" s="72" t="str">
        <f t="shared" si="569"/>
        <v>jun/2020</v>
      </c>
      <c r="E18228" s="206">
        <v>43992</v>
      </c>
      <c r="F18228" s="205">
        <v>4</v>
      </c>
      <c r="G18228" s="205" t="s">
        <v>287</v>
      </c>
      <c r="H18228" s="207" t="s">
        <v>2911</v>
      </c>
      <c r="I18228" s="207" t="s">
        <v>118</v>
      </c>
      <c r="J18228" s="208">
        <v>-10000</v>
      </c>
      <c r="K18228" s="79" t="str">
        <f>IFERROR(IFERROR(VLOOKUP(I18228,'DE-PARA'!B:D,3,0),VLOOKUP(I18228,'DE-PARA'!C:D,2,0)),"NÃO ENCONTRADO")</f>
        <v>Serviços</v>
      </c>
      <c r="L18228" s="56" t="str">
        <f>VLOOKUP(K18228,'Base -Receita-Despesa'!$B:$AS,1,FALSE)</f>
        <v>Serviços</v>
      </c>
    </row>
    <row r="18229" spans="1:12" x14ac:dyDescent="0.3">
      <c r="A18229" s="286" t="str">
        <f t="shared" si="568"/>
        <v>2020</v>
      </c>
      <c r="B18229" s="205" t="s">
        <v>691</v>
      </c>
      <c r="C18229" s="205" t="s">
        <v>692</v>
      </c>
      <c r="D18229" s="72" t="str">
        <f t="shared" si="569"/>
        <v>jun/2020</v>
      </c>
      <c r="E18229" s="206">
        <v>43992</v>
      </c>
      <c r="F18229" s="205" t="s">
        <v>125</v>
      </c>
      <c r="G18229" s="205" t="s">
        <v>287</v>
      </c>
      <c r="H18229" s="207" t="s">
        <v>2228</v>
      </c>
      <c r="I18229" s="207" t="s">
        <v>126</v>
      </c>
      <c r="J18229" s="208">
        <v>-3684.79</v>
      </c>
      <c r="K18229" s="79" t="str">
        <f>IFERROR(IFERROR(VLOOKUP(I18229,'DE-PARA'!B:D,3,0),VLOOKUP(I18229,'DE-PARA'!C:D,2,0)),"NÃO ENCONTRADO")</f>
        <v>Rescisões Trabalhistas</v>
      </c>
      <c r="L18229" s="56" t="str">
        <f>VLOOKUP(K18229,'Base -Receita-Despesa'!$B:$AS,1,FALSE)</f>
        <v>Rescisões Trabalhistas</v>
      </c>
    </row>
    <row r="18230" spans="1:12" x14ac:dyDescent="0.3">
      <c r="A18230" s="286" t="str">
        <f t="shared" si="568"/>
        <v>2020</v>
      </c>
      <c r="B18230" s="205" t="s">
        <v>691</v>
      </c>
      <c r="C18230" s="205" t="s">
        <v>692</v>
      </c>
      <c r="D18230" s="72" t="str">
        <f t="shared" si="569"/>
        <v>jun/2020</v>
      </c>
      <c r="E18230" s="206">
        <v>43992</v>
      </c>
      <c r="F18230" s="205" t="s">
        <v>2011</v>
      </c>
      <c r="G18230" s="205" t="s">
        <v>287</v>
      </c>
      <c r="H18230" s="207" t="s">
        <v>585</v>
      </c>
      <c r="I18230" s="207" t="s">
        <v>268</v>
      </c>
      <c r="J18230" s="207">
        <v>-430.44</v>
      </c>
      <c r="K18230" s="79" t="str">
        <f>IFERROR(IFERROR(VLOOKUP(I18230,'DE-PARA'!B:D,3,0),VLOOKUP(I18230,'DE-PARA'!C:D,2,0)),"NÃO ENCONTRADO")</f>
        <v>Despesas com Viagens</v>
      </c>
      <c r="L18230" s="56" t="str">
        <f>VLOOKUP(K18230,'Base -Receita-Despesa'!$B:$AS,1,FALSE)</f>
        <v>Despesas com Viagens</v>
      </c>
    </row>
    <row r="18231" spans="1:12" x14ac:dyDescent="0.3">
      <c r="A18231" s="286" t="str">
        <f t="shared" ref="A18231:A18294" si="570">IF(K18231="NÃO ENCONTRADO",0,RIGHT(D18231,4))</f>
        <v>2020</v>
      </c>
      <c r="B18231" s="205" t="s">
        <v>691</v>
      </c>
      <c r="C18231" s="205" t="s">
        <v>692</v>
      </c>
      <c r="D18231" s="72" t="str">
        <f t="shared" si="569"/>
        <v>jun/2020</v>
      </c>
      <c r="E18231" s="206">
        <v>43992</v>
      </c>
      <c r="F18231" s="205" t="s">
        <v>210</v>
      </c>
      <c r="G18231" s="205" t="s">
        <v>287</v>
      </c>
      <c r="H18231" s="207" t="s">
        <v>196</v>
      </c>
      <c r="I18231" s="207" t="s">
        <v>130</v>
      </c>
      <c r="J18231" s="207">
        <v>-10</v>
      </c>
      <c r="K18231" s="79" t="str">
        <f>IFERROR(IFERROR(VLOOKUP(I18231,'DE-PARA'!B:D,3,0),VLOOKUP(I18231,'DE-PARA'!C:D,2,0)),"NÃO ENCONTRADO")</f>
        <v>Outras Saídas</v>
      </c>
      <c r="L18231" s="56" t="str">
        <f>VLOOKUP(K18231,'Base -Receita-Despesa'!$B:$AS,1,FALSE)</f>
        <v>Outras Saídas</v>
      </c>
    </row>
    <row r="18232" spans="1:12" x14ac:dyDescent="0.3">
      <c r="A18232" s="286" t="str">
        <f t="shared" si="570"/>
        <v>2020</v>
      </c>
      <c r="B18232" s="205" t="s">
        <v>691</v>
      </c>
      <c r="C18232" s="205" t="s">
        <v>692</v>
      </c>
      <c r="D18232" s="72" t="str">
        <f t="shared" si="569"/>
        <v>jun/2020</v>
      </c>
      <c r="E18232" s="206">
        <v>43992</v>
      </c>
      <c r="F18232" s="205" t="s">
        <v>210</v>
      </c>
      <c r="G18232" s="205" t="s">
        <v>287</v>
      </c>
      <c r="H18232" s="207" t="s">
        <v>196</v>
      </c>
      <c r="I18232" s="207" t="s">
        <v>130</v>
      </c>
      <c r="J18232" s="207">
        <v>-10</v>
      </c>
      <c r="K18232" s="79" t="str">
        <f>IFERROR(IFERROR(VLOOKUP(I18232,'DE-PARA'!B:D,3,0),VLOOKUP(I18232,'DE-PARA'!C:D,2,0)),"NÃO ENCONTRADO")</f>
        <v>Outras Saídas</v>
      </c>
      <c r="L18232" s="56" t="str">
        <f>VLOOKUP(K18232,'Base -Receita-Despesa'!$B:$AS,1,FALSE)</f>
        <v>Outras Saídas</v>
      </c>
    </row>
    <row r="18233" spans="1:12" x14ac:dyDescent="0.3">
      <c r="A18233" s="286" t="str">
        <f t="shared" si="570"/>
        <v>2020</v>
      </c>
      <c r="B18233" s="205" t="s">
        <v>691</v>
      </c>
      <c r="C18233" s="205" t="s">
        <v>692</v>
      </c>
      <c r="D18233" s="72" t="str">
        <f t="shared" si="569"/>
        <v>jun/2020</v>
      </c>
      <c r="E18233" s="206">
        <v>43992</v>
      </c>
      <c r="F18233" s="205" t="s">
        <v>210</v>
      </c>
      <c r="G18233" s="205" t="s">
        <v>287</v>
      </c>
      <c r="H18233" s="207" t="s">
        <v>196</v>
      </c>
      <c r="I18233" s="207" t="s">
        <v>130</v>
      </c>
      <c r="J18233" s="207">
        <v>-10</v>
      </c>
      <c r="K18233" s="79" t="str">
        <f>IFERROR(IFERROR(VLOOKUP(I18233,'DE-PARA'!B:D,3,0),VLOOKUP(I18233,'DE-PARA'!C:D,2,0)),"NÃO ENCONTRADO")</f>
        <v>Outras Saídas</v>
      </c>
      <c r="L18233" s="56" t="str">
        <f>VLOOKUP(K18233,'Base -Receita-Despesa'!$B:$AS,1,FALSE)</f>
        <v>Outras Saídas</v>
      </c>
    </row>
    <row r="18234" spans="1:12" x14ac:dyDescent="0.3">
      <c r="A18234" s="286" t="str">
        <f t="shared" si="570"/>
        <v>2020</v>
      </c>
      <c r="B18234" s="205" t="s">
        <v>691</v>
      </c>
      <c r="C18234" s="205" t="s">
        <v>692</v>
      </c>
      <c r="D18234" s="72" t="str">
        <f t="shared" si="569"/>
        <v>jun/2020</v>
      </c>
      <c r="E18234" s="206">
        <v>43992</v>
      </c>
      <c r="F18234" s="205" t="s">
        <v>210</v>
      </c>
      <c r="G18234" s="205" t="s">
        <v>287</v>
      </c>
      <c r="H18234" s="207" t="s">
        <v>196</v>
      </c>
      <c r="I18234" s="207" t="s">
        <v>130</v>
      </c>
      <c r="J18234" s="207">
        <v>-10</v>
      </c>
      <c r="K18234" s="79" t="str">
        <f>IFERROR(IFERROR(VLOOKUP(I18234,'DE-PARA'!B:D,3,0),VLOOKUP(I18234,'DE-PARA'!C:D,2,0)),"NÃO ENCONTRADO")</f>
        <v>Outras Saídas</v>
      </c>
      <c r="L18234" s="56" t="str">
        <f>VLOOKUP(K18234,'Base -Receita-Despesa'!$B:$AS,1,FALSE)</f>
        <v>Outras Saídas</v>
      </c>
    </row>
    <row r="18235" spans="1:12" x14ac:dyDescent="0.3">
      <c r="A18235" s="286" t="str">
        <f t="shared" si="570"/>
        <v>2020</v>
      </c>
      <c r="B18235" s="205" t="s">
        <v>691</v>
      </c>
      <c r="C18235" s="205" t="s">
        <v>692</v>
      </c>
      <c r="D18235" s="72" t="str">
        <f t="shared" si="569"/>
        <v>jun/2020</v>
      </c>
      <c r="E18235" s="206">
        <v>43992</v>
      </c>
      <c r="F18235" s="205" t="s">
        <v>210</v>
      </c>
      <c r="G18235" s="205" t="s">
        <v>287</v>
      </c>
      <c r="H18235" s="207" t="s">
        <v>196</v>
      </c>
      <c r="I18235" s="207" t="s">
        <v>130</v>
      </c>
      <c r="J18235" s="207">
        <v>-10</v>
      </c>
      <c r="K18235" s="79" t="str">
        <f>IFERROR(IFERROR(VLOOKUP(I18235,'DE-PARA'!B:D,3,0),VLOOKUP(I18235,'DE-PARA'!C:D,2,0)),"NÃO ENCONTRADO")</f>
        <v>Outras Saídas</v>
      </c>
      <c r="L18235" s="56" t="str">
        <f>VLOOKUP(K18235,'Base -Receita-Despesa'!$B:$AS,1,FALSE)</f>
        <v>Outras Saídas</v>
      </c>
    </row>
    <row r="18236" spans="1:12" x14ac:dyDescent="0.3">
      <c r="A18236" s="286" t="str">
        <f t="shared" si="570"/>
        <v>2020</v>
      </c>
      <c r="B18236" s="205" t="s">
        <v>691</v>
      </c>
      <c r="C18236" s="205" t="s">
        <v>692</v>
      </c>
      <c r="D18236" s="72" t="str">
        <f t="shared" si="569"/>
        <v>jun/2020</v>
      </c>
      <c r="E18236" s="206">
        <v>43992</v>
      </c>
      <c r="F18236" s="205" t="s">
        <v>210</v>
      </c>
      <c r="G18236" s="205" t="s">
        <v>287</v>
      </c>
      <c r="H18236" s="207" t="s">
        <v>196</v>
      </c>
      <c r="I18236" s="207" t="s">
        <v>130</v>
      </c>
      <c r="J18236" s="207">
        <v>-10</v>
      </c>
      <c r="K18236" s="79" t="str">
        <f>IFERROR(IFERROR(VLOOKUP(I18236,'DE-PARA'!B:D,3,0),VLOOKUP(I18236,'DE-PARA'!C:D,2,0)),"NÃO ENCONTRADO")</f>
        <v>Outras Saídas</v>
      </c>
      <c r="L18236" s="56" t="str">
        <f>VLOOKUP(K18236,'Base -Receita-Despesa'!$B:$AS,1,FALSE)</f>
        <v>Outras Saídas</v>
      </c>
    </row>
    <row r="18237" spans="1:12" x14ac:dyDescent="0.3">
      <c r="A18237" s="286" t="str">
        <f t="shared" si="570"/>
        <v>2020</v>
      </c>
      <c r="B18237" s="205" t="s">
        <v>691</v>
      </c>
      <c r="C18237" s="205" t="s">
        <v>692</v>
      </c>
      <c r="D18237" s="72" t="str">
        <f t="shared" si="569"/>
        <v>jun/2020</v>
      </c>
      <c r="E18237" s="206">
        <v>43992</v>
      </c>
      <c r="F18237" s="205" t="s">
        <v>210</v>
      </c>
      <c r="G18237" s="205" t="s">
        <v>287</v>
      </c>
      <c r="H18237" s="207" t="s">
        <v>196</v>
      </c>
      <c r="I18237" s="207" t="s">
        <v>130</v>
      </c>
      <c r="J18237" s="207">
        <v>-10</v>
      </c>
      <c r="K18237" s="79" t="str">
        <f>IFERROR(IFERROR(VLOOKUP(I18237,'DE-PARA'!B:D,3,0),VLOOKUP(I18237,'DE-PARA'!C:D,2,0)),"NÃO ENCONTRADO")</f>
        <v>Outras Saídas</v>
      </c>
      <c r="L18237" s="56" t="str">
        <f>VLOOKUP(K18237,'Base -Receita-Despesa'!$B:$AS,1,FALSE)</f>
        <v>Outras Saídas</v>
      </c>
    </row>
    <row r="18238" spans="1:12" x14ac:dyDescent="0.3">
      <c r="A18238" s="286" t="str">
        <f t="shared" si="570"/>
        <v>2020</v>
      </c>
      <c r="B18238" s="205" t="s">
        <v>691</v>
      </c>
      <c r="C18238" s="205" t="s">
        <v>692</v>
      </c>
      <c r="D18238" s="72" t="str">
        <f t="shared" si="569"/>
        <v>jun/2020</v>
      </c>
      <c r="E18238" s="206">
        <v>43992</v>
      </c>
      <c r="F18238" s="205" t="s">
        <v>210</v>
      </c>
      <c r="G18238" s="205" t="s">
        <v>287</v>
      </c>
      <c r="H18238" s="207" t="s">
        <v>196</v>
      </c>
      <c r="I18238" s="207" t="s">
        <v>130</v>
      </c>
      <c r="J18238" s="207">
        <v>-10</v>
      </c>
      <c r="K18238" s="79" t="str">
        <f>IFERROR(IFERROR(VLOOKUP(I18238,'DE-PARA'!B:D,3,0),VLOOKUP(I18238,'DE-PARA'!C:D,2,0)),"NÃO ENCONTRADO")</f>
        <v>Outras Saídas</v>
      </c>
      <c r="L18238" s="56" t="str">
        <f>VLOOKUP(K18238,'Base -Receita-Despesa'!$B:$AS,1,FALSE)</f>
        <v>Outras Saídas</v>
      </c>
    </row>
    <row r="18239" spans="1:12" x14ac:dyDescent="0.3">
      <c r="A18239" s="286" t="str">
        <f t="shared" si="570"/>
        <v>2020</v>
      </c>
      <c r="B18239" s="205" t="s">
        <v>691</v>
      </c>
      <c r="C18239" s="205" t="s">
        <v>692</v>
      </c>
      <c r="D18239" s="72" t="str">
        <f t="shared" si="569"/>
        <v>jun/2020</v>
      </c>
      <c r="E18239" s="206">
        <v>43992</v>
      </c>
      <c r="F18239" s="205" t="s">
        <v>210</v>
      </c>
      <c r="G18239" s="205" t="s">
        <v>287</v>
      </c>
      <c r="H18239" s="207" t="s">
        <v>196</v>
      </c>
      <c r="I18239" s="207" t="s">
        <v>130</v>
      </c>
      <c r="J18239" s="207">
        <v>-10</v>
      </c>
      <c r="K18239" s="79" t="str">
        <f>IFERROR(IFERROR(VLOOKUP(I18239,'DE-PARA'!B:D,3,0),VLOOKUP(I18239,'DE-PARA'!C:D,2,0)),"NÃO ENCONTRADO")</f>
        <v>Outras Saídas</v>
      </c>
      <c r="L18239" s="56" t="str">
        <f>VLOOKUP(K18239,'Base -Receita-Despesa'!$B:$AS,1,FALSE)</f>
        <v>Outras Saídas</v>
      </c>
    </row>
    <row r="18240" spans="1:12" x14ac:dyDescent="0.3">
      <c r="A18240" s="286" t="str">
        <f t="shared" si="570"/>
        <v>2020</v>
      </c>
      <c r="B18240" s="205" t="s">
        <v>691</v>
      </c>
      <c r="C18240" s="205" t="s">
        <v>692</v>
      </c>
      <c r="D18240" s="72" t="str">
        <f t="shared" si="569"/>
        <v>jun/2020</v>
      </c>
      <c r="E18240" s="206">
        <v>43992</v>
      </c>
      <c r="F18240" s="205" t="s">
        <v>210</v>
      </c>
      <c r="G18240" s="205" t="s">
        <v>287</v>
      </c>
      <c r="H18240" s="207" t="s">
        <v>196</v>
      </c>
      <c r="I18240" s="207" t="s">
        <v>130</v>
      </c>
      <c r="J18240" s="207">
        <v>-10</v>
      </c>
      <c r="K18240" s="79" t="str">
        <f>IFERROR(IFERROR(VLOOKUP(I18240,'DE-PARA'!B:D,3,0),VLOOKUP(I18240,'DE-PARA'!C:D,2,0)),"NÃO ENCONTRADO")</f>
        <v>Outras Saídas</v>
      </c>
      <c r="L18240" s="56" t="str">
        <f>VLOOKUP(K18240,'Base -Receita-Despesa'!$B:$AS,1,FALSE)</f>
        <v>Outras Saídas</v>
      </c>
    </row>
    <row r="18241" spans="1:12" x14ac:dyDescent="0.3">
      <c r="A18241" s="286" t="str">
        <f t="shared" si="570"/>
        <v>2020</v>
      </c>
      <c r="B18241" s="205" t="s">
        <v>691</v>
      </c>
      <c r="C18241" s="205" t="s">
        <v>692</v>
      </c>
      <c r="D18241" s="72" t="str">
        <f t="shared" si="569"/>
        <v>jun/2020</v>
      </c>
      <c r="E18241" s="206">
        <v>43992</v>
      </c>
      <c r="F18241" s="205" t="s">
        <v>210</v>
      </c>
      <c r="G18241" s="205" t="s">
        <v>287</v>
      </c>
      <c r="H18241" s="207" t="s">
        <v>196</v>
      </c>
      <c r="I18241" s="207" t="s">
        <v>130</v>
      </c>
      <c r="J18241" s="207">
        <v>-10</v>
      </c>
      <c r="K18241" s="79" t="str">
        <f>IFERROR(IFERROR(VLOOKUP(I18241,'DE-PARA'!B:D,3,0),VLOOKUP(I18241,'DE-PARA'!C:D,2,0)),"NÃO ENCONTRADO")</f>
        <v>Outras Saídas</v>
      </c>
      <c r="L18241" s="56" t="str">
        <f>VLOOKUP(K18241,'Base -Receita-Despesa'!$B:$AS,1,FALSE)</f>
        <v>Outras Saídas</v>
      </c>
    </row>
    <row r="18242" spans="1:12" x14ac:dyDescent="0.3">
      <c r="A18242" s="286" t="str">
        <f t="shared" si="570"/>
        <v>2020</v>
      </c>
      <c r="B18242" s="205" t="s">
        <v>691</v>
      </c>
      <c r="C18242" s="205" t="s">
        <v>692</v>
      </c>
      <c r="D18242" s="72" t="str">
        <f t="shared" si="569"/>
        <v>jun/2020</v>
      </c>
      <c r="E18242" s="206">
        <v>43992</v>
      </c>
      <c r="F18242" s="205" t="s">
        <v>210</v>
      </c>
      <c r="G18242" s="205" t="s">
        <v>287</v>
      </c>
      <c r="H18242" s="207" t="s">
        <v>196</v>
      </c>
      <c r="I18242" s="207" t="s">
        <v>130</v>
      </c>
      <c r="J18242" s="207">
        <v>-10</v>
      </c>
      <c r="K18242" s="79" t="str">
        <f>IFERROR(IFERROR(VLOOKUP(I18242,'DE-PARA'!B:D,3,0),VLOOKUP(I18242,'DE-PARA'!C:D,2,0)),"NÃO ENCONTRADO")</f>
        <v>Outras Saídas</v>
      </c>
      <c r="L18242" s="56" t="str">
        <f>VLOOKUP(K18242,'Base -Receita-Despesa'!$B:$AS,1,FALSE)</f>
        <v>Outras Saídas</v>
      </c>
    </row>
    <row r="18243" spans="1:12" x14ac:dyDescent="0.3">
      <c r="A18243" s="286" t="str">
        <f t="shared" si="570"/>
        <v>2020</v>
      </c>
      <c r="B18243" s="205" t="s">
        <v>691</v>
      </c>
      <c r="C18243" s="205" t="s">
        <v>692</v>
      </c>
      <c r="D18243" s="72" t="str">
        <f t="shared" si="569"/>
        <v>jun/2020</v>
      </c>
      <c r="E18243" s="206">
        <v>43992</v>
      </c>
      <c r="F18243" s="205" t="s">
        <v>210</v>
      </c>
      <c r="G18243" s="205" t="s">
        <v>287</v>
      </c>
      <c r="H18243" s="207" t="s">
        <v>196</v>
      </c>
      <c r="I18243" s="207" t="s">
        <v>130</v>
      </c>
      <c r="J18243" s="207">
        <v>-10</v>
      </c>
      <c r="K18243" s="79" t="str">
        <f>IFERROR(IFERROR(VLOOKUP(I18243,'DE-PARA'!B:D,3,0),VLOOKUP(I18243,'DE-PARA'!C:D,2,0)),"NÃO ENCONTRADO")</f>
        <v>Outras Saídas</v>
      </c>
      <c r="L18243" s="56" t="str">
        <f>VLOOKUP(K18243,'Base -Receita-Despesa'!$B:$AS,1,FALSE)</f>
        <v>Outras Saídas</v>
      </c>
    </row>
    <row r="18244" spans="1:12" x14ac:dyDescent="0.3">
      <c r="A18244" s="286" t="str">
        <f t="shared" si="570"/>
        <v>2020</v>
      </c>
      <c r="B18244" s="205" t="s">
        <v>691</v>
      </c>
      <c r="C18244" s="205" t="s">
        <v>692</v>
      </c>
      <c r="D18244" s="72" t="str">
        <f t="shared" ref="D18244:D18307" si="571">TEXT(E18244,"mmm/aaaa")</f>
        <v>jun/2020</v>
      </c>
      <c r="E18244" s="206">
        <v>43992</v>
      </c>
      <c r="F18244" s="205" t="s">
        <v>210</v>
      </c>
      <c r="G18244" s="205" t="s">
        <v>287</v>
      </c>
      <c r="H18244" s="207" t="s">
        <v>196</v>
      </c>
      <c r="I18244" s="207" t="s">
        <v>130</v>
      </c>
      <c r="J18244" s="207">
        <v>-10</v>
      </c>
      <c r="K18244" s="79" t="str">
        <f>IFERROR(IFERROR(VLOOKUP(I18244,'DE-PARA'!B:D,3,0),VLOOKUP(I18244,'DE-PARA'!C:D,2,0)),"NÃO ENCONTRADO")</f>
        <v>Outras Saídas</v>
      </c>
      <c r="L18244" s="56" t="str">
        <f>VLOOKUP(K18244,'Base -Receita-Despesa'!$B:$AS,1,FALSE)</f>
        <v>Outras Saídas</v>
      </c>
    </row>
    <row r="18245" spans="1:12" x14ac:dyDescent="0.3">
      <c r="A18245" s="286" t="str">
        <f t="shared" si="570"/>
        <v>2020</v>
      </c>
      <c r="B18245" s="205" t="s">
        <v>691</v>
      </c>
      <c r="C18245" s="205" t="s">
        <v>692</v>
      </c>
      <c r="D18245" s="72" t="str">
        <f t="shared" si="571"/>
        <v>jun/2020</v>
      </c>
      <c r="E18245" s="206">
        <v>43992</v>
      </c>
      <c r="F18245" s="205" t="s">
        <v>210</v>
      </c>
      <c r="G18245" s="205" t="s">
        <v>287</v>
      </c>
      <c r="H18245" s="207" t="s">
        <v>196</v>
      </c>
      <c r="I18245" s="207" t="s">
        <v>130</v>
      </c>
      <c r="J18245" s="207">
        <v>-10</v>
      </c>
      <c r="K18245" s="79" t="str">
        <f>IFERROR(IFERROR(VLOOKUP(I18245,'DE-PARA'!B:D,3,0),VLOOKUP(I18245,'DE-PARA'!C:D,2,0)),"NÃO ENCONTRADO")</f>
        <v>Outras Saídas</v>
      </c>
      <c r="L18245" s="56" t="str">
        <f>VLOOKUP(K18245,'Base -Receita-Despesa'!$B:$AS,1,FALSE)</f>
        <v>Outras Saídas</v>
      </c>
    </row>
    <row r="18246" spans="1:12" x14ac:dyDescent="0.3">
      <c r="A18246" s="286" t="str">
        <f t="shared" si="570"/>
        <v>2020</v>
      </c>
      <c r="B18246" s="205" t="s">
        <v>691</v>
      </c>
      <c r="C18246" s="205" t="s">
        <v>692</v>
      </c>
      <c r="D18246" s="72" t="str">
        <f t="shared" si="571"/>
        <v>jun/2020</v>
      </c>
      <c r="E18246" s="206">
        <v>43992</v>
      </c>
      <c r="F18246" s="205" t="s">
        <v>210</v>
      </c>
      <c r="G18246" s="205" t="s">
        <v>287</v>
      </c>
      <c r="H18246" s="207" t="s">
        <v>196</v>
      </c>
      <c r="I18246" s="207" t="s">
        <v>130</v>
      </c>
      <c r="J18246" s="207">
        <v>-10</v>
      </c>
      <c r="K18246" s="79" t="str">
        <f>IFERROR(IFERROR(VLOOKUP(I18246,'DE-PARA'!B:D,3,0),VLOOKUP(I18246,'DE-PARA'!C:D,2,0)),"NÃO ENCONTRADO")</f>
        <v>Outras Saídas</v>
      </c>
      <c r="L18246" s="56" t="str">
        <f>VLOOKUP(K18246,'Base -Receita-Despesa'!$B:$AS,1,FALSE)</f>
        <v>Outras Saídas</v>
      </c>
    </row>
    <row r="18247" spans="1:12" x14ac:dyDescent="0.3">
      <c r="A18247" s="286" t="str">
        <f t="shared" si="570"/>
        <v>2020</v>
      </c>
      <c r="B18247" s="205" t="s">
        <v>691</v>
      </c>
      <c r="C18247" s="205" t="s">
        <v>692</v>
      </c>
      <c r="D18247" s="72" t="str">
        <f t="shared" si="571"/>
        <v>jun/2020</v>
      </c>
      <c r="E18247" s="206">
        <v>43992</v>
      </c>
      <c r="F18247" s="205" t="s">
        <v>210</v>
      </c>
      <c r="G18247" s="205" t="s">
        <v>287</v>
      </c>
      <c r="H18247" s="207" t="s">
        <v>196</v>
      </c>
      <c r="I18247" s="207" t="s">
        <v>130</v>
      </c>
      <c r="J18247" s="207">
        <v>-10</v>
      </c>
      <c r="K18247" s="79" t="str">
        <f>IFERROR(IFERROR(VLOOKUP(I18247,'DE-PARA'!B:D,3,0),VLOOKUP(I18247,'DE-PARA'!C:D,2,0)),"NÃO ENCONTRADO")</f>
        <v>Outras Saídas</v>
      </c>
      <c r="L18247" s="56" t="str">
        <f>VLOOKUP(K18247,'Base -Receita-Despesa'!$B:$AS,1,FALSE)</f>
        <v>Outras Saídas</v>
      </c>
    </row>
    <row r="18248" spans="1:12" x14ac:dyDescent="0.3">
      <c r="A18248" s="286" t="str">
        <f t="shared" si="570"/>
        <v>2020</v>
      </c>
      <c r="B18248" s="205" t="s">
        <v>691</v>
      </c>
      <c r="C18248" s="205" t="s">
        <v>692</v>
      </c>
      <c r="D18248" s="72" t="str">
        <f t="shared" si="571"/>
        <v>jun/2020</v>
      </c>
      <c r="E18248" s="206">
        <v>43992</v>
      </c>
      <c r="F18248" s="205" t="s">
        <v>210</v>
      </c>
      <c r="G18248" s="205" t="s">
        <v>287</v>
      </c>
      <c r="H18248" s="207" t="s">
        <v>196</v>
      </c>
      <c r="I18248" s="207" t="s">
        <v>130</v>
      </c>
      <c r="J18248" s="207">
        <v>-10</v>
      </c>
      <c r="K18248" s="79" t="str">
        <f>IFERROR(IFERROR(VLOOKUP(I18248,'DE-PARA'!B:D,3,0),VLOOKUP(I18248,'DE-PARA'!C:D,2,0)),"NÃO ENCONTRADO")</f>
        <v>Outras Saídas</v>
      </c>
      <c r="L18248" s="56" t="str">
        <f>VLOOKUP(K18248,'Base -Receita-Despesa'!$B:$AS,1,FALSE)</f>
        <v>Outras Saídas</v>
      </c>
    </row>
    <row r="18249" spans="1:12" x14ac:dyDescent="0.3">
      <c r="A18249" s="286" t="str">
        <f t="shared" si="570"/>
        <v>2020</v>
      </c>
      <c r="B18249" s="205" t="s">
        <v>691</v>
      </c>
      <c r="C18249" s="205" t="s">
        <v>692</v>
      </c>
      <c r="D18249" s="72" t="str">
        <f t="shared" si="571"/>
        <v>jun/2020</v>
      </c>
      <c r="E18249" s="206">
        <v>43992</v>
      </c>
      <c r="F18249" s="205" t="s">
        <v>200</v>
      </c>
      <c r="G18249" s="205" t="s">
        <v>287</v>
      </c>
      <c r="H18249" s="207" t="s">
        <v>3050</v>
      </c>
      <c r="I18249" s="207" t="s">
        <v>128</v>
      </c>
      <c r="J18249" s="207">
        <v>-932.43</v>
      </c>
      <c r="K18249" s="79" t="str">
        <f>IFERROR(IFERROR(VLOOKUP(I18249,'DE-PARA'!B:D,3,0),VLOOKUP(I18249,'DE-PARA'!C:D,2,0)),"NÃO ENCONTRADO")</f>
        <v>Pessoal</v>
      </c>
      <c r="L18249" s="56" t="str">
        <f>VLOOKUP(K18249,'Base -Receita-Despesa'!$B:$AS,1,FALSE)</f>
        <v>Pessoal</v>
      </c>
    </row>
    <row r="18250" spans="1:12" x14ac:dyDescent="0.3">
      <c r="A18250" s="286" t="str">
        <f t="shared" si="570"/>
        <v>2020</v>
      </c>
      <c r="B18250" s="205" t="s">
        <v>691</v>
      </c>
      <c r="C18250" s="205" t="s">
        <v>692</v>
      </c>
      <c r="D18250" s="72" t="str">
        <f t="shared" si="571"/>
        <v>jun/2020</v>
      </c>
      <c r="E18250" s="206">
        <v>43992</v>
      </c>
      <c r="F18250" s="205" t="s">
        <v>200</v>
      </c>
      <c r="G18250" s="205" t="s">
        <v>287</v>
      </c>
      <c r="H18250" s="207" t="s">
        <v>3051</v>
      </c>
      <c r="I18250" s="207" t="s">
        <v>128</v>
      </c>
      <c r="J18250" s="208">
        <v>-2435.25</v>
      </c>
      <c r="K18250" s="79" t="str">
        <f>IFERROR(IFERROR(VLOOKUP(I18250,'DE-PARA'!B:D,3,0),VLOOKUP(I18250,'DE-PARA'!C:D,2,0)),"NÃO ENCONTRADO")</f>
        <v>Pessoal</v>
      </c>
      <c r="L18250" s="56" t="str">
        <f>VLOOKUP(K18250,'Base -Receita-Despesa'!$B:$AS,1,FALSE)</f>
        <v>Pessoal</v>
      </c>
    </row>
    <row r="18251" spans="1:12" x14ac:dyDescent="0.3">
      <c r="A18251" s="286" t="str">
        <f t="shared" si="570"/>
        <v>2020</v>
      </c>
      <c r="B18251" s="205" t="s">
        <v>691</v>
      </c>
      <c r="C18251" s="205" t="s">
        <v>692</v>
      </c>
      <c r="D18251" s="72" t="str">
        <f t="shared" si="571"/>
        <v>jun/2020</v>
      </c>
      <c r="E18251" s="206">
        <v>43992</v>
      </c>
      <c r="F18251" s="205" t="s">
        <v>200</v>
      </c>
      <c r="G18251" s="205" t="s">
        <v>287</v>
      </c>
      <c r="H18251" s="207" t="s">
        <v>1269</v>
      </c>
      <c r="I18251" s="207" t="s">
        <v>128</v>
      </c>
      <c r="J18251" s="207">
        <v>-984.12</v>
      </c>
      <c r="K18251" s="79" t="str">
        <f>IFERROR(IFERROR(VLOOKUP(I18251,'DE-PARA'!B:D,3,0),VLOOKUP(I18251,'DE-PARA'!C:D,2,0)),"NÃO ENCONTRADO")</f>
        <v>Pessoal</v>
      </c>
      <c r="L18251" s="56" t="str">
        <f>VLOOKUP(K18251,'Base -Receita-Despesa'!$B:$AS,1,FALSE)</f>
        <v>Pessoal</v>
      </c>
    </row>
    <row r="18252" spans="1:12" x14ac:dyDescent="0.3">
      <c r="A18252" s="286" t="str">
        <f t="shared" si="570"/>
        <v>2020</v>
      </c>
      <c r="B18252" s="205" t="s">
        <v>691</v>
      </c>
      <c r="C18252" s="205" t="s">
        <v>692</v>
      </c>
      <c r="D18252" s="72" t="str">
        <f t="shared" si="571"/>
        <v>jun/2020</v>
      </c>
      <c r="E18252" s="206">
        <v>43992</v>
      </c>
      <c r="F18252" s="205" t="s">
        <v>210</v>
      </c>
      <c r="G18252" s="205" t="s">
        <v>287</v>
      </c>
      <c r="H18252" s="207" t="s">
        <v>196</v>
      </c>
      <c r="I18252" s="207" t="s">
        <v>130</v>
      </c>
      <c r="J18252" s="207">
        <v>-480.18</v>
      </c>
      <c r="K18252" s="79" t="str">
        <f>IFERROR(IFERROR(VLOOKUP(I18252,'DE-PARA'!B:D,3,0),VLOOKUP(I18252,'DE-PARA'!C:D,2,0)),"NÃO ENCONTRADO")</f>
        <v>Outras Saídas</v>
      </c>
      <c r="L18252" s="56" t="str">
        <f>VLOOKUP(K18252,'Base -Receita-Despesa'!$B:$AS,1,FALSE)</f>
        <v>Outras Saídas</v>
      </c>
    </row>
    <row r="18253" spans="1:12" x14ac:dyDescent="0.3">
      <c r="A18253" s="286" t="str">
        <f t="shared" si="570"/>
        <v>2020</v>
      </c>
      <c r="B18253" s="205" t="s">
        <v>693</v>
      </c>
      <c r="C18253" s="205" t="s">
        <v>692</v>
      </c>
      <c r="D18253" s="72" t="str">
        <f t="shared" si="571"/>
        <v>jun/2020</v>
      </c>
      <c r="E18253" s="206">
        <v>43992</v>
      </c>
      <c r="F18253" s="205" t="s">
        <v>210</v>
      </c>
      <c r="G18253" s="205" t="s">
        <v>287</v>
      </c>
      <c r="H18253" s="207" t="s">
        <v>321</v>
      </c>
      <c r="I18253" s="207" t="s">
        <v>130</v>
      </c>
      <c r="J18253" s="207">
        <v>-99</v>
      </c>
      <c r="K18253" s="79" t="str">
        <f>IFERROR(IFERROR(VLOOKUP(I18253,'DE-PARA'!B:D,3,0),VLOOKUP(I18253,'DE-PARA'!C:D,2,0)),"NÃO ENCONTRADO")</f>
        <v>Outras Saídas</v>
      </c>
      <c r="L18253" s="56" t="str">
        <f>VLOOKUP(K18253,'Base -Receita-Despesa'!$B:$AS,1,FALSE)</f>
        <v>Outras Saídas</v>
      </c>
    </row>
    <row r="18254" spans="1:12" x14ac:dyDescent="0.3">
      <c r="A18254" s="286" t="str">
        <f t="shared" si="570"/>
        <v>2020</v>
      </c>
      <c r="B18254" s="205" t="s">
        <v>693</v>
      </c>
      <c r="C18254" s="205" t="s">
        <v>692</v>
      </c>
      <c r="D18254" s="72" t="str">
        <f t="shared" si="571"/>
        <v>jun/2020</v>
      </c>
      <c r="E18254" s="206">
        <v>43992</v>
      </c>
      <c r="F18254" s="205" t="s">
        <v>203</v>
      </c>
      <c r="G18254" s="205" t="s">
        <v>287</v>
      </c>
      <c r="H18254" s="207" t="s">
        <v>204</v>
      </c>
      <c r="I18254" s="207" t="s">
        <v>292</v>
      </c>
      <c r="J18254" s="208">
        <v>483407.76</v>
      </c>
      <c r="K18254" s="79" t="str">
        <f>IFERROR(IFERROR(VLOOKUP(I18254,'DE-PARA'!B:D,3,0),VLOOKUP(I18254,'DE-PARA'!C:D,2,0)),"NÃO ENCONTRADO")</f>
        <v>Entrada Conta Aplicação (+)</v>
      </c>
      <c r="L18254" s="56" t="str">
        <f>VLOOKUP(K18254,'Base -Receita-Despesa'!$B:$AS,1,FALSE)</f>
        <v>ENTRADA CONTA APLICAÇÃO (+)</v>
      </c>
    </row>
    <row r="18255" spans="1:12" x14ac:dyDescent="0.3">
      <c r="A18255" s="286" t="str">
        <f t="shared" si="570"/>
        <v>2020</v>
      </c>
      <c r="B18255" s="205" t="s">
        <v>693</v>
      </c>
      <c r="C18255" s="205" t="s">
        <v>692</v>
      </c>
      <c r="D18255" s="72" t="str">
        <f t="shared" si="571"/>
        <v>jun/2020</v>
      </c>
      <c r="E18255" s="206">
        <v>43992</v>
      </c>
      <c r="F18255" s="205" t="s">
        <v>201</v>
      </c>
      <c r="G18255" s="205" t="s">
        <v>287</v>
      </c>
      <c r="H18255" s="207" t="s">
        <v>1887</v>
      </c>
      <c r="I18255" s="207" t="s">
        <v>123</v>
      </c>
      <c r="J18255" s="208">
        <v>-500000</v>
      </c>
      <c r="K18255" s="79" t="str">
        <f>IFERROR(IFERROR(VLOOKUP(I18255,'DE-PARA'!B:D,3,0),VLOOKUP(I18255,'DE-PARA'!C:D,2,0)),"NÃO ENCONTRADO")</f>
        <v>TEV – Transferências Entre Contas (Entradas)</v>
      </c>
      <c r="L18255" s="56" t="str">
        <f>VLOOKUP(K18255,'Base -Receita-Despesa'!$B:$AS,1,FALSE)</f>
        <v>TEV – Transferências Entre Contas (Entradas)</v>
      </c>
    </row>
    <row r="18256" spans="1:12" x14ac:dyDescent="0.3">
      <c r="A18256" s="286" t="str">
        <f t="shared" si="570"/>
        <v>2020</v>
      </c>
      <c r="B18256" s="205" t="s">
        <v>691</v>
      </c>
      <c r="C18256" s="205" t="s">
        <v>692</v>
      </c>
      <c r="D18256" s="72" t="str">
        <f t="shared" si="571"/>
        <v>jun/2020</v>
      </c>
      <c r="E18256" s="206">
        <v>43992</v>
      </c>
      <c r="F18256" s="205" t="s">
        <v>125</v>
      </c>
      <c r="G18256" s="205" t="s">
        <v>287</v>
      </c>
      <c r="H18256" s="207" t="s">
        <v>2431</v>
      </c>
      <c r="I18256" s="207" t="s">
        <v>126</v>
      </c>
      <c r="J18256" s="208">
        <v>-2925.04</v>
      </c>
      <c r="K18256" s="79" t="str">
        <f>IFERROR(IFERROR(VLOOKUP(I18256,'DE-PARA'!B:D,3,0),VLOOKUP(I18256,'DE-PARA'!C:D,2,0)),"NÃO ENCONTRADO")</f>
        <v>Rescisões Trabalhistas</v>
      </c>
      <c r="L18256" s="56" t="str">
        <f>VLOOKUP(K18256,'Base -Receita-Despesa'!$B:$AS,1,FALSE)</f>
        <v>Rescisões Trabalhistas</v>
      </c>
    </row>
    <row r="18257" spans="1:12" x14ac:dyDescent="0.3">
      <c r="A18257" s="286" t="str">
        <f t="shared" si="570"/>
        <v>2020</v>
      </c>
      <c r="B18257" s="205" t="s">
        <v>693</v>
      </c>
      <c r="C18257" s="205" t="s">
        <v>692</v>
      </c>
      <c r="D18257" s="72" t="str">
        <f t="shared" si="571"/>
        <v>jun/2020</v>
      </c>
      <c r="E18257" s="206">
        <v>43994</v>
      </c>
      <c r="F18257" s="205" t="s">
        <v>201</v>
      </c>
      <c r="G18257" s="205" t="s">
        <v>287</v>
      </c>
      <c r="H18257" s="207" t="s">
        <v>1887</v>
      </c>
      <c r="I18257" s="207" t="s">
        <v>123</v>
      </c>
      <c r="J18257" s="208">
        <v>-500000</v>
      </c>
      <c r="K18257" s="79" t="str">
        <f>IFERROR(IFERROR(VLOOKUP(I18257,'DE-PARA'!B:D,3,0),VLOOKUP(I18257,'DE-PARA'!C:D,2,0)),"NÃO ENCONTRADO")</f>
        <v>TEV – Transferências Entre Contas (Entradas)</v>
      </c>
      <c r="L18257" s="56" t="str">
        <f>VLOOKUP(K18257,'Base -Receita-Despesa'!$B:$AS,1,FALSE)</f>
        <v>TEV – Transferências Entre Contas (Entradas)</v>
      </c>
    </row>
    <row r="18258" spans="1:12" x14ac:dyDescent="0.3">
      <c r="A18258" s="286" t="str">
        <f t="shared" si="570"/>
        <v>2020</v>
      </c>
      <c r="B18258" s="205" t="s">
        <v>693</v>
      </c>
      <c r="C18258" s="205" t="s">
        <v>692</v>
      </c>
      <c r="D18258" s="72" t="str">
        <f t="shared" si="571"/>
        <v>jun/2020</v>
      </c>
      <c r="E18258" s="206">
        <v>43994</v>
      </c>
      <c r="F18258" s="205" t="s">
        <v>203</v>
      </c>
      <c r="G18258" s="205" t="s">
        <v>287</v>
      </c>
      <c r="H18258" s="207" t="s">
        <v>204</v>
      </c>
      <c r="I18258" s="207" t="s">
        <v>292</v>
      </c>
      <c r="J18258" s="208">
        <v>500000</v>
      </c>
      <c r="K18258" s="79" t="str">
        <f>IFERROR(IFERROR(VLOOKUP(I18258,'DE-PARA'!B:D,3,0),VLOOKUP(I18258,'DE-PARA'!C:D,2,0)),"NÃO ENCONTRADO")</f>
        <v>Entrada Conta Aplicação (+)</v>
      </c>
      <c r="L18258" s="56" t="str">
        <f>VLOOKUP(K18258,'Base -Receita-Despesa'!$B:$AS,1,FALSE)</f>
        <v>ENTRADA CONTA APLICAÇÃO (+)</v>
      </c>
    </row>
    <row r="18259" spans="1:12" x14ac:dyDescent="0.3">
      <c r="A18259" s="286" t="str">
        <f t="shared" si="570"/>
        <v>2020</v>
      </c>
      <c r="B18259" s="205" t="s">
        <v>691</v>
      </c>
      <c r="C18259" s="205" t="s">
        <v>692</v>
      </c>
      <c r="D18259" s="72" t="str">
        <f t="shared" si="571"/>
        <v>jun/2020</v>
      </c>
      <c r="E18259" s="206">
        <v>43994</v>
      </c>
      <c r="F18259" s="205" t="s">
        <v>3052</v>
      </c>
      <c r="G18259" s="205" t="s">
        <v>287</v>
      </c>
      <c r="H18259" s="207" t="s">
        <v>1887</v>
      </c>
      <c r="I18259" s="207" t="s">
        <v>123</v>
      </c>
      <c r="J18259" s="208">
        <v>500000</v>
      </c>
      <c r="K18259" s="79" t="str">
        <f>IFERROR(IFERROR(VLOOKUP(I18259,'DE-PARA'!B:D,3,0),VLOOKUP(I18259,'DE-PARA'!C:D,2,0)),"NÃO ENCONTRADO")</f>
        <v>TEV – Transferências Entre Contas (Entradas)</v>
      </c>
      <c r="L18259" s="56" t="str">
        <f>VLOOKUP(K18259,'Base -Receita-Despesa'!$B:$AS,1,FALSE)</f>
        <v>TEV – Transferências Entre Contas (Entradas)</v>
      </c>
    </row>
    <row r="18260" spans="1:12" x14ac:dyDescent="0.3">
      <c r="A18260" s="286" t="str">
        <f t="shared" si="570"/>
        <v>2020</v>
      </c>
      <c r="B18260" s="205" t="s">
        <v>691</v>
      </c>
      <c r="C18260" s="205" t="s">
        <v>692</v>
      </c>
      <c r="D18260" s="72" t="str">
        <f t="shared" si="571"/>
        <v>jun/2020</v>
      </c>
      <c r="E18260" s="206">
        <v>43994</v>
      </c>
      <c r="F18260" s="205" t="s">
        <v>210</v>
      </c>
      <c r="G18260" s="205" t="s">
        <v>287</v>
      </c>
      <c r="H18260" s="207" t="s">
        <v>133</v>
      </c>
      <c r="I18260" s="207" t="s">
        <v>130</v>
      </c>
      <c r="J18260" s="207">
        <v>-42.93</v>
      </c>
      <c r="K18260" s="79" t="str">
        <f>IFERROR(IFERROR(VLOOKUP(I18260,'DE-PARA'!B:D,3,0),VLOOKUP(I18260,'DE-PARA'!C:D,2,0)),"NÃO ENCONTRADO")</f>
        <v>Outras Saídas</v>
      </c>
      <c r="L18260" s="56" t="str">
        <f>VLOOKUP(K18260,'Base -Receita-Despesa'!$B:$AS,1,FALSE)</f>
        <v>Outras Saídas</v>
      </c>
    </row>
    <row r="18261" spans="1:12" x14ac:dyDescent="0.3">
      <c r="A18261" s="286" t="str">
        <f t="shared" si="570"/>
        <v>2020</v>
      </c>
      <c r="B18261" s="205" t="s">
        <v>691</v>
      </c>
      <c r="C18261" s="205" t="s">
        <v>692</v>
      </c>
      <c r="D18261" s="72" t="str">
        <f t="shared" si="571"/>
        <v>jun/2020</v>
      </c>
      <c r="E18261" s="206">
        <v>43997</v>
      </c>
      <c r="F18261" s="205">
        <v>55</v>
      </c>
      <c r="G18261" s="205" t="s">
        <v>287</v>
      </c>
      <c r="H18261" s="207" t="s">
        <v>3053</v>
      </c>
      <c r="I18261" s="207" t="s">
        <v>235</v>
      </c>
      <c r="J18261" s="208">
        <v>6400</v>
      </c>
      <c r="K18261" s="79" t="str">
        <f>IFERROR(IFERROR(VLOOKUP(I18261,'DE-PARA'!B:D,3,0),VLOOKUP(I18261,'DE-PARA'!C:D,2,0)),"NÃO ENCONTRADO")</f>
        <v>Pessoal</v>
      </c>
      <c r="L18261" s="56" t="str">
        <f>VLOOKUP(K18261,'Base -Receita-Despesa'!$B:$AS,1,FALSE)</f>
        <v>Pessoal</v>
      </c>
    </row>
    <row r="18262" spans="1:12" x14ac:dyDescent="0.3">
      <c r="A18262" s="286" t="str">
        <f t="shared" si="570"/>
        <v>2020</v>
      </c>
      <c r="B18262" s="205" t="s">
        <v>691</v>
      </c>
      <c r="C18262" s="205" t="s">
        <v>692</v>
      </c>
      <c r="D18262" s="72" t="str">
        <f t="shared" si="571"/>
        <v>jun/2020</v>
      </c>
      <c r="E18262" s="206">
        <v>43997</v>
      </c>
      <c r="F18262" s="205" t="s">
        <v>3052</v>
      </c>
      <c r="G18262" s="205" t="s">
        <v>287</v>
      </c>
      <c r="H18262" s="207" t="s">
        <v>1887</v>
      </c>
      <c r="I18262" s="207" t="s">
        <v>123</v>
      </c>
      <c r="J18262" s="208">
        <v>416627.9</v>
      </c>
      <c r="K18262" s="79" t="str">
        <f>IFERROR(IFERROR(VLOOKUP(I18262,'DE-PARA'!B:D,3,0),VLOOKUP(I18262,'DE-PARA'!C:D,2,0)),"NÃO ENCONTRADO")</f>
        <v>TEV – Transferências Entre Contas (Entradas)</v>
      </c>
      <c r="L18262" s="56" t="str">
        <f>VLOOKUP(K18262,'Base -Receita-Despesa'!$B:$AS,1,FALSE)</f>
        <v>TEV – Transferências Entre Contas (Entradas)</v>
      </c>
    </row>
    <row r="18263" spans="1:12" x14ac:dyDescent="0.3">
      <c r="A18263" s="286" t="str">
        <f t="shared" si="570"/>
        <v>2020</v>
      </c>
      <c r="B18263" s="205" t="s">
        <v>691</v>
      </c>
      <c r="C18263" s="205" t="s">
        <v>692</v>
      </c>
      <c r="D18263" s="72" t="str">
        <f t="shared" si="571"/>
        <v>jun/2020</v>
      </c>
      <c r="E18263" s="206">
        <v>43997</v>
      </c>
      <c r="F18263" s="205">
        <v>121017</v>
      </c>
      <c r="G18263" s="205" t="s">
        <v>287</v>
      </c>
      <c r="H18263" s="207" t="s">
        <v>2308</v>
      </c>
      <c r="I18263" s="207" t="s">
        <v>251</v>
      </c>
      <c r="J18263" s="208">
        <v>-3438.17</v>
      </c>
      <c r="K18263" s="79" t="str">
        <f>IFERROR(IFERROR(VLOOKUP(I18263,'DE-PARA'!B:D,3,0),VLOOKUP(I18263,'DE-PARA'!C:D,2,0)),"NÃO ENCONTRADO")</f>
        <v>Materiais</v>
      </c>
      <c r="L18263" s="56" t="str">
        <f>VLOOKUP(K18263,'Base -Receita-Despesa'!$B:$AS,1,FALSE)</f>
        <v>Materiais</v>
      </c>
    </row>
    <row r="18264" spans="1:12" x14ac:dyDescent="0.3">
      <c r="A18264" s="286" t="str">
        <f t="shared" si="570"/>
        <v>2020</v>
      </c>
      <c r="B18264" s="205" t="s">
        <v>691</v>
      </c>
      <c r="C18264" s="205" t="s">
        <v>692</v>
      </c>
      <c r="D18264" s="72" t="str">
        <f t="shared" si="571"/>
        <v>jun/2020</v>
      </c>
      <c r="E18264" s="206">
        <v>43997</v>
      </c>
      <c r="F18264" s="205">
        <v>179137</v>
      </c>
      <c r="G18264" s="205" t="s">
        <v>287</v>
      </c>
      <c r="H18264" s="207" t="s">
        <v>2928</v>
      </c>
      <c r="I18264" s="207" t="s">
        <v>134</v>
      </c>
      <c r="J18264" s="208">
        <v>-5270.34</v>
      </c>
      <c r="K18264" s="79" t="str">
        <f>IFERROR(IFERROR(VLOOKUP(I18264,'DE-PARA'!B:D,3,0),VLOOKUP(I18264,'DE-PARA'!C:D,2,0)),"NÃO ENCONTRADO")</f>
        <v>Serviços</v>
      </c>
      <c r="L18264" s="56" t="str">
        <f>VLOOKUP(K18264,'Base -Receita-Despesa'!$B:$AS,1,FALSE)</f>
        <v>Serviços</v>
      </c>
    </row>
    <row r="18265" spans="1:12" x14ac:dyDescent="0.3">
      <c r="A18265" s="286" t="str">
        <f t="shared" si="570"/>
        <v>2020</v>
      </c>
      <c r="B18265" s="205" t="s">
        <v>691</v>
      </c>
      <c r="C18265" s="205" t="s">
        <v>692</v>
      </c>
      <c r="D18265" s="72" t="str">
        <f t="shared" si="571"/>
        <v>jun/2020</v>
      </c>
      <c r="E18265" s="206">
        <v>43997</v>
      </c>
      <c r="F18265" s="205">
        <v>1349</v>
      </c>
      <c r="G18265" s="205" t="s">
        <v>287</v>
      </c>
      <c r="H18265" s="207" t="s">
        <v>3054</v>
      </c>
      <c r="I18265" s="207" t="s">
        <v>263</v>
      </c>
      <c r="J18265" s="208">
        <v>-15158.18</v>
      </c>
      <c r="K18265" s="79" t="str">
        <f>IFERROR(IFERROR(VLOOKUP(I18265,'DE-PARA'!B:D,3,0),VLOOKUP(I18265,'DE-PARA'!C:D,2,0)),"NÃO ENCONTRADO")</f>
        <v>Serviços</v>
      </c>
      <c r="L18265" s="56" t="str">
        <f>VLOOKUP(K18265,'Base -Receita-Despesa'!$B:$AS,1,FALSE)</f>
        <v>Serviços</v>
      </c>
    </row>
    <row r="18266" spans="1:12" x14ac:dyDescent="0.3">
      <c r="A18266" s="286" t="str">
        <f t="shared" si="570"/>
        <v>2020</v>
      </c>
      <c r="B18266" s="205" t="s">
        <v>691</v>
      </c>
      <c r="C18266" s="205" t="s">
        <v>692</v>
      </c>
      <c r="D18266" s="72" t="str">
        <f t="shared" si="571"/>
        <v>jun/2020</v>
      </c>
      <c r="E18266" s="206">
        <v>43997</v>
      </c>
      <c r="F18266" s="205">
        <v>123</v>
      </c>
      <c r="G18266" s="205" t="s">
        <v>3055</v>
      </c>
      <c r="H18266" s="207" t="s">
        <v>327</v>
      </c>
      <c r="I18266" s="207" t="s">
        <v>134</v>
      </c>
      <c r="J18266" s="208">
        <v>-44892</v>
      </c>
      <c r="K18266" s="79" t="str">
        <f>IFERROR(IFERROR(VLOOKUP(I18266,'DE-PARA'!B:D,3,0),VLOOKUP(I18266,'DE-PARA'!C:D,2,0)),"NÃO ENCONTRADO")</f>
        <v>Serviços</v>
      </c>
      <c r="L18266" s="56" t="str">
        <f>VLOOKUP(K18266,'Base -Receita-Despesa'!$B:$AS,1,FALSE)</f>
        <v>Serviços</v>
      </c>
    </row>
    <row r="18267" spans="1:12" x14ac:dyDescent="0.3">
      <c r="A18267" s="286" t="str">
        <f t="shared" si="570"/>
        <v>2020</v>
      </c>
      <c r="B18267" s="205" t="s">
        <v>691</v>
      </c>
      <c r="C18267" s="205" t="s">
        <v>692</v>
      </c>
      <c r="D18267" s="72" t="str">
        <f t="shared" si="571"/>
        <v>jun/2020</v>
      </c>
      <c r="E18267" s="206">
        <v>43997</v>
      </c>
      <c r="F18267" s="205">
        <v>116247</v>
      </c>
      <c r="G18267" s="205" t="s">
        <v>287</v>
      </c>
      <c r="H18267" s="207" t="s">
        <v>178</v>
      </c>
      <c r="I18267" s="207" t="s">
        <v>241</v>
      </c>
      <c r="J18267" s="208">
        <v>-9603.2999999999993</v>
      </c>
      <c r="K18267" s="79" t="str">
        <f>IFERROR(IFERROR(VLOOKUP(I18267,'DE-PARA'!B:D,3,0),VLOOKUP(I18267,'DE-PARA'!C:D,2,0)),"NÃO ENCONTRADO")</f>
        <v>Materiais</v>
      </c>
      <c r="L18267" s="56" t="str">
        <f>VLOOKUP(K18267,'Base -Receita-Despesa'!$B:$AS,1,FALSE)</f>
        <v>Materiais</v>
      </c>
    </row>
    <row r="18268" spans="1:12" x14ac:dyDescent="0.3">
      <c r="A18268" s="286" t="str">
        <f t="shared" si="570"/>
        <v>2020</v>
      </c>
      <c r="B18268" s="205" t="s">
        <v>691</v>
      </c>
      <c r="C18268" s="205" t="s">
        <v>692</v>
      </c>
      <c r="D18268" s="72" t="str">
        <f t="shared" si="571"/>
        <v>jun/2020</v>
      </c>
      <c r="E18268" s="206">
        <v>43997</v>
      </c>
      <c r="F18268" s="205">
        <v>116758</v>
      </c>
      <c r="G18268" s="205" t="s">
        <v>287</v>
      </c>
      <c r="H18268" s="207" t="s">
        <v>178</v>
      </c>
      <c r="I18268" s="207" t="s">
        <v>253</v>
      </c>
      <c r="J18268" s="207">
        <v>-300</v>
      </c>
      <c r="K18268" s="79" t="str">
        <f>IFERROR(IFERROR(VLOOKUP(I18268,'DE-PARA'!B:D,3,0),VLOOKUP(I18268,'DE-PARA'!C:D,2,0)),"NÃO ENCONTRADO")</f>
        <v>Materiais</v>
      </c>
      <c r="L18268" s="56" t="str">
        <f>VLOOKUP(K18268,'Base -Receita-Despesa'!$B:$AS,1,FALSE)</f>
        <v>Materiais</v>
      </c>
    </row>
    <row r="18269" spans="1:12" x14ac:dyDescent="0.3">
      <c r="A18269" s="286" t="str">
        <f t="shared" si="570"/>
        <v>2020</v>
      </c>
      <c r="B18269" s="205" t="s">
        <v>691</v>
      </c>
      <c r="C18269" s="205" t="s">
        <v>692</v>
      </c>
      <c r="D18269" s="72" t="str">
        <f t="shared" si="571"/>
        <v>jun/2020</v>
      </c>
      <c r="E18269" s="206">
        <v>43997</v>
      </c>
      <c r="F18269" s="205">
        <v>116773</v>
      </c>
      <c r="G18269" s="205" t="s">
        <v>287</v>
      </c>
      <c r="H18269" s="207" t="s">
        <v>178</v>
      </c>
      <c r="I18269" s="207" t="s">
        <v>241</v>
      </c>
      <c r="J18269" s="208">
        <v>-10583.8</v>
      </c>
      <c r="K18269" s="79" t="str">
        <f>IFERROR(IFERROR(VLOOKUP(I18269,'DE-PARA'!B:D,3,0),VLOOKUP(I18269,'DE-PARA'!C:D,2,0)),"NÃO ENCONTRADO")</f>
        <v>Materiais</v>
      </c>
      <c r="L18269" s="56" t="str">
        <f>VLOOKUP(K18269,'Base -Receita-Despesa'!$B:$AS,1,FALSE)</f>
        <v>Materiais</v>
      </c>
    </row>
    <row r="18270" spans="1:12" x14ac:dyDescent="0.3">
      <c r="A18270" s="286" t="str">
        <f t="shared" si="570"/>
        <v>2020</v>
      </c>
      <c r="B18270" s="205" t="s">
        <v>691</v>
      </c>
      <c r="C18270" s="205" t="s">
        <v>692</v>
      </c>
      <c r="D18270" s="72" t="str">
        <f t="shared" si="571"/>
        <v>jun/2020</v>
      </c>
      <c r="E18270" s="206">
        <v>43997</v>
      </c>
      <c r="F18270" s="205">
        <v>117026</v>
      </c>
      <c r="G18270" s="205" t="s">
        <v>287</v>
      </c>
      <c r="H18270" s="207" t="s">
        <v>178</v>
      </c>
      <c r="I18270" s="207" t="s">
        <v>240</v>
      </c>
      <c r="J18270" s="208">
        <v>-7047.76</v>
      </c>
      <c r="K18270" s="79" t="str">
        <f>IFERROR(IFERROR(VLOOKUP(I18270,'DE-PARA'!B:D,3,0),VLOOKUP(I18270,'DE-PARA'!C:D,2,0)),"NÃO ENCONTRADO")</f>
        <v>Materiais</v>
      </c>
      <c r="L18270" s="56" t="str">
        <f>VLOOKUP(K18270,'Base -Receita-Despesa'!$B:$AS,1,FALSE)</f>
        <v>Materiais</v>
      </c>
    </row>
    <row r="18271" spans="1:12" x14ac:dyDescent="0.3">
      <c r="A18271" s="286" t="str">
        <f t="shared" si="570"/>
        <v>2020</v>
      </c>
      <c r="B18271" s="205" t="s">
        <v>691</v>
      </c>
      <c r="C18271" s="205" t="s">
        <v>692</v>
      </c>
      <c r="D18271" s="72" t="str">
        <f t="shared" si="571"/>
        <v>jun/2020</v>
      </c>
      <c r="E18271" s="206">
        <v>43997</v>
      </c>
      <c r="F18271" s="205">
        <v>117027</v>
      </c>
      <c r="G18271" s="205" t="s">
        <v>287</v>
      </c>
      <c r="H18271" s="207" t="s">
        <v>178</v>
      </c>
      <c r="I18271" s="207" t="s">
        <v>240</v>
      </c>
      <c r="J18271" s="208">
        <v>-1212.4000000000001</v>
      </c>
      <c r="K18271" s="79" t="str">
        <f>IFERROR(IFERROR(VLOOKUP(I18271,'DE-PARA'!B:D,3,0),VLOOKUP(I18271,'DE-PARA'!C:D,2,0)),"NÃO ENCONTRADO")</f>
        <v>Materiais</v>
      </c>
      <c r="L18271" s="56" t="str">
        <f>VLOOKUP(K18271,'Base -Receita-Despesa'!$B:$AS,1,FALSE)</f>
        <v>Materiais</v>
      </c>
    </row>
    <row r="18272" spans="1:12" x14ac:dyDescent="0.3">
      <c r="A18272" s="286" t="str">
        <f t="shared" si="570"/>
        <v>2020</v>
      </c>
      <c r="B18272" s="205" t="s">
        <v>691</v>
      </c>
      <c r="C18272" s="205" t="s">
        <v>692</v>
      </c>
      <c r="D18272" s="72" t="str">
        <f t="shared" si="571"/>
        <v>jun/2020</v>
      </c>
      <c r="E18272" s="206">
        <v>43997</v>
      </c>
      <c r="F18272" s="205">
        <v>117028</v>
      </c>
      <c r="G18272" s="205" t="s">
        <v>287</v>
      </c>
      <c r="H18272" s="207" t="s">
        <v>178</v>
      </c>
      <c r="I18272" s="207" t="s">
        <v>240</v>
      </c>
      <c r="J18272" s="208">
        <v>-8794.2199999999993</v>
      </c>
      <c r="K18272" s="79" t="str">
        <f>IFERROR(IFERROR(VLOOKUP(I18272,'DE-PARA'!B:D,3,0),VLOOKUP(I18272,'DE-PARA'!C:D,2,0)),"NÃO ENCONTRADO")</f>
        <v>Materiais</v>
      </c>
      <c r="L18272" s="56" t="str">
        <f>VLOOKUP(K18272,'Base -Receita-Despesa'!$B:$AS,1,FALSE)</f>
        <v>Materiais</v>
      </c>
    </row>
    <row r="18273" spans="1:12" x14ac:dyDescent="0.3">
      <c r="A18273" s="286" t="str">
        <f t="shared" si="570"/>
        <v>2020</v>
      </c>
      <c r="B18273" s="205" t="s">
        <v>691</v>
      </c>
      <c r="C18273" s="205" t="s">
        <v>692</v>
      </c>
      <c r="D18273" s="72" t="str">
        <f t="shared" si="571"/>
        <v>jun/2020</v>
      </c>
      <c r="E18273" s="206">
        <v>43997</v>
      </c>
      <c r="F18273" s="205">
        <v>117062</v>
      </c>
      <c r="G18273" s="205" t="s">
        <v>287</v>
      </c>
      <c r="H18273" s="207" t="s">
        <v>178</v>
      </c>
      <c r="I18273" s="207" t="s">
        <v>240</v>
      </c>
      <c r="J18273" s="208">
        <v>-5377.6</v>
      </c>
      <c r="K18273" s="79" t="str">
        <f>IFERROR(IFERROR(VLOOKUP(I18273,'DE-PARA'!B:D,3,0),VLOOKUP(I18273,'DE-PARA'!C:D,2,0)),"NÃO ENCONTRADO")</f>
        <v>Materiais</v>
      </c>
      <c r="L18273" s="56" t="str">
        <f>VLOOKUP(K18273,'Base -Receita-Despesa'!$B:$AS,1,FALSE)</f>
        <v>Materiais</v>
      </c>
    </row>
    <row r="18274" spans="1:12" x14ac:dyDescent="0.3">
      <c r="A18274" s="286" t="str">
        <f t="shared" si="570"/>
        <v>2020</v>
      </c>
      <c r="B18274" s="205" t="s">
        <v>691</v>
      </c>
      <c r="C18274" s="205" t="s">
        <v>692</v>
      </c>
      <c r="D18274" s="72" t="str">
        <f t="shared" si="571"/>
        <v>jun/2020</v>
      </c>
      <c r="E18274" s="206">
        <v>43997</v>
      </c>
      <c r="F18274" s="205">
        <v>117309</v>
      </c>
      <c r="G18274" s="205" t="s">
        <v>287</v>
      </c>
      <c r="H18274" s="207" t="s">
        <v>178</v>
      </c>
      <c r="I18274" s="207" t="s">
        <v>241</v>
      </c>
      <c r="J18274" s="208">
        <v>-1780</v>
      </c>
      <c r="K18274" s="79" t="str">
        <f>IFERROR(IFERROR(VLOOKUP(I18274,'DE-PARA'!B:D,3,0),VLOOKUP(I18274,'DE-PARA'!C:D,2,0)),"NÃO ENCONTRADO")</f>
        <v>Materiais</v>
      </c>
      <c r="L18274" s="56" t="str">
        <f>VLOOKUP(K18274,'Base -Receita-Despesa'!$B:$AS,1,FALSE)</f>
        <v>Materiais</v>
      </c>
    </row>
    <row r="18275" spans="1:12" x14ac:dyDescent="0.3">
      <c r="A18275" s="286" t="str">
        <f t="shared" si="570"/>
        <v>2020</v>
      </c>
      <c r="B18275" s="205" t="s">
        <v>691</v>
      </c>
      <c r="C18275" s="205" t="s">
        <v>692</v>
      </c>
      <c r="D18275" s="72" t="str">
        <f t="shared" si="571"/>
        <v>jun/2020</v>
      </c>
      <c r="E18275" s="206">
        <v>43997</v>
      </c>
      <c r="F18275" s="205">
        <v>117310</v>
      </c>
      <c r="G18275" s="205" t="s">
        <v>287</v>
      </c>
      <c r="H18275" s="207" t="s">
        <v>178</v>
      </c>
      <c r="I18275" s="207" t="s">
        <v>240</v>
      </c>
      <c r="J18275" s="207">
        <v>-659.6</v>
      </c>
      <c r="K18275" s="79" t="str">
        <f>IFERROR(IFERROR(VLOOKUP(I18275,'DE-PARA'!B:D,3,0),VLOOKUP(I18275,'DE-PARA'!C:D,2,0)),"NÃO ENCONTRADO")</f>
        <v>Materiais</v>
      </c>
      <c r="L18275" s="56" t="str">
        <f>VLOOKUP(K18275,'Base -Receita-Despesa'!$B:$AS,1,FALSE)</f>
        <v>Materiais</v>
      </c>
    </row>
    <row r="18276" spans="1:12" x14ac:dyDescent="0.3">
      <c r="A18276" s="286" t="str">
        <f t="shared" si="570"/>
        <v>2020</v>
      </c>
      <c r="B18276" s="205" t="s">
        <v>691</v>
      </c>
      <c r="C18276" s="205" t="s">
        <v>692</v>
      </c>
      <c r="D18276" s="72" t="str">
        <f t="shared" si="571"/>
        <v>jun/2020</v>
      </c>
      <c r="E18276" s="206">
        <v>43997</v>
      </c>
      <c r="F18276" s="205">
        <v>117565</v>
      </c>
      <c r="G18276" s="205" t="s">
        <v>287</v>
      </c>
      <c r="H18276" s="207" t="s">
        <v>178</v>
      </c>
      <c r="I18276" s="207" t="s">
        <v>241</v>
      </c>
      <c r="J18276" s="208">
        <v>-4256</v>
      </c>
      <c r="K18276" s="79" t="str">
        <f>IFERROR(IFERROR(VLOOKUP(I18276,'DE-PARA'!B:D,3,0),VLOOKUP(I18276,'DE-PARA'!C:D,2,0)),"NÃO ENCONTRADO")</f>
        <v>Materiais</v>
      </c>
      <c r="L18276" s="56" t="str">
        <f>VLOOKUP(K18276,'Base -Receita-Despesa'!$B:$AS,1,FALSE)</f>
        <v>Materiais</v>
      </c>
    </row>
    <row r="18277" spans="1:12" x14ac:dyDescent="0.3">
      <c r="A18277" s="286" t="str">
        <f t="shared" si="570"/>
        <v>2020</v>
      </c>
      <c r="B18277" s="205" t="s">
        <v>691</v>
      </c>
      <c r="C18277" s="205" t="s">
        <v>692</v>
      </c>
      <c r="D18277" s="72" t="str">
        <f t="shared" si="571"/>
        <v>jun/2020</v>
      </c>
      <c r="E18277" s="206">
        <v>43997</v>
      </c>
      <c r="F18277" s="205">
        <v>70</v>
      </c>
      <c r="G18277" s="205" t="s">
        <v>287</v>
      </c>
      <c r="H18277" s="207" t="s">
        <v>2309</v>
      </c>
      <c r="I18277" s="207" t="s">
        <v>260</v>
      </c>
      <c r="J18277" s="208">
        <v>-56402.86</v>
      </c>
      <c r="K18277" s="79" t="str">
        <f>IFERROR(IFERROR(VLOOKUP(I18277,'DE-PARA'!B:D,3,0),VLOOKUP(I18277,'DE-PARA'!C:D,2,0)),"NÃO ENCONTRADO")</f>
        <v>Serviços</v>
      </c>
      <c r="L18277" s="56" t="str">
        <f>VLOOKUP(K18277,'Base -Receita-Despesa'!$B:$AS,1,FALSE)</f>
        <v>Serviços</v>
      </c>
    </row>
    <row r="18278" spans="1:12" x14ac:dyDescent="0.3">
      <c r="A18278" s="286" t="str">
        <f t="shared" si="570"/>
        <v>2020</v>
      </c>
      <c r="B18278" s="205" t="s">
        <v>691</v>
      </c>
      <c r="C18278" s="205" t="s">
        <v>692</v>
      </c>
      <c r="D18278" s="72" t="str">
        <f t="shared" si="571"/>
        <v>jun/2020</v>
      </c>
      <c r="E18278" s="206">
        <v>43997</v>
      </c>
      <c r="F18278" s="205">
        <v>288</v>
      </c>
      <c r="G18278" s="205" t="s">
        <v>287</v>
      </c>
      <c r="H18278" s="207" t="s">
        <v>2116</v>
      </c>
      <c r="I18278" s="207" t="s">
        <v>235</v>
      </c>
      <c r="J18278" s="208">
        <v>-54620.31</v>
      </c>
      <c r="K18278" s="79" t="str">
        <f>IFERROR(IFERROR(VLOOKUP(I18278,'DE-PARA'!B:D,3,0),VLOOKUP(I18278,'DE-PARA'!C:D,2,0)),"NÃO ENCONTRADO")</f>
        <v>Pessoal</v>
      </c>
      <c r="L18278" s="56" t="str">
        <f>VLOOKUP(K18278,'Base -Receita-Despesa'!$B:$AS,1,FALSE)</f>
        <v>Pessoal</v>
      </c>
    </row>
    <row r="18279" spans="1:12" x14ac:dyDescent="0.3">
      <c r="A18279" s="286" t="str">
        <f t="shared" si="570"/>
        <v>2020</v>
      </c>
      <c r="B18279" s="205" t="s">
        <v>691</v>
      </c>
      <c r="C18279" s="205" t="s">
        <v>692</v>
      </c>
      <c r="D18279" s="72" t="str">
        <f t="shared" si="571"/>
        <v>jun/2020</v>
      </c>
      <c r="E18279" s="206">
        <v>43997</v>
      </c>
      <c r="F18279" s="205">
        <v>232</v>
      </c>
      <c r="G18279" s="205" t="s">
        <v>287</v>
      </c>
      <c r="H18279" s="207" t="s">
        <v>1354</v>
      </c>
      <c r="I18279" s="207" t="s">
        <v>235</v>
      </c>
      <c r="J18279" s="208">
        <v>-38383.199999999997</v>
      </c>
      <c r="K18279" s="79" t="str">
        <f>IFERROR(IFERROR(VLOOKUP(I18279,'DE-PARA'!B:D,3,0),VLOOKUP(I18279,'DE-PARA'!C:D,2,0)),"NÃO ENCONTRADO")</f>
        <v>Pessoal</v>
      </c>
      <c r="L18279" s="56" t="str">
        <f>VLOOKUP(K18279,'Base -Receita-Despesa'!$B:$AS,1,FALSE)</f>
        <v>Pessoal</v>
      </c>
    </row>
    <row r="18280" spans="1:12" x14ac:dyDescent="0.3">
      <c r="A18280" s="286" t="str">
        <f t="shared" si="570"/>
        <v>2020</v>
      </c>
      <c r="B18280" s="205" t="s">
        <v>691</v>
      </c>
      <c r="C18280" s="205" t="s">
        <v>692</v>
      </c>
      <c r="D18280" s="72" t="str">
        <f t="shared" si="571"/>
        <v>jun/2020</v>
      </c>
      <c r="E18280" s="206">
        <v>43997</v>
      </c>
      <c r="F18280" s="205">
        <v>233</v>
      </c>
      <c r="G18280" s="205" t="s">
        <v>287</v>
      </c>
      <c r="H18280" s="207" t="s">
        <v>1354</v>
      </c>
      <c r="I18280" s="207" t="s">
        <v>235</v>
      </c>
      <c r="J18280" s="208">
        <v>-185620.89</v>
      </c>
      <c r="K18280" s="79" t="str">
        <f>IFERROR(IFERROR(VLOOKUP(I18280,'DE-PARA'!B:D,3,0),VLOOKUP(I18280,'DE-PARA'!C:D,2,0)),"NÃO ENCONTRADO")</f>
        <v>Pessoal</v>
      </c>
      <c r="L18280" s="56" t="str">
        <f>VLOOKUP(K18280,'Base -Receita-Despesa'!$B:$AS,1,FALSE)</f>
        <v>Pessoal</v>
      </c>
    </row>
    <row r="18281" spans="1:12" x14ac:dyDescent="0.3">
      <c r="A18281" s="286" t="str">
        <f t="shared" si="570"/>
        <v>2020</v>
      </c>
      <c r="B18281" s="205" t="s">
        <v>691</v>
      </c>
      <c r="C18281" s="205" t="s">
        <v>692</v>
      </c>
      <c r="D18281" s="72" t="str">
        <f t="shared" si="571"/>
        <v>jun/2020</v>
      </c>
      <c r="E18281" s="206">
        <v>43997</v>
      </c>
      <c r="F18281" s="205">
        <v>377</v>
      </c>
      <c r="G18281" s="205" t="s">
        <v>287</v>
      </c>
      <c r="H18281" s="207" t="s">
        <v>3056</v>
      </c>
      <c r="I18281" s="207" t="s">
        <v>118</v>
      </c>
      <c r="J18281" s="208">
        <v>-13950</v>
      </c>
      <c r="K18281" s="79" t="str">
        <f>IFERROR(IFERROR(VLOOKUP(I18281,'DE-PARA'!B:D,3,0),VLOOKUP(I18281,'DE-PARA'!C:D,2,0)),"NÃO ENCONTRADO")</f>
        <v>Serviços</v>
      </c>
      <c r="L18281" s="56" t="str">
        <f>VLOOKUP(K18281,'Base -Receita-Despesa'!$B:$AS,1,FALSE)</f>
        <v>Serviços</v>
      </c>
    </row>
    <row r="18282" spans="1:12" x14ac:dyDescent="0.3">
      <c r="A18282" s="286" t="str">
        <f t="shared" si="570"/>
        <v>2020</v>
      </c>
      <c r="B18282" s="205" t="s">
        <v>691</v>
      </c>
      <c r="C18282" s="205" t="s">
        <v>692</v>
      </c>
      <c r="D18282" s="72" t="str">
        <f t="shared" si="571"/>
        <v>jun/2020</v>
      </c>
      <c r="E18282" s="206">
        <v>43997</v>
      </c>
      <c r="F18282" s="205">
        <v>12868</v>
      </c>
      <c r="G18282" s="205" t="s">
        <v>287</v>
      </c>
      <c r="H18282" s="207" t="s">
        <v>411</v>
      </c>
      <c r="I18282" s="207" t="s">
        <v>247</v>
      </c>
      <c r="J18282" s="207">
        <v>-749</v>
      </c>
      <c r="K18282" s="79" t="str">
        <f>IFERROR(IFERROR(VLOOKUP(I18282,'DE-PARA'!B:D,3,0),VLOOKUP(I18282,'DE-PARA'!C:D,2,0)),"NÃO ENCONTRADO")</f>
        <v>Materiais</v>
      </c>
      <c r="L18282" s="56" t="str">
        <f>VLOOKUP(K18282,'Base -Receita-Despesa'!$B:$AS,1,FALSE)</f>
        <v>Materiais</v>
      </c>
    </row>
    <row r="18283" spans="1:12" x14ac:dyDescent="0.3">
      <c r="A18283" s="286" t="str">
        <f t="shared" si="570"/>
        <v>2020</v>
      </c>
      <c r="B18283" s="205" t="s">
        <v>691</v>
      </c>
      <c r="C18283" s="205" t="s">
        <v>692</v>
      </c>
      <c r="D18283" s="72" t="str">
        <f t="shared" si="571"/>
        <v>jun/2020</v>
      </c>
      <c r="E18283" s="206">
        <v>43997</v>
      </c>
      <c r="F18283" s="205">
        <v>12868</v>
      </c>
      <c r="G18283" s="205" t="s">
        <v>287</v>
      </c>
      <c r="H18283" s="207" t="s">
        <v>411</v>
      </c>
      <c r="I18283" s="207" t="s">
        <v>189</v>
      </c>
      <c r="J18283" s="207">
        <v>-106.41</v>
      </c>
      <c r="K18283" s="79" t="str">
        <f>IFERROR(IFERROR(VLOOKUP(I18283,'DE-PARA'!B:D,3,0),VLOOKUP(I18283,'DE-PARA'!C:D,2,0)),"NÃO ENCONTRADO")</f>
        <v>Outras Saídas</v>
      </c>
      <c r="L18283" s="56" t="str">
        <f>VLOOKUP(K18283,'Base -Receita-Despesa'!$B:$AS,1,FALSE)</f>
        <v>Outras Saídas</v>
      </c>
    </row>
    <row r="18284" spans="1:12" x14ac:dyDescent="0.3">
      <c r="A18284" s="286" t="str">
        <f t="shared" si="570"/>
        <v>2020</v>
      </c>
      <c r="B18284" s="205" t="s">
        <v>691</v>
      </c>
      <c r="C18284" s="205" t="s">
        <v>692</v>
      </c>
      <c r="D18284" s="72" t="str">
        <f t="shared" si="571"/>
        <v>jun/2020</v>
      </c>
      <c r="E18284" s="206">
        <v>43997</v>
      </c>
      <c r="F18284" s="205">
        <v>113</v>
      </c>
      <c r="G18284" s="205" t="s">
        <v>287</v>
      </c>
      <c r="H18284" s="207" t="s">
        <v>1017</v>
      </c>
      <c r="I18284" s="207" t="s">
        <v>235</v>
      </c>
      <c r="J18284" s="208">
        <v>-8392</v>
      </c>
      <c r="K18284" s="79" t="str">
        <f>IFERROR(IFERROR(VLOOKUP(I18284,'DE-PARA'!B:D,3,0),VLOOKUP(I18284,'DE-PARA'!C:D,2,0)),"NÃO ENCONTRADO")</f>
        <v>Pessoal</v>
      </c>
      <c r="L18284" s="56" t="str">
        <f>VLOOKUP(K18284,'Base -Receita-Despesa'!$B:$AS,1,FALSE)</f>
        <v>Pessoal</v>
      </c>
    </row>
    <row r="18285" spans="1:12" x14ac:dyDescent="0.3">
      <c r="A18285" s="286" t="str">
        <f t="shared" si="570"/>
        <v>2020</v>
      </c>
      <c r="B18285" s="205" t="s">
        <v>691</v>
      </c>
      <c r="C18285" s="205" t="s">
        <v>692</v>
      </c>
      <c r="D18285" s="72" t="str">
        <f t="shared" si="571"/>
        <v>jun/2020</v>
      </c>
      <c r="E18285" s="206">
        <v>43997</v>
      </c>
      <c r="F18285" s="205">
        <v>112</v>
      </c>
      <c r="G18285" s="205" t="s">
        <v>287</v>
      </c>
      <c r="H18285" s="207" t="s">
        <v>1017</v>
      </c>
      <c r="I18285" s="207" t="s">
        <v>235</v>
      </c>
      <c r="J18285" s="208">
        <v>-176145.02</v>
      </c>
      <c r="K18285" s="79" t="str">
        <f>IFERROR(IFERROR(VLOOKUP(I18285,'DE-PARA'!B:D,3,0),VLOOKUP(I18285,'DE-PARA'!C:D,2,0)),"NÃO ENCONTRADO")</f>
        <v>Pessoal</v>
      </c>
      <c r="L18285" s="56" t="str">
        <f>VLOOKUP(K18285,'Base -Receita-Despesa'!$B:$AS,1,FALSE)</f>
        <v>Pessoal</v>
      </c>
    </row>
    <row r="18286" spans="1:12" x14ac:dyDescent="0.3">
      <c r="A18286" s="286" t="str">
        <f t="shared" si="570"/>
        <v>2020</v>
      </c>
      <c r="B18286" s="205" t="s">
        <v>691</v>
      </c>
      <c r="C18286" s="205" t="s">
        <v>692</v>
      </c>
      <c r="D18286" s="72" t="str">
        <f t="shared" si="571"/>
        <v>jun/2020</v>
      </c>
      <c r="E18286" s="206">
        <v>43997</v>
      </c>
      <c r="F18286" s="205">
        <v>25568</v>
      </c>
      <c r="G18286" s="205" t="s">
        <v>287</v>
      </c>
      <c r="H18286" s="207" t="s">
        <v>180</v>
      </c>
      <c r="I18286" s="207" t="s">
        <v>240</v>
      </c>
      <c r="J18286" s="207">
        <v>-960.71</v>
      </c>
      <c r="K18286" s="79" t="str">
        <f>IFERROR(IFERROR(VLOOKUP(I18286,'DE-PARA'!B:D,3,0),VLOOKUP(I18286,'DE-PARA'!C:D,2,0)),"NÃO ENCONTRADO")</f>
        <v>Materiais</v>
      </c>
      <c r="L18286" s="56" t="str">
        <f>VLOOKUP(K18286,'Base -Receita-Despesa'!$B:$AS,1,FALSE)</f>
        <v>Materiais</v>
      </c>
    </row>
    <row r="18287" spans="1:12" x14ac:dyDescent="0.3">
      <c r="A18287" s="286" t="str">
        <f t="shared" si="570"/>
        <v>2020</v>
      </c>
      <c r="B18287" s="205" t="s">
        <v>691</v>
      </c>
      <c r="C18287" s="205" t="s">
        <v>692</v>
      </c>
      <c r="D18287" s="72" t="str">
        <f t="shared" si="571"/>
        <v>jun/2020</v>
      </c>
      <c r="E18287" s="206">
        <v>43997</v>
      </c>
      <c r="F18287" s="205">
        <v>25568</v>
      </c>
      <c r="G18287" s="205" t="s">
        <v>287</v>
      </c>
      <c r="H18287" s="207" t="s">
        <v>180</v>
      </c>
      <c r="I18287" s="207" t="s">
        <v>189</v>
      </c>
      <c r="J18287" s="207">
        <v>-27.62</v>
      </c>
      <c r="K18287" s="79" t="str">
        <f>IFERROR(IFERROR(VLOOKUP(I18287,'DE-PARA'!B:D,3,0),VLOOKUP(I18287,'DE-PARA'!C:D,2,0)),"NÃO ENCONTRADO")</f>
        <v>Outras Saídas</v>
      </c>
      <c r="L18287" s="56" t="str">
        <f>VLOOKUP(K18287,'Base -Receita-Despesa'!$B:$AS,1,FALSE)</f>
        <v>Outras Saídas</v>
      </c>
    </row>
    <row r="18288" spans="1:12" x14ac:dyDescent="0.3">
      <c r="A18288" s="286" t="str">
        <f t="shared" si="570"/>
        <v>2020</v>
      </c>
      <c r="B18288" s="205" t="s">
        <v>691</v>
      </c>
      <c r="C18288" s="205" t="s">
        <v>692</v>
      </c>
      <c r="D18288" s="72" t="str">
        <f t="shared" si="571"/>
        <v>jun/2020</v>
      </c>
      <c r="E18288" s="206">
        <v>43997</v>
      </c>
      <c r="F18288" s="205">
        <v>8821</v>
      </c>
      <c r="G18288" s="205" t="s">
        <v>287</v>
      </c>
      <c r="H18288" s="207" t="s">
        <v>1615</v>
      </c>
      <c r="I18288" s="207" t="s">
        <v>189</v>
      </c>
      <c r="J18288" s="207">
        <v>-33.14</v>
      </c>
      <c r="K18288" s="79" t="str">
        <f>IFERROR(IFERROR(VLOOKUP(I18288,'DE-PARA'!B:D,3,0),VLOOKUP(I18288,'DE-PARA'!C:D,2,0)),"NÃO ENCONTRADO")</f>
        <v>Outras Saídas</v>
      </c>
      <c r="L18288" s="56" t="str">
        <f>VLOOKUP(K18288,'Base -Receita-Despesa'!$B:$AS,1,FALSE)</f>
        <v>Outras Saídas</v>
      </c>
    </row>
    <row r="18289" spans="1:12" x14ac:dyDescent="0.3">
      <c r="A18289" s="286" t="str">
        <f t="shared" si="570"/>
        <v>2020</v>
      </c>
      <c r="B18289" s="205" t="s">
        <v>691</v>
      </c>
      <c r="C18289" s="205" t="s">
        <v>692</v>
      </c>
      <c r="D18289" s="72" t="str">
        <f t="shared" si="571"/>
        <v>jun/2020</v>
      </c>
      <c r="E18289" s="206">
        <v>43997</v>
      </c>
      <c r="F18289" s="205">
        <v>8822</v>
      </c>
      <c r="G18289" s="205" t="s">
        <v>287</v>
      </c>
      <c r="H18289" s="207" t="s">
        <v>1615</v>
      </c>
      <c r="I18289" s="207" t="s">
        <v>189</v>
      </c>
      <c r="J18289" s="207">
        <v>-33.14</v>
      </c>
      <c r="K18289" s="79" t="str">
        <f>IFERROR(IFERROR(VLOOKUP(I18289,'DE-PARA'!B:D,3,0),VLOOKUP(I18289,'DE-PARA'!C:D,2,0)),"NÃO ENCONTRADO")</f>
        <v>Outras Saídas</v>
      </c>
      <c r="L18289" s="56" t="str">
        <f>VLOOKUP(K18289,'Base -Receita-Despesa'!$B:$AS,1,FALSE)</f>
        <v>Outras Saídas</v>
      </c>
    </row>
    <row r="18290" spans="1:12" x14ac:dyDescent="0.3">
      <c r="A18290" s="286" t="str">
        <f t="shared" si="570"/>
        <v>2020</v>
      </c>
      <c r="B18290" s="205" t="s">
        <v>691</v>
      </c>
      <c r="C18290" s="205" t="s">
        <v>692</v>
      </c>
      <c r="D18290" s="72" t="str">
        <f t="shared" si="571"/>
        <v>jun/2020</v>
      </c>
      <c r="E18290" s="206">
        <v>43997</v>
      </c>
      <c r="F18290" s="205">
        <v>8951</v>
      </c>
      <c r="G18290" s="205" t="s">
        <v>287</v>
      </c>
      <c r="H18290" s="207" t="s">
        <v>1615</v>
      </c>
      <c r="I18290" s="207" t="s">
        <v>189</v>
      </c>
      <c r="J18290" s="207">
        <v>-33.14</v>
      </c>
      <c r="K18290" s="79" t="str">
        <f>IFERROR(IFERROR(VLOOKUP(I18290,'DE-PARA'!B:D,3,0),VLOOKUP(I18290,'DE-PARA'!C:D,2,0)),"NÃO ENCONTRADO")</f>
        <v>Outras Saídas</v>
      </c>
      <c r="L18290" s="56" t="str">
        <f>VLOOKUP(K18290,'Base -Receita-Despesa'!$B:$AS,1,FALSE)</f>
        <v>Outras Saídas</v>
      </c>
    </row>
    <row r="18291" spans="1:12" x14ac:dyDescent="0.3">
      <c r="A18291" s="286" t="str">
        <f t="shared" si="570"/>
        <v>2020</v>
      </c>
      <c r="B18291" s="205" t="s">
        <v>691</v>
      </c>
      <c r="C18291" s="205" t="s">
        <v>692</v>
      </c>
      <c r="D18291" s="72" t="str">
        <f t="shared" si="571"/>
        <v>jun/2020</v>
      </c>
      <c r="E18291" s="206">
        <v>43997</v>
      </c>
      <c r="F18291" s="205">
        <v>8951</v>
      </c>
      <c r="G18291" s="205" t="s">
        <v>303</v>
      </c>
      <c r="H18291" s="207" t="s">
        <v>1615</v>
      </c>
      <c r="I18291" s="207" t="s">
        <v>189</v>
      </c>
      <c r="J18291" s="207">
        <v>-492.68</v>
      </c>
      <c r="K18291" s="79" t="str">
        <f>IFERROR(IFERROR(VLOOKUP(I18291,'DE-PARA'!B:D,3,0),VLOOKUP(I18291,'DE-PARA'!C:D,2,0)),"NÃO ENCONTRADO")</f>
        <v>Outras Saídas</v>
      </c>
      <c r="L18291" s="56" t="str">
        <f>VLOOKUP(K18291,'Base -Receita-Despesa'!$B:$AS,1,FALSE)</f>
        <v>Outras Saídas</v>
      </c>
    </row>
    <row r="18292" spans="1:12" x14ac:dyDescent="0.3">
      <c r="A18292" s="286" t="str">
        <f t="shared" si="570"/>
        <v>2020</v>
      </c>
      <c r="B18292" s="205" t="s">
        <v>691</v>
      </c>
      <c r="C18292" s="205" t="s">
        <v>692</v>
      </c>
      <c r="D18292" s="72" t="str">
        <f t="shared" si="571"/>
        <v>jun/2020</v>
      </c>
      <c r="E18292" s="206">
        <v>43997</v>
      </c>
      <c r="F18292" s="205">
        <v>8954</v>
      </c>
      <c r="G18292" s="205" t="s">
        <v>317</v>
      </c>
      <c r="H18292" s="207" t="s">
        <v>1615</v>
      </c>
      <c r="I18292" s="207" t="s">
        <v>189</v>
      </c>
      <c r="J18292" s="207">
        <v>-701.29</v>
      </c>
      <c r="K18292" s="79" t="str">
        <f>IFERROR(IFERROR(VLOOKUP(I18292,'DE-PARA'!B:D,3,0),VLOOKUP(I18292,'DE-PARA'!C:D,2,0)),"NÃO ENCONTRADO")</f>
        <v>Outras Saídas</v>
      </c>
      <c r="L18292" s="56" t="str">
        <f>VLOOKUP(K18292,'Base -Receita-Despesa'!$B:$AS,1,FALSE)</f>
        <v>Outras Saídas</v>
      </c>
    </row>
    <row r="18293" spans="1:12" x14ac:dyDescent="0.3">
      <c r="A18293" s="286" t="str">
        <f t="shared" si="570"/>
        <v>2020</v>
      </c>
      <c r="B18293" s="205" t="s">
        <v>691</v>
      </c>
      <c r="C18293" s="205" t="s">
        <v>692</v>
      </c>
      <c r="D18293" s="72" t="str">
        <f t="shared" si="571"/>
        <v>jun/2020</v>
      </c>
      <c r="E18293" s="206">
        <v>43997</v>
      </c>
      <c r="F18293" s="205">
        <v>8954</v>
      </c>
      <c r="G18293" s="205" t="s">
        <v>287</v>
      </c>
      <c r="H18293" s="207" t="s">
        <v>1615</v>
      </c>
      <c r="I18293" s="207" t="s">
        <v>189</v>
      </c>
      <c r="J18293" s="207">
        <v>-33.14</v>
      </c>
      <c r="K18293" s="79" t="str">
        <f>IFERROR(IFERROR(VLOOKUP(I18293,'DE-PARA'!B:D,3,0),VLOOKUP(I18293,'DE-PARA'!C:D,2,0)),"NÃO ENCONTRADO")</f>
        <v>Outras Saídas</v>
      </c>
      <c r="L18293" s="56" t="str">
        <f>VLOOKUP(K18293,'Base -Receita-Despesa'!$B:$AS,1,FALSE)</f>
        <v>Outras Saídas</v>
      </c>
    </row>
    <row r="18294" spans="1:12" x14ac:dyDescent="0.3">
      <c r="A18294" s="286" t="str">
        <f t="shared" si="570"/>
        <v>2020</v>
      </c>
      <c r="B18294" s="205" t="s">
        <v>691</v>
      </c>
      <c r="C18294" s="205" t="s">
        <v>692</v>
      </c>
      <c r="D18294" s="72" t="str">
        <f t="shared" si="571"/>
        <v>jun/2020</v>
      </c>
      <c r="E18294" s="206">
        <v>43997</v>
      </c>
      <c r="F18294" s="205">
        <v>8954</v>
      </c>
      <c r="G18294" s="205" t="s">
        <v>303</v>
      </c>
      <c r="H18294" s="207" t="s">
        <v>1615</v>
      </c>
      <c r="I18294" s="207" t="s">
        <v>189</v>
      </c>
      <c r="J18294" s="207">
        <v>-33.14</v>
      </c>
      <c r="K18294" s="79" t="str">
        <f>IFERROR(IFERROR(VLOOKUP(I18294,'DE-PARA'!B:D,3,0),VLOOKUP(I18294,'DE-PARA'!C:D,2,0)),"NÃO ENCONTRADO")</f>
        <v>Outras Saídas</v>
      </c>
      <c r="L18294" s="56" t="str">
        <f>VLOOKUP(K18294,'Base -Receita-Despesa'!$B:$AS,1,FALSE)</f>
        <v>Outras Saídas</v>
      </c>
    </row>
    <row r="18295" spans="1:12" x14ac:dyDescent="0.3">
      <c r="A18295" s="286" t="str">
        <f t="shared" ref="A18295:A18358" si="572">IF(K18295="NÃO ENCONTRADO",0,RIGHT(D18295,4))</f>
        <v>2020</v>
      </c>
      <c r="B18295" s="205" t="s">
        <v>691</v>
      </c>
      <c r="C18295" s="205" t="s">
        <v>692</v>
      </c>
      <c r="D18295" s="72" t="str">
        <f t="shared" si="571"/>
        <v>jun/2020</v>
      </c>
      <c r="E18295" s="206">
        <v>43997</v>
      </c>
      <c r="F18295" s="205">
        <v>9004</v>
      </c>
      <c r="G18295" s="205" t="s">
        <v>287</v>
      </c>
      <c r="H18295" s="207" t="s">
        <v>1615</v>
      </c>
      <c r="I18295" s="207" t="s">
        <v>189</v>
      </c>
      <c r="J18295" s="207">
        <v>-33.14</v>
      </c>
      <c r="K18295" s="79" t="str">
        <f>IFERROR(IFERROR(VLOOKUP(I18295,'DE-PARA'!B:D,3,0),VLOOKUP(I18295,'DE-PARA'!C:D,2,0)),"NÃO ENCONTRADO")</f>
        <v>Outras Saídas</v>
      </c>
      <c r="L18295" s="56" t="str">
        <f>VLOOKUP(K18295,'Base -Receita-Despesa'!$B:$AS,1,FALSE)</f>
        <v>Outras Saídas</v>
      </c>
    </row>
    <row r="18296" spans="1:12" x14ac:dyDescent="0.3">
      <c r="A18296" s="286" t="str">
        <f t="shared" si="572"/>
        <v>2020</v>
      </c>
      <c r="B18296" s="205" t="s">
        <v>691</v>
      </c>
      <c r="C18296" s="205" t="s">
        <v>692</v>
      </c>
      <c r="D18296" s="72" t="str">
        <f t="shared" si="571"/>
        <v>jun/2020</v>
      </c>
      <c r="E18296" s="206">
        <v>43997</v>
      </c>
      <c r="F18296" s="205">
        <v>9453</v>
      </c>
      <c r="G18296" s="205" t="s">
        <v>303</v>
      </c>
      <c r="H18296" s="207" t="s">
        <v>1615</v>
      </c>
      <c r="I18296" s="207" t="s">
        <v>189</v>
      </c>
      <c r="J18296" s="207">
        <v>-701.29</v>
      </c>
      <c r="K18296" s="79" t="str">
        <f>IFERROR(IFERROR(VLOOKUP(I18296,'DE-PARA'!B:D,3,0),VLOOKUP(I18296,'DE-PARA'!C:D,2,0)),"NÃO ENCONTRADO")</f>
        <v>Outras Saídas</v>
      </c>
      <c r="L18296" s="56" t="str">
        <f>VLOOKUP(K18296,'Base -Receita-Despesa'!$B:$AS,1,FALSE)</f>
        <v>Outras Saídas</v>
      </c>
    </row>
    <row r="18297" spans="1:12" x14ac:dyDescent="0.3">
      <c r="A18297" s="286" t="str">
        <f t="shared" si="572"/>
        <v>2020</v>
      </c>
      <c r="B18297" s="205" t="s">
        <v>691</v>
      </c>
      <c r="C18297" s="205" t="s">
        <v>692</v>
      </c>
      <c r="D18297" s="72" t="str">
        <f t="shared" si="571"/>
        <v>jun/2020</v>
      </c>
      <c r="E18297" s="206">
        <v>43997</v>
      </c>
      <c r="F18297" s="205">
        <v>9453</v>
      </c>
      <c r="G18297" s="205" t="s">
        <v>317</v>
      </c>
      <c r="H18297" s="207" t="s">
        <v>1615</v>
      </c>
      <c r="I18297" s="207" t="s">
        <v>189</v>
      </c>
      <c r="J18297" s="207">
        <v>-701.29</v>
      </c>
      <c r="K18297" s="79" t="str">
        <f>IFERROR(IFERROR(VLOOKUP(I18297,'DE-PARA'!B:D,3,0),VLOOKUP(I18297,'DE-PARA'!C:D,2,0)),"NÃO ENCONTRADO")</f>
        <v>Outras Saídas</v>
      </c>
      <c r="L18297" s="56" t="str">
        <f>VLOOKUP(K18297,'Base -Receita-Despesa'!$B:$AS,1,FALSE)</f>
        <v>Outras Saídas</v>
      </c>
    </row>
    <row r="18298" spans="1:12" x14ac:dyDescent="0.3">
      <c r="A18298" s="286" t="str">
        <f t="shared" si="572"/>
        <v>2020</v>
      </c>
      <c r="B18298" s="205" t="s">
        <v>691</v>
      </c>
      <c r="C18298" s="205" t="s">
        <v>692</v>
      </c>
      <c r="D18298" s="72" t="str">
        <f t="shared" si="571"/>
        <v>jun/2020</v>
      </c>
      <c r="E18298" s="206">
        <v>43997</v>
      </c>
      <c r="F18298" s="205">
        <v>9475</v>
      </c>
      <c r="G18298" s="205" t="s">
        <v>287</v>
      </c>
      <c r="H18298" s="207" t="s">
        <v>1615</v>
      </c>
      <c r="I18298" s="207" t="s">
        <v>189</v>
      </c>
      <c r="J18298" s="207">
        <v>-701.29</v>
      </c>
      <c r="K18298" s="79" t="str">
        <f>IFERROR(IFERROR(VLOOKUP(I18298,'DE-PARA'!B:D,3,0),VLOOKUP(I18298,'DE-PARA'!C:D,2,0)),"NÃO ENCONTRADO")</f>
        <v>Outras Saídas</v>
      </c>
      <c r="L18298" s="56" t="str">
        <f>VLOOKUP(K18298,'Base -Receita-Despesa'!$B:$AS,1,FALSE)</f>
        <v>Outras Saídas</v>
      </c>
    </row>
    <row r="18299" spans="1:12" x14ac:dyDescent="0.3">
      <c r="A18299" s="286" t="str">
        <f t="shared" si="572"/>
        <v>2020</v>
      </c>
      <c r="B18299" s="205" t="s">
        <v>691</v>
      </c>
      <c r="C18299" s="205" t="s">
        <v>692</v>
      </c>
      <c r="D18299" s="72" t="str">
        <f t="shared" si="571"/>
        <v>jun/2020</v>
      </c>
      <c r="E18299" s="206">
        <v>43997</v>
      </c>
      <c r="F18299" s="205">
        <v>9475</v>
      </c>
      <c r="G18299" s="205" t="s">
        <v>303</v>
      </c>
      <c r="H18299" s="207" t="s">
        <v>1615</v>
      </c>
      <c r="I18299" s="207" t="s">
        <v>189</v>
      </c>
      <c r="J18299" s="207">
        <v>-701.29</v>
      </c>
      <c r="K18299" s="79" t="str">
        <f>IFERROR(IFERROR(VLOOKUP(I18299,'DE-PARA'!B:D,3,0),VLOOKUP(I18299,'DE-PARA'!C:D,2,0)),"NÃO ENCONTRADO")</f>
        <v>Outras Saídas</v>
      </c>
      <c r="L18299" s="56" t="str">
        <f>VLOOKUP(K18299,'Base -Receita-Despesa'!$B:$AS,1,FALSE)</f>
        <v>Outras Saídas</v>
      </c>
    </row>
    <row r="18300" spans="1:12" x14ac:dyDescent="0.3">
      <c r="A18300" s="286" t="str">
        <f t="shared" si="572"/>
        <v>2020</v>
      </c>
      <c r="B18300" s="205" t="s">
        <v>691</v>
      </c>
      <c r="C18300" s="205" t="s">
        <v>692</v>
      </c>
      <c r="D18300" s="72" t="str">
        <f t="shared" si="571"/>
        <v>jun/2020</v>
      </c>
      <c r="E18300" s="206">
        <v>43997</v>
      </c>
      <c r="F18300" s="205">
        <v>9475</v>
      </c>
      <c r="G18300" s="205" t="s">
        <v>317</v>
      </c>
      <c r="H18300" s="207" t="s">
        <v>1615</v>
      </c>
      <c r="I18300" s="207" t="s">
        <v>189</v>
      </c>
      <c r="J18300" s="207">
        <v>-701.29</v>
      </c>
      <c r="K18300" s="79" t="str">
        <f>IFERROR(IFERROR(VLOOKUP(I18300,'DE-PARA'!B:D,3,0),VLOOKUP(I18300,'DE-PARA'!C:D,2,0)),"NÃO ENCONTRADO")</f>
        <v>Outras Saídas</v>
      </c>
      <c r="L18300" s="56" t="str">
        <f>VLOOKUP(K18300,'Base -Receita-Despesa'!$B:$AS,1,FALSE)</f>
        <v>Outras Saídas</v>
      </c>
    </row>
    <row r="18301" spans="1:12" x14ac:dyDescent="0.3">
      <c r="A18301" s="286" t="str">
        <f t="shared" si="572"/>
        <v>2020</v>
      </c>
      <c r="B18301" s="205" t="s">
        <v>691</v>
      </c>
      <c r="C18301" s="205" t="s">
        <v>692</v>
      </c>
      <c r="D18301" s="72" t="str">
        <f t="shared" si="571"/>
        <v>jun/2020</v>
      </c>
      <c r="E18301" s="206">
        <v>43997</v>
      </c>
      <c r="F18301" s="205">
        <v>9670</v>
      </c>
      <c r="G18301" s="205" t="s">
        <v>287</v>
      </c>
      <c r="H18301" s="207" t="s">
        <v>1615</v>
      </c>
      <c r="I18301" s="207" t="s">
        <v>189</v>
      </c>
      <c r="J18301" s="207">
        <v>-234.37</v>
      </c>
      <c r="K18301" s="79" t="str">
        <f>IFERROR(IFERROR(VLOOKUP(I18301,'DE-PARA'!B:D,3,0),VLOOKUP(I18301,'DE-PARA'!C:D,2,0)),"NÃO ENCONTRADO")</f>
        <v>Outras Saídas</v>
      </c>
      <c r="L18301" s="56" t="str">
        <f>VLOOKUP(K18301,'Base -Receita-Despesa'!$B:$AS,1,FALSE)</f>
        <v>Outras Saídas</v>
      </c>
    </row>
    <row r="18302" spans="1:12" x14ac:dyDescent="0.3">
      <c r="A18302" s="286" t="str">
        <f t="shared" si="572"/>
        <v>2020</v>
      </c>
      <c r="B18302" s="205" t="s">
        <v>691</v>
      </c>
      <c r="C18302" s="205" t="s">
        <v>692</v>
      </c>
      <c r="D18302" s="72" t="str">
        <f t="shared" si="571"/>
        <v>jun/2020</v>
      </c>
      <c r="E18302" s="206">
        <v>43997</v>
      </c>
      <c r="F18302" s="205">
        <v>9670</v>
      </c>
      <c r="G18302" s="205" t="s">
        <v>303</v>
      </c>
      <c r="H18302" s="207" t="s">
        <v>1615</v>
      </c>
      <c r="I18302" s="207" t="s">
        <v>189</v>
      </c>
      <c r="J18302" s="207">
        <v>-234.37</v>
      </c>
      <c r="K18302" s="79" t="str">
        <f>IFERROR(IFERROR(VLOOKUP(I18302,'DE-PARA'!B:D,3,0),VLOOKUP(I18302,'DE-PARA'!C:D,2,0)),"NÃO ENCONTRADO")</f>
        <v>Outras Saídas</v>
      </c>
      <c r="L18302" s="56" t="str">
        <f>VLOOKUP(K18302,'Base -Receita-Despesa'!$B:$AS,1,FALSE)</f>
        <v>Outras Saídas</v>
      </c>
    </row>
    <row r="18303" spans="1:12" x14ac:dyDescent="0.3">
      <c r="A18303" s="286" t="str">
        <f t="shared" si="572"/>
        <v>2020</v>
      </c>
      <c r="B18303" s="205" t="s">
        <v>691</v>
      </c>
      <c r="C18303" s="205" t="s">
        <v>692</v>
      </c>
      <c r="D18303" s="72" t="str">
        <f t="shared" si="571"/>
        <v>jun/2020</v>
      </c>
      <c r="E18303" s="206">
        <v>43997</v>
      </c>
      <c r="F18303" s="205">
        <v>9670</v>
      </c>
      <c r="G18303" s="205" t="s">
        <v>317</v>
      </c>
      <c r="H18303" s="207" t="s">
        <v>1615</v>
      </c>
      <c r="I18303" s="207" t="s">
        <v>189</v>
      </c>
      <c r="J18303" s="207">
        <v>-234.37</v>
      </c>
      <c r="K18303" s="79" t="str">
        <f>IFERROR(IFERROR(VLOOKUP(I18303,'DE-PARA'!B:D,3,0),VLOOKUP(I18303,'DE-PARA'!C:D,2,0)),"NÃO ENCONTRADO")</f>
        <v>Outras Saídas</v>
      </c>
      <c r="L18303" s="56" t="str">
        <f>VLOOKUP(K18303,'Base -Receita-Despesa'!$B:$AS,1,FALSE)</f>
        <v>Outras Saídas</v>
      </c>
    </row>
    <row r="18304" spans="1:12" x14ac:dyDescent="0.3">
      <c r="A18304" s="286" t="str">
        <f t="shared" si="572"/>
        <v>2020</v>
      </c>
      <c r="B18304" s="205" t="s">
        <v>691</v>
      </c>
      <c r="C18304" s="205" t="s">
        <v>692</v>
      </c>
      <c r="D18304" s="72" t="str">
        <f t="shared" si="571"/>
        <v>jun/2020</v>
      </c>
      <c r="E18304" s="206">
        <v>43997</v>
      </c>
      <c r="F18304" s="205">
        <v>10189</v>
      </c>
      <c r="G18304" s="205" t="s">
        <v>287</v>
      </c>
      <c r="H18304" s="207" t="s">
        <v>1615</v>
      </c>
      <c r="I18304" s="207" t="s">
        <v>189</v>
      </c>
      <c r="J18304" s="207">
        <v>-701.29</v>
      </c>
      <c r="K18304" s="79" t="str">
        <f>IFERROR(IFERROR(VLOOKUP(I18304,'DE-PARA'!B:D,3,0),VLOOKUP(I18304,'DE-PARA'!C:D,2,0)),"NÃO ENCONTRADO")</f>
        <v>Outras Saídas</v>
      </c>
      <c r="L18304" s="56" t="str">
        <f>VLOOKUP(K18304,'Base -Receita-Despesa'!$B:$AS,1,FALSE)</f>
        <v>Outras Saídas</v>
      </c>
    </row>
    <row r="18305" spans="1:12" x14ac:dyDescent="0.3">
      <c r="A18305" s="286" t="str">
        <f t="shared" si="572"/>
        <v>2020</v>
      </c>
      <c r="B18305" s="205" t="s">
        <v>691</v>
      </c>
      <c r="C18305" s="205" t="s">
        <v>692</v>
      </c>
      <c r="D18305" s="72" t="str">
        <f t="shared" si="571"/>
        <v>jun/2020</v>
      </c>
      <c r="E18305" s="206">
        <v>43997</v>
      </c>
      <c r="F18305" s="205">
        <v>10211</v>
      </c>
      <c r="G18305" s="205" t="s">
        <v>287</v>
      </c>
      <c r="H18305" s="207" t="s">
        <v>1615</v>
      </c>
      <c r="I18305" s="207" t="s">
        <v>189</v>
      </c>
      <c r="J18305" s="207">
        <v>-701.29</v>
      </c>
      <c r="K18305" s="79" t="str">
        <f>IFERROR(IFERROR(VLOOKUP(I18305,'DE-PARA'!B:D,3,0),VLOOKUP(I18305,'DE-PARA'!C:D,2,0)),"NÃO ENCONTRADO")</f>
        <v>Outras Saídas</v>
      </c>
      <c r="L18305" s="56" t="str">
        <f>VLOOKUP(K18305,'Base -Receita-Despesa'!$B:$AS,1,FALSE)</f>
        <v>Outras Saídas</v>
      </c>
    </row>
    <row r="18306" spans="1:12" x14ac:dyDescent="0.3">
      <c r="A18306" s="286" t="str">
        <f t="shared" si="572"/>
        <v>2020</v>
      </c>
      <c r="B18306" s="205" t="s">
        <v>691</v>
      </c>
      <c r="C18306" s="205" t="s">
        <v>692</v>
      </c>
      <c r="D18306" s="72" t="str">
        <f t="shared" si="571"/>
        <v>jun/2020</v>
      </c>
      <c r="E18306" s="206">
        <v>43997</v>
      </c>
      <c r="F18306" s="205">
        <v>10239</v>
      </c>
      <c r="G18306" s="205" t="s">
        <v>287</v>
      </c>
      <c r="H18306" s="207" t="s">
        <v>1615</v>
      </c>
      <c r="I18306" s="207" t="s">
        <v>189</v>
      </c>
      <c r="J18306" s="207">
        <v>-701.29</v>
      </c>
      <c r="K18306" s="79" t="str">
        <f>IFERROR(IFERROR(VLOOKUP(I18306,'DE-PARA'!B:D,3,0),VLOOKUP(I18306,'DE-PARA'!C:D,2,0)),"NÃO ENCONTRADO")</f>
        <v>Outras Saídas</v>
      </c>
      <c r="L18306" s="56" t="str">
        <f>VLOOKUP(K18306,'Base -Receita-Despesa'!$B:$AS,1,FALSE)</f>
        <v>Outras Saídas</v>
      </c>
    </row>
    <row r="18307" spans="1:12" x14ac:dyDescent="0.3">
      <c r="A18307" s="286" t="str">
        <f t="shared" si="572"/>
        <v>2020</v>
      </c>
      <c r="B18307" s="205" t="s">
        <v>691</v>
      </c>
      <c r="C18307" s="205" t="s">
        <v>692</v>
      </c>
      <c r="D18307" s="72" t="str">
        <f t="shared" si="571"/>
        <v>jun/2020</v>
      </c>
      <c r="E18307" s="206">
        <v>43997</v>
      </c>
      <c r="F18307" s="205">
        <v>10255</v>
      </c>
      <c r="G18307" s="205" t="s">
        <v>287</v>
      </c>
      <c r="H18307" s="207" t="s">
        <v>1615</v>
      </c>
      <c r="I18307" s="207" t="s">
        <v>189</v>
      </c>
      <c r="J18307" s="207">
        <v>-313.88</v>
      </c>
      <c r="K18307" s="79" t="str">
        <f>IFERROR(IFERROR(VLOOKUP(I18307,'DE-PARA'!B:D,3,0),VLOOKUP(I18307,'DE-PARA'!C:D,2,0)),"NÃO ENCONTRADO")</f>
        <v>Outras Saídas</v>
      </c>
      <c r="L18307" s="56" t="str">
        <f>VLOOKUP(K18307,'Base -Receita-Despesa'!$B:$AS,1,FALSE)</f>
        <v>Outras Saídas</v>
      </c>
    </row>
    <row r="18308" spans="1:12" x14ac:dyDescent="0.3">
      <c r="A18308" s="286" t="str">
        <f t="shared" si="572"/>
        <v>2020</v>
      </c>
      <c r="B18308" s="205" t="s">
        <v>691</v>
      </c>
      <c r="C18308" s="205" t="s">
        <v>692</v>
      </c>
      <c r="D18308" s="72" t="str">
        <f t="shared" ref="D18308:D18371" si="573">TEXT(E18308,"mmm/aaaa")</f>
        <v>jun/2020</v>
      </c>
      <c r="E18308" s="206">
        <v>43997</v>
      </c>
      <c r="F18308" s="205">
        <v>179729</v>
      </c>
      <c r="G18308" s="205" t="s">
        <v>287</v>
      </c>
      <c r="H18308" s="207" t="s">
        <v>2357</v>
      </c>
      <c r="I18308" s="207" t="s">
        <v>189</v>
      </c>
      <c r="J18308" s="207">
        <v>-904.14</v>
      </c>
      <c r="K18308" s="79" t="str">
        <f>IFERROR(IFERROR(VLOOKUP(I18308,'DE-PARA'!B:D,3,0),VLOOKUP(I18308,'DE-PARA'!C:D,2,0)),"NÃO ENCONTRADO")</f>
        <v>Outras Saídas</v>
      </c>
      <c r="L18308" s="56" t="str">
        <f>VLOOKUP(K18308,'Base -Receita-Despesa'!$B:$AS,1,FALSE)</f>
        <v>Outras Saídas</v>
      </c>
    </row>
    <row r="18309" spans="1:12" x14ac:dyDescent="0.3">
      <c r="A18309" s="286" t="str">
        <f t="shared" si="572"/>
        <v>2020</v>
      </c>
      <c r="B18309" s="205" t="s">
        <v>691</v>
      </c>
      <c r="C18309" s="205" t="s">
        <v>692</v>
      </c>
      <c r="D18309" s="72" t="str">
        <f t="shared" si="573"/>
        <v>jun/2020</v>
      </c>
      <c r="E18309" s="206">
        <v>43997</v>
      </c>
      <c r="F18309" s="205">
        <v>179425</v>
      </c>
      <c r="G18309" s="205" t="s">
        <v>287</v>
      </c>
      <c r="H18309" s="207" t="s">
        <v>310</v>
      </c>
      <c r="I18309" s="207" t="s">
        <v>189</v>
      </c>
      <c r="J18309" s="207">
        <v>-313.88</v>
      </c>
      <c r="K18309" s="79" t="str">
        <f>IFERROR(IFERROR(VLOOKUP(I18309,'DE-PARA'!B:D,3,0),VLOOKUP(I18309,'DE-PARA'!C:D,2,0)),"NÃO ENCONTRADO")</f>
        <v>Outras Saídas</v>
      </c>
      <c r="L18309" s="56" t="str">
        <f>VLOOKUP(K18309,'Base -Receita-Despesa'!$B:$AS,1,FALSE)</f>
        <v>Outras Saídas</v>
      </c>
    </row>
    <row r="18310" spans="1:12" x14ac:dyDescent="0.3">
      <c r="A18310" s="286" t="str">
        <f t="shared" si="572"/>
        <v>2020</v>
      </c>
      <c r="B18310" s="205" t="s">
        <v>691</v>
      </c>
      <c r="C18310" s="205" t="s">
        <v>692</v>
      </c>
      <c r="D18310" s="72" t="str">
        <f t="shared" si="573"/>
        <v>jun/2020</v>
      </c>
      <c r="E18310" s="206">
        <v>43997</v>
      </c>
      <c r="F18310" s="205">
        <v>179503</v>
      </c>
      <c r="G18310" s="205" t="s">
        <v>287</v>
      </c>
      <c r="H18310" s="207" t="s">
        <v>310</v>
      </c>
      <c r="I18310" s="207" t="s">
        <v>189</v>
      </c>
      <c r="J18310" s="207">
        <v>-313.88</v>
      </c>
      <c r="K18310" s="79" t="str">
        <f>IFERROR(IFERROR(VLOOKUP(I18310,'DE-PARA'!B:D,3,0),VLOOKUP(I18310,'DE-PARA'!C:D,2,0)),"NÃO ENCONTRADO")</f>
        <v>Outras Saídas</v>
      </c>
      <c r="L18310" s="56" t="str">
        <f>VLOOKUP(K18310,'Base -Receita-Despesa'!$B:$AS,1,FALSE)</f>
        <v>Outras Saídas</v>
      </c>
    </row>
    <row r="18311" spans="1:12" x14ac:dyDescent="0.3">
      <c r="A18311" s="286" t="str">
        <f t="shared" si="572"/>
        <v>2020</v>
      </c>
      <c r="B18311" s="205" t="s">
        <v>691</v>
      </c>
      <c r="C18311" s="205" t="s">
        <v>692</v>
      </c>
      <c r="D18311" s="72" t="str">
        <f t="shared" si="573"/>
        <v>jun/2020</v>
      </c>
      <c r="E18311" s="206">
        <v>43997</v>
      </c>
      <c r="F18311" s="205">
        <v>180163</v>
      </c>
      <c r="G18311" s="205" t="s">
        <v>287</v>
      </c>
      <c r="H18311" s="207" t="s">
        <v>2849</v>
      </c>
      <c r="I18311" s="207" t="s">
        <v>189</v>
      </c>
      <c r="J18311" s="207">
        <v>-320.52</v>
      </c>
      <c r="K18311" s="79" t="str">
        <f>IFERROR(IFERROR(VLOOKUP(I18311,'DE-PARA'!B:D,3,0),VLOOKUP(I18311,'DE-PARA'!C:D,2,0)),"NÃO ENCONTRADO")</f>
        <v>Outras Saídas</v>
      </c>
      <c r="L18311" s="56" t="str">
        <f>VLOOKUP(K18311,'Base -Receita-Despesa'!$B:$AS,1,FALSE)</f>
        <v>Outras Saídas</v>
      </c>
    </row>
    <row r="18312" spans="1:12" x14ac:dyDescent="0.3">
      <c r="A18312" s="286" t="str">
        <f t="shared" si="572"/>
        <v>2020</v>
      </c>
      <c r="B18312" s="205" t="s">
        <v>691</v>
      </c>
      <c r="C18312" s="205" t="s">
        <v>692</v>
      </c>
      <c r="D18312" s="72" t="str">
        <f t="shared" si="573"/>
        <v>jun/2020</v>
      </c>
      <c r="E18312" s="206">
        <v>43997</v>
      </c>
      <c r="F18312" s="205">
        <v>179107</v>
      </c>
      <c r="G18312" s="205" t="s">
        <v>287</v>
      </c>
      <c r="H18312" s="207" t="s">
        <v>448</v>
      </c>
      <c r="I18312" s="207" t="s">
        <v>189</v>
      </c>
      <c r="J18312" s="207">
        <v>-707.93</v>
      </c>
      <c r="K18312" s="79" t="str">
        <f>IFERROR(IFERROR(VLOOKUP(I18312,'DE-PARA'!B:D,3,0),VLOOKUP(I18312,'DE-PARA'!C:D,2,0)),"NÃO ENCONTRADO")</f>
        <v>Outras Saídas</v>
      </c>
      <c r="L18312" s="56" t="str">
        <f>VLOOKUP(K18312,'Base -Receita-Despesa'!$B:$AS,1,FALSE)</f>
        <v>Outras Saídas</v>
      </c>
    </row>
    <row r="18313" spans="1:12" x14ac:dyDescent="0.3">
      <c r="A18313" s="286" t="str">
        <f t="shared" si="572"/>
        <v>2020</v>
      </c>
      <c r="B18313" s="205" t="s">
        <v>691</v>
      </c>
      <c r="C18313" s="205" t="s">
        <v>692</v>
      </c>
      <c r="D18313" s="72" t="str">
        <f t="shared" si="573"/>
        <v>jun/2020</v>
      </c>
      <c r="E18313" s="206">
        <v>43997</v>
      </c>
      <c r="F18313" s="205">
        <v>179516</v>
      </c>
      <c r="G18313" s="205" t="s">
        <v>287</v>
      </c>
      <c r="H18313" s="207" t="s">
        <v>1046</v>
      </c>
      <c r="I18313" s="207" t="s">
        <v>189</v>
      </c>
      <c r="J18313" s="207">
        <v>-707.93</v>
      </c>
      <c r="K18313" s="79" t="str">
        <f>IFERROR(IFERROR(VLOOKUP(I18313,'DE-PARA'!B:D,3,0),VLOOKUP(I18313,'DE-PARA'!C:D,2,0)),"NÃO ENCONTRADO")</f>
        <v>Outras Saídas</v>
      </c>
      <c r="L18313" s="56" t="str">
        <f>VLOOKUP(K18313,'Base -Receita-Despesa'!$B:$AS,1,FALSE)</f>
        <v>Outras Saídas</v>
      </c>
    </row>
    <row r="18314" spans="1:12" x14ac:dyDescent="0.3">
      <c r="A18314" s="286" t="str">
        <f t="shared" si="572"/>
        <v>2020</v>
      </c>
      <c r="B18314" s="205" t="s">
        <v>691</v>
      </c>
      <c r="C18314" s="205" t="s">
        <v>692</v>
      </c>
      <c r="D18314" s="72" t="str">
        <f t="shared" si="573"/>
        <v>jun/2020</v>
      </c>
      <c r="E18314" s="206">
        <v>43997</v>
      </c>
      <c r="F18314" s="205">
        <v>16761</v>
      </c>
      <c r="G18314" s="205" t="s">
        <v>287</v>
      </c>
      <c r="H18314" s="207" t="s">
        <v>1968</v>
      </c>
      <c r="I18314" s="207" t="s">
        <v>189</v>
      </c>
      <c r="J18314" s="207">
        <v>-492.68</v>
      </c>
      <c r="K18314" s="79" t="str">
        <f>IFERROR(IFERROR(VLOOKUP(I18314,'DE-PARA'!B:D,3,0),VLOOKUP(I18314,'DE-PARA'!C:D,2,0)),"NÃO ENCONTRADO")</f>
        <v>Outras Saídas</v>
      </c>
      <c r="L18314" s="56" t="str">
        <f>VLOOKUP(K18314,'Base -Receita-Despesa'!$B:$AS,1,FALSE)</f>
        <v>Outras Saídas</v>
      </c>
    </row>
    <row r="18315" spans="1:12" x14ac:dyDescent="0.3">
      <c r="A18315" s="286" t="str">
        <f t="shared" si="572"/>
        <v>2020</v>
      </c>
      <c r="B18315" s="205" t="s">
        <v>691</v>
      </c>
      <c r="C18315" s="205" t="s">
        <v>692</v>
      </c>
      <c r="D18315" s="72" t="str">
        <f t="shared" si="573"/>
        <v>jun/2020</v>
      </c>
      <c r="E18315" s="206">
        <v>43997</v>
      </c>
      <c r="F18315" s="205">
        <v>55</v>
      </c>
      <c r="G18315" s="205" t="s">
        <v>287</v>
      </c>
      <c r="H18315" s="207" t="s">
        <v>3053</v>
      </c>
      <c r="I18315" s="207" t="s">
        <v>235</v>
      </c>
      <c r="J18315" s="208">
        <v>-6400</v>
      </c>
      <c r="K18315" s="79" t="str">
        <f>IFERROR(IFERROR(VLOOKUP(I18315,'DE-PARA'!B:D,3,0),VLOOKUP(I18315,'DE-PARA'!C:D,2,0)),"NÃO ENCONTRADO")</f>
        <v>Pessoal</v>
      </c>
      <c r="L18315" s="56" t="str">
        <f>VLOOKUP(K18315,'Base -Receita-Despesa'!$B:$AS,1,FALSE)</f>
        <v>Pessoal</v>
      </c>
    </row>
    <row r="18316" spans="1:12" x14ac:dyDescent="0.3">
      <c r="A18316" s="286" t="str">
        <f t="shared" si="572"/>
        <v>2020</v>
      </c>
      <c r="B18316" s="205" t="s">
        <v>691</v>
      </c>
      <c r="C18316" s="205" t="s">
        <v>692</v>
      </c>
      <c r="D18316" s="72" t="str">
        <f t="shared" si="573"/>
        <v>jun/2020</v>
      </c>
      <c r="E18316" s="206">
        <v>43997</v>
      </c>
      <c r="F18316" s="205">
        <v>63</v>
      </c>
      <c r="G18316" s="205" t="s">
        <v>287</v>
      </c>
      <c r="H18316" s="207" t="s">
        <v>2001</v>
      </c>
      <c r="I18316" s="207" t="s">
        <v>137</v>
      </c>
      <c r="J18316" s="208">
        <v>-1379.56</v>
      </c>
      <c r="K18316" s="79" t="str">
        <f>IFERROR(IFERROR(VLOOKUP(I18316,'DE-PARA'!B:D,3,0),VLOOKUP(I18316,'DE-PARA'!C:D,2,0)),"NÃO ENCONTRADO")</f>
        <v>Materiais</v>
      </c>
      <c r="L18316" s="56" t="str">
        <f>VLOOKUP(K18316,'Base -Receita-Despesa'!$B:$AS,1,FALSE)</f>
        <v>Materiais</v>
      </c>
    </row>
    <row r="18317" spans="1:12" x14ac:dyDescent="0.3">
      <c r="A18317" s="286" t="str">
        <f t="shared" si="572"/>
        <v>2020</v>
      </c>
      <c r="B18317" s="205" t="s">
        <v>691</v>
      </c>
      <c r="C18317" s="205" t="s">
        <v>692</v>
      </c>
      <c r="D18317" s="72" t="str">
        <f t="shared" si="573"/>
        <v>jun/2020</v>
      </c>
      <c r="E18317" s="206">
        <v>43997</v>
      </c>
      <c r="F18317" s="205">
        <v>60</v>
      </c>
      <c r="G18317" s="205" t="s">
        <v>287</v>
      </c>
      <c r="H18317" s="207" t="s">
        <v>2001</v>
      </c>
      <c r="I18317" s="207" t="s">
        <v>137</v>
      </c>
      <c r="J18317" s="208">
        <v>-8707.4599999999991</v>
      </c>
      <c r="K18317" s="79" t="str">
        <f>IFERROR(IFERROR(VLOOKUP(I18317,'DE-PARA'!B:D,3,0),VLOOKUP(I18317,'DE-PARA'!C:D,2,0)),"NÃO ENCONTRADO")</f>
        <v>Materiais</v>
      </c>
      <c r="L18317" s="56" t="str">
        <f>VLOOKUP(K18317,'Base -Receita-Despesa'!$B:$AS,1,FALSE)</f>
        <v>Materiais</v>
      </c>
    </row>
    <row r="18318" spans="1:12" x14ac:dyDescent="0.3">
      <c r="A18318" s="286" t="str">
        <f t="shared" si="572"/>
        <v>2020</v>
      </c>
      <c r="B18318" s="205" t="s">
        <v>691</v>
      </c>
      <c r="C18318" s="205" t="s">
        <v>692</v>
      </c>
      <c r="D18318" s="72" t="str">
        <f t="shared" si="573"/>
        <v>jun/2020</v>
      </c>
      <c r="E18318" s="206">
        <v>43997</v>
      </c>
      <c r="F18318" s="205">
        <v>61</v>
      </c>
      <c r="G18318" s="205" t="s">
        <v>287</v>
      </c>
      <c r="H18318" s="207" t="s">
        <v>2001</v>
      </c>
      <c r="I18318" s="207" t="s">
        <v>137</v>
      </c>
      <c r="J18318" s="208">
        <v>-3698.7</v>
      </c>
      <c r="K18318" s="79" t="str">
        <f>IFERROR(IFERROR(VLOOKUP(I18318,'DE-PARA'!B:D,3,0),VLOOKUP(I18318,'DE-PARA'!C:D,2,0)),"NÃO ENCONTRADO")</f>
        <v>Materiais</v>
      </c>
      <c r="L18318" s="56" t="str">
        <f>VLOOKUP(K18318,'Base -Receita-Despesa'!$B:$AS,1,FALSE)</f>
        <v>Materiais</v>
      </c>
    </row>
    <row r="18319" spans="1:12" x14ac:dyDescent="0.3">
      <c r="A18319" s="286" t="str">
        <f t="shared" si="572"/>
        <v>2020</v>
      </c>
      <c r="B18319" s="205" t="s">
        <v>691</v>
      </c>
      <c r="C18319" s="205" t="s">
        <v>692</v>
      </c>
      <c r="D18319" s="72" t="str">
        <f t="shared" si="573"/>
        <v>jun/2020</v>
      </c>
      <c r="E18319" s="206">
        <v>43997</v>
      </c>
      <c r="F18319" s="205">
        <v>62</v>
      </c>
      <c r="G18319" s="205" t="s">
        <v>287</v>
      </c>
      <c r="H18319" s="207" t="s">
        <v>2001</v>
      </c>
      <c r="I18319" s="207" t="s">
        <v>137</v>
      </c>
      <c r="J18319" s="207">
        <v>-384.04</v>
      </c>
      <c r="K18319" s="79" t="str">
        <f>IFERROR(IFERROR(VLOOKUP(I18319,'DE-PARA'!B:D,3,0),VLOOKUP(I18319,'DE-PARA'!C:D,2,0)),"NÃO ENCONTRADO")</f>
        <v>Materiais</v>
      </c>
      <c r="L18319" s="56" t="str">
        <f>VLOOKUP(K18319,'Base -Receita-Despesa'!$B:$AS,1,FALSE)</f>
        <v>Materiais</v>
      </c>
    </row>
    <row r="18320" spans="1:12" x14ac:dyDescent="0.3">
      <c r="A18320" s="286" t="str">
        <f t="shared" si="572"/>
        <v>2020</v>
      </c>
      <c r="B18320" s="205" t="s">
        <v>691</v>
      </c>
      <c r="C18320" s="205" t="s">
        <v>692</v>
      </c>
      <c r="D18320" s="72" t="str">
        <f t="shared" si="573"/>
        <v>jun/2020</v>
      </c>
      <c r="E18320" s="206">
        <v>43997</v>
      </c>
      <c r="F18320" s="205" t="s">
        <v>210</v>
      </c>
      <c r="G18320" s="205" t="s">
        <v>287</v>
      </c>
      <c r="H18320" s="207" t="s">
        <v>196</v>
      </c>
      <c r="I18320" s="207" t="s">
        <v>130</v>
      </c>
      <c r="J18320" s="207">
        <v>-10</v>
      </c>
      <c r="K18320" s="79" t="str">
        <f>IFERROR(IFERROR(VLOOKUP(I18320,'DE-PARA'!B:D,3,0),VLOOKUP(I18320,'DE-PARA'!C:D,2,0)),"NÃO ENCONTRADO")</f>
        <v>Outras Saídas</v>
      </c>
      <c r="L18320" s="56" t="str">
        <f>VLOOKUP(K18320,'Base -Receita-Despesa'!$B:$AS,1,FALSE)</f>
        <v>Outras Saídas</v>
      </c>
    </row>
    <row r="18321" spans="1:12" x14ac:dyDescent="0.3">
      <c r="A18321" s="286" t="str">
        <f t="shared" si="572"/>
        <v>2020</v>
      </c>
      <c r="B18321" s="205" t="s">
        <v>691</v>
      </c>
      <c r="C18321" s="205" t="s">
        <v>692</v>
      </c>
      <c r="D18321" s="72" t="str">
        <f t="shared" si="573"/>
        <v>jun/2020</v>
      </c>
      <c r="E18321" s="206">
        <v>43997</v>
      </c>
      <c r="F18321" s="205" t="s">
        <v>210</v>
      </c>
      <c r="G18321" s="205" t="s">
        <v>287</v>
      </c>
      <c r="H18321" s="207" t="s">
        <v>196</v>
      </c>
      <c r="I18321" s="207" t="s">
        <v>130</v>
      </c>
      <c r="J18321" s="207">
        <v>-10</v>
      </c>
      <c r="K18321" s="79" t="str">
        <f>IFERROR(IFERROR(VLOOKUP(I18321,'DE-PARA'!B:D,3,0),VLOOKUP(I18321,'DE-PARA'!C:D,2,0)),"NÃO ENCONTRADO")</f>
        <v>Outras Saídas</v>
      </c>
      <c r="L18321" s="56" t="str">
        <f>VLOOKUP(K18321,'Base -Receita-Despesa'!$B:$AS,1,FALSE)</f>
        <v>Outras Saídas</v>
      </c>
    </row>
    <row r="18322" spans="1:12" x14ac:dyDescent="0.3">
      <c r="A18322" s="286" t="str">
        <f t="shared" si="572"/>
        <v>2020</v>
      </c>
      <c r="B18322" s="205" t="s">
        <v>691</v>
      </c>
      <c r="C18322" s="205" t="s">
        <v>692</v>
      </c>
      <c r="D18322" s="72" t="str">
        <f t="shared" si="573"/>
        <v>jun/2020</v>
      </c>
      <c r="E18322" s="206">
        <v>43997</v>
      </c>
      <c r="F18322" s="205" t="s">
        <v>210</v>
      </c>
      <c r="G18322" s="205" t="s">
        <v>287</v>
      </c>
      <c r="H18322" s="207" t="s">
        <v>196</v>
      </c>
      <c r="I18322" s="207" t="s">
        <v>130</v>
      </c>
      <c r="J18322" s="207">
        <v>-10</v>
      </c>
      <c r="K18322" s="79" t="str">
        <f>IFERROR(IFERROR(VLOOKUP(I18322,'DE-PARA'!B:D,3,0),VLOOKUP(I18322,'DE-PARA'!C:D,2,0)),"NÃO ENCONTRADO")</f>
        <v>Outras Saídas</v>
      </c>
      <c r="L18322" s="56" t="str">
        <f>VLOOKUP(K18322,'Base -Receita-Despesa'!$B:$AS,1,FALSE)</f>
        <v>Outras Saídas</v>
      </c>
    </row>
    <row r="18323" spans="1:12" x14ac:dyDescent="0.3">
      <c r="A18323" s="286" t="str">
        <f t="shared" si="572"/>
        <v>2020</v>
      </c>
      <c r="B18323" s="205" t="s">
        <v>691</v>
      </c>
      <c r="C18323" s="205" t="s">
        <v>692</v>
      </c>
      <c r="D18323" s="72" t="str">
        <f t="shared" si="573"/>
        <v>jun/2020</v>
      </c>
      <c r="E18323" s="206">
        <v>43997</v>
      </c>
      <c r="F18323" s="205" t="s">
        <v>210</v>
      </c>
      <c r="G18323" s="205" t="s">
        <v>287</v>
      </c>
      <c r="H18323" s="207" t="s">
        <v>196</v>
      </c>
      <c r="I18323" s="207" t="s">
        <v>130</v>
      </c>
      <c r="J18323" s="207">
        <v>-10</v>
      </c>
      <c r="K18323" s="79" t="str">
        <f>IFERROR(IFERROR(VLOOKUP(I18323,'DE-PARA'!B:D,3,0),VLOOKUP(I18323,'DE-PARA'!C:D,2,0)),"NÃO ENCONTRADO")</f>
        <v>Outras Saídas</v>
      </c>
      <c r="L18323" s="56" t="str">
        <f>VLOOKUP(K18323,'Base -Receita-Despesa'!$B:$AS,1,FALSE)</f>
        <v>Outras Saídas</v>
      </c>
    </row>
    <row r="18324" spans="1:12" x14ac:dyDescent="0.3">
      <c r="A18324" s="286" t="str">
        <f t="shared" si="572"/>
        <v>2020</v>
      </c>
      <c r="B18324" s="205" t="s">
        <v>691</v>
      </c>
      <c r="C18324" s="205" t="s">
        <v>692</v>
      </c>
      <c r="D18324" s="72" t="str">
        <f t="shared" si="573"/>
        <v>jun/2020</v>
      </c>
      <c r="E18324" s="206">
        <v>43997</v>
      </c>
      <c r="F18324" s="205" t="s">
        <v>210</v>
      </c>
      <c r="G18324" s="205" t="s">
        <v>287</v>
      </c>
      <c r="H18324" s="207" t="s">
        <v>196</v>
      </c>
      <c r="I18324" s="207" t="s">
        <v>130</v>
      </c>
      <c r="J18324" s="207">
        <v>-10</v>
      </c>
      <c r="K18324" s="79" t="str">
        <f>IFERROR(IFERROR(VLOOKUP(I18324,'DE-PARA'!B:D,3,0),VLOOKUP(I18324,'DE-PARA'!C:D,2,0)),"NÃO ENCONTRADO")</f>
        <v>Outras Saídas</v>
      </c>
      <c r="L18324" s="56" t="str">
        <f>VLOOKUP(K18324,'Base -Receita-Despesa'!$B:$AS,1,FALSE)</f>
        <v>Outras Saídas</v>
      </c>
    </row>
    <row r="18325" spans="1:12" x14ac:dyDescent="0.3">
      <c r="A18325" s="286" t="str">
        <f t="shared" si="572"/>
        <v>2020</v>
      </c>
      <c r="B18325" s="205" t="s">
        <v>691</v>
      </c>
      <c r="C18325" s="205" t="s">
        <v>692</v>
      </c>
      <c r="D18325" s="72" t="str">
        <f t="shared" si="573"/>
        <v>jun/2020</v>
      </c>
      <c r="E18325" s="206">
        <v>43997</v>
      </c>
      <c r="F18325" s="205" t="s">
        <v>210</v>
      </c>
      <c r="G18325" s="205" t="s">
        <v>287</v>
      </c>
      <c r="H18325" s="207" t="s">
        <v>196</v>
      </c>
      <c r="I18325" s="207" t="s">
        <v>130</v>
      </c>
      <c r="J18325" s="207">
        <v>-10</v>
      </c>
      <c r="K18325" s="79" t="str">
        <f>IFERROR(IFERROR(VLOOKUP(I18325,'DE-PARA'!B:D,3,0),VLOOKUP(I18325,'DE-PARA'!C:D,2,0)),"NÃO ENCONTRADO")</f>
        <v>Outras Saídas</v>
      </c>
      <c r="L18325" s="56" t="str">
        <f>VLOOKUP(K18325,'Base -Receita-Despesa'!$B:$AS,1,FALSE)</f>
        <v>Outras Saídas</v>
      </c>
    </row>
    <row r="18326" spans="1:12" x14ac:dyDescent="0.3">
      <c r="A18326" s="286" t="str">
        <f t="shared" si="572"/>
        <v>2020</v>
      </c>
      <c r="B18326" s="205" t="s">
        <v>691</v>
      </c>
      <c r="C18326" s="205" t="s">
        <v>692</v>
      </c>
      <c r="D18326" s="72" t="str">
        <f t="shared" si="573"/>
        <v>jun/2020</v>
      </c>
      <c r="E18326" s="206">
        <v>43997</v>
      </c>
      <c r="F18326" s="205" t="s">
        <v>210</v>
      </c>
      <c r="G18326" s="205" t="s">
        <v>287</v>
      </c>
      <c r="H18326" s="207" t="s">
        <v>196</v>
      </c>
      <c r="I18326" s="207" t="s">
        <v>130</v>
      </c>
      <c r="J18326" s="207">
        <v>-10</v>
      </c>
      <c r="K18326" s="79" t="str">
        <f>IFERROR(IFERROR(VLOOKUP(I18326,'DE-PARA'!B:D,3,0),VLOOKUP(I18326,'DE-PARA'!C:D,2,0)),"NÃO ENCONTRADO")</f>
        <v>Outras Saídas</v>
      </c>
      <c r="L18326" s="56" t="str">
        <f>VLOOKUP(K18326,'Base -Receita-Despesa'!$B:$AS,1,FALSE)</f>
        <v>Outras Saídas</v>
      </c>
    </row>
    <row r="18327" spans="1:12" x14ac:dyDescent="0.3">
      <c r="A18327" s="286" t="str">
        <f t="shared" si="572"/>
        <v>2020</v>
      </c>
      <c r="B18327" s="205" t="s">
        <v>691</v>
      </c>
      <c r="C18327" s="205" t="s">
        <v>692</v>
      </c>
      <c r="D18327" s="72" t="str">
        <f t="shared" si="573"/>
        <v>jun/2020</v>
      </c>
      <c r="E18327" s="206">
        <v>43997</v>
      </c>
      <c r="F18327" s="205" t="s">
        <v>210</v>
      </c>
      <c r="G18327" s="205" t="s">
        <v>287</v>
      </c>
      <c r="H18327" s="207" t="s">
        <v>196</v>
      </c>
      <c r="I18327" s="207" t="s">
        <v>130</v>
      </c>
      <c r="J18327" s="207">
        <v>-10</v>
      </c>
      <c r="K18327" s="79" t="str">
        <f>IFERROR(IFERROR(VLOOKUP(I18327,'DE-PARA'!B:D,3,0),VLOOKUP(I18327,'DE-PARA'!C:D,2,0)),"NÃO ENCONTRADO")</f>
        <v>Outras Saídas</v>
      </c>
      <c r="L18327" s="56" t="str">
        <f>VLOOKUP(K18327,'Base -Receita-Despesa'!$B:$AS,1,FALSE)</f>
        <v>Outras Saídas</v>
      </c>
    </row>
    <row r="18328" spans="1:12" x14ac:dyDescent="0.3">
      <c r="A18328" s="286" t="str">
        <f t="shared" si="572"/>
        <v>2020</v>
      </c>
      <c r="B18328" s="205" t="s">
        <v>691</v>
      </c>
      <c r="C18328" s="205" t="s">
        <v>692</v>
      </c>
      <c r="D18328" s="72" t="str">
        <f t="shared" si="573"/>
        <v>jun/2020</v>
      </c>
      <c r="E18328" s="206">
        <v>43997</v>
      </c>
      <c r="F18328" s="205" t="s">
        <v>210</v>
      </c>
      <c r="G18328" s="205" t="s">
        <v>287</v>
      </c>
      <c r="H18328" s="207" t="s">
        <v>196</v>
      </c>
      <c r="I18328" s="207" t="s">
        <v>130</v>
      </c>
      <c r="J18328" s="207">
        <v>-10</v>
      </c>
      <c r="K18328" s="79" t="str">
        <f>IFERROR(IFERROR(VLOOKUP(I18328,'DE-PARA'!B:D,3,0),VLOOKUP(I18328,'DE-PARA'!C:D,2,0)),"NÃO ENCONTRADO")</f>
        <v>Outras Saídas</v>
      </c>
      <c r="L18328" s="56" t="str">
        <f>VLOOKUP(K18328,'Base -Receita-Despesa'!$B:$AS,1,FALSE)</f>
        <v>Outras Saídas</v>
      </c>
    </row>
    <row r="18329" spans="1:12" x14ac:dyDescent="0.3">
      <c r="A18329" s="286" t="str">
        <f t="shared" si="572"/>
        <v>2020</v>
      </c>
      <c r="B18329" s="205" t="s">
        <v>691</v>
      </c>
      <c r="C18329" s="205" t="s">
        <v>692</v>
      </c>
      <c r="D18329" s="72" t="str">
        <f t="shared" si="573"/>
        <v>jun/2020</v>
      </c>
      <c r="E18329" s="206">
        <v>43997</v>
      </c>
      <c r="F18329" s="205" t="s">
        <v>210</v>
      </c>
      <c r="G18329" s="205" t="s">
        <v>287</v>
      </c>
      <c r="H18329" s="207" t="s">
        <v>196</v>
      </c>
      <c r="I18329" s="207" t="s">
        <v>130</v>
      </c>
      <c r="J18329" s="207">
        <v>-10</v>
      </c>
      <c r="K18329" s="79" t="str">
        <f>IFERROR(IFERROR(VLOOKUP(I18329,'DE-PARA'!B:D,3,0),VLOOKUP(I18329,'DE-PARA'!C:D,2,0)),"NÃO ENCONTRADO")</f>
        <v>Outras Saídas</v>
      </c>
      <c r="L18329" s="56" t="str">
        <f>VLOOKUP(K18329,'Base -Receita-Despesa'!$B:$AS,1,FALSE)</f>
        <v>Outras Saídas</v>
      </c>
    </row>
    <row r="18330" spans="1:12" x14ac:dyDescent="0.3">
      <c r="A18330" s="286" t="str">
        <f t="shared" si="572"/>
        <v>2020</v>
      </c>
      <c r="B18330" s="205" t="s">
        <v>691</v>
      </c>
      <c r="C18330" s="205" t="s">
        <v>692</v>
      </c>
      <c r="D18330" s="72" t="str">
        <f t="shared" si="573"/>
        <v>jun/2020</v>
      </c>
      <c r="E18330" s="206">
        <v>43997</v>
      </c>
      <c r="F18330" s="205" t="s">
        <v>210</v>
      </c>
      <c r="G18330" s="205" t="s">
        <v>287</v>
      </c>
      <c r="H18330" s="207" t="s">
        <v>196</v>
      </c>
      <c r="I18330" s="207" t="s">
        <v>130</v>
      </c>
      <c r="J18330" s="207">
        <v>-10</v>
      </c>
      <c r="K18330" s="79" t="str">
        <f>IFERROR(IFERROR(VLOOKUP(I18330,'DE-PARA'!B:D,3,0),VLOOKUP(I18330,'DE-PARA'!C:D,2,0)),"NÃO ENCONTRADO")</f>
        <v>Outras Saídas</v>
      </c>
      <c r="L18330" s="56" t="str">
        <f>VLOOKUP(K18330,'Base -Receita-Despesa'!$B:$AS,1,FALSE)</f>
        <v>Outras Saídas</v>
      </c>
    </row>
    <row r="18331" spans="1:12" x14ac:dyDescent="0.3">
      <c r="A18331" s="286" t="str">
        <f t="shared" si="572"/>
        <v>2020</v>
      </c>
      <c r="B18331" s="205" t="s">
        <v>691</v>
      </c>
      <c r="C18331" s="205" t="s">
        <v>692</v>
      </c>
      <c r="D18331" s="72" t="str">
        <f t="shared" si="573"/>
        <v>jun/2020</v>
      </c>
      <c r="E18331" s="206">
        <v>43997</v>
      </c>
      <c r="F18331" s="205" t="s">
        <v>210</v>
      </c>
      <c r="G18331" s="205" t="s">
        <v>287</v>
      </c>
      <c r="H18331" s="207" t="s">
        <v>196</v>
      </c>
      <c r="I18331" s="207" t="s">
        <v>130</v>
      </c>
      <c r="J18331" s="207">
        <v>-10</v>
      </c>
      <c r="K18331" s="79" t="str">
        <f>IFERROR(IFERROR(VLOOKUP(I18331,'DE-PARA'!B:D,3,0),VLOOKUP(I18331,'DE-PARA'!C:D,2,0)),"NÃO ENCONTRADO")</f>
        <v>Outras Saídas</v>
      </c>
      <c r="L18331" s="56" t="str">
        <f>VLOOKUP(K18331,'Base -Receita-Despesa'!$B:$AS,1,FALSE)</f>
        <v>Outras Saídas</v>
      </c>
    </row>
    <row r="18332" spans="1:12" x14ac:dyDescent="0.3">
      <c r="A18332" s="286" t="str">
        <f t="shared" si="572"/>
        <v>2020</v>
      </c>
      <c r="B18332" s="205" t="s">
        <v>691</v>
      </c>
      <c r="C18332" s="205" t="s">
        <v>692</v>
      </c>
      <c r="D18332" s="72" t="str">
        <f t="shared" si="573"/>
        <v>jun/2020</v>
      </c>
      <c r="E18332" s="206">
        <v>43997</v>
      </c>
      <c r="F18332" s="205" t="s">
        <v>210</v>
      </c>
      <c r="G18332" s="205" t="s">
        <v>287</v>
      </c>
      <c r="H18332" s="207" t="s">
        <v>196</v>
      </c>
      <c r="I18332" s="207" t="s">
        <v>130</v>
      </c>
      <c r="J18332" s="207">
        <v>-10</v>
      </c>
      <c r="K18332" s="79" t="str">
        <f>IFERROR(IFERROR(VLOOKUP(I18332,'DE-PARA'!B:D,3,0),VLOOKUP(I18332,'DE-PARA'!C:D,2,0)),"NÃO ENCONTRADO")</f>
        <v>Outras Saídas</v>
      </c>
      <c r="L18332" s="56" t="str">
        <f>VLOOKUP(K18332,'Base -Receita-Despesa'!$B:$AS,1,FALSE)</f>
        <v>Outras Saídas</v>
      </c>
    </row>
    <row r="18333" spans="1:12" x14ac:dyDescent="0.3">
      <c r="A18333" s="286" t="str">
        <f t="shared" si="572"/>
        <v>2020</v>
      </c>
      <c r="B18333" s="205" t="s">
        <v>691</v>
      </c>
      <c r="C18333" s="205" t="s">
        <v>692</v>
      </c>
      <c r="D18333" s="72" t="str">
        <f t="shared" si="573"/>
        <v>jun/2020</v>
      </c>
      <c r="E18333" s="206">
        <v>43997</v>
      </c>
      <c r="F18333" s="205" t="s">
        <v>210</v>
      </c>
      <c r="G18333" s="205" t="s">
        <v>287</v>
      </c>
      <c r="H18333" s="207" t="s">
        <v>196</v>
      </c>
      <c r="I18333" s="207" t="s">
        <v>130</v>
      </c>
      <c r="J18333" s="207">
        <v>-74.25</v>
      </c>
      <c r="K18333" s="79" t="str">
        <f>IFERROR(IFERROR(VLOOKUP(I18333,'DE-PARA'!B:D,3,0),VLOOKUP(I18333,'DE-PARA'!C:D,2,0)),"NÃO ENCONTRADO")</f>
        <v>Outras Saídas</v>
      </c>
      <c r="L18333" s="56" t="str">
        <f>VLOOKUP(K18333,'Base -Receita-Despesa'!$B:$AS,1,FALSE)</f>
        <v>Outras Saídas</v>
      </c>
    </row>
    <row r="18334" spans="1:12" x14ac:dyDescent="0.3">
      <c r="A18334" s="286" t="str">
        <f t="shared" si="572"/>
        <v>2020</v>
      </c>
      <c r="B18334" s="205" t="s">
        <v>691</v>
      </c>
      <c r="C18334" s="205" t="s">
        <v>692</v>
      </c>
      <c r="D18334" s="72" t="str">
        <f t="shared" si="573"/>
        <v>jun/2020</v>
      </c>
      <c r="E18334" s="206">
        <v>43997</v>
      </c>
      <c r="F18334" s="205" t="s">
        <v>210</v>
      </c>
      <c r="G18334" s="205" t="s">
        <v>287</v>
      </c>
      <c r="H18334" s="207" t="s">
        <v>196</v>
      </c>
      <c r="I18334" s="207" t="s">
        <v>130</v>
      </c>
      <c r="J18334" s="207">
        <v>-6.36</v>
      </c>
      <c r="K18334" s="79" t="str">
        <f>IFERROR(IFERROR(VLOOKUP(I18334,'DE-PARA'!B:D,3,0),VLOOKUP(I18334,'DE-PARA'!C:D,2,0)),"NÃO ENCONTRADO")</f>
        <v>Outras Saídas</v>
      </c>
      <c r="L18334" s="56" t="str">
        <f>VLOOKUP(K18334,'Base -Receita-Despesa'!$B:$AS,1,FALSE)</f>
        <v>Outras Saídas</v>
      </c>
    </row>
    <row r="18335" spans="1:12" x14ac:dyDescent="0.3">
      <c r="A18335" s="286" t="str">
        <f t="shared" si="572"/>
        <v>2020</v>
      </c>
      <c r="B18335" s="205" t="s">
        <v>693</v>
      </c>
      <c r="C18335" s="205" t="s">
        <v>692</v>
      </c>
      <c r="D18335" s="72" t="str">
        <f t="shared" si="573"/>
        <v>jun/2020</v>
      </c>
      <c r="E18335" s="206">
        <v>43997</v>
      </c>
      <c r="F18335" s="205" t="s">
        <v>140</v>
      </c>
      <c r="G18335" s="205" t="s">
        <v>287</v>
      </c>
      <c r="H18335" s="207" t="s">
        <v>140</v>
      </c>
      <c r="I18335" s="207" t="s">
        <v>227</v>
      </c>
      <c r="J18335" s="208">
        <v>103777.58</v>
      </c>
      <c r="K18335" s="79" t="str">
        <f>IFERROR(IFERROR(VLOOKUP(I18335,'DE-PARA'!B:D,3,0),VLOOKUP(I18335,'DE-PARA'!C:D,2,0)),"NÃO ENCONTRADO")</f>
        <v>Repasses Contrato de Gestão</v>
      </c>
      <c r="L18335" s="56" t="str">
        <f>VLOOKUP(K18335,'Base -Receita-Despesa'!$B:$AS,1,FALSE)</f>
        <v>Repasses Contrato de Gestão</v>
      </c>
    </row>
    <row r="18336" spans="1:12" x14ac:dyDescent="0.3">
      <c r="A18336" s="286" t="str">
        <f t="shared" si="572"/>
        <v>2020</v>
      </c>
      <c r="B18336" s="205" t="s">
        <v>693</v>
      </c>
      <c r="C18336" s="205" t="s">
        <v>692</v>
      </c>
      <c r="D18336" s="72" t="str">
        <f t="shared" si="573"/>
        <v>jun/2020</v>
      </c>
      <c r="E18336" s="206">
        <v>43997</v>
      </c>
      <c r="F18336" s="205" t="s">
        <v>201</v>
      </c>
      <c r="G18336" s="205" t="s">
        <v>287</v>
      </c>
      <c r="H18336" s="207" t="s">
        <v>1887</v>
      </c>
      <c r="I18336" s="207" t="s">
        <v>123</v>
      </c>
      <c r="J18336" s="208">
        <v>-416627.9</v>
      </c>
      <c r="K18336" s="79" t="str">
        <f>IFERROR(IFERROR(VLOOKUP(I18336,'DE-PARA'!B:D,3,0),VLOOKUP(I18336,'DE-PARA'!C:D,2,0)),"NÃO ENCONTRADO")</f>
        <v>TEV – Transferências Entre Contas (Entradas)</v>
      </c>
      <c r="L18336" s="56" t="str">
        <f>VLOOKUP(K18336,'Base -Receita-Despesa'!$B:$AS,1,FALSE)</f>
        <v>TEV – Transferências Entre Contas (Entradas)</v>
      </c>
    </row>
    <row r="18337" spans="1:12" x14ac:dyDescent="0.3">
      <c r="A18337" s="286" t="str">
        <f t="shared" si="572"/>
        <v>2020</v>
      </c>
      <c r="B18337" s="205" t="s">
        <v>693</v>
      </c>
      <c r="C18337" s="205" t="s">
        <v>692</v>
      </c>
      <c r="D18337" s="72" t="str">
        <f t="shared" si="573"/>
        <v>jun/2020</v>
      </c>
      <c r="E18337" s="206">
        <v>43997</v>
      </c>
      <c r="F18337" s="205" t="s">
        <v>203</v>
      </c>
      <c r="G18337" s="205" t="s">
        <v>287</v>
      </c>
      <c r="H18337" s="207" t="s">
        <v>204</v>
      </c>
      <c r="I18337" s="207" t="s">
        <v>292</v>
      </c>
      <c r="J18337" s="208">
        <v>312850.32</v>
      </c>
      <c r="K18337" s="79" t="str">
        <f>IFERROR(IFERROR(VLOOKUP(I18337,'DE-PARA'!B:D,3,0),VLOOKUP(I18337,'DE-PARA'!C:D,2,0)),"NÃO ENCONTRADO")</f>
        <v>Entrada Conta Aplicação (+)</v>
      </c>
      <c r="L18337" s="56" t="str">
        <f>VLOOKUP(K18337,'Base -Receita-Despesa'!$B:$AS,1,FALSE)</f>
        <v>ENTRADA CONTA APLICAÇÃO (+)</v>
      </c>
    </row>
    <row r="18338" spans="1:12" x14ac:dyDescent="0.3">
      <c r="A18338" s="286" t="str">
        <f t="shared" si="572"/>
        <v>2020</v>
      </c>
      <c r="B18338" s="205" t="s">
        <v>691</v>
      </c>
      <c r="C18338" s="205" t="s">
        <v>692</v>
      </c>
      <c r="D18338" s="72" t="str">
        <f t="shared" si="573"/>
        <v>jun/2020</v>
      </c>
      <c r="E18338" s="206">
        <v>43998</v>
      </c>
      <c r="F18338" s="205">
        <v>85862</v>
      </c>
      <c r="G18338" s="205" t="s">
        <v>287</v>
      </c>
      <c r="H18338" s="207" t="s">
        <v>1005</v>
      </c>
      <c r="I18338" s="207" t="s">
        <v>242</v>
      </c>
      <c r="J18338" s="208">
        <v>-8850.59</v>
      </c>
      <c r="K18338" s="79" t="str">
        <f>IFERROR(IFERROR(VLOOKUP(I18338,'DE-PARA'!B:D,3,0),VLOOKUP(I18338,'DE-PARA'!C:D,2,0)),"NÃO ENCONTRADO")</f>
        <v>Materiais</v>
      </c>
      <c r="L18338" s="56" t="str">
        <f>VLOOKUP(K18338,'Base -Receita-Despesa'!$B:$AS,1,FALSE)</f>
        <v>Materiais</v>
      </c>
    </row>
    <row r="18339" spans="1:12" x14ac:dyDescent="0.3">
      <c r="A18339" s="286" t="str">
        <f t="shared" si="572"/>
        <v>2020</v>
      </c>
      <c r="B18339" s="205" t="s">
        <v>691</v>
      </c>
      <c r="C18339" s="205" t="s">
        <v>692</v>
      </c>
      <c r="D18339" s="72" t="str">
        <f t="shared" si="573"/>
        <v>jun/2020</v>
      </c>
      <c r="E18339" s="206">
        <v>43998</v>
      </c>
      <c r="F18339" s="205">
        <v>85862</v>
      </c>
      <c r="G18339" s="205" t="s">
        <v>287</v>
      </c>
      <c r="H18339" s="207" t="s">
        <v>1005</v>
      </c>
      <c r="I18339" s="207" t="s">
        <v>189</v>
      </c>
      <c r="J18339" s="207">
        <v>-531.01</v>
      </c>
      <c r="K18339" s="79" t="str">
        <f>IFERROR(IFERROR(VLOOKUP(I18339,'DE-PARA'!B:D,3,0),VLOOKUP(I18339,'DE-PARA'!C:D,2,0)),"NÃO ENCONTRADO")</f>
        <v>Outras Saídas</v>
      </c>
      <c r="L18339" s="56" t="str">
        <f>VLOOKUP(K18339,'Base -Receita-Despesa'!$B:$AS,1,FALSE)</f>
        <v>Outras Saídas</v>
      </c>
    </row>
    <row r="18340" spans="1:12" x14ac:dyDescent="0.3">
      <c r="A18340" s="286" t="str">
        <f t="shared" si="572"/>
        <v>2020</v>
      </c>
      <c r="B18340" s="205" t="s">
        <v>691</v>
      </c>
      <c r="C18340" s="205" t="s">
        <v>692</v>
      </c>
      <c r="D18340" s="72" t="str">
        <f t="shared" si="573"/>
        <v>jun/2020</v>
      </c>
      <c r="E18340" s="206">
        <v>43998</v>
      </c>
      <c r="F18340" s="205">
        <v>86436</v>
      </c>
      <c r="G18340" s="205" t="s">
        <v>287</v>
      </c>
      <c r="H18340" s="207" t="s">
        <v>1005</v>
      </c>
      <c r="I18340" s="207" t="s">
        <v>242</v>
      </c>
      <c r="J18340" s="208">
        <v>-8154.07</v>
      </c>
      <c r="K18340" s="79" t="str">
        <f>IFERROR(IFERROR(VLOOKUP(I18340,'DE-PARA'!B:D,3,0),VLOOKUP(I18340,'DE-PARA'!C:D,2,0)),"NÃO ENCONTRADO")</f>
        <v>Materiais</v>
      </c>
      <c r="L18340" s="56" t="str">
        <f>VLOOKUP(K18340,'Base -Receita-Despesa'!$B:$AS,1,FALSE)</f>
        <v>Materiais</v>
      </c>
    </row>
    <row r="18341" spans="1:12" x14ac:dyDescent="0.3">
      <c r="A18341" s="286" t="str">
        <f t="shared" si="572"/>
        <v>2020</v>
      </c>
      <c r="B18341" s="205" t="s">
        <v>691</v>
      </c>
      <c r="C18341" s="205" t="s">
        <v>692</v>
      </c>
      <c r="D18341" s="72" t="str">
        <f t="shared" si="573"/>
        <v>jun/2020</v>
      </c>
      <c r="E18341" s="206">
        <v>43998</v>
      </c>
      <c r="F18341" s="205">
        <v>86436</v>
      </c>
      <c r="G18341" s="205" t="s">
        <v>287</v>
      </c>
      <c r="H18341" s="207" t="s">
        <v>1005</v>
      </c>
      <c r="I18341" s="207" t="s">
        <v>189</v>
      </c>
      <c r="J18341" s="207">
        <v>-358.92</v>
      </c>
      <c r="K18341" s="79" t="str">
        <f>IFERROR(IFERROR(VLOOKUP(I18341,'DE-PARA'!B:D,3,0),VLOOKUP(I18341,'DE-PARA'!C:D,2,0)),"NÃO ENCONTRADO")</f>
        <v>Outras Saídas</v>
      </c>
      <c r="L18341" s="56" t="str">
        <f>VLOOKUP(K18341,'Base -Receita-Despesa'!$B:$AS,1,FALSE)</f>
        <v>Outras Saídas</v>
      </c>
    </row>
    <row r="18342" spans="1:12" x14ac:dyDescent="0.3">
      <c r="A18342" s="286" t="str">
        <f t="shared" si="572"/>
        <v>2020</v>
      </c>
      <c r="B18342" s="205" t="s">
        <v>691</v>
      </c>
      <c r="C18342" s="205" t="s">
        <v>692</v>
      </c>
      <c r="D18342" s="72" t="str">
        <f t="shared" si="573"/>
        <v>jun/2020</v>
      </c>
      <c r="E18342" s="206">
        <v>43998</v>
      </c>
      <c r="F18342" s="205">
        <v>85919</v>
      </c>
      <c r="G18342" s="205" t="s">
        <v>287</v>
      </c>
      <c r="H18342" s="207" t="s">
        <v>1005</v>
      </c>
      <c r="I18342" s="207" t="s">
        <v>242</v>
      </c>
      <c r="J18342" s="208">
        <v>-7512.08</v>
      </c>
      <c r="K18342" s="79" t="str">
        <f>IFERROR(IFERROR(VLOOKUP(I18342,'DE-PARA'!B:D,3,0),VLOOKUP(I18342,'DE-PARA'!C:D,2,0)),"NÃO ENCONTRADO")</f>
        <v>Materiais</v>
      </c>
      <c r="L18342" s="56" t="str">
        <f>VLOOKUP(K18342,'Base -Receita-Despesa'!$B:$AS,1,FALSE)</f>
        <v>Materiais</v>
      </c>
    </row>
    <row r="18343" spans="1:12" x14ac:dyDescent="0.3">
      <c r="A18343" s="286" t="str">
        <f t="shared" si="572"/>
        <v>2020</v>
      </c>
      <c r="B18343" s="205" t="s">
        <v>691</v>
      </c>
      <c r="C18343" s="205" t="s">
        <v>692</v>
      </c>
      <c r="D18343" s="72" t="str">
        <f t="shared" si="573"/>
        <v>jun/2020</v>
      </c>
      <c r="E18343" s="206">
        <v>43998</v>
      </c>
      <c r="F18343" s="205">
        <v>85919</v>
      </c>
      <c r="G18343" s="205" t="s">
        <v>287</v>
      </c>
      <c r="H18343" s="207" t="s">
        <v>1005</v>
      </c>
      <c r="I18343" s="207" t="s">
        <v>189</v>
      </c>
      <c r="J18343" s="207">
        <v>-435.81</v>
      </c>
      <c r="K18343" s="79" t="str">
        <f>IFERROR(IFERROR(VLOOKUP(I18343,'DE-PARA'!B:D,3,0),VLOOKUP(I18343,'DE-PARA'!C:D,2,0)),"NÃO ENCONTRADO")</f>
        <v>Outras Saídas</v>
      </c>
      <c r="L18343" s="56" t="str">
        <f>VLOOKUP(K18343,'Base -Receita-Despesa'!$B:$AS,1,FALSE)</f>
        <v>Outras Saídas</v>
      </c>
    </row>
    <row r="18344" spans="1:12" x14ac:dyDescent="0.3">
      <c r="A18344" s="286" t="str">
        <f t="shared" si="572"/>
        <v>2020</v>
      </c>
      <c r="B18344" s="205" t="s">
        <v>691</v>
      </c>
      <c r="C18344" s="205" t="s">
        <v>692</v>
      </c>
      <c r="D18344" s="72" t="str">
        <f t="shared" si="573"/>
        <v>jun/2020</v>
      </c>
      <c r="E18344" s="206">
        <v>43998</v>
      </c>
      <c r="F18344" s="205">
        <v>2464</v>
      </c>
      <c r="G18344" s="205" t="s">
        <v>303</v>
      </c>
      <c r="H18344" s="207" t="s">
        <v>3057</v>
      </c>
      <c r="I18344" s="207" t="s">
        <v>137</v>
      </c>
      <c r="J18344" s="208">
        <v>-4583.6000000000004</v>
      </c>
      <c r="K18344" s="79" t="str">
        <f>IFERROR(IFERROR(VLOOKUP(I18344,'DE-PARA'!B:D,3,0),VLOOKUP(I18344,'DE-PARA'!C:D,2,0)),"NÃO ENCONTRADO")</f>
        <v>Materiais</v>
      </c>
      <c r="L18344" s="56" t="str">
        <f>VLOOKUP(K18344,'Base -Receita-Despesa'!$B:$AS,1,FALSE)</f>
        <v>Materiais</v>
      </c>
    </row>
    <row r="18345" spans="1:12" x14ac:dyDescent="0.3">
      <c r="A18345" s="286" t="str">
        <f t="shared" si="572"/>
        <v>2020</v>
      </c>
      <c r="B18345" s="205" t="s">
        <v>691</v>
      </c>
      <c r="C18345" s="205" t="s">
        <v>692</v>
      </c>
      <c r="D18345" s="72" t="str">
        <f t="shared" si="573"/>
        <v>jun/2020</v>
      </c>
      <c r="E18345" s="206">
        <v>43998</v>
      </c>
      <c r="F18345" s="205">
        <v>2464</v>
      </c>
      <c r="G18345" s="205" t="s">
        <v>303</v>
      </c>
      <c r="H18345" s="207" t="s">
        <v>3057</v>
      </c>
      <c r="I18345" s="207" t="s">
        <v>189</v>
      </c>
      <c r="J18345" s="207">
        <v>-293.52</v>
      </c>
      <c r="K18345" s="79" t="str">
        <f>IFERROR(IFERROR(VLOOKUP(I18345,'DE-PARA'!B:D,3,0),VLOOKUP(I18345,'DE-PARA'!C:D,2,0)),"NÃO ENCONTRADO")</f>
        <v>Outras Saídas</v>
      </c>
      <c r="L18345" s="56" t="str">
        <f>VLOOKUP(K18345,'Base -Receita-Despesa'!$B:$AS,1,FALSE)</f>
        <v>Outras Saídas</v>
      </c>
    </row>
    <row r="18346" spans="1:12" x14ac:dyDescent="0.3">
      <c r="A18346" s="286" t="str">
        <f t="shared" si="572"/>
        <v>2020</v>
      </c>
      <c r="B18346" s="205" t="s">
        <v>691</v>
      </c>
      <c r="C18346" s="205" t="s">
        <v>692</v>
      </c>
      <c r="D18346" s="72" t="str">
        <f t="shared" si="573"/>
        <v>jun/2020</v>
      </c>
      <c r="E18346" s="206">
        <v>43998</v>
      </c>
      <c r="F18346" s="205">
        <v>2464</v>
      </c>
      <c r="G18346" s="205" t="s">
        <v>289</v>
      </c>
      <c r="H18346" s="207" t="s">
        <v>3057</v>
      </c>
      <c r="I18346" s="207" t="s">
        <v>137</v>
      </c>
      <c r="J18346" s="208">
        <v>-4583.6000000000004</v>
      </c>
      <c r="K18346" s="79" t="str">
        <f>IFERROR(IFERROR(VLOOKUP(I18346,'DE-PARA'!B:D,3,0),VLOOKUP(I18346,'DE-PARA'!C:D,2,0)),"NÃO ENCONTRADO")</f>
        <v>Materiais</v>
      </c>
      <c r="L18346" s="56" t="str">
        <f>VLOOKUP(K18346,'Base -Receita-Despesa'!$B:$AS,1,FALSE)</f>
        <v>Materiais</v>
      </c>
    </row>
    <row r="18347" spans="1:12" x14ac:dyDescent="0.3">
      <c r="A18347" s="286" t="str">
        <f t="shared" si="572"/>
        <v>2020</v>
      </c>
      <c r="B18347" s="205" t="s">
        <v>691</v>
      </c>
      <c r="C18347" s="205" t="s">
        <v>692</v>
      </c>
      <c r="D18347" s="72" t="str">
        <f t="shared" si="573"/>
        <v>jun/2020</v>
      </c>
      <c r="E18347" s="206">
        <v>43998</v>
      </c>
      <c r="F18347" s="205">
        <v>2464</v>
      </c>
      <c r="G18347" s="205" t="s">
        <v>289</v>
      </c>
      <c r="H18347" s="207" t="s">
        <v>3057</v>
      </c>
      <c r="I18347" s="207" t="s">
        <v>189</v>
      </c>
      <c r="J18347" s="207">
        <v>-267.83</v>
      </c>
      <c r="K18347" s="79" t="str">
        <f>IFERROR(IFERROR(VLOOKUP(I18347,'DE-PARA'!B:D,3,0),VLOOKUP(I18347,'DE-PARA'!C:D,2,0)),"NÃO ENCONTRADO")</f>
        <v>Outras Saídas</v>
      </c>
      <c r="L18347" s="56" t="str">
        <f>VLOOKUP(K18347,'Base -Receita-Despesa'!$B:$AS,1,FALSE)</f>
        <v>Outras Saídas</v>
      </c>
    </row>
    <row r="18348" spans="1:12" x14ac:dyDescent="0.3">
      <c r="A18348" s="286" t="str">
        <f t="shared" si="572"/>
        <v>2020</v>
      </c>
      <c r="B18348" s="205" t="s">
        <v>691</v>
      </c>
      <c r="C18348" s="205" t="s">
        <v>692</v>
      </c>
      <c r="D18348" s="72" t="str">
        <f t="shared" si="573"/>
        <v>jun/2020</v>
      </c>
      <c r="E18348" s="206">
        <v>43998</v>
      </c>
      <c r="F18348" s="205">
        <v>2668</v>
      </c>
      <c r="G18348" s="205" t="s">
        <v>289</v>
      </c>
      <c r="H18348" s="207" t="s">
        <v>3057</v>
      </c>
      <c r="I18348" s="207" t="s">
        <v>252</v>
      </c>
      <c r="J18348" s="208">
        <v>-3787.95</v>
      </c>
      <c r="K18348" s="79" t="str">
        <f>IFERROR(IFERROR(VLOOKUP(I18348,'DE-PARA'!B:D,3,0),VLOOKUP(I18348,'DE-PARA'!C:D,2,0)),"NÃO ENCONTRADO")</f>
        <v>Materiais</v>
      </c>
      <c r="L18348" s="56" t="str">
        <f>VLOOKUP(K18348,'Base -Receita-Despesa'!$B:$AS,1,FALSE)</f>
        <v>Materiais</v>
      </c>
    </row>
    <row r="18349" spans="1:12" x14ac:dyDescent="0.3">
      <c r="A18349" s="286" t="str">
        <f t="shared" si="572"/>
        <v>2020</v>
      </c>
      <c r="B18349" s="205" t="s">
        <v>691</v>
      </c>
      <c r="C18349" s="205" t="s">
        <v>692</v>
      </c>
      <c r="D18349" s="72" t="str">
        <f t="shared" si="573"/>
        <v>jun/2020</v>
      </c>
      <c r="E18349" s="206">
        <v>43998</v>
      </c>
      <c r="F18349" s="205">
        <v>2668</v>
      </c>
      <c r="G18349" s="205" t="s">
        <v>289</v>
      </c>
      <c r="H18349" s="207" t="s">
        <v>3057</v>
      </c>
      <c r="I18349" s="207" t="s">
        <v>189</v>
      </c>
      <c r="J18349" s="207">
        <v>-136.35</v>
      </c>
      <c r="K18349" s="79" t="str">
        <f>IFERROR(IFERROR(VLOOKUP(I18349,'DE-PARA'!B:D,3,0),VLOOKUP(I18349,'DE-PARA'!C:D,2,0)),"NÃO ENCONTRADO")</f>
        <v>Outras Saídas</v>
      </c>
      <c r="L18349" s="56" t="str">
        <f>VLOOKUP(K18349,'Base -Receita-Despesa'!$B:$AS,1,FALSE)</f>
        <v>Outras Saídas</v>
      </c>
    </row>
    <row r="18350" spans="1:12" x14ac:dyDescent="0.3">
      <c r="A18350" s="286" t="str">
        <f t="shared" si="572"/>
        <v>2020</v>
      </c>
      <c r="B18350" s="205" t="s">
        <v>691</v>
      </c>
      <c r="C18350" s="205" t="s">
        <v>692</v>
      </c>
      <c r="D18350" s="72" t="str">
        <f t="shared" si="573"/>
        <v>jun/2020</v>
      </c>
      <c r="E18350" s="206">
        <v>43998</v>
      </c>
      <c r="F18350" s="205">
        <v>2668</v>
      </c>
      <c r="G18350" s="205" t="s">
        <v>303</v>
      </c>
      <c r="H18350" s="207" t="s">
        <v>3057</v>
      </c>
      <c r="I18350" s="207" t="s">
        <v>252</v>
      </c>
      <c r="J18350" s="208">
        <v>-3787.95</v>
      </c>
      <c r="K18350" s="79" t="str">
        <f>IFERROR(IFERROR(VLOOKUP(I18350,'DE-PARA'!B:D,3,0),VLOOKUP(I18350,'DE-PARA'!C:D,2,0)),"NÃO ENCONTRADO")</f>
        <v>Materiais</v>
      </c>
      <c r="L18350" s="56" t="str">
        <f>VLOOKUP(K18350,'Base -Receita-Despesa'!$B:$AS,1,FALSE)</f>
        <v>Materiais</v>
      </c>
    </row>
    <row r="18351" spans="1:12" x14ac:dyDescent="0.3">
      <c r="A18351" s="286" t="str">
        <f t="shared" si="572"/>
        <v>2020</v>
      </c>
      <c r="B18351" s="205" t="s">
        <v>691</v>
      </c>
      <c r="C18351" s="205" t="s">
        <v>692</v>
      </c>
      <c r="D18351" s="72" t="str">
        <f t="shared" si="573"/>
        <v>jun/2020</v>
      </c>
      <c r="E18351" s="206">
        <v>43998</v>
      </c>
      <c r="F18351" s="205">
        <v>2668</v>
      </c>
      <c r="G18351" s="205" t="s">
        <v>303</v>
      </c>
      <c r="H18351" s="207" t="s">
        <v>3057</v>
      </c>
      <c r="I18351" s="207" t="s">
        <v>189</v>
      </c>
      <c r="J18351" s="207">
        <v>-157.56</v>
      </c>
      <c r="K18351" s="79" t="str">
        <f>IFERROR(IFERROR(VLOOKUP(I18351,'DE-PARA'!B:D,3,0),VLOOKUP(I18351,'DE-PARA'!C:D,2,0)),"NÃO ENCONTRADO")</f>
        <v>Outras Saídas</v>
      </c>
      <c r="L18351" s="56" t="str">
        <f>VLOOKUP(K18351,'Base -Receita-Despesa'!$B:$AS,1,FALSE)</f>
        <v>Outras Saídas</v>
      </c>
    </row>
    <row r="18352" spans="1:12" x14ac:dyDescent="0.3">
      <c r="A18352" s="286" t="str">
        <f t="shared" si="572"/>
        <v>2020</v>
      </c>
      <c r="B18352" s="205" t="s">
        <v>691</v>
      </c>
      <c r="C18352" s="205" t="s">
        <v>692</v>
      </c>
      <c r="D18352" s="72" t="str">
        <f t="shared" si="573"/>
        <v>jun/2020</v>
      </c>
      <c r="E18352" s="206">
        <v>43998</v>
      </c>
      <c r="F18352" s="205" t="s">
        <v>364</v>
      </c>
      <c r="G18352" s="205" t="s">
        <v>287</v>
      </c>
      <c r="H18352" s="207" t="s">
        <v>865</v>
      </c>
      <c r="I18352" s="207" t="s">
        <v>126</v>
      </c>
      <c r="J18352" s="208">
        <v>-6459.51</v>
      </c>
      <c r="K18352" s="79" t="str">
        <f>IFERROR(IFERROR(VLOOKUP(I18352,'DE-PARA'!B:D,3,0),VLOOKUP(I18352,'DE-PARA'!C:D,2,0)),"NÃO ENCONTRADO")</f>
        <v>Rescisões Trabalhistas</v>
      </c>
      <c r="L18352" s="56" t="str">
        <f>VLOOKUP(K18352,'Base -Receita-Despesa'!$B:$AS,1,FALSE)</f>
        <v>Rescisões Trabalhistas</v>
      </c>
    </row>
    <row r="18353" spans="1:12" x14ac:dyDescent="0.3">
      <c r="A18353" s="286" t="str">
        <f t="shared" si="572"/>
        <v>2020</v>
      </c>
      <c r="B18353" s="205" t="s">
        <v>691</v>
      </c>
      <c r="C18353" s="205" t="s">
        <v>692</v>
      </c>
      <c r="D18353" s="72" t="str">
        <f t="shared" si="573"/>
        <v>jun/2020</v>
      </c>
      <c r="E18353" s="206">
        <v>43998</v>
      </c>
      <c r="F18353" s="205" t="s">
        <v>364</v>
      </c>
      <c r="G18353" s="205" t="s">
        <v>287</v>
      </c>
      <c r="H18353" s="207" t="s">
        <v>880</v>
      </c>
      <c r="I18353" s="207" t="s">
        <v>126</v>
      </c>
      <c r="J18353" s="208">
        <v>-7619.77</v>
      </c>
      <c r="K18353" s="79" t="str">
        <f>IFERROR(IFERROR(VLOOKUP(I18353,'DE-PARA'!B:D,3,0),VLOOKUP(I18353,'DE-PARA'!C:D,2,0)),"NÃO ENCONTRADO")</f>
        <v>Rescisões Trabalhistas</v>
      </c>
      <c r="L18353" s="56" t="str">
        <f>VLOOKUP(K18353,'Base -Receita-Despesa'!$B:$AS,1,FALSE)</f>
        <v>Rescisões Trabalhistas</v>
      </c>
    </row>
    <row r="18354" spans="1:12" x14ac:dyDescent="0.3">
      <c r="A18354" s="286" t="str">
        <f t="shared" si="572"/>
        <v>2020</v>
      </c>
      <c r="B18354" s="205" t="s">
        <v>691</v>
      </c>
      <c r="C18354" s="205" t="s">
        <v>692</v>
      </c>
      <c r="D18354" s="72" t="str">
        <f t="shared" si="573"/>
        <v>jun/2020</v>
      </c>
      <c r="E18354" s="206">
        <v>43998</v>
      </c>
      <c r="F18354" s="205">
        <v>1.26025420169014E+16</v>
      </c>
      <c r="G18354" s="205" t="s">
        <v>287</v>
      </c>
      <c r="H18354" s="207" t="s">
        <v>399</v>
      </c>
      <c r="I18354" s="207" t="s">
        <v>188</v>
      </c>
      <c r="J18354" s="207">
        <v>-185.06</v>
      </c>
      <c r="K18354" s="79" t="str">
        <f>IFERROR(IFERROR(VLOOKUP(I18354,'DE-PARA'!B:D,3,0),VLOOKUP(I18354,'DE-PARA'!C:D,2,0)),"NÃO ENCONTRADO")</f>
        <v>Tributos, Taxas e Contribuições</v>
      </c>
      <c r="L18354" s="56" t="str">
        <f>VLOOKUP(K18354,'Base -Receita-Despesa'!$B:$AS,1,FALSE)</f>
        <v>Tributos, Taxas e Contribuições</v>
      </c>
    </row>
    <row r="18355" spans="1:12" x14ac:dyDescent="0.3">
      <c r="A18355" s="286" t="str">
        <f t="shared" si="572"/>
        <v>2020</v>
      </c>
      <c r="B18355" s="205" t="s">
        <v>691</v>
      </c>
      <c r="C18355" s="205" t="s">
        <v>692</v>
      </c>
      <c r="D18355" s="72" t="str">
        <f t="shared" si="573"/>
        <v>jun/2020</v>
      </c>
      <c r="E18355" s="206">
        <v>43998</v>
      </c>
      <c r="F18355" s="205" t="s">
        <v>2011</v>
      </c>
      <c r="G18355" s="205" t="s">
        <v>287</v>
      </c>
      <c r="H18355" s="207" t="s">
        <v>2740</v>
      </c>
      <c r="I18355" s="207" t="s">
        <v>268</v>
      </c>
      <c r="J18355" s="207">
        <v>-80</v>
      </c>
      <c r="K18355" s="79" t="str">
        <f>IFERROR(IFERROR(VLOOKUP(I18355,'DE-PARA'!B:D,3,0),VLOOKUP(I18355,'DE-PARA'!C:D,2,0)),"NÃO ENCONTRADO")</f>
        <v>Despesas com Viagens</v>
      </c>
      <c r="L18355" s="56" t="str">
        <f>VLOOKUP(K18355,'Base -Receita-Despesa'!$B:$AS,1,FALSE)</f>
        <v>Despesas com Viagens</v>
      </c>
    </row>
    <row r="18356" spans="1:12" x14ac:dyDescent="0.3">
      <c r="A18356" s="286" t="str">
        <f t="shared" si="572"/>
        <v>2020</v>
      </c>
      <c r="B18356" s="205" t="s">
        <v>691</v>
      </c>
      <c r="C18356" s="205" t="s">
        <v>692</v>
      </c>
      <c r="D18356" s="72" t="str">
        <f t="shared" si="573"/>
        <v>jun/2020</v>
      </c>
      <c r="E18356" s="206">
        <v>43998</v>
      </c>
      <c r="F18356" s="205">
        <v>2247</v>
      </c>
      <c r="G18356" s="205" t="s">
        <v>287</v>
      </c>
      <c r="H18356" s="207" t="s">
        <v>2938</v>
      </c>
      <c r="I18356" s="207" t="s">
        <v>157</v>
      </c>
      <c r="J18356" s="208">
        <v>-28300</v>
      </c>
      <c r="K18356" s="79" t="str">
        <f>IFERROR(IFERROR(VLOOKUP(I18356,'DE-PARA'!B:D,3,0),VLOOKUP(I18356,'DE-PARA'!C:D,2,0)),"NÃO ENCONTRADO")</f>
        <v>Serviços</v>
      </c>
      <c r="L18356" s="56" t="str">
        <f>VLOOKUP(K18356,'Base -Receita-Despesa'!$B:$AS,1,FALSE)</f>
        <v>Serviços</v>
      </c>
    </row>
    <row r="18357" spans="1:12" x14ac:dyDescent="0.3">
      <c r="A18357" s="286" t="str">
        <f t="shared" si="572"/>
        <v>2020</v>
      </c>
      <c r="B18357" s="205" t="s">
        <v>691</v>
      </c>
      <c r="C18357" s="205" t="s">
        <v>692</v>
      </c>
      <c r="D18357" s="72" t="str">
        <f t="shared" si="573"/>
        <v>jun/2020</v>
      </c>
      <c r="E18357" s="206">
        <v>43998</v>
      </c>
      <c r="F18357" s="205">
        <v>2288</v>
      </c>
      <c r="G18357" s="205" t="s">
        <v>287</v>
      </c>
      <c r="H18357" s="207" t="s">
        <v>2938</v>
      </c>
      <c r="I18357" s="207" t="s">
        <v>157</v>
      </c>
      <c r="J18357" s="208">
        <v>-15180.5</v>
      </c>
      <c r="K18357" s="79" t="str">
        <f>IFERROR(IFERROR(VLOOKUP(I18357,'DE-PARA'!B:D,3,0),VLOOKUP(I18357,'DE-PARA'!C:D,2,0)),"NÃO ENCONTRADO")</f>
        <v>Serviços</v>
      </c>
      <c r="L18357" s="56" t="str">
        <f>VLOOKUP(K18357,'Base -Receita-Despesa'!$B:$AS,1,FALSE)</f>
        <v>Serviços</v>
      </c>
    </row>
    <row r="18358" spans="1:12" x14ac:dyDescent="0.3">
      <c r="A18358" s="286" t="str">
        <f t="shared" si="572"/>
        <v>2020</v>
      </c>
      <c r="B18358" s="205" t="s">
        <v>691</v>
      </c>
      <c r="C18358" s="205" t="s">
        <v>692</v>
      </c>
      <c r="D18358" s="72" t="str">
        <f t="shared" si="573"/>
        <v>jun/2020</v>
      </c>
      <c r="E18358" s="206">
        <v>43998</v>
      </c>
      <c r="F18358" s="205" t="s">
        <v>125</v>
      </c>
      <c r="G18358" s="205" t="s">
        <v>287</v>
      </c>
      <c r="H18358" s="207" t="s">
        <v>865</v>
      </c>
      <c r="I18358" s="207" t="s">
        <v>126</v>
      </c>
      <c r="J18358" s="208">
        <v>-11473.76</v>
      </c>
      <c r="K18358" s="79" t="str">
        <f>IFERROR(IFERROR(VLOOKUP(I18358,'DE-PARA'!B:D,3,0),VLOOKUP(I18358,'DE-PARA'!C:D,2,0)),"NÃO ENCONTRADO")</f>
        <v>Rescisões Trabalhistas</v>
      </c>
      <c r="L18358" s="56" t="str">
        <f>VLOOKUP(K18358,'Base -Receita-Despesa'!$B:$AS,1,FALSE)</f>
        <v>Rescisões Trabalhistas</v>
      </c>
    </row>
    <row r="18359" spans="1:12" x14ac:dyDescent="0.3">
      <c r="A18359" s="286" t="str">
        <f t="shared" ref="A18359:A18422" si="574">IF(K18359="NÃO ENCONTRADO",0,RIGHT(D18359,4))</f>
        <v>2020</v>
      </c>
      <c r="B18359" s="205" t="s">
        <v>691</v>
      </c>
      <c r="C18359" s="205" t="s">
        <v>692</v>
      </c>
      <c r="D18359" s="72" t="str">
        <f t="shared" si="573"/>
        <v>jun/2020</v>
      </c>
      <c r="E18359" s="206">
        <v>43998</v>
      </c>
      <c r="F18359" s="205">
        <v>1020</v>
      </c>
      <c r="G18359" s="205" t="s">
        <v>287</v>
      </c>
      <c r="H18359" s="207" t="s">
        <v>2196</v>
      </c>
      <c r="I18359" s="207" t="s">
        <v>146</v>
      </c>
      <c r="J18359" s="208">
        <v>-8000</v>
      </c>
      <c r="K18359" s="79" t="str">
        <f>IFERROR(IFERROR(VLOOKUP(I18359,'DE-PARA'!B:D,3,0),VLOOKUP(I18359,'DE-PARA'!C:D,2,0)),"NÃO ENCONTRADO")</f>
        <v>Serviços</v>
      </c>
      <c r="L18359" s="56" t="str">
        <f>VLOOKUP(K18359,'Base -Receita-Despesa'!$B:$AS,1,FALSE)</f>
        <v>Serviços</v>
      </c>
    </row>
    <row r="18360" spans="1:12" x14ac:dyDescent="0.3">
      <c r="A18360" s="286" t="str">
        <f t="shared" si="574"/>
        <v>2020</v>
      </c>
      <c r="B18360" s="205" t="s">
        <v>691</v>
      </c>
      <c r="C18360" s="205" t="s">
        <v>692</v>
      </c>
      <c r="D18360" s="72" t="str">
        <f t="shared" si="573"/>
        <v>jun/2020</v>
      </c>
      <c r="E18360" s="206">
        <v>43998</v>
      </c>
      <c r="F18360" s="205">
        <v>3074</v>
      </c>
      <c r="G18360" s="205" t="s">
        <v>287</v>
      </c>
      <c r="H18360" s="207" t="s">
        <v>2848</v>
      </c>
      <c r="I18360" s="207" t="s">
        <v>260</v>
      </c>
      <c r="J18360" s="208">
        <v>-14690</v>
      </c>
      <c r="K18360" s="79" t="str">
        <f>IFERROR(IFERROR(VLOOKUP(I18360,'DE-PARA'!B:D,3,0),VLOOKUP(I18360,'DE-PARA'!C:D,2,0)),"NÃO ENCONTRADO")</f>
        <v>Serviços</v>
      </c>
      <c r="L18360" s="56" t="str">
        <f>VLOOKUP(K18360,'Base -Receita-Despesa'!$B:$AS,1,FALSE)</f>
        <v>Serviços</v>
      </c>
    </row>
    <row r="18361" spans="1:12" x14ac:dyDescent="0.3">
      <c r="A18361" s="286" t="str">
        <f t="shared" si="574"/>
        <v>2020</v>
      </c>
      <c r="B18361" s="205" t="s">
        <v>691</v>
      </c>
      <c r="C18361" s="205" t="s">
        <v>692</v>
      </c>
      <c r="D18361" s="72" t="str">
        <f t="shared" si="573"/>
        <v>jun/2020</v>
      </c>
      <c r="E18361" s="206">
        <v>43998</v>
      </c>
      <c r="F18361" s="205">
        <v>5162</v>
      </c>
      <c r="G18361" s="205" t="s">
        <v>287</v>
      </c>
      <c r="H18361" s="207" t="s">
        <v>3058</v>
      </c>
      <c r="I18361" s="207" t="s">
        <v>241</v>
      </c>
      <c r="J18361" s="207">
        <v>-545</v>
      </c>
      <c r="K18361" s="79" t="str">
        <f>IFERROR(IFERROR(VLOOKUP(I18361,'DE-PARA'!B:D,3,0),VLOOKUP(I18361,'DE-PARA'!C:D,2,0)),"NÃO ENCONTRADO")</f>
        <v>Materiais</v>
      </c>
      <c r="L18361" s="56" t="str">
        <f>VLOOKUP(K18361,'Base -Receita-Despesa'!$B:$AS,1,FALSE)</f>
        <v>Materiais</v>
      </c>
    </row>
    <row r="18362" spans="1:12" x14ac:dyDescent="0.3">
      <c r="A18362" s="286" t="str">
        <f t="shared" si="574"/>
        <v>2020</v>
      </c>
      <c r="B18362" s="205" t="s">
        <v>691</v>
      </c>
      <c r="C18362" s="205" t="s">
        <v>692</v>
      </c>
      <c r="D18362" s="72" t="str">
        <f t="shared" si="573"/>
        <v>jun/2020</v>
      </c>
      <c r="E18362" s="206">
        <v>43998</v>
      </c>
      <c r="F18362" s="205">
        <v>55</v>
      </c>
      <c r="G18362" s="205" t="s">
        <v>287</v>
      </c>
      <c r="H18362" s="207" t="s">
        <v>3053</v>
      </c>
      <c r="I18362" s="207" t="s">
        <v>235</v>
      </c>
      <c r="J18362" s="208">
        <v>-6400</v>
      </c>
      <c r="K18362" s="79" t="str">
        <f>IFERROR(IFERROR(VLOOKUP(I18362,'DE-PARA'!B:D,3,0),VLOOKUP(I18362,'DE-PARA'!C:D,2,0)),"NÃO ENCONTRADO")</f>
        <v>Pessoal</v>
      </c>
      <c r="L18362" s="56" t="str">
        <f>VLOOKUP(K18362,'Base -Receita-Despesa'!$B:$AS,1,FALSE)</f>
        <v>Pessoal</v>
      </c>
    </row>
    <row r="18363" spans="1:12" x14ac:dyDescent="0.3">
      <c r="A18363" s="286" t="str">
        <f t="shared" si="574"/>
        <v>2020</v>
      </c>
      <c r="B18363" s="205" t="s">
        <v>691</v>
      </c>
      <c r="C18363" s="205" t="s">
        <v>692</v>
      </c>
      <c r="D18363" s="72" t="str">
        <f t="shared" si="573"/>
        <v>jun/2020</v>
      </c>
      <c r="E18363" s="206">
        <v>43998</v>
      </c>
      <c r="F18363" s="205">
        <v>14702</v>
      </c>
      <c r="G18363" s="205" t="s">
        <v>287</v>
      </c>
      <c r="H18363" s="207" t="s">
        <v>2091</v>
      </c>
      <c r="I18363" s="207" t="s">
        <v>118</v>
      </c>
      <c r="J18363" s="207">
        <v>-603.54</v>
      </c>
      <c r="K18363" s="79" t="str">
        <f>IFERROR(IFERROR(VLOOKUP(I18363,'DE-PARA'!B:D,3,0),VLOOKUP(I18363,'DE-PARA'!C:D,2,0)),"NÃO ENCONTRADO")</f>
        <v>Serviços</v>
      </c>
      <c r="L18363" s="56" t="str">
        <f>VLOOKUP(K18363,'Base -Receita-Despesa'!$B:$AS,1,FALSE)</f>
        <v>Serviços</v>
      </c>
    </row>
    <row r="18364" spans="1:12" x14ac:dyDescent="0.3">
      <c r="A18364" s="286" t="str">
        <f t="shared" si="574"/>
        <v>2020</v>
      </c>
      <c r="B18364" s="205" t="s">
        <v>691</v>
      </c>
      <c r="C18364" s="205" t="s">
        <v>692</v>
      </c>
      <c r="D18364" s="72" t="str">
        <f t="shared" si="573"/>
        <v>jun/2020</v>
      </c>
      <c r="E18364" s="206">
        <v>43998</v>
      </c>
      <c r="F18364" s="205">
        <v>9889</v>
      </c>
      <c r="G18364" s="205" t="s">
        <v>287</v>
      </c>
      <c r="H18364" s="207" t="s">
        <v>2989</v>
      </c>
      <c r="I18364" s="207" t="s">
        <v>253</v>
      </c>
      <c r="J18364" s="207">
        <v>-256</v>
      </c>
      <c r="K18364" s="79" t="str">
        <f>IFERROR(IFERROR(VLOOKUP(I18364,'DE-PARA'!B:D,3,0),VLOOKUP(I18364,'DE-PARA'!C:D,2,0)),"NÃO ENCONTRADO")</f>
        <v>Materiais</v>
      </c>
      <c r="L18364" s="56" t="str">
        <f>VLOOKUP(K18364,'Base -Receita-Despesa'!$B:$AS,1,FALSE)</f>
        <v>Materiais</v>
      </c>
    </row>
    <row r="18365" spans="1:12" x14ac:dyDescent="0.3">
      <c r="A18365" s="286" t="str">
        <f t="shared" si="574"/>
        <v>2020</v>
      </c>
      <c r="B18365" s="205" t="s">
        <v>691</v>
      </c>
      <c r="C18365" s="205" t="s">
        <v>692</v>
      </c>
      <c r="D18365" s="72" t="str">
        <f t="shared" si="573"/>
        <v>jun/2020</v>
      </c>
      <c r="E18365" s="206">
        <v>43998</v>
      </c>
      <c r="F18365" s="205">
        <v>9916</v>
      </c>
      <c r="G18365" s="205" t="s">
        <v>287</v>
      </c>
      <c r="H18365" s="207" t="s">
        <v>2989</v>
      </c>
      <c r="I18365" s="207" t="s">
        <v>247</v>
      </c>
      <c r="J18365" s="208">
        <v>-2376.4499999999998</v>
      </c>
      <c r="K18365" s="79" t="str">
        <f>IFERROR(IFERROR(VLOOKUP(I18365,'DE-PARA'!B:D,3,0),VLOOKUP(I18365,'DE-PARA'!C:D,2,0)),"NÃO ENCONTRADO")</f>
        <v>Materiais</v>
      </c>
      <c r="L18365" s="56" t="str">
        <f>VLOOKUP(K18365,'Base -Receita-Despesa'!$B:$AS,1,FALSE)</f>
        <v>Materiais</v>
      </c>
    </row>
    <row r="18366" spans="1:12" x14ac:dyDescent="0.3">
      <c r="A18366" s="286" t="str">
        <f t="shared" si="574"/>
        <v>2020</v>
      </c>
      <c r="B18366" s="205" t="s">
        <v>691</v>
      </c>
      <c r="C18366" s="205" t="s">
        <v>692</v>
      </c>
      <c r="D18366" s="72" t="str">
        <f t="shared" si="573"/>
        <v>jun/2020</v>
      </c>
      <c r="E18366" s="206">
        <v>43998</v>
      </c>
      <c r="F18366" s="205">
        <v>9931</v>
      </c>
      <c r="G18366" s="205" t="s">
        <v>287</v>
      </c>
      <c r="H18366" s="207" t="s">
        <v>2989</v>
      </c>
      <c r="I18366" s="207" t="s">
        <v>247</v>
      </c>
      <c r="J18366" s="208">
        <v>-2911.52</v>
      </c>
      <c r="K18366" s="79" t="str">
        <f>IFERROR(IFERROR(VLOOKUP(I18366,'DE-PARA'!B:D,3,0),VLOOKUP(I18366,'DE-PARA'!C:D,2,0)),"NÃO ENCONTRADO")</f>
        <v>Materiais</v>
      </c>
      <c r="L18366" s="56" t="str">
        <f>VLOOKUP(K18366,'Base -Receita-Despesa'!$B:$AS,1,FALSE)</f>
        <v>Materiais</v>
      </c>
    </row>
    <row r="18367" spans="1:12" x14ac:dyDescent="0.3">
      <c r="A18367" s="286" t="str">
        <f t="shared" si="574"/>
        <v>2020</v>
      </c>
      <c r="B18367" s="205" t="s">
        <v>691</v>
      </c>
      <c r="C18367" s="205" t="s">
        <v>692</v>
      </c>
      <c r="D18367" s="72" t="str">
        <f t="shared" si="573"/>
        <v>jun/2020</v>
      </c>
      <c r="E18367" s="206">
        <v>43998</v>
      </c>
      <c r="F18367" s="205" t="s">
        <v>125</v>
      </c>
      <c r="G18367" s="205" t="s">
        <v>287</v>
      </c>
      <c r="H18367" s="207" t="s">
        <v>880</v>
      </c>
      <c r="I18367" s="207" t="s">
        <v>126</v>
      </c>
      <c r="J18367" s="208">
        <v>-19474.439999999999</v>
      </c>
      <c r="K18367" s="79" t="str">
        <f>IFERROR(IFERROR(VLOOKUP(I18367,'DE-PARA'!B:D,3,0),VLOOKUP(I18367,'DE-PARA'!C:D,2,0)),"NÃO ENCONTRADO")</f>
        <v>Rescisões Trabalhistas</v>
      </c>
      <c r="L18367" s="56" t="str">
        <f>VLOOKUP(K18367,'Base -Receita-Despesa'!$B:$AS,1,FALSE)</f>
        <v>Rescisões Trabalhistas</v>
      </c>
    </row>
    <row r="18368" spans="1:12" x14ac:dyDescent="0.3">
      <c r="A18368" s="286" t="str">
        <f t="shared" si="574"/>
        <v>2020</v>
      </c>
      <c r="B18368" s="205" t="s">
        <v>691</v>
      </c>
      <c r="C18368" s="205" t="s">
        <v>692</v>
      </c>
      <c r="D18368" s="72" t="str">
        <f t="shared" si="573"/>
        <v>jun/2020</v>
      </c>
      <c r="E18368" s="206">
        <v>43998</v>
      </c>
      <c r="F18368" s="205" t="s">
        <v>210</v>
      </c>
      <c r="G18368" s="205" t="s">
        <v>287</v>
      </c>
      <c r="H18368" s="207" t="s">
        <v>196</v>
      </c>
      <c r="I18368" s="207" t="s">
        <v>130</v>
      </c>
      <c r="J18368" s="207">
        <v>-10</v>
      </c>
      <c r="K18368" s="79" t="str">
        <f>IFERROR(IFERROR(VLOOKUP(I18368,'DE-PARA'!B:D,3,0),VLOOKUP(I18368,'DE-PARA'!C:D,2,0)),"NÃO ENCONTRADO")</f>
        <v>Outras Saídas</v>
      </c>
      <c r="L18368" s="56" t="str">
        <f>VLOOKUP(K18368,'Base -Receita-Despesa'!$B:$AS,1,FALSE)</f>
        <v>Outras Saídas</v>
      </c>
    </row>
    <row r="18369" spans="1:12" x14ac:dyDescent="0.3">
      <c r="A18369" s="286" t="str">
        <f t="shared" si="574"/>
        <v>2020</v>
      </c>
      <c r="B18369" s="205" t="s">
        <v>691</v>
      </c>
      <c r="C18369" s="205" t="s">
        <v>692</v>
      </c>
      <c r="D18369" s="72" t="str">
        <f t="shared" si="573"/>
        <v>jun/2020</v>
      </c>
      <c r="E18369" s="206">
        <v>43998</v>
      </c>
      <c r="F18369" s="205" t="s">
        <v>210</v>
      </c>
      <c r="G18369" s="205" t="s">
        <v>287</v>
      </c>
      <c r="H18369" s="207" t="s">
        <v>196</v>
      </c>
      <c r="I18369" s="207" t="s">
        <v>130</v>
      </c>
      <c r="J18369" s="207">
        <v>-10</v>
      </c>
      <c r="K18369" s="79" t="str">
        <f>IFERROR(IFERROR(VLOOKUP(I18369,'DE-PARA'!B:D,3,0),VLOOKUP(I18369,'DE-PARA'!C:D,2,0)),"NÃO ENCONTRADO")</f>
        <v>Outras Saídas</v>
      </c>
      <c r="L18369" s="56" t="str">
        <f>VLOOKUP(K18369,'Base -Receita-Despesa'!$B:$AS,1,FALSE)</f>
        <v>Outras Saídas</v>
      </c>
    </row>
    <row r="18370" spans="1:12" x14ac:dyDescent="0.3">
      <c r="A18370" s="286" t="str">
        <f t="shared" si="574"/>
        <v>2020</v>
      </c>
      <c r="B18370" s="205" t="s">
        <v>691</v>
      </c>
      <c r="C18370" s="205" t="s">
        <v>692</v>
      </c>
      <c r="D18370" s="72" t="str">
        <f t="shared" si="573"/>
        <v>jun/2020</v>
      </c>
      <c r="E18370" s="206">
        <v>43998</v>
      </c>
      <c r="F18370" s="205" t="s">
        <v>210</v>
      </c>
      <c r="G18370" s="205" t="s">
        <v>287</v>
      </c>
      <c r="H18370" s="207" t="s">
        <v>196</v>
      </c>
      <c r="I18370" s="207" t="s">
        <v>130</v>
      </c>
      <c r="J18370" s="207">
        <v>-10</v>
      </c>
      <c r="K18370" s="79" t="str">
        <f>IFERROR(IFERROR(VLOOKUP(I18370,'DE-PARA'!B:D,3,0),VLOOKUP(I18370,'DE-PARA'!C:D,2,0)),"NÃO ENCONTRADO")</f>
        <v>Outras Saídas</v>
      </c>
      <c r="L18370" s="56" t="str">
        <f>VLOOKUP(K18370,'Base -Receita-Despesa'!$B:$AS,1,FALSE)</f>
        <v>Outras Saídas</v>
      </c>
    </row>
    <row r="18371" spans="1:12" x14ac:dyDescent="0.3">
      <c r="A18371" s="286" t="str">
        <f t="shared" si="574"/>
        <v>2020</v>
      </c>
      <c r="B18371" s="205" t="s">
        <v>691</v>
      </c>
      <c r="C18371" s="205" t="s">
        <v>692</v>
      </c>
      <c r="D18371" s="72" t="str">
        <f t="shared" si="573"/>
        <v>jun/2020</v>
      </c>
      <c r="E18371" s="206">
        <v>43998</v>
      </c>
      <c r="F18371" s="205" t="s">
        <v>210</v>
      </c>
      <c r="G18371" s="205" t="s">
        <v>287</v>
      </c>
      <c r="H18371" s="207" t="s">
        <v>196</v>
      </c>
      <c r="I18371" s="207" t="s">
        <v>130</v>
      </c>
      <c r="J18371" s="207">
        <v>-10</v>
      </c>
      <c r="K18371" s="79" t="str">
        <f>IFERROR(IFERROR(VLOOKUP(I18371,'DE-PARA'!B:D,3,0),VLOOKUP(I18371,'DE-PARA'!C:D,2,0)),"NÃO ENCONTRADO")</f>
        <v>Outras Saídas</v>
      </c>
      <c r="L18371" s="56" t="str">
        <f>VLOOKUP(K18371,'Base -Receita-Despesa'!$B:$AS,1,FALSE)</f>
        <v>Outras Saídas</v>
      </c>
    </row>
    <row r="18372" spans="1:12" x14ac:dyDescent="0.3">
      <c r="A18372" s="286" t="str">
        <f t="shared" si="574"/>
        <v>2020</v>
      </c>
      <c r="B18372" s="205" t="s">
        <v>691</v>
      </c>
      <c r="C18372" s="205" t="s">
        <v>692</v>
      </c>
      <c r="D18372" s="72" t="str">
        <f t="shared" ref="D18372:D18435" si="575">TEXT(E18372,"mmm/aaaa")</f>
        <v>jun/2020</v>
      </c>
      <c r="E18372" s="206">
        <v>43998</v>
      </c>
      <c r="F18372" s="205" t="s">
        <v>210</v>
      </c>
      <c r="G18372" s="205" t="s">
        <v>287</v>
      </c>
      <c r="H18372" s="207" t="s">
        <v>196</v>
      </c>
      <c r="I18372" s="207" t="s">
        <v>130</v>
      </c>
      <c r="J18372" s="207">
        <v>-10</v>
      </c>
      <c r="K18372" s="79" t="str">
        <f>IFERROR(IFERROR(VLOOKUP(I18372,'DE-PARA'!B:D,3,0),VLOOKUP(I18372,'DE-PARA'!C:D,2,0)),"NÃO ENCONTRADO")</f>
        <v>Outras Saídas</v>
      </c>
      <c r="L18372" s="56" t="str">
        <f>VLOOKUP(K18372,'Base -Receita-Despesa'!$B:$AS,1,FALSE)</f>
        <v>Outras Saídas</v>
      </c>
    </row>
    <row r="18373" spans="1:12" x14ac:dyDescent="0.3">
      <c r="A18373" s="286" t="str">
        <f t="shared" si="574"/>
        <v>2020</v>
      </c>
      <c r="B18373" s="205" t="s">
        <v>691</v>
      </c>
      <c r="C18373" s="205" t="s">
        <v>692</v>
      </c>
      <c r="D18373" s="72" t="str">
        <f t="shared" si="575"/>
        <v>jun/2020</v>
      </c>
      <c r="E18373" s="206">
        <v>43998</v>
      </c>
      <c r="F18373" s="205" t="s">
        <v>210</v>
      </c>
      <c r="G18373" s="205" t="s">
        <v>287</v>
      </c>
      <c r="H18373" s="207" t="s">
        <v>196</v>
      </c>
      <c r="I18373" s="207" t="s">
        <v>130</v>
      </c>
      <c r="J18373" s="207">
        <v>-10</v>
      </c>
      <c r="K18373" s="79" t="str">
        <f>IFERROR(IFERROR(VLOOKUP(I18373,'DE-PARA'!B:D,3,0),VLOOKUP(I18373,'DE-PARA'!C:D,2,0)),"NÃO ENCONTRADO")</f>
        <v>Outras Saídas</v>
      </c>
      <c r="L18373" s="56" t="str">
        <f>VLOOKUP(K18373,'Base -Receita-Despesa'!$B:$AS,1,FALSE)</f>
        <v>Outras Saídas</v>
      </c>
    </row>
    <row r="18374" spans="1:12" x14ac:dyDescent="0.3">
      <c r="A18374" s="286" t="str">
        <f t="shared" si="574"/>
        <v>2020</v>
      </c>
      <c r="B18374" s="205" t="s">
        <v>691</v>
      </c>
      <c r="C18374" s="205" t="s">
        <v>692</v>
      </c>
      <c r="D18374" s="72" t="str">
        <f t="shared" si="575"/>
        <v>jun/2020</v>
      </c>
      <c r="E18374" s="206">
        <v>43998</v>
      </c>
      <c r="F18374" s="205" t="s">
        <v>210</v>
      </c>
      <c r="G18374" s="205" t="s">
        <v>287</v>
      </c>
      <c r="H18374" s="207" t="s">
        <v>196</v>
      </c>
      <c r="I18374" s="207" t="s">
        <v>130</v>
      </c>
      <c r="J18374" s="207">
        <v>-10</v>
      </c>
      <c r="K18374" s="79" t="str">
        <f>IFERROR(IFERROR(VLOOKUP(I18374,'DE-PARA'!B:D,3,0),VLOOKUP(I18374,'DE-PARA'!C:D,2,0)),"NÃO ENCONTRADO")</f>
        <v>Outras Saídas</v>
      </c>
      <c r="L18374" s="56" t="str">
        <f>VLOOKUP(K18374,'Base -Receita-Despesa'!$B:$AS,1,FALSE)</f>
        <v>Outras Saídas</v>
      </c>
    </row>
    <row r="18375" spans="1:12" x14ac:dyDescent="0.3">
      <c r="A18375" s="286" t="str">
        <f t="shared" si="574"/>
        <v>2020</v>
      </c>
      <c r="B18375" s="205" t="s">
        <v>691</v>
      </c>
      <c r="C18375" s="205" t="s">
        <v>692</v>
      </c>
      <c r="D18375" s="72" t="str">
        <f t="shared" si="575"/>
        <v>jun/2020</v>
      </c>
      <c r="E18375" s="206">
        <v>43998</v>
      </c>
      <c r="F18375" s="205" t="s">
        <v>210</v>
      </c>
      <c r="G18375" s="205" t="s">
        <v>287</v>
      </c>
      <c r="H18375" s="207" t="s">
        <v>196</v>
      </c>
      <c r="I18375" s="207" t="s">
        <v>130</v>
      </c>
      <c r="J18375" s="207">
        <v>-10</v>
      </c>
      <c r="K18375" s="79" t="str">
        <f>IFERROR(IFERROR(VLOOKUP(I18375,'DE-PARA'!B:D,3,0),VLOOKUP(I18375,'DE-PARA'!C:D,2,0)),"NÃO ENCONTRADO")</f>
        <v>Outras Saídas</v>
      </c>
      <c r="L18375" s="56" t="str">
        <f>VLOOKUP(K18375,'Base -Receita-Despesa'!$B:$AS,1,FALSE)</f>
        <v>Outras Saídas</v>
      </c>
    </row>
    <row r="18376" spans="1:12" x14ac:dyDescent="0.3">
      <c r="A18376" s="286" t="str">
        <f t="shared" si="574"/>
        <v>2020</v>
      </c>
      <c r="B18376" s="205" t="s">
        <v>691</v>
      </c>
      <c r="C18376" s="205" t="s">
        <v>692</v>
      </c>
      <c r="D18376" s="72" t="str">
        <f t="shared" si="575"/>
        <v>jun/2020</v>
      </c>
      <c r="E18376" s="206">
        <v>43999</v>
      </c>
      <c r="F18376" s="205" t="s">
        <v>1618</v>
      </c>
      <c r="G18376" s="205" t="s">
        <v>287</v>
      </c>
      <c r="H18376" s="207" t="s">
        <v>191</v>
      </c>
      <c r="I18376" s="207" t="s">
        <v>202</v>
      </c>
      <c r="J18376" s="208">
        <v>-78607.899999999994</v>
      </c>
      <c r="K18376" s="79" t="str">
        <f>IFERROR(IFERROR(VLOOKUP(I18376,'DE-PARA'!B:D,3,0),VLOOKUP(I18376,'DE-PARA'!C:D,2,0)),"NÃO ENCONTRADO")</f>
        <v>Saídas Da C/A Por Regates (-)</v>
      </c>
      <c r="L18376" s="56" t="str">
        <f>VLOOKUP(K18376,'Base -Receita-Despesa'!$B:$AS,1,FALSE)</f>
        <v>SAÍDAS DA C/A POR REGATES (-)</v>
      </c>
    </row>
    <row r="18377" spans="1:12" x14ac:dyDescent="0.3">
      <c r="A18377" s="286" t="str">
        <f t="shared" si="574"/>
        <v>2020</v>
      </c>
      <c r="B18377" s="205" t="s">
        <v>691</v>
      </c>
      <c r="C18377" s="205" t="s">
        <v>692</v>
      </c>
      <c r="D18377" s="72" t="str">
        <f t="shared" si="575"/>
        <v>jun/2020</v>
      </c>
      <c r="E18377" s="206">
        <v>43999</v>
      </c>
      <c r="F18377" s="205" t="s">
        <v>364</v>
      </c>
      <c r="G18377" s="205" t="s">
        <v>287</v>
      </c>
      <c r="H18377" s="207" t="s">
        <v>2879</v>
      </c>
      <c r="I18377" s="207" t="s">
        <v>126</v>
      </c>
      <c r="J18377" s="207">
        <v>-134.88</v>
      </c>
      <c r="K18377" s="79" t="str">
        <f>IFERROR(IFERROR(VLOOKUP(I18377,'DE-PARA'!B:D,3,0),VLOOKUP(I18377,'DE-PARA'!C:D,2,0)),"NÃO ENCONTRADO")</f>
        <v>Rescisões Trabalhistas</v>
      </c>
      <c r="L18377" s="56" t="str">
        <f>VLOOKUP(K18377,'Base -Receita-Despesa'!$B:$AS,1,FALSE)</f>
        <v>Rescisões Trabalhistas</v>
      </c>
    </row>
    <row r="18378" spans="1:12" x14ac:dyDescent="0.3">
      <c r="A18378" s="286" t="str">
        <f t="shared" si="574"/>
        <v>2020</v>
      </c>
      <c r="B18378" s="205" t="s">
        <v>691</v>
      </c>
      <c r="C18378" s="205" t="s">
        <v>692</v>
      </c>
      <c r="D18378" s="72" t="str">
        <f t="shared" si="575"/>
        <v>jun/2020</v>
      </c>
      <c r="E18378" s="206">
        <v>43999</v>
      </c>
      <c r="F18378" s="205">
        <v>1495618</v>
      </c>
      <c r="G18378" s="205" t="s">
        <v>287</v>
      </c>
      <c r="H18378" s="207" t="s">
        <v>2850</v>
      </c>
      <c r="I18378" s="207" t="s">
        <v>137</v>
      </c>
      <c r="J18378" s="208">
        <v>-2560.0700000000002</v>
      </c>
      <c r="K18378" s="79" t="str">
        <f>IFERROR(IFERROR(VLOOKUP(I18378,'DE-PARA'!B:D,3,0),VLOOKUP(I18378,'DE-PARA'!C:D,2,0)),"NÃO ENCONTRADO")</f>
        <v>Materiais</v>
      </c>
      <c r="L18378" s="56" t="str">
        <f>VLOOKUP(K18378,'Base -Receita-Despesa'!$B:$AS,1,FALSE)</f>
        <v>Materiais</v>
      </c>
    </row>
    <row r="18379" spans="1:12" x14ac:dyDescent="0.3">
      <c r="A18379" s="286" t="str">
        <f t="shared" si="574"/>
        <v>2020</v>
      </c>
      <c r="B18379" s="205" t="s">
        <v>691</v>
      </c>
      <c r="C18379" s="205" t="s">
        <v>692</v>
      </c>
      <c r="D18379" s="72" t="str">
        <f t="shared" si="575"/>
        <v>jun/2020</v>
      </c>
      <c r="E18379" s="206">
        <v>43999</v>
      </c>
      <c r="F18379" s="205">
        <v>1495618</v>
      </c>
      <c r="G18379" s="205" t="s">
        <v>287</v>
      </c>
      <c r="H18379" s="207" t="s">
        <v>2850</v>
      </c>
      <c r="I18379" s="207" t="s">
        <v>137</v>
      </c>
      <c r="J18379" s="207">
        <v>-39.04</v>
      </c>
      <c r="K18379" s="79" t="str">
        <f>IFERROR(IFERROR(VLOOKUP(I18379,'DE-PARA'!B:D,3,0),VLOOKUP(I18379,'DE-PARA'!C:D,2,0)),"NÃO ENCONTRADO")</f>
        <v>Materiais</v>
      </c>
      <c r="L18379" s="56" t="str">
        <f>VLOOKUP(K18379,'Base -Receita-Despesa'!$B:$AS,1,FALSE)</f>
        <v>Materiais</v>
      </c>
    </row>
    <row r="18380" spans="1:12" x14ac:dyDescent="0.3">
      <c r="A18380" s="286" t="str">
        <f t="shared" si="574"/>
        <v>2020</v>
      </c>
      <c r="B18380" s="205" t="s">
        <v>691</v>
      </c>
      <c r="C18380" s="205" t="s">
        <v>692</v>
      </c>
      <c r="D18380" s="72" t="str">
        <f t="shared" si="575"/>
        <v>jun/2020</v>
      </c>
      <c r="E18380" s="206">
        <v>43999</v>
      </c>
      <c r="F18380" s="205">
        <v>763</v>
      </c>
      <c r="G18380" s="205" t="s">
        <v>287</v>
      </c>
      <c r="H18380" s="207" t="s">
        <v>3059</v>
      </c>
      <c r="I18380" s="207" t="s">
        <v>235</v>
      </c>
      <c r="J18380" s="208">
        <v>-23744.05</v>
      </c>
      <c r="K18380" s="79" t="str">
        <f>IFERROR(IFERROR(VLOOKUP(I18380,'DE-PARA'!B:D,3,0),VLOOKUP(I18380,'DE-PARA'!C:D,2,0)),"NÃO ENCONTRADO")</f>
        <v>Pessoal</v>
      </c>
      <c r="L18380" s="56" t="str">
        <f>VLOOKUP(K18380,'Base -Receita-Despesa'!$B:$AS,1,FALSE)</f>
        <v>Pessoal</v>
      </c>
    </row>
    <row r="18381" spans="1:12" x14ac:dyDescent="0.3">
      <c r="A18381" s="286" t="str">
        <f t="shared" si="574"/>
        <v>2020</v>
      </c>
      <c r="B18381" s="205" t="s">
        <v>691</v>
      </c>
      <c r="C18381" s="205" t="s">
        <v>692</v>
      </c>
      <c r="D18381" s="72" t="str">
        <f t="shared" si="575"/>
        <v>jun/2020</v>
      </c>
      <c r="E18381" s="206">
        <v>43999</v>
      </c>
      <c r="F18381" s="205" t="s">
        <v>125</v>
      </c>
      <c r="G18381" s="205" t="s">
        <v>287</v>
      </c>
      <c r="H18381" s="207" t="s">
        <v>2879</v>
      </c>
      <c r="I18381" s="207" t="s">
        <v>126</v>
      </c>
      <c r="J18381" s="208">
        <v>-2277.9499999999998</v>
      </c>
      <c r="K18381" s="79" t="str">
        <f>IFERROR(IFERROR(VLOOKUP(I18381,'DE-PARA'!B:D,3,0),VLOOKUP(I18381,'DE-PARA'!C:D,2,0)),"NÃO ENCONTRADO")</f>
        <v>Rescisões Trabalhistas</v>
      </c>
      <c r="L18381" s="56" t="str">
        <f>VLOOKUP(K18381,'Base -Receita-Despesa'!$B:$AS,1,FALSE)</f>
        <v>Rescisões Trabalhistas</v>
      </c>
    </row>
    <row r="18382" spans="1:12" x14ac:dyDescent="0.3">
      <c r="A18382" s="286" t="str">
        <f t="shared" si="574"/>
        <v>2020</v>
      </c>
      <c r="B18382" s="205" t="s">
        <v>691</v>
      </c>
      <c r="C18382" s="205" t="s">
        <v>692</v>
      </c>
      <c r="D18382" s="72" t="str">
        <f t="shared" si="575"/>
        <v>jun/2020</v>
      </c>
      <c r="E18382" s="206">
        <v>43999</v>
      </c>
      <c r="F18382" s="205" t="s">
        <v>2011</v>
      </c>
      <c r="G18382" s="205" t="s">
        <v>287</v>
      </c>
      <c r="H18382" s="207" t="s">
        <v>3060</v>
      </c>
      <c r="I18382" s="207" t="s">
        <v>268</v>
      </c>
      <c r="J18382" s="207">
        <v>-452.36</v>
      </c>
      <c r="K18382" s="79" t="str">
        <f>IFERROR(IFERROR(VLOOKUP(I18382,'DE-PARA'!B:D,3,0),VLOOKUP(I18382,'DE-PARA'!C:D,2,0)),"NÃO ENCONTRADO")</f>
        <v>Despesas com Viagens</v>
      </c>
      <c r="L18382" s="56" t="str">
        <f>VLOOKUP(K18382,'Base -Receita-Despesa'!$B:$AS,1,FALSE)</f>
        <v>Despesas com Viagens</v>
      </c>
    </row>
    <row r="18383" spans="1:12" x14ac:dyDescent="0.3">
      <c r="A18383" s="286" t="str">
        <f t="shared" si="574"/>
        <v>2020</v>
      </c>
      <c r="B18383" s="205" t="s">
        <v>691</v>
      </c>
      <c r="C18383" s="205" t="s">
        <v>692</v>
      </c>
      <c r="D18383" s="72" t="str">
        <f t="shared" si="575"/>
        <v>jun/2020</v>
      </c>
      <c r="E18383" s="206">
        <v>43999</v>
      </c>
      <c r="F18383" s="205" t="s">
        <v>210</v>
      </c>
      <c r="G18383" s="205" t="s">
        <v>287</v>
      </c>
      <c r="H18383" s="207" t="s">
        <v>196</v>
      </c>
      <c r="I18383" s="207" t="s">
        <v>130</v>
      </c>
      <c r="J18383" s="207">
        <v>-10</v>
      </c>
      <c r="K18383" s="79" t="str">
        <f>IFERROR(IFERROR(VLOOKUP(I18383,'DE-PARA'!B:D,3,0),VLOOKUP(I18383,'DE-PARA'!C:D,2,0)),"NÃO ENCONTRADO")</f>
        <v>Outras Saídas</v>
      </c>
      <c r="L18383" s="56" t="str">
        <f>VLOOKUP(K18383,'Base -Receita-Despesa'!$B:$AS,1,FALSE)</f>
        <v>Outras Saídas</v>
      </c>
    </row>
    <row r="18384" spans="1:12" x14ac:dyDescent="0.3">
      <c r="A18384" s="286" t="str">
        <f t="shared" si="574"/>
        <v>2020</v>
      </c>
      <c r="B18384" s="205" t="s">
        <v>691</v>
      </c>
      <c r="C18384" s="205" t="s">
        <v>692</v>
      </c>
      <c r="D18384" s="72" t="str">
        <f t="shared" si="575"/>
        <v>jun/2020</v>
      </c>
      <c r="E18384" s="206">
        <v>43999</v>
      </c>
      <c r="F18384" s="205" t="s">
        <v>210</v>
      </c>
      <c r="G18384" s="205" t="s">
        <v>287</v>
      </c>
      <c r="H18384" s="207" t="s">
        <v>196</v>
      </c>
      <c r="I18384" s="207" t="s">
        <v>130</v>
      </c>
      <c r="J18384" s="207">
        <v>-10</v>
      </c>
      <c r="K18384" s="79" t="str">
        <f>IFERROR(IFERROR(VLOOKUP(I18384,'DE-PARA'!B:D,3,0),VLOOKUP(I18384,'DE-PARA'!C:D,2,0)),"NÃO ENCONTRADO")</f>
        <v>Outras Saídas</v>
      </c>
      <c r="L18384" s="56" t="str">
        <f>VLOOKUP(K18384,'Base -Receita-Despesa'!$B:$AS,1,FALSE)</f>
        <v>Outras Saídas</v>
      </c>
    </row>
    <row r="18385" spans="1:12" x14ac:dyDescent="0.3">
      <c r="A18385" s="286" t="str">
        <f t="shared" si="574"/>
        <v>2020</v>
      </c>
      <c r="B18385" s="205" t="s">
        <v>691</v>
      </c>
      <c r="C18385" s="205" t="s">
        <v>692</v>
      </c>
      <c r="D18385" s="72" t="str">
        <f t="shared" si="575"/>
        <v>jun/2020</v>
      </c>
      <c r="E18385" s="206">
        <v>43999</v>
      </c>
      <c r="F18385" s="205" t="s">
        <v>210</v>
      </c>
      <c r="G18385" s="205" t="s">
        <v>287</v>
      </c>
      <c r="H18385" s="207" t="s">
        <v>196</v>
      </c>
      <c r="I18385" s="207" t="s">
        <v>130</v>
      </c>
      <c r="J18385" s="207">
        <v>-10</v>
      </c>
      <c r="K18385" s="79" t="str">
        <f>IFERROR(IFERROR(VLOOKUP(I18385,'DE-PARA'!B:D,3,0),VLOOKUP(I18385,'DE-PARA'!C:D,2,0)),"NÃO ENCONTRADO")</f>
        <v>Outras Saídas</v>
      </c>
      <c r="L18385" s="56" t="str">
        <f>VLOOKUP(K18385,'Base -Receita-Despesa'!$B:$AS,1,FALSE)</f>
        <v>Outras Saídas</v>
      </c>
    </row>
    <row r="18386" spans="1:12" x14ac:dyDescent="0.3">
      <c r="A18386" s="286" t="str">
        <f t="shared" si="574"/>
        <v>2020</v>
      </c>
      <c r="B18386" s="205" t="s">
        <v>691</v>
      </c>
      <c r="C18386" s="205" t="s">
        <v>692</v>
      </c>
      <c r="D18386" s="72" t="str">
        <f t="shared" si="575"/>
        <v>jun/2020</v>
      </c>
      <c r="E18386" s="206">
        <v>43999</v>
      </c>
      <c r="F18386" s="205" t="s">
        <v>210</v>
      </c>
      <c r="G18386" s="205" t="s">
        <v>287</v>
      </c>
      <c r="H18386" s="207" t="s">
        <v>196</v>
      </c>
      <c r="I18386" s="207" t="s">
        <v>130</v>
      </c>
      <c r="J18386" s="207">
        <v>-10</v>
      </c>
      <c r="K18386" s="79" t="str">
        <f>IFERROR(IFERROR(VLOOKUP(I18386,'DE-PARA'!B:D,3,0),VLOOKUP(I18386,'DE-PARA'!C:D,2,0)),"NÃO ENCONTRADO")</f>
        <v>Outras Saídas</v>
      </c>
      <c r="L18386" s="56" t="str">
        <f>VLOOKUP(K18386,'Base -Receita-Despesa'!$B:$AS,1,FALSE)</f>
        <v>Outras Saídas</v>
      </c>
    </row>
    <row r="18387" spans="1:12" x14ac:dyDescent="0.3">
      <c r="A18387" s="286" t="str">
        <f t="shared" si="574"/>
        <v>2020</v>
      </c>
      <c r="B18387" s="205" t="s">
        <v>691</v>
      </c>
      <c r="C18387" s="205" t="s">
        <v>692</v>
      </c>
      <c r="D18387" s="72" t="str">
        <f t="shared" si="575"/>
        <v>jun/2020</v>
      </c>
      <c r="E18387" s="206">
        <v>43999</v>
      </c>
      <c r="F18387" s="205">
        <v>891668</v>
      </c>
      <c r="G18387" s="205" t="s">
        <v>317</v>
      </c>
      <c r="H18387" s="207" t="s">
        <v>3061</v>
      </c>
      <c r="I18387" s="207" t="s">
        <v>241</v>
      </c>
      <c r="J18387" s="208">
        <v>-1994.71</v>
      </c>
      <c r="K18387" s="79" t="str">
        <f>IFERROR(IFERROR(VLOOKUP(I18387,'DE-PARA'!B:D,3,0),VLOOKUP(I18387,'DE-PARA'!C:D,2,0)),"NÃO ENCONTRADO")</f>
        <v>Materiais</v>
      </c>
      <c r="L18387" s="56" t="str">
        <f>VLOOKUP(K18387,'Base -Receita-Despesa'!$B:$AS,1,FALSE)</f>
        <v>Materiais</v>
      </c>
    </row>
    <row r="18388" spans="1:12" x14ac:dyDescent="0.3">
      <c r="A18388" s="286" t="str">
        <f t="shared" si="574"/>
        <v>2020</v>
      </c>
      <c r="B18388" s="205" t="s">
        <v>691</v>
      </c>
      <c r="C18388" s="205" t="s">
        <v>692</v>
      </c>
      <c r="D18388" s="72" t="str">
        <f t="shared" si="575"/>
        <v>jun/2020</v>
      </c>
      <c r="E18388" s="206">
        <v>43999</v>
      </c>
      <c r="F18388" s="205">
        <v>891678</v>
      </c>
      <c r="G18388" s="205" t="s">
        <v>303</v>
      </c>
      <c r="H18388" s="207" t="s">
        <v>3061</v>
      </c>
      <c r="I18388" s="207" t="s">
        <v>240</v>
      </c>
      <c r="J18388" s="208">
        <v>-1012.37</v>
      </c>
      <c r="K18388" s="79" t="str">
        <f>IFERROR(IFERROR(VLOOKUP(I18388,'DE-PARA'!B:D,3,0),VLOOKUP(I18388,'DE-PARA'!C:D,2,0)),"NÃO ENCONTRADO")</f>
        <v>Materiais</v>
      </c>
      <c r="L18388" s="56" t="str">
        <f>VLOOKUP(K18388,'Base -Receita-Despesa'!$B:$AS,1,FALSE)</f>
        <v>Materiais</v>
      </c>
    </row>
    <row r="18389" spans="1:12" x14ac:dyDescent="0.3">
      <c r="A18389" s="286" t="str">
        <f t="shared" si="574"/>
        <v>2020</v>
      </c>
      <c r="B18389" s="205" t="s">
        <v>691</v>
      </c>
      <c r="C18389" s="205" t="s">
        <v>692</v>
      </c>
      <c r="D18389" s="72" t="str">
        <f t="shared" si="575"/>
        <v>jun/2020</v>
      </c>
      <c r="E18389" s="206">
        <v>43999</v>
      </c>
      <c r="F18389" s="205">
        <v>892183</v>
      </c>
      <c r="G18389" s="205" t="s">
        <v>287</v>
      </c>
      <c r="H18389" s="207" t="s">
        <v>3061</v>
      </c>
      <c r="I18389" s="207" t="s">
        <v>241</v>
      </c>
      <c r="J18389" s="207">
        <v>-336</v>
      </c>
      <c r="K18389" s="79" t="str">
        <f>IFERROR(IFERROR(VLOOKUP(I18389,'DE-PARA'!B:D,3,0),VLOOKUP(I18389,'DE-PARA'!C:D,2,0)),"NÃO ENCONTRADO")</f>
        <v>Materiais</v>
      </c>
      <c r="L18389" s="56" t="str">
        <f>VLOOKUP(K18389,'Base -Receita-Despesa'!$B:$AS,1,FALSE)</f>
        <v>Materiais</v>
      </c>
    </row>
    <row r="18390" spans="1:12" x14ac:dyDescent="0.3">
      <c r="A18390" s="286" t="str">
        <f t="shared" si="574"/>
        <v>2020</v>
      </c>
      <c r="B18390" s="205" t="s">
        <v>691</v>
      </c>
      <c r="C18390" s="205" t="s">
        <v>692</v>
      </c>
      <c r="D18390" s="72" t="str">
        <f t="shared" si="575"/>
        <v>jun/2020</v>
      </c>
      <c r="E18390" s="206">
        <v>43999</v>
      </c>
      <c r="F18390" s="205">
        <v>891597</v>
      </c>
      <c r="G18390" s="205" t="s">
        <v>317</v>
      </c>
      <c r="H18390" s="207" t="s">
        <v>3061</v>
      </c>
      <c r="I18390" s="207" t="s">
        <v>241</v>
      </c>
      <c r="J18390" s="208">
        <v>-1717.44</v>
      </c>
      <c r="K18390" s="79" t="str">
        <f>IFERROR(IFERROR(VLOOKUP(I18390,'DE-PARA'!B:D,3,0),VLOOKUP(I18390,'DE-PARA'!C:D,2,0)),"NÃO ENCONTRADO")</f>
        <v>Materiais</v>
      </c>
      <c r="L18390" s="56" t="str">
        <f>VLOOKUP(K18390,'Base -Receita-Despesa'!$B:$AS,1,FALSE)</f>
        <v>Materiais</v>
      </c>
    </row>
    <row r="18391" spans="1:12" x14ac:dyDescent="0.3">
      <c r="A18391" s="286" t="str">
        <f t="shared" si="574"/>
        <v>2020</v>
      </c>
      <c r="B18391" s="205" t="s">
        <v>691</v>
      </c>
      <c r="C18391" s="205" t="s">
        <v>692</v>
      </c>
      <c r="D18391" s="72" t="str">
        <f t="shared" si="575"/>
        <v>jun/2020</v>
      </c>
      <c r="E18391" s="206">
        <v>43999</v>
      </c>
      <c r="F18391" s="205">
        <v>891952</v>
      </c>
      <c r="G18391" s="205" t="s">
        <v>287</v>
      </c>
      <c r="H18391" s="207" t="s">
        <v>3061</v>
      </c>
      <c r="I18391" s="207" t="s">
        <v>241</v>
      </c>
      <c r="J18391" s="207">
        <v>-605.99</v>
      </c>
      <c r="K18391" s="79" t="str">
        <f>IFERROR(IFERROR(VLOOKUP(I18391,'DE-PARA'!B:D,3,0),VLOOKUP(I18391,'DE-PARA'!C:D,2,0)),"NÃO ENCONTRADO")</f>
        <v>Materiais</v>
      </c>
      <c r="L18391" s="56" t="str">
        <f>VLOOKUP(K18391,'Base -Receita-Despesa'!$B:$AS,1,FALSE)</f>
        <v>Materiais</v>
      </c>
    </row>
    <row r="18392" spans="1:12" x14ac:dyDescent="0.3">
      <c r="A18392" s="286" t="str">
        <f t="shared" si="574"/>
        <v>2020</v>
      </c>
      <c r="B18392" s="205" t="s">
        <v>691</v>
      </c>
      <c r="C18392" s="205" t="s">
        <v>692</v>
      </c>
      <c r="D18392" s="72" t="str">
        <f t="shared" si="575"/>
        <v>jun/2020</v>
      </c>
      <c r="E18392" s="206">
        <v>43999</v>
      </c>
      <c r="F18392" s="205">
        <v>891815</v>
      </c>
      <c r="G18392" s="205" t="s">
        <v>317</v>
      </c>
      <c r="H18392" s="207" t="s">
        <v>3061</v>
      </c>
      <c r="I18392" s="207" t="s">
        <v>240</v>
      </c>
      <c r="J18392" s="208">
        <v>-9970.76</v>
      </c>
      <c r="K18392" s="79" t="str">
        <f>IFERROR(IFERROR(VLOOKUP(I18392,'DE-PARA'!B:D,3,0),VLOOKUP(I18392,'DE-PARA'!C:D,2,0)),"NÃO ENCONTRADO")</f>
        <v>Materiais</v>
      </c>
      <c r="L18392" s="56" t="str">
        <f>VLOOKUP(K18392,'Base -Receita-Despesa'!$B:$AS,1,FALSE)</f>
        <v>Materiais</v>
      </c>
    </row>
    <row r="18393" spans="1:12" x14ac:dyDescent="0.3">
      <c r="A18393" s="286" t="str">
        <f t="shared" si="574"/>
        <v>2020</v>
      </c>
      <c r="B18393" s="205" t="s">
        <v>691</v>
      </c>
      <c r="C18393" s="205" t="s">
        <v>692</v>
      </c>
      <c r="D18393" s="72" t="str">
        <f t="shared" si="575"/>
        <v>jun/2020</v>
      </c>
      <c r="E18393" s="206">
        <v>43999</v>
      </c>
      <c r="F18393" s="205">
        <v>891668</v>
      </c>
      <c r="G18393" s="205" t="s">
        <v>317</v>
      </c>
      <c r="H18393" s="207" t="s">
        <v>3061</v>
      </c>
      <c r="I18393" s="207" t="s">
        <v>241</v>
      </c>
      <c r="J18393" s="208">
        <v>1994.71</v>
      </c>
      <c r="K18393" s="79" t="str">
        <f>IFERROR(IFERROR(VLOOKUP(I18393,'DE-PARA'!B:D,3,0),VLOOKUP(I18393,'DE-PARA'!C:D,2,0)),"NÃO ENCONTRADO")</f>
        <v>Materiais</v>
      </c>
      <c r="L18393" s="56" t="str">
        <f>VLOOKUP(K18393,'Base -Receita-Despesa'!$B:$AS,1,FALSE)</f>
        <v>Materiais</v>
      </c>
    </row>
    <row r="18394" spans="1:12" x14ac:dyDescent="0.3">
      <c r="A18394" s="286" t="str">
        <f t="shared" si="574"/>
        <v>2020</v>
      </c>
      <c r="B18394" s="205" t="s">
        <v>691</v>
      </c>
      <c r="C18394" s="205" t="s">
        <v>692</v>
      </c>
      <c r="D18394" s="72" t="str">
        <f t="shared" si="575"/>
        <v>jun/2020</v>
      </c>
      <c r="E18394" s="206">
        <v>43999</v>
      </c>
      <c r="F18394" s="205">
        <v>891678</v>
      </c>
      <c r="G18394" s="205" t="s">
        <v>303</v>
      </c>
      <c r="H18394" s="207" t="s">
        <v>3061</v>
      </c>
      <c r="I18394" s="207" t="s">
        <v>240</v>
      </c>
      <c r="J18394" s="208">
        <v>1012.37</v>
      </c>
      <c r="K18394" s="79" t="str">
        <f>IFERROR(IFERROR(VLOOKUP(I18394,'DE-PARA'!B:D,3,0),VLOOKUP(I18394,'DE-PARA'!C:D,2,0)),"NÃO ENCONTRADO")</f>
        <v>Materiais</v>
      </c>
      <c r="L18394" s="56" t="str">
        <f>VLOOKUP(K18394,'Base -Receita-Despesa'!$B:$AS,1,FALSE)</f>
        <v>Materiais</v>
      </c>
    </row>
    <row r="18395" spans="1:12" x14ac:dyDescent="0.3">
      <c r="A18395" s="286" t="str">
        <f t="shared" si="574"/>
        <v>2020</v>
      </c>
      <c r="B18395" s="205" t="s">
        <v>691</v>
      </c>
      <c r="C18395" s="205" t="s">
        <v>692</v>
      </c>
      <c r="D18395" s="72" t="str">
        <f t="shared" si="575"/>
        <v>jun/2020</v>
      </c>
      <c r="E18395" s="206">
        <v>43999</v>
      </c>
      <c r="F18395" s="205">
        <v>892183</v>
      </c>
      <c r="G18395" s="205" t="s">
        <v>287</v>
      </c>
      <c r="H18395" s="207" t="s">
        <v>3061</v>
      </c>
      <c r="I18395" s="207" t="s">
        <v>241</v>
      </c>
      <c r="J18395" s="207">
        <v>336</v>
      </c>
      <c r="K18395" s="79" t="str">
        <f>IFERROR(IFERROR(VLOOKUP(I18395,'DE-PARA'!B:D,3,0),VLOOKUP(I18395,'DE-PARA'!C:D,2,0)),"NÃO ENCONTRADO")</f>
        <v>Materiais</v>
      </c>
      <c r="L18395" s="56" t="str">
        <f>VLOOKUP(K18395,'Base -Receita-Despesa'!$B:$AS,1,FALSE)</f>
        <v>Materiais</v>
      </c>
    </row>
    <row r="18396" spans="1:12" x14ac:dyDescent="0.3">
      <c r="A18396" s="286" t="str">
        <f t="shared" si="574"/>
        <v>2020</v>
      </c>
      <c r="B18396" s="205" t="s">
        <v>691</v>
      </c>
      <c r="C18396" s="205" t="s">
        <v>692</v>
      </c>
      <c r="D18396" s="72" t="str">
        <f t="shared" si="575"/>
        <v>jun/2020</v>
      </c>
      <c r="E18396" s="206">
        <v>43999</v>
      </c>
      <c r="F18396" s="205">
        <v>891597</v>
      </c>
      <c r="G18396" s="205" t="s">
        <v>317</v>
      </c>
      <c r="H18396" s="207" t="s">
        <v>3061</v>
      </c>
      <c r="I18396" s="207" t="s">
        <v>241</v>
      </c>
      <c r="J18396" s="208">
        <v>1717.44</v>
      </c>
      <c r="K18396" s="79" t="str">
        <f>IFERROR(IFERROR(VLOOKUP(I18396,'DE-PARA'!B:D,3,0),VLOOKUP(I18396,'DE-PARA'!C:D,2,0)),"NÃO ENCONTRADO")</f>
        <v>Materiais</v>
      </c>
      <c r="L18396" s="56" t="str">
        <f>VLOOKUP(K18396,'Base -Receita-Despesa'!$B:$AS,1,FALSE)</f>
        <v>Materiais</v>
      </c>
    </row>
    <row r="18397" spans="1:12" x14ac:dyDescent="0.3">
      <c r="A18397" s="286" t="str">
        <f t="shared" si="574"/>
        <v>2020</v>
      </c>
      <c r="B18397" s="205" t="s">
        <v>691</v>
      </c>
      <c r="C18397" s="205" t="s">
        <v>692</v>
      </c>
      <c r="D18397" s="72" t="str">
        <f t="shared" si="575"/>
        <v>jun/2020</v>
      </c>
      <c r="E18397" s="206">
        <v>43999</v>
      </c>
      <c r="F18397" s="205">
        <v>891952</v>
      </c>
      <c r="G18397" s="205" t="s">
        <v>287</v>
      </c>
      <c r="H18397" s="207" t="s">
        <v>3061</v>
      </c>
      <c r="I18397" s="207" t="s">
        <v>241</v>
      </c>
      <c r="J18397" s="207">
        <v>605.99</v>
      </c>
      <c r="K18397" s="79" t="str">
        <f>IFERROR(IFERROR(VLOOKUP(I18397,'DE-PARA'!B:D,3,0),VLOOKUP(I18397,'DE-PARA'!C:D,2,0)),"NÃO ENCONTRADO")</f>
        <v>Materiais</v>
      </c>
      <c r="L18397" s="56" t="str">
        <f>VLOOKUP(K18397,'Base -Receita-Despesa'!$B:$AS,1,FALSE)</f>
        <v>Materiais</v>
      </c>
    </row>
    <row r="18398" spans="1:12" x14ac:dyDescent="0.3">
      <c r="A18398" s="286" t="str">
        <f t="shared" si="574"/>
        <v>2020</v>
      </c>
      <c r="B18398" s="205" t="s">
        <v>691</v>
      </c>
      <c r="C18398" s="205" t="s">
        <v>692</v>
      </c>
      <c r="D18398" s="72" t="str">
        <f t="shared" si="575"/>
        <v>jun/2020</v>
      </c>
      <c r="E18398" s="206">
        <v>43999</v>
      </c>
      <c r="F18398" s="205">
        <v>891815</v>
      </c>
      <c r="G18398" s="205" t="s">
        <v>317</v>
      </c>
      <c r="H18398" s="207" t="s">
        <v>3061</v>
      </c>
      <c r="I18398" s="207" t="s">
        <v>240</v>
      </c>
      <c r="J18398" s="208">
        <v>9970.76</v>
      </c>
      <c r="K18398" s="79" t="str">
        <f>IFERROR(IFERROR(VLOOKUP(I18398,'DE-PARA'!B:D,3,0),VLOOKUP(I18398,'DE-PARA'!C:D,2,0)),"NÃO ENCONTRADO")</f>
        <v>Materiais</v>
      </c>
      <c r="L18398" s="56" t="str">
        <f>VLOOKUP(K18398,'Base -Receita-Despesa'!$B:$AS,1,FALSE)</f>
        <v>Materiais</v>
      </c>
    </row>
    <row r="18399" spans="1:12" x14ac:dyDescent="0.3">
      <c r="A18399" s="286" t="str">
        <f t="shared" si="574"/>
        <v>2020</v>
      </c>
      <c r="B18399" s="205" t="s">
        <v>691</v>
      </c>
      <c r="C18399" s="205" t="s">
        <v>692</v>
      </c>
      <c r="D18399" s="72" t="str">
        <f t="shared" si="575"/>
        <v>jun/2020</v>
      </c>
      <c r="E18399" s="206">
        <v>44000</v>
      </c>
      <c r="F18399" s="205">
        <v>891668</v>
      </c>
      <c r="G18399" s="205" t="s">
        <v>317</v>
      </c>
      <c r="H18399" s="207" t="s">
        <v>3061</v>
      </c>
      <c r="I18399" s="207" t="s">
        <v>241</v>
      </c>
      <c r="J18399" s="208">
        <v>-1994.71</v>
      </c>
      <c r="K18399" s="79" t="str">
        <f>IFERROR(IFERROR(VLOOKUP(I18399,'DE-PARA'!B:D,3,0),VLOOKUP(I18399,'DE-PARA'!C:D,2,0)),"NÃO ENCONTRADO")</f>
        <v>Materiais</v>
      </c>
      <c r="L18399" s="56" t="str">
        <f>VLOOKUP(K18399,'Base -Receita-Despesa'!$B:$AS,1,FALSE)</f>
        <v>Materiais</v>
      </c>
    </row>
    <row r="18400" spans="1:12" x14ac:dyDescent="0.3">
      <c r="A18400" s="286" t="str">
        <f t="shared" si="574"/>
        <v>2020</v>
      </c>
      <c r="B18400" s="205" t="s">
        <v>691</v>
      </c>
      <c r="C18400" s="205" t="s">
        <v>692</v>
      </c>
      <c r="D18400" s="72" t="str">
        <f t="shared" si="575"/>
        <v>jun/2020</v>
      </c>
      <c r="E18400" s="206">
        <v>44000</v>
      </c>
      <c r="F18400" s="205">
        <v>891678</v>
      </c>
      <c r="G18400" s="205" t="s">
        <v>303</v>
      </c>
      <c r="H18400" s="207" t="s">
        <v>3061</v>
      </c>
      <c r="I18400" s="207" t="s">
        <v>240</v>
      </c>
      <c r="J18400" s="208">
        <v>-1012.37</v>
      </c>
      <c r="K18400" s="79" t="str">
        <f>IFERROR(IFERROR(VLOOKUP(I18400,'DE-PARA'!B:D,3,0),VLOOKUP(I18400,'DE-PARA'!C:D,2,0)),"NÃO ENCONTRADO")</f>
        <v>Materiais</v>
      </c>
      <c r="L18400" s="56" t="str">
        <f>VLOOKUP(K18400,'Base -Receita-Despesa'!$B:$AS,1,FALSE)</f>
        <v>Materiais</v>
      </c>
    </row>
    <row r="18401" spans="1:12" x14ac:dyDescent="0.3">
      <c r="A18401" s="286" t="str">
        <f t="shared" si="574"/>
        <v>2020</v>
      </c>
      <c r="B18401" s="205" t="s">
        <v>691</v>
      </c>
      <c r="C18401" s="205" t="s">
        <v>692</v>
      </c>
      <c r="D18401" s="72" t="str">
        <f t="shared" si="575"/>
        <v>jun/2020</v>
      </c>
      <c r="E18401" s="206">
        <v>44000</v>
      </c>
      <c r="F18401" s="205">
        <v>892183</v>
      </c>
      <c r="G18401" s="205" t="s">
        <v>287</v>
      </c>
      <c r="H18401" s="207" t="s">
        <v>3061</v>
      </c>
      <c r="I18401" s="207" t="s">
        <v>241</v>
      </c>
      <c r="J18401" s="207">
        <v>-336</v>
      </c>
      <c r="K18401" s="79" t="str">
        <f>IFERROR(IFERROR(VLOOKUP(I18401,'DE-PARA'!B:D,3,0),VLOOKUP(I18401,'DE-PARA'!C:D,2,0)),"NÃO ENCONTRADO")</f>
        <v>Materiais</v>
      </c>
      <c r="L18401" s="56" t="str">
        <f>VLOOKUP(K18401,'Base -Receita-Despesa'!$B:$AS,1,FALSE)</f>
        <v>Materiais</v>
      </c>
    </row>
    <row r="18402" spans="1:12" x14ac:dyDescent="0.3">
      <c r="A18402" s="286" t="str">
        <f t="shared" si="574"/>
        <v>2020</v>
      </c>
      <c r="B18402" s="205" t="s">
        <v>691</v>
      </c>
      <c r="C18402" s="205" t="s">
        <v>692</v>
      </c>
      <c r="D18402" s="72" t="str">
        <f t="shared" si="575"/>
        <v>jun/2020</v>
      </c>
      <c r="E18402" s="206">
        <v>44000</v>
      </c>
      <c r="F18402" s="205">
        <v>891597</v>
      </c>
      <c r="G18402" s="205" t="s">
        <v>317</v>
      </c>
      <c r="H18402" s="207" t="s">
        <v>3061</v>
      </c>
      <c r="I18402" s="207" t="s">
        <v>241</v>
      </c>
      <c r="J18402" s="208">
        <v>-1717.44</v>
      </c>
      <c r="K18402" s="79" t="str">
        <f>IFERROR(IFERROR(VLOOKUP(I18402,'DE-PARA'!B:D,3,0),VLOOKUP(I18402,'DE-PARA'!C:D,2,0)),"NÃO ENCONTRADO")</f>
        <v>Materiais</v>
      </c>
      <c r="L18402" s="56" t="str">
        <f>VLOOKUP(K18402,'Base -Receita-Despesa'!$B:$AS,1,FALSE)</f>
        <v>Materiais</v>
      </c>
    </row>
    <row r="18403" spans="1:12" x14ac:dyDescent="0.3">
      <c r="A18403" s="286" t="str">
        <f t="shared" si="574"/>
        <v>2020</v>
      </c>
      <c r="B18403" s="205" t="s">
        <v>691</v>
      </c>
      <c r="C18403" s="205" t="s">
        <v>692</v>
      </c>
      <c r="D18403" s="72" t="str">
        <f t="shared" si="575"/>
        <v>jun/2020</v>
      </c>
      <c r="E18403" s="206">
        <v>44000</v>
      </c>
      <c r="F18403" s="205">
        <v>891952</v>
      </c>
      <c r="G18403" s="205" t="s">
        <v>287</v>
      </c>
      <c r="H18403" s="207" t="s">
        <v>3061</v>
      </c>
      <c r="I18403" s="207" t="s">
        <v>241</v>
      </c>
      <c r="J18403" s="207">
        <v>-605.99</v>
      </c>
      <c r="K18403" s="79" t="str">
        <f>IFERROR(IFERROR(VLOOKUP(I18403,'DE-PARA'!B:D,3,0),VLOOKUP(I18403,'DE-PARA'!C:D,2,0)),"NÃO ENCONTRADO")</f>
        <v>Materiais</v>
      </c>
      <c r="L18403" s="56" t="str">
        <f>VLOOKUP(K18403,'Base -Receita-Despesa'!$B:$AS,1,FALSE)</f>
        <v>Materiais</v>
      </c>
    </row>
    <row r="18404" spans="1:12" x14ac:dyDescent="0.3">
      <c r="A18404" s="286" t="str">
        <f t="shared" si="574"/>
        <v>2020</v>
      </c>
      <c r="B18404" s="205" t="s">
        <v>691</v>
      </c>
      <c r="C18404" s="205" t="s">
        <v>692</v>
      </c>
      <c r="D18404" s="72" t="str">
        <f t="shared" si="575"/>
        <v>jun/2020</v>
      </c>
      <c r="E18404" s="206">
        <v>44000</v>
      </c>
      <c r="F18404" s="205">
        <v>891815</v>
      </c>
      <c r="G18404" s="205" t="s">
        <v>317</v>
      </c>
      <c r="H18404" s="207" t="s">
        <v>3061</v>
      </c>
      <c r="I18404" s="207" t="s">
        <v>240</v>
      </c>
      <c r="J18404" s="208">
        <v>-9970.76</v>
      </c>
      <c r="K18404" s="79" t="str">
        <f>IFERROR(IFERROR(VLOOKUP(I18404,'DE-PARA'!B:D,3,0),VLOOKUP(I18404,'DE-PARA'!C:D,2,0)),"NÃO ENCONTRADO")</f>
        <v>Materiais</v>
      </c>
      <c r="L18404" s="56" t="str">
        <f>VLOOKUP(K18404,'Base -Receita-Despesa'!$B:$AS,1,FALSE)</f>
        <v>Materiais</v>
      </c>
    </row>
    <row r="18405" spans="1:12" x14ac:dyDescent="0.3">
      <c r="A18405" s="286" t="str">
        <f t="shared" si="574"/>
        <v>2020</v>
      </c>
      <c r="B18405" s="205" t="s">
        <v>691</v>
      </c>
      <c r="C18405" s="205" t="s">
        <v>692</v>
      </c>
      <c r="D18405" s="72" t="str">
        <f t="shared" si="575"/>
        <v>jun/2020</v>
      </c>
      <c r="E18405" s="206">
        <v>44000</v>
      </c>
      <c r="F18405" s="205">
        <v>29414</v>
      </c>
      <c r="G18405" s="205" t="s">
        <v>287</v>
      </c>
      <c r="H18405" s="207" t="s">
        <v>3062</v>
      </c>
      <c r="I18405" s="207" t="s">
        <v>241</v>
      </c>
      <c r="J18405" s="208">
        <v>-6870</v>
      </c>
      <c r="K18405" s="79" t="str">
        <f>IFERROR(IFERROR(VLOOKUP(I18405,'DE-PARA'!B:D,3,0),VLOOKUP(I18405,'DE-PARA'!C:D,2,0)),"NÃO ENCONTRADO")</f>
        <v>Materiais</v>
      </c>
      <c r="L18405" s="56" t="str">
        <f>VLOOKUP(K18405,'Base -Receita-Despesa'!$B:$AS,1,FALSE)</f>
        <v>Materiais</v>
      </c>
    </row>
    <row r="18406" spans="1:12" x14ac:dyDescent="0.3">
      <c r="A18406" s="286" t="str">
        <f t="shared" si="574"/>
        <v>2020</v>
      </c>
      <c r="B18406" s="205" t="s">
        <v>691</v>
      </c>
      <c r="C18406" s="205" t="s">
        <v>692</v>
      </c>
      <c r="D18406" s="72" t="str">
        <f t="shared" si="575"/>
        <v>jun/2020</v>
      </c>
      <c r="E18406" s="206">
        <v>44000</v>
      </c>
      <c r="F18406" s="205">
        <v>12457</v>
      </c>
      <c r="G18406" s="205" t="s">
        <v>287</v>
      </c>
      <c r="H18406" s="207" t="s">
        <v>2757</v>
      </c>
      <c r="I18406" s="207" t="s">
        <v>241</v>
      </c>
      <c r="J18406" s="208">
        <v>-11610</v>
      </c>
      <c r="K18406" s="79" t="str">
        <f>IFERROR(IFERROR(VLOOKUP(I18406,'DE-PARA'!B:D,3,0),VLOOKUP(I18406,'DE-PARA'!C:D,2,0)),"NÃO ENCONTRADO")</f>
        <v>Materiais</v>
      </c>
      <c r="L18406" s="56" t="str">
        <f>VLOOKUP(K18406,'Base -Receita-Despesa'!$B:$AS,1,FALSE)</f>
        <v>Materiais</v>
      </c>
    </row>
    <row r="18407" spans="1:12" x14ac:dyDescent="0.3">
      <c r="A18407" s="286" t="str">
        <f t="shared" si="574"/>
        <v>2020</v>
      </c>
      <c r="B18407" s="205" t="s">
        <v>691</v>
      </c>
      <c r="C18407" s="205" t="s">
        <v>692</v>
      </c>
      <c r="D18407" s="72" t="str">
        <f t="shared" si="575"/>
        <v>jun/2020</v>
      </c>
      <c r="E18407" s="206">
        <v>44000</v>
      </c>
      <c r="F18407" s="205">
        <v>432080</v>
      </c>
      <c r="G18407" s="205" t="s">
        <v>287</v>
      </c>
      <c r="H18407" s="207" t="s">
        <v>1039</v>
      </c>
      <c r="I18407" s="207" t="s">
        <v>245</v>
      </c>
      <c r="J18407" s="207">
        <v>-577.1</v>
      </c>
      <c r="K18407" s="79" t="str">
        <f>IFERROR(IFERROR(VLOOKUP(I18407,'DE-PARA'!B:D,3,0),VLOOKUP(I18407,'DE-PARA'!C:D,2,0)),"NÃO ENCONTRADO")</f>
        <v>Materiais</v>
      </c>
      <c r="L18407" s="56" t="str">
        <f>VLOOKUP(K18407,'Base -Receita-Despesa'!$B:$AS,1,FALSE)</f>
        <v>Materiais</v>
      </c>
    </row>
    <row r="18408" spans="1:12" x14ac:dyDescent="0.3">
      <c r="A18408" s="286" t="str">
        <f t="shared" si="574"/>
        <v>2020</v>
      </c>
      <c r="B18408" s="205" t="s">
        <v>691</v>
      </c>
      <c r="C18408" s="205" t="s">
        <v>692</v>
      </c>
      <c r="D18408" s="72" t="str">
        <f t="shared" si="575"/>
        <v>jun/2020</v>
      </c>
      <c r="E18408" s="206">
        <v>44000</v>
      </c>
      <c r="F18408" s="205">
        <v>432509</v>
      </c>
      <c r="G18408" s="205" t="s">
        <v>287</v>
      </c>
      <c r="H18408" s="207" t="s">
        <v>1039</v>
      </c>
      <c r="I18408" s="207" t="s">
        <v>245</v>
      </c>
      <c r="J18408" s="207">
        <v>-890.23</v>
      </c>
      <c r="K18408" s="79" t="str">
        <f>IFERROR(IFERROR(VLOOKUP(I18408,'DE-PARA'!B:D,3,0),VLOOKUP(I18408,'DE-PARA'!C:D,2,0)),"NÃO ENCONTRADO")</f>
        <v>Materiais</v>
      </c>
      <c r="L18408" s="56" t="str">
        <f>VLOOKUP(K18408,'Base -Receita-Despesa'!$B:$AS,1,FALSE)</f>
        <v>Materiais</v>
      </c>
    </row>
    <row r="18409" spans="1:12" x14ac:dyDescent="0.3">
      <c r="A18409" s="286" t="str">
        <f t="shared" si="574"/>
        <v>2020</v>
      </c>
      <c r="B18409" s="205" t="s">
        <v>691</v>
      </c>
      <c r="C18409" s="205" t="s">
        <v>692</v>
      </c>
      <c r="D18409" s="72" t="str">
        <f t="shared" si="575"/>
        <v>jun/2020</v>
      </c>
      <c r="E18409" s="206">
        <v>44000</v>
      </c>
      <c r="F18409" s="205">
        <v>432511</v>
      </c>
      <c r="G18409" s="205" t="s">
        <v>287</v>
      </c>
      <c r="H18409" s="207" t="s">
        <v>1039</v>
      </c>
      <c r="I18409" s="207" t="s">
        <v>245</v>
      </c>
      <c r="J18409" s="207">
        <v>-505.49</v>
      </c>
      <c r="K18409" s="79" t="str">
        <f>IFERROR(IFERROR(VLOOKUP(I18409,'DE-PARA'!B:D,3,0),VLOOKUP(I18409,'DE-PARA'!C:D,2,0)),"NÃO ENCONTRADO")</f>
        <v>Materiais</v>
      </c>
      <c r="L18409" s="56" t="str">
        <f>VLOOKUP(K18409,'Base -Receita-Despesa'!$B:$AS,1,FALSE)</f>
        <v>Materiais</v>
      </c>
    </row>
    <row r="18410" spans="1:12" x14ac:dyDescent="0.3">
      <c r="A18410" s="286" t="str">
        <f t="shared" si="574"/>
        <v>2020</v>
      </c>
      <c r="B18410" s="205" t="s">
        <v>691</v>
      </c>
      <c r="C18410" s="205" t="s">
        <v>692</v>
      </c>
      <c r="D18410" s="72" t="str">
        <f t="shared" si="575"/>
        <v>jun/2020</v>
      </c>
      <c r="E18410" s="206">
        <v>44000</v>
      </c>
      <c r="F18410" s="205">
        <v>432512</v>
      </c>
      <c r="G18410" s="205" t="s">
        <v>287</v>
      </c>
      <c r="H18410" s="207" t="s">
        <v>1039</v>
      </c>
      <c r="I18410" s="207" t="s">
        <v>245</v>
      </c>
      <c r="J18410" s="207">
        <v>-247.93</v>
      </c>
      <c r="K18410" s="79" t="str">
        <f>IFERROR(IFERROR(VLOOKUP(I18410,'DE-PARA'!B:D,3,0),VLOOKUP(I18410,'DE-PARA'!C:D,2,0)),"NÃO ENCONTRADO")</f>
        <v>Materiais</v>
      </c>
      <c r="L18410" s="56" t="str">
        <f>VLOOKUP(K18410,'Base -Receita-Despesa'!$B:$AS,1,FALSE)</f>
        <v>Materiais</v>
      </c>
    </row>
    <row r="18411" spans="1:12" x14ac:dyDescent="0.3">
      <c r="A18411" s="286" t="str">
        <f t="shared" si="574"/>
        <v>2020</v>
      </c>
      <c r="B18411" s="205" t="s">
        <v>691</v>
      </c>
      <c r="C18411" s="205" t="s">
        <v>692</v>
      </c>
      <c r="D18411" s="72" t="str">
        <f t="shared" si="575"/>
        <v>jun/2020</v>
      </c>
      <c r="E18411" s="206">
        <v>44000</v>
      </c>
      <c r="F18411" s="205">
        <v>432513</v>
      </c>
      <c r="G18411" s="205" t="s">
        <v>287</v>
      </c>
      <c r="H18411" s="207" t="s">
        <v>1039</v>
      </c>
      <c r="I18411" s="207" t="s">
        <v>245</v>
      </c>
      <c r="J18411" s="207">
        <v>-165.43</v>
      </c>
      <c r="K18411" s="79" t="str">
        <f>IFERROR(IFERROR(VLOOKUP(I18411,'DE-PARA'!B:D,3,0),VLOOKUP(I18411,'DE-PARA'!C:D,2,0)),"NÃO ENCONTRADO")</f>
        <v>Materiais</v>
      </c>
      <c r="L18411" s="56" t="str">
        <f>VLOOKUP(K18411,'Base -Receita-Despesa'!$B:$AS,1,FALSE)</f>
        <v>Materiais</v>
      </c>
    </row>
    <row r="18412" spans="1:12" x14ac:dyDescent="0.3">
      <c r="A18412" s="286" t="str">
        <f t="shared" si="574"/>
        <v>2020</v>
      </c>
      <c r="B18412" s="205" t="s">
        <v>691</v>
      </c>
      <c r="C18412" s="205" t="s">
        <v>692</v>
      </c>
      <c r="D18412" s="72" t="str">
        <f t="shared" si="575"/>
        <v>jun/2020</v>
      </c>
      <c r="E18412" s="206">
        <v>44000</v>
      </c>
      <c r="F18412" s="205">
        <v>432514</v>
      </c>
      <c r="G18412" s="205" t="s">
        <v>287</v>
      </c>
      <c r="H18412" s="207" t="s">
        <v>1039</v>
      </c>
      <c r="I18412" s="207" t="s">
        <v>245</v>
      </c>
      <c r="J18412" s="207">
        <v>-266.52</v>
      </c>
      <c r="K18412" s="79" t="str">
        <f>IFERROR(IFERROR(VLOOKUP(I18412,'DE-PARA'!B:D,3,0),VLOOKUP(I18412,'DE-PARA'!C:D,2,0)),"NÃO ENCONTRADO")</f>
        <v>Materiais</v>
      </c>
      <c r="L18412" s="56" t="str">
        <f>VLOOKUP(K18412,'Base -Receita-Despesa'!$B:$AS,1,FALSE)</f>
        <v>Materiais</v>
      </c>
    </row>
    <row r="18413" spans="1:12" x14ac:dyDescent="0.3">
      <c r="A18413" s="286" t="str">
        <f t="shared" si="574"/>
        <v>2020</v>
      </c>
      <c r="B18413" s="205" t="s">
        <v>691</v>
      </c>
      <c r="C18413" s="205" t="s">
        <v>692</v>
      </c>
      <c r="D18413" s="72" t="str">
        <f t="shared" si="575"/>
        <v>jun/2020</v>
      </c>
      <c r="E18413" s="206">
        <v>44000</v>
      </c>
      <c r="F18413" s="205">
        <v>432515</v>
      </c>
      <c r="G18413" s="205" t="s">
        <v>287</v>
      </c>
      <c r="H18413" s="207" t="s">
        <v>1039</v>
      </c>
      <c r="I18413" s="207" t="s">
        <v>245</v>
      </c>
      <c r="J18413" s="208">
        <v>-1215.94</v>
      </c>
      <c r="K18413" s="79" t="str">
        <f>IFERROR(IFERROR(VLOOKUP(I18413,'DE-PARA'!B:D,3,0),VLOOKUP(I18413,'DE-PARA'!C:D,2,0)),"NÃO ENCONTRADO")</f>
        <v>Materiais</v>
      </c>
      <c r="L18413" s="56" t="str">
        <f>VLOOKUP(K18413,'Base -Receita-Despesa'!$B:$AS,1,FALSE)</f>
        <v>Materiais</v>
      </c>
    </row>
    <row r="18414" spans="1:12" x14ac:dyDescent="0.3">
      <c r="A18414" s="286" t="str">
        <f t="shared" si="574"/>
        <v>2020</v>
      </c>
      <c r="B18414" s="205" t="s">
        <v>691</v>
      </c>
      <c r="C18414" s="205" t="s">
        <v>692</v>
      </c>
      <c r="D18414" s="72" t="str">
        <f t="shared" si="575"/>
        <v>jun/2020</v>
      </c>
      <c r="E18414" s="206">
        <v>44000</v>
      </c>
      <c r="F18414" s="205">
        <v>432516</v>
      </c>
      <c r="G18414" s="205" t="s">
        <v>287</v>
      </c>
      <c r="H18414" s="207" t="s">
        <v>1039</v>
      </c>
      <c r="I18414" s="207" t="s">
        <v>245</v>
      </c>
      <c r="J18414" s="207">
        <v>-266.52</v>
      </c>
      <c r="K18414" s="79" t="str">
        <f>IFERROR(IFERROR(VLOOKUP(I18414,'DE-PARA'!B:D,3,0),VLOOKUP(I18414,'DE-PARA'!C:D,2,0)),"NÃO ENCONTRADO")</f>
        <v>Materiais</v>
      </c>
      <c r="L18414" s="56" t="str">
        <f>VLOOKUP(K18414,'Base -Receita-Despesa'!$B:$AS,1,FALSE)</f>
        <v>Materiais</v>
      </c>
    </row>
    <row r="18415" spans="1:12" x14ac:dyDescent="0.3">
      <c r="A18415" s="286" t="str">
        <f t="shared" si="574"/>
        <v>2020</v>
      </c>
      <c r="B18415" s="205" t="s">
        <v>691</v>
      </c>
      <c r="C18415" s="205" t="s">
        <v>692</v>
      </c>
      <c r="D18415" s="72" t="str">
        <f t="shared" si="575"/>
        <v>jun/2020</v>
      </c>
      <c r="E18415" s="206">
        <v>44000</v>
      </c>
      <c r="F18415" s="205">
        <v>432517</v>
      </c>
      <c r="G18415" s="205" t="s">
        <v>287</v>
      </c>
      <c r="H18415" s="207" t="s">
        <v>1039</v>
      </c>
      <c r="I18415" s="207" t="s">
        <v>245</v>
      </c>
      <c r="J18415" s="207">
        <v>-133.56</v>
      </c>
      <c r="K18415" s="79" t="str">
        <f>IFERROR(IFERROR(VLOOKUP(I18415,'DE-PARA'!B:D,3,0),VLOOKUP(I18415,'DE-PARA'!C:D,2,0)),"NÃO ENCONTRADO")</f>
        <v>Materiais</v>
      </c>
      <c r="L18415" s="56" t="str">
        <f>VLOOKUP(K18415,'Base -Receita-Despesa'!$B:$AS,1,FALSE)</f>
        <v>Materiais</v>
      </c>
    </row>
    <row r="18416" spans="1:12" x14ac:dyDescent="0.3">
      <c r="A18416" s="286" t="str">
        <f t="shared" si="574"/>
        <v>2020</v>
      </c>
      <c r="B18416" s="205" t="s">
        <v>691</v>
      </c>
      <c r="C18416" s="205" t="s">
        <v>692</v>
      </c>
      <c r="D18416" s="72" t="str">
        <f t="shared" si="575"/>
        <v>jun/2020</v>
      </c>
      <c r="E18416" s="206">
        <v>44000</v>
      </c>
      <c r="F18416" s="205">
        <v>432519</v>
      </c>
      <c r="G18416" s="205" t="s">
        <v>287</v>
      </c>
      <c r="H18416" s="207" t="s">
        <v>1039</v>
      </c>
      <c r="I18416" s="207" t="s">
        <v>245</v>
      </c>
      <c r="J18416" s="207">
        <v>-325.63</v>
      </c>
      <c r="K18416" s="79" t="str">
        <f>IFERROR(IFERROR(VLOOKUP(I18416,'DE-PARA'!B:D,3,0),VLOOKUP(I18416,'DE-PARA'!C:D,2,0)),"NÃO ENCONTRADO")</f>
        <v>Materiais</v>
      </c>
      <c r="L18416" s="56" t="str">
        <f>VLOOKUP(K18416,'Base -Receita-Despesa'!$B:$AS,1,FALSE)</f>
        <v>Materiais</v>
      </c>
    </row>
    <row r="18417" spans="1:12" x14ac:dyDescent="0.3">
      <c r="A18417" s="286" t="str">
        <f t="shared" si="574"/>
        <v>2020</v>
      </c>
      <c r="B18417" s="205" t="s">
        <v>691</v>
      </c>
      <c r="C18417" s="205" t="s">
        <v>692</v>
      </c>
      <c r="D18417" s="72" t="str">
        <f t="shared" si="575"/>
        <v>jun/2020</v>
      </c>
      <c r="E18417" s="206">
        <v>44000</v>
      </c>
      <c r="F18417" s="205">
        <v>432520</v>
      </c>
      <c r="G18417" s="205" t="s">
        <v>287</v>
      </c>
      <c r="H18417" s="207" t="s">
        <v>1039</v>
      </c>
      <c r="I18417" s="207" t="s">
        <v>245</v>
      </c>
      <c r="J18417" s="207">
        <v>-986.75</v>
      </c>
      <c r="K18417" s="79" t="str">
        <f>IFERROR(IFERROR(VLOOKUP(I18417,'DE-PARA'!B:D,3,0),VLOOKUP(I18417,'DE-PARA'!C:D,2,0)),"NÃO ENCONTRADO")</f>
        <v>Materiais</v>
      </c>
      <c r="L18417" s="56" t="str">
        <f>VLOOKUP(K18417,'Base -Receita-Despesa'!$B:$AS,1,FALSE)</f>
        <v>Materiais</v>
      </c>
    </row>
    <row r="18418" spans="1:12" x14ac:dyDescent="0.3">
      <c r="A18418" s="286" t="str">
        <f t="shared" si="574"/>
        <v>2020</v>
      </c>
      <c r="B18418" s="205" t="s">
        <v>691</v>
      </c>
      <c r="C18418" s="205" t="s">
        <v>692</v>
      </c>
      <c r="D18418" s="72" t="str">
        <f t="shared" si="575"/>
        <v>jun/2020</v>
      </c>
      <c r="E18418" s="206">
        <v>44000</v>
      </c>
      <c r="F18418" s="205">
        <v>432522</v>
      </c>
      <c r="G18418" s="205" t="s">
        <v>287</v>
      </c>
      <c r="H18418" s="207" t="s">
        <v>1039</v>
      </c>
      <c r="I18418" s="207" t="s">
        <v>245</v>
      </c>
      <c r="J18418" s="207">
        <v>-842.92</v>
      </c>
      <c r="K18418" s="79" t="str">
        <f>IFERROR(IFERROR(VLOOKUP(I18418,'DE-PARA'!B:D,3,0),VLOOKUP(I18418,'DE-PARA'!C:D,2,0)),"NÃO ENCONTRADO")</f>
        <v>Materiais</v>
      </c>
      <c r="L18418" s="56" t="str">
        <f>VLOOKUP(K18418,'Base -Receita-Despesa'!$B:$AS,1,FALSE)</f>
        <v>Materiais</v>
      </c>
    </row>
    <row r="18419" spans="1:12" x14ac:dyDescent="0.3">
      <c r="A18419" s="286" t="str">
        <f t="shared" si="574"/>
        <v>2020</v>
      </c>
      <c r="B18419" s="205" t="s">
        <v>691</v>
      </c>
      <c r="C18419" s="205" t="s">
        <v>692</v>
      </c>
      <c r="D18419" s="72" t="str">
        <f t="shared" si="575"/>
        <v>jun/2020</v>
      </c>
      <c r="E18419" s="206">
        <v>44000</v>
      </c>
      <c r="F18419" s="205">
        <v>432524</v>
      </c>
      <c r="G18419" s="205" t="s">
        <v>287</v>
      </c>
      <c r="H18419" s="207" t="s">
        <v>1039</v>
      </c>
      <c r="I18419" s="207" t="s">
        <v>245</v>
      </c>
      <c r="J18419" s="207">
        <v>-986.75</v>
      </c>
      <c r="K18419" s="79" t="str">
        <f>IFERROR(IFERROR(VLOOKUP(I18419,'DE-PARA'!B:D,3,0),VLOOKUP(I18419,'DE-PARA'!C:D,2,0)),"NÃO ENCONTRADO")</f>
        <v>Materiais</v>
      </c>
      <c r="L18419" s="56" t="str">
        <f>VLOOKUP(K18419,'Base -Receita-Despesa'!$B:$AS,1,FALSE)</f>
        <v>Materiais</v>
      </c>
    </row>
    <row r="18420" spans="1:12" x14ac:dyDescent="0.3">
      <c r="A18420" s="286" t="str">
        <f t="shared" si="574"/>
        <v>2020</v>
      </c>
      <c r="B18420" s="205" t="s">
        <v>691</v>
      </c>
      <c r="C18420" s="205" t="s">
        <v>692</v>
      </c>
      <c r="D18420" s="72" t="str">
        <f t="shared" si="575"/>
        <v>jun/2020</v>
      </c>
      <c r="E18420" s="206">
        <v>44000</v>
      </c>
      <c r="F18420" s="205">
        <v>432525</v>
      </c>
      <c r="G18420" s="205" t="s">
        <v>287</v>
      </c>
      <c r="H18420" s="207" t="s">
        <v>1039</v>
      </c>
      <c r="I18420" s="207" t="s">
        <v>245</v>
      </c>
      <c r="J18420" s="207">
        <v>-618.17999999999995</v>
      </c>
      <c r="K18420" s="79" t="str">
        <f>IFERROR(IFERROR(VLOOKUP(I18420,'DE-PARA'!B:D,3,0),VLOOKUP(I18420,'DE-PARA'!C:D,2,0)),"NÃO ENCONTRADO")</f>
        <v>Materiais</v>
      </c>
      <c r="L18420" s="56" t="str">
        <f>VLOOKUP(K18420,'Base -Receita-Despesa'!$B:$AS,1,FALSE)</f>
        <v>Materiais</v>
      </c>
    </row>
    <row r="18421" spans="1:12" x14ac:dyDescent="0.3">
      <c r="A18421" s="286" t="str">
        <f t="shared" si="574"/>
        <v>2020</v>
      </c>
      <c r="B18421" s="205" t="s">
        <v>691</v>
      </c>
      <c r="C18421" s="205" t="s">
        <v>692</v>
      </c>
      <c r="D18421" s="72" t="str">
        <f t="shared" si="575"/>
        <v>jun/2020</v>
      </c>
      <c r="E18421" s="206">
        <v>44000</v>
      </c>
      <c r="F18421" s="205">
        <v>432527</v>
      </c>
      <c r="G18421" s="205" t="s">
        <v>287</v>
      </c>
      <c r="H18421" s="207" t="s">
        <v>1039</v>
      </c>
      <c r="I18421" s="207" t="s">
        <v>245</v>
      </c>
      <c r="J18421" s="208">
        <v>-1166.5999999999999</v>
      </c>
      <c r="K18421" s="79" t="str">
        <f>IFERROR(IFERROR(VLOOKUP(I18421,'DE-PARA'!B:D,3,0),VLOOKUP(I18421,'DE-PARA'!C:D,2,0)),"NÃO ENCONTRADO")</f>
        <v>Materiais</v>
      </c>
      <c r="L18421" s="56" t="str">
        <f>VLOOKUP(K18421,'Base -Receita-Despesa'!$B:$AS,1,FALSE)</f>
        <v>Materiais</v>
      </c>
    </row>
    <row r="18422" spans="1:12" x14ac:dyDescent="0.3">
      <c r="A18422" s="286" t="str">
        <f t="shared" si="574"/>
        <v>2020</v>
      </c>
      <c r="B18422" s="205" t="s">
        <v>691</v>
      </c>
      <c r="C18422" s="205" t="s">
        <v>692</v>
      </c>
      <c r="D18422" s="72" t="str">
        <f t="shared" si="575"/>
        <v>jun/2020</v>
      </c>
      <c r="E18422" s="206">
        <v>44000</v>
      </c>
      <c r="F18422" s="205">
        <v>432528</v>
      </c>
      <c r="G18422" s="205" t="s">
        <v>287</v>
      </c>
      <c r="H18422" s="207" t="s">
        <v>1039</v>
      </c>
      <c r="I18422" s="207" t="s">
        <v>245</v>
      </c>
      <c r="J18422" s="208">
        <v>-1215.94</v>
      </c>
      <c r="K18422" s="79" t="str">
        <f>IFERROR(IFERROR(VLOOKUP(I18422,'DE-PARA'!B:D,3,0),VLOOKUP(I18422,'DE-PARA'!C:D,2,0)),"NÃO ENCONTRADO")</f>
        <v>Materiais</v>
      </c>
      <c r="L18422" s="56" t="str">
        <f>VLOOKUP(K18422,'Base -Receita-Despesa'!$B:$AS,1,FALSE)</f>
        <v>Materiais</v>
      </c>
    </row>
    <row r="18423" spans="1:12" x14ac:dyDescent="0.3">
      <c r="A18423" s="286" t="str">
        <f t="shared" ref="A18423:A18486" si="576">IF(K18423="NÃO ENCONTRADO",0,RIGHT(D18423,4))</f>
        <v>2020</v>
      </c>
      <c r="B18423" s="205" t="s">
        <v>691</v>
      </c>
      <c r="C18423" s="205" t="s">
        <v>692</v>
      </c>
      <c r="D18423" s="72" t="str">
        <f t="shared" si="575"/>
        <v>jun/2020</v>
      </c>
      <c r="E18423" s="206">
        <v>44000</v>
      </c>
      <c r="F18423" s="205">
        <v>432530</v>
      </c>
      <c r="G18423" s="205" t="s">
        <v>287</v>
      </c>
      <c r="H18423" s="207" t="s">
        <v>1039</v>
      </c>
      <c r="I18423" s="207" t="s">
        <v>245</v>
      </c>
      <c r="J18423" s="207">
        <v>-583.29999999999995</v>
      </c>
      <c r="K18423" s="79" t="str">
        <f>IFERROR(IFERROR(VLOOKUP(I18423,'DE-PARA'!B:D,3,0),VLOOKUP(I18423,'DE-PARA'!C:D,2,0)),"NÃO ENCONTRADO")</f>
        <v>Materiais</v>
      </c>
      <c r="L18423" s="56" t="str">
        <f>VLOOKUP(K18423,'Base -Receita-Despesa'!$B:$AS,1,FALSE)</f>
        <v>Materiais</v>
      </c>
    </row>
    <row r="18424" spans="1:12" x14ac:dyDescent="0.3">
      <c r="A18424" s="286" t="str">
        <f t="shared" si="576"/>
        <v>2020</v>
      </c>
      <c r="B18424" s="205" t="s">
        <v>691</v>
      </c>
      <c r="C18424" s="205" t="s">
        <v>692</v>
      </c>
      <c r="D18424" s="72" t="str">
        <f t="shared" si="575"/>
        <v>jun/2020</v>
      </c>
      <c r="E18424" s="206">
        <v>44000</v>
      </c>
      <c r="F18424" s="205">
        <v>432532</v>
      </c>
      <c r="G18424" s="205" t="s">
        <v>287</v>
      </c>
      <c r="H18424" s="207" t="s">
        <v>1039</v>
      </c>
      <c r="I18424" s="207" t="s">
        <v>245</v>
      </c>
      <c r="J18424" s="207">
        <v>-842.92</v>
      </c>
      <c r="K18424" s="79" t="str">
        <f>IFERROR(IFERROR(VLOOKUP(I18424,'DE-PARA'!B:D,3,0),VLOOKUP(I18424,'DE-PARA'!C:D,2,0)),"NÃO ENCONTRADO")</f>
        <v>Materiais</v>
      </c>
      <c r="L18424" s="56" t="str">
        <f>VLOOKUP(K18424,'Base -Receita-Despesa'!$B:$AS,1,FALSE)</f>
        <v>Materiais</v>
      </c>
    </row>
    <row r="18425" spans="1:12" x14ac:dyDescent="0.3">
      <c r="A18425" s="286" t="str">
        <f t="shared" si="576"/>
        <v>2020</v>
      </c>
      <c r="B18425" s="205" t="s">
        <v>691</v>
      </c>
      <c r="C18425" s="205" t="s">
        <v>692</v>
      </c>
      <c r="D18425" s="72" t="str">
        <f t="shared" si="575"/>
        <v>jun/2020</v>
      </c>
      <c r="E18425" s="206">
        <v>44000</v>
      </c>
      <c r="F18425" s="205">
        <v>432534</v>
      </c>
      <c r="G18425" s="205" t="s">
        <v>287</v>
      </c>
      <c r="H18425" s="207" t="s">
        <v>1039</v>
      </c>
      <c r="I18425" s="207" t="s">
        <v>245</v>
      </c>
      <c r="J18425" s="207">
        <v>-269.91000000000003</v>
      </c>
      <c r="K18425" s="79" t="str">
        <f>IFERROR(IFERROR(VLOOKUP(I18425,'DE-PARA'!B:D,3,0),VLOOKUP(I18425,'DE-PARA'!C:D,2,0)),"NÃO ENCONTRADO")</f>
        <v>Materiais</v>
      </c>
      <c r="L18425" s="56" t="str">
        <f>VLOOKUP(K18425,'Base -Receita-Despesa'!$B:$AS,1,FALSE)</f>
        <v>Materiais</v>
      </c>
    </row>
    <row r="18426" spans="1:12" x14ac:dyDescent="0.3">
      <c r="A18426" s="286" t="str">
        <f t="shared" si="576"/>
        <v>2020</v>
      </c>
      <c r="B18426" s="205" t="s">
        <v>691</v>
      </c>
      <c r="C18426" s="205" t="s">
        <v>692</v>
      </c>
      <c r="D18426" s="72" t="str">
        <f t="shared" si="575"/>
        <v>jun/2020</v>
      </c>
      <c r="E18426" s="206">
        <v>44000</v>
      </c>
      <c r="F18426" s="205">
        <v>432537</v>
      </c>
      <c r="G18426" s="205" t="s">
        <v>287</v>
      </c>
      <c r="H18426" s="207" t="s">
        <v>1039</v>
      </c>
      <c r="I18426" s="207" t="s">
        <v>245</v>
      </c>
      <c r="J18426" s="207">
        <v>-133.56</v>
      </c>
      <c r="K18426" s="79" t="str">
        <f>IFERROR(IFERROR(VLOOKUP(I18426,'DE-PARA'!B:D,3,0),VLOOKUP(I18426,'DE-PARA'!C:D,2,0)),"NÃO ENCONTRADO")</f>
        <v>Materiais</v>
      </c>
      <c r="L18426" s="56" t="str">
        <f>VLOOKUP(K18426,'Base -Receita-Despesa'!$B:$AS,1,FALSE)</f>
        <v>Materiais</v>
      </c>
    </row>
    <row r="18427" spans="1:12" x14ac:dyDescent="0.3">
      <c r="A18427" s="286" t="str">
        <f t="shared" si="576"/>
        <v>2020</v>
      </c>
      <c r="B18427" s="205" t="s">
        <v>691</v>
      </c>
      <c r="C18427" s="205" t="s">
        <v>692</v>
      </c>
      <c r="D18427" s="72" t="str">
        <f t="shared" si="575"/>
        <v>jun/2020</v>
      </c>
      <c r="E18427" s="206">
        <v>44000</v>
      </c>
      <c r="F18427" s="205">
        <v>432539</v>
      </c>
      <c r="G18427" s="205" t="s">
        <v>287</v>
      </c>
      <c r="H18427" s="207" t="s">
        <v>1039</v>
      </c>
      <c r="I18427" s="207" t="s">
        <v>245</v>
      </c>
      <c r="J18427" s="207">
        <v>-267.12</v>
      </c>
      <c r="K18427" s="79" t="str">
        <f>IFERROR(IFERROR(VLOOKUP(I18427,'DE-PARA'!B:D,3,0),VLOOKUP(I18427,'DE-PARA'!C:D,2,0)),"NÃO ENCONTRADO")</f>
        <v>Materiais</v>
      </c>
      <c r="L18427" s="56" t="str">
        <f>VLOOKUP(K18427,'Base -Receita-Despesa'!$B:$AS,1,FALSE)</f>
        <v>Materiais</v>
      </c>
    </row>
    <row r="18428" spans="1:12" x14ac:dyDescent="0.3">
      <c r="A18428" s="286" t="str">
        <f t="shared" si="576"/>
        <v>2020</v>
      </c>
      <c r="B18428" s="205" t="s">
        <v>691</v>
      </c>
      <c r="C18428" s="205" t="s">
        <v>692</v>
      </c>
      <c r="D18428" s="72" t="str">
        <f t="shared" si="575"/>
        <v>jun/2020</v>
      </c>
      <c r="E18428" s="206">
        <v>44000</v>
      </c>
      <c r="F18428" s="205">
        <v>432540</v>
      </c>
      <c r="G18428" s="205" t="s">
        <v>287</v>
      </c>
      <c r="H18428" s="207" t="s">
        <v>1039</v>
      </c>
      <c r="I18428" s="207" t="s">
        <v>245</v>
      </c>
      <c r="J18428" s="207">
        <v>-890.23</v>
      </c>
      <c r="K18428" s="79" t="str">
        <f>IFERROR(IFERROR(VLOOKUP(I18428,'DE-PARA'!B:D,3,0),VLOOKUP(I18428,'DE-PARA'!C:D,2,0)),"NÃO ENCONTRADO")</f>
        <v>Materiais</v>
      </c>
      <c r="L18428" s="56" t="str">
        <f>VLOOKUP(K18428,'Base -Receita-Despesa'!$B:$AS,1,FALSE)</f>
        <v>Materiais</v>
      </c>
    </row>
    <row r="18429" spans="1:12" x14ac:dyDescent="0.3">
      <c r="A18429" s="286" t="str">
        <f t="shared" si="576"/>
        <v>2020</v>
      </c>
      <c r="B18429" s="205" t="s">
        <v>691</v>
      </c>
      <c r="C18429" s="205" t="s">
        <v>692</v>
      </c>
      <c r="D18429" s="72" t="str">
        <f t="shared" si="575"/>
        <v>jun/2020</v>
      </c>
      <c r="E18429" s="206">
        <v>44000</v>
      </c>
      <c r="F18429" s="205">
        <v>432542</v>
      </c>
      <c r="G18429" s="205" t="s">
        <v>287</v>
      </c>
      <c r="H18429" s="207" t="s">
        <v>1039</v>
      </c>
      <c r="I18429" s="207" t="s">
        <v>245</v>
      </c>
      <c r="J18429" s="207">
        <v>-54.53</v>
      </c>
      <c r="K18429" s="79" t="str">
        <f>IFERROR(IFERROR(VLOOKUP(I18429,'DE-PARA'!B:D,3,0),VLOOKUP(I18429,'DE-PARA'!C:D,2,0)),"NÃO ENCONTRADO")</f>
        <v>Materiais</v>
      </c>
      <c r="L18429" s="56" t="str">
        <f>VLOOKUP(K18429,'Base -Receita-Despesa'!$B:$AS,1,FALSE)</f>
        <v>Materiais</v>
      </c>
    </row>
    <row r="18430" spans="1:12" x14ac:dyDescent="0.3">
      <c r="A18430" s="286" t="str">
        <f t="shared" si="576"/>
        <v>2020</v>
      </c>
      <c r="B18430" s="205" t="s">
        <v>691</v>
      </c>
      <c r="C18430" s="205" t="s">
        <v>692</v>
      </c>
      <c r="D18430" s="72" t="str">
        <f t="shared" si="575"/>
        <v>jun/2020</v>
      </c>
      <c r="E18430" s="206">
        <v>44000</v>
      </c>
      <c r="F18430" s="205">
        <v>432543</v>
      </c>
      <c r="G18430" s="205" t="s">
        <v>287</v>
      </c>
      <c r="H18430" s="207" t="s">
        <v>1039</v>
      </c>
      <c r="I18430" s="207" t="s">
        <v>245</v>
      </c>
      <c r="J18430" s="208">
        <v>-1215.94</v>
      </c>
      <c r="K18430" s="79" t="str">
        <f>IFERROR(IFERROR(VLOOKUP(I18430,'DE-PARA'!B:D,3,0),VLOOKUP(I18430,'DE-PARA'!C:D,2,0)),"NÃO ENCONTRADO")</f>
        <v>Materiais</v>
      </c>
      <c r="L18430" s="56" t="str">
        <f>VLOOKUP(K18430,'Base -Receita-Despesa'!$B:$AS,1,FALSE)</f>
        <v>Materiais</v>
      </c>
    </row>
    <row r="18431" spans="1:12" x14ac:dyDescent="0.3">
      <c r="A18431" s="286" t="str">
        <f t="shared" si="576"/>
        <v>2020</v>
      </c>
      <c r="B18431" s="205" t="s">
        <v>691</v>
      </c>
      <c r="C18431" s="205" t="s">
        <v>692</v>
      </c>
      <c r="D18431" s="72" t="str">
        <f t="shared" si="575"/>
        <v>jun/2020</v>
      </c>
      <c r="E18431" s="206">
        <v>44000</v>
      </c>
      <c r="F18431" s="205">
        <v>432544</v>
      </c>
      <c r="G18431" s="205" t="s">
        <v>287</v>
      </c>
      <c r="H18431" s="207" t="s">
        <v>1039</v>
      </c>
      <c r="I18431" s="207" t="s">
        <v>245</v>
      </c>
      <c r="J18431" s="207">
        <v>-165.43</v>
      </c>
      <c r="K18431" s="79" t="str">
        <f>IFERROR(IFERROR(VLOOKUP(I18431,'DE-PARA'!B:D,3,0),VLOOKUP(I18431,'DE-PARA'!C:D,2,0)),"NÃO ENCONTRADO")</f>
        <v>Materiais</v>
      </c>
      <c r="L18431" s="56" t="str">
        <f>VLOOKUP(K18431,'Base -Receita-Despesa'!$B:$AS,1,FALSE)</f>
        <v>Materiais</v>
      </c>
    </row>
    <row r="18432" spans="1:12" x14ac:dyDescent="0.3">
      <c r="A18432" s="286" t="str">
        <f t="shared" si="576"/>
        <v>2020</v>
      </c>
      <c r="B18432" s="205" t="s">
        <v>691</v>
      </c>
      <c r="C18432" s="205" t="s">
        <v>692</v>
      </c>
      <c r="D18432" s="72" t="str">
        <f t="shared" si="575"/>
        <v>jun/2020</v>
      </c>
      <c r="E18432" s="206">
        <v>44000</v>
      </c>
      <c r="F18432" s="205">
        <v>432545</v>
      </c>
      <c r="G18432" s="205" t="s">
        <v>287</v>
      </c>
      <c r="H18432" s="207" t="s">
        <v>1039</v>
      </c>
      <c r="I18432" s="207" t="s">
        <v>245</v>
      </c>
      <c r="J18432" s="207">
        <v>-986.75</v>
      </c>
      <c r="K18432" s="79" t="str">
        <f>IFERROR(IFERROR(VLOOKUP(I18432,'DE-PARA'!B:D,3,0),VLOOKUP(I18432,'DE-PARA'!C:D,2,0)),"NÃO ENCONTRADO")</f>
        <v>Materiais</v>
      </c>
      <c r="L18432" s="56" t="str">
        <f>VLOOKUP(K18432,'Base -Receita-Despesa'!$B:$AS,1,FALSE)</f>
        <v>Materiais</v>
      </c>
    </row>
    <row r="18433" spans="1:12" x14ac:dyDescent="0.3">
      <c r="A18433" s="286" t="str">
        <f t="shared" si="576"/>
        <v>2020</v>
      </c>
      <c r="B18433" s="205" t="s">
        <v>691</v>
      </c>
      <c r="C18433" s="205" t="s">
        <v>692</v>
      </c>
      <c r="D18433" s="72" t="str">
        <f t="shared" si="575"/>
        <v>jun/2020</v>
      </c>
      <c r="E18433" s="206">
        <v>44000</v>
      </c>
      <c r="F18433" s="205">
        <v>432546</v>
      </c>
      <c r="G18433" s="205" t="s">
        <v>287</v>
      </c>
      <c r="H18433" s="207" t="s">
        <v>1039</v>
      </c>
      <c r="I18433" s="207" t="s">
        <v>245</v>
      </c>
      <c r="J18433" s="207">
        <v>-158.5</v>
      </c>
      <c r="K18433" s="79" t="str">
        <f>IFERROR(IFERROR(VLOOKUP(I18433,'DE-PARA'!B:D,3,0),VLOOKUP(I18433,'DE-PARA'!C:D,2,0)),"NÃO ENCONTRADO")</f>
        <v>Materiais</v>
      </c>
      <c r="L18433" s="56" t="str">
        <f>VLOOKUP(K18433,'Base -Receita-Despesa'!$B:$AS,1,FALSE)</f>
        <v>Materiais</v>
      </c>
    </row>
    <row r="18434" spans="1:12" x14ac:dyDescent="0.3">
      <c r="A18434" s="286" t="str">
        <f t="shared" si="576"/>
        <v>2020</v>
      </c>
      <c r="B18434" s="205" t="s">
        <v>691</v>
      </c>
      <c r="C18434" s="205" t="s">
        <v>692</v>
      </c>
      <c r="D18434" s="72" t="str">
        <f t="shared" si="575"/>
        <v>jun/2020</v>
      </c>
      <c r="E18434" s="206">
        <v>44000</v>
      </c>
      <c r="F18434" s="205">
        <v>432547</v>
      </c>
      <c r="G18434" s="205" t="s">
        <v>287</v>
      </c>
      <c r="H18434" s="207" t="s">
        <v>1039</v>
      </c>
      <c r="I18434" s="207" t="s">
        <v>245</v>
      </c>
      <c r="J18434" s="207">
        <v>-158.5</v>
      </c>
      <c r="K18434" s="79" t="str">
        <f>IFERROR(IFERROR(VLOOKUP(I18434,'DE-PARA'!B:D,3,0),VLOOKUP(I18434,'DE-PARA'!C:D,2,0)),"NÃO ENCONTRADO")</f>
        <v>Materiais</v>
      </c>
      <c r="L18434" s="56" t="str">
        <f>VLOOKUP(K18434,'Base -Receita-Despesa'!$B:$AS,1,FALSE)</f>
        <v>Materiais</v>
      </c>
    </row>
    <row r="18435" spans="1:12" x14ac:dyDescent="0.3">
      <c r="A18435" s="286" t="str">
        <f t="shared" si="576"/>
        <v>2020</v>
      </c>
      <c r="B18435" s="205" t="s">
        <v>691</v>
      </c>
      <c r="C18435" s="205" t="s">
        <v>692</v>
      </c>
      <c r="D18435" s="72" t="str">
        <f t="shared" si="575"/>
        <v>jun/2020</v>
      </c>
      <c r="E18435" s="206">
        <v>44000</v>
      </c>
      <c r="F18435" s="205">
        <v>432548</v>
      </c>
      <c r="G18435" s="205" t="s">
        <v>287</v>
      </c>
      <c r="H18435" s="207" t="s">
        <v>1039</v>
      </c>
      <c r="I18435" s="207" t="s">
        <v>245</v>
      </c>
      <c r="J18435" s="207">
        <v>-319.63</v>
      </c>
      <c r="K18435" s="79" t="str">
        <f>IFERROR(IFERROR(VLOOKUP(I18435,'DE-PARA'!B:D,3,0),VLOOKUP(I18435,'DE-PARA'!C:D,2,0)),"NÃO ENCONTRADO")</f>
        <v>Materiais</v>
      </c>
      <c r="L18435" s="56" t="str">
        <f>VLOOKUP(K18435,'Base -Receita-Despesa'!$B:$AS,1,FALSE)</f>
        <v>Materiais</v>
      </c>
    </row>
    <row r="18436" spans="1:12" x14ac:dyDescent="0.3">
      <c r="A18436" s="286" t="str">
        <f t="shared" si="576"/>
        <v>2020</v>
      </c>
      <c r="B18436" s="205" t="s">
        <v>691</v>
      </c>
      <c r="C18436" s="205" t="s">
        <v>692</v>
      </c>
      <c r="D18436" s="72" t="str">
        <f t="shared" ref="D18436:D18499" si="577">TEXT(E18436,"mmm/aaaa")</f>
        <v>jun/2020</v>
      </c>
      <c r="E18436" s="206">
        <v>44000</v>
      </c>
      <c r="F18436" s="205">
        <v>432549</v>
      </c>
      <c r="G18436" s="205" t="s">
        <v>287</v>
      </c>
      <c r="H18436" s="207" t="s">
        <v>1039</v>
      </c>
      <c r="I18436" s="207" t="s">
        <v>245</v>
      </c>
      <c r="J18436" s="207">
        <v>-183.44</v>
      </c>
      <c r="K18436" s="79" t="str">
        <f>IFERROR(IFERROR(VLOOKUP(I18436,'DE-PARA'!B:D,3,0),VLOOKUP(I18436,'DE-PARA'!C:D,2,0)),"NÃO ENCONTRADO")</f>
        <v>Materiais</v>
      </c>
      <c r="L18436" s="56" t="str">
        <f>VLOOKUP(K18436,'Base -Receita-Despesa'!$B:$AS,1,FALSE)</f>
        <v>Materiais</v>
      </c>
    </row>
    <row r="18437" spans="1:12" x14ac:dyDescent="0.3">
      <c r="A18437" s="286" t="str">
        <f t="shared" si="576"/>
        <v>2020</v>
      </c>
      <c r="B18437" s="205" t="s">
        <v>691</v>
      </c>
      <c r="C18437" s="205" t="s">
        <v>692</v>
      </c>
      <c r="D18437" s="72" t="str">
        <f t="shared" si="577"/>
        <v>jun/2020</v>
      </c>
      <c r="E18437" s="206">
        <v>44000</v>
      </c>
      <c r="F18437" s="205">
        <v>432550</v>
      </c>
      <c r="G18437" s="205" t="s">
        <v>287</v>
      </c>
      <c r="H18437" s="207" t="s">
        <v>1039</v>
      </c>
      <c r="I18437" s="207" t="s">
        <v>245</v>
      </c>
      <c r="J18437" s="207">
        <v>-274.36</v>
      </c>
      <c r="K18437" s="79" t="str">
        <f>IFERROR(IFERROR(VLOOKUP(I18437,'DE-PARA'!B:D,3,0),VLOOKUP(I18437,'DE-PARA'!C:D,2,0)),"NÃO ENCONTRADO")</f>
        <v>Materiais</v>
      </c>
      <c r="L18437" s="56" t="str">
        <f>VLOOKUP(K18437,'Base -Receita-Despesa'!$B:$AS,1,FALSE)</f>
        <v>Materiais</v>
      </c>
    </row>
    <row r="18438" spans="1:12" x14ac:dyDescent="0.3">
      <c r="A18438" s="286" t="str">
        <f t="shared" si="576"/>
        <v>2020</v>
      </c>
      <c r="B18438" s="205" t="s">
        <v>691</v>
      </c>
      <c r="C18438" s="205" t="s">
        <v>692</v>
      </c>
      <c r="D18438" s="72" t="str">
        <f t="shared" si="577"/>
        <v>jun/2020</v>
      </c>
      <c r="E18438" s="206">
        <v>44000</v>
      </c>
      <c r="F18438" s="205">
        <v>433155</v>
      </c>
      <c r="G18438" s="205" t="s">
        <v>287</v>
      </c>
      <c r="H18438" s="207" t="s">
        <v>1039</v>
      </c>
      <c r="I18438" s="207" t="s">
        <v>245</v>
      </c>
      <c r="J18438" s="207">
        <v>-986.75</v>
      </c>
      <c r="K18438" s="79" t="str">
        <f>IFERROR(IFERROR(VLOOKUP(I18438,'DE-PARA'!B:D,3,0),VLOOKUP(I18438,'DE-PARA'!C:D,2,0)),"NÃO ENCONTRADO")</f>
        <v>Materiais</v>
      </c>
      <c r="L18438" s="56" t="str">
        <f>VLOOKUP(K18438,'Base -Receita-Despesa'!$B:$AS,1,FALSE)</f>
        <v>Materiais</v>
      </c>
    </row>
    <row r="18439" spans="1:12" x14ac:dyDescent="0.3">
      <c r="A18439" s="286" t="str">
        <f t="shared" si="576"/>
        <v>2020</v>
      </c>
      <c r="B18439" s="205" t="s">
        <v>691</v>
      </c>
      <c r="C18439" s="205" t="s">
        <v>692</v>
      </c>
      <c r="D18439" s="72" t="str">
        <f t="shared" si="577"/>
        <v>jun/2020</v>
      </c>
      <c r="E18439" s="206">
        <v>44000</v>
      </c>
      <c r="F18439" s="205">
        <v>433157</v>
      </c>
      <c r="G18439" s="205" t="s">
        <v>287</v>
      </c>
      <c r="H18439" s="207" t="s">
        <v>1039</v>
      </c>
      <c r="I18439" s="207" t="s">
        <v>245</v>
      </c>
      <c r="J18439" s="207">
        <v>-165.43</v>
      </c>
      <c r="K18439" s="79" t="str">
        <f>IFERROR(IFERROR(VLOOKUP(I18439,'DE-PARA'!B:D,3,0),VLOOKUP(I18439,'DE-PARA'!C:D,2,0)),"NÃO ENCONTRADO")</f>
        <v>Materiais</v>
      </c>
      <c r="L18439" s="56" t="str">
        <f>VLOOKUP(K18439,'Base -Receita-Despesa'!$B:$AS,1,FALSE)</f>
        <v>Materiais</v>
      </c>
    </row>
    <row r="18440" spans="1:12" x14ac:dyDescent="0.3">
      <c r="A18440" s="286" t="str">
        <f t="shared" si="576"/>
        <v>2020</v>
      </c>
      <c r="B18440" s="205" t="s">
        <v>691</v>
      </c>
      <c r="C18440" s="205" t="s">
        <v>692</v>
      </c>
      <c r="D18440" s="72" t="str">
        <f t="shared" si="577"/>
        <v>jun/2020</v>
      </c>
      <c r="E18440" s="206">
        <v>44000</v>
      </c>
      <c r="F18440" s="205">
        <v>433159</v>
      </c>
      <c r="G18440" s="205" t="s">
        <v>287</v>
      </c>
      <c r="H18440" s="207" t="s">
        <v>1039</v>
      </c>
      <c r="I18440" s="207" t="s">
        <v>245</v>
      </c>
      <c r="J18440" s="207">
        <v>-165.43</v>
      </c>
      <c r="K18440" s="79" t="str">
        <f>IFERROR(IFERROR(VLOOKUP(I18440,'DE-PARA'!B:D,3,0),VLOOKUP(I18440,'DE-PARA'!C:D,2,0)),"NÃO ENCONTRADO")</f>
        <v>Materiais</v>
      </c>
      <c r="L18440" s="56" t="str">
        <f>VLOOKUP(K18440,'Base -Receita-Despesa'!$B:$AS,1,FALSE)</f>
        <v>Materiais</v>
      </c>
    </row>
    <row r="18441" spans="1:12" x14ac:dyDescent="0.3">
      <c r="A18441" s="286" t="str">
        <f t="shared" si="576"/>
        <v>2020</v>
      </c>
      <c r="B18441" s="205" t="s">
        <v>691</v>
      </c>
      <c r="C18441" s="205" t="s">
        <v>692</v>
      </c>
      <c r="D18441" s="72" t="str">
        <f t="shared" si="577"/>
        <v>jun/2020</v>
      </c>
      <c r="E18441" s="206">
        <v>44000</v>
      </c>
      <c r="F18441" s="205">
        <v>433161</v>
      </c>
      <c r="G18441" s="205" t="s">
        <v>287</v>
      </c>
      <c r="H18441" s="207" t="s">
        <v>1039</v>
      </c>
      <c r="I18441" s="207" t="s">
        <v>245</v>
      </c>
      <c r="J18441" s="207">
        <v>-293.39999999999998</v>
      </c>
      <c r="K18441" s="79" t="str">
        <f>IFERROR(IFERROR(VLOOKUP(I18441,'DE-PARA'!B:D,3,0),VLOOKUP(I18441,'DE-PARA'!C:D,2,0)),"NÃO ENCONTRADO")</f>
        <v>Materiais</v>
      </c>
      <c r="L18441" s="56" t="str">
        <f>VLOOKUP(K18441,'Base -Receita-Despesa'!$B:$AS,1,FALSE)</f>
        <v>Materiais</v>
      </c>
    </row>
    <row r="18442" spans="1:12" x14ac:dyDescent="0.3">
      <c r="A18442" s="286" t="str">
        <f t="shared" si="576"/>
        <v>2020</v>
      </c>
      <c r="B18442" s="205" t="s">
        <v>691</v>
      </c>
      <c r="C18442" s="205" t="s">
        <v>692</v>
      </c>
      <c r="D18442" s="72" t="str">
        <f t="shared" si="577"/>
        <v>jun/2020</v>
      </c>
      <c r="E18442" s="206">
        <v>44000</v>
      </c>
      <c r="F18442" s="205">
        <v>433162</v>
      </c>
      <c r="G18442" s="205" t="s">
        <v>287</v>
      </c>
      <c r="H18442" s="207" t="s">
        <v>1039</v>
      </c>
      <c r="I18442" s="207" t="s">
        <v>245</v>
      </c>
      <c r="J18442" s="207">
        <v>-976.89</v>
      </c>
      <c r="K18442" s="79" t="str">
        <f>IFERROR(IFERROR(VLOOKUP(I18442,'DE-PARA'!B:D,3,0),VLOOKUP(I18442,'DE-PARA'!C:D,2,0)),"NÃO ENCONTRADO")</f>
        <v>Materiais</v>
      </c>
      <c r="L18442" s="56" t="str">
        <f>VLOOKUP(K18442,'Base -Receita-Despesa'!$B:$AS,1,FALSE)</f>
        <v>Materiais</v>
      </c>
    </row>
    <row r="18443" spans="1:12" x14ac:dyDescent="0.3">
      <c r="A18443" s="286" t="str">
        <f t="shared" si="576"/>
        <v>2020</v>
      </c>
      <c r="B18443" s="205" t="s">
        <v>691</v>
      </c>
      <c r="C18443" s="205" t="s">
        <v>692</v>
      </c>
      <c r="D18443" s="72" t="str">
        <f t="shared" si="577"/>
        <v>jun/2020</v>
      </c>
      <c r="E18443" s="206">
        <v>44000</v>
      </c>
      <c r="F18443" s="205">
        <v>433163</v>
      </c>
      <c r="G18443" s="205" t="s">
        <v>287</v>
      </c>
      <c r="H18443" s="207" t="s">
        <v>1039</v>
      </c>
      <c r="I18443" s="207" t="s">
        <v>245</v>
      </c>
      <c r="J18443" s="207">
        <v>-651.26</v>
      </c>
      <c r="K18443" s="79" t="str">
        <f>IFERROR(IFERROR(VLOOKUP(I18443,'DE-PARA'!B:D,3,0),VLOOKUP(I18443,'DE-PARA'!C:D,2,0)),"NÃO ENCONTRADO")</f>
        <v>Materiais</v>
      </c>
      <c r="L18443" s="56" t="str">
        <f>VLOOKUP(K18443,'Base -Receita-Despesa'!$B:$AS,1,FALSE)</f>
        <v>Materiais</v>
      </c>
    </row>
    <row r="18444" spans="1:12" x14ac:dyDescent="0.3">
      <c r="A18444" s="286" t="str">
        <f t="shared" si="576"/>
        <v>2020</v>
      </c>
      <c r="B18444" s="205" t="s">
        <v>691</v>
      </c>
      <c r="C18444" s="205" t="s">
        <v>692</v>
      </c>
      <c r="D18444" s="72" t="str">
        <f t="shared" si="577"/>
        <v>jun/2020</v>
      </c>
      <c r="E18444" s="206">
        <v>44000</v>
      </c>
      <c r="F18444" s="205">
        <v>433165</v>
      </c>
      <c r="G18444" s="205" t="s">
        <v>287</v>
      </c>
      <c r="H18444" s="207" t="s">
        <v>1039</v>
      </c>
      <c r="I18444" s="207" t="s">
        <v>245</v>
      </c>
      <c r="J18444" s="207">
        <v>-986.75</v>
      </c>
      <c r="K18444" s="79" t="str">
        <f>IFERROR(IFERROR(VLOOKUP(I18444,'DE-PARA'!B:D,3,0),VLOOKUP(I18444,'DE-PARA'!C:D,2,0)),"NÃO ENCONTRADO")</f>
        <v>Materiais</v>
      </c>
      <c r="L18444" s="56" t="str">
        <f>VLOOKUP(K18444,'Base -Receita-Despesa'!$B:$AS,1,FALSE)</f>
        <v>Materiais</v>
      </c>
    </row>
    <row r="18445" spans="1:12" x14ac:dyDescent="0.3">
      <c r="A18445" s="286" t="str">
        <f t="shared" si="576"/>
        <v>2020</v>
      </c>
      <c r="B18445" s="205" t="s">
        <v>691</v>
      </c>
      <c r="C18445" s="205" t="s">
        <v>692</v>
      </c>
      <c r="D18445" s="72" t="str">
        <f t="shared" si="577"/>
        <v>jun/2020</v>
      </c>
      <c r="E18445" s="206">
        <v>44000</v>
      </c>
      <c r="F18445" s="205">
        <v>433166</v>
      </c>
      <c r="G18445" s="205" t="s">
        <v>287</v>
      </c>
      <c r="H18445" s="207" t="s">
        <v>1039</v>
      </c>
      <c r="I18445" s="207" t="s">
        <v>245</v>
      </c>
      <c r="J18445" s="207">
        <v>-165.43</v>
      </c>
      <c r="K18445" s="79" t="str">
        <f>IFERROR(IFERROR(VLOOKUP(I18445,'DE-PARA'!B:D,3,0),VLOOKUP(I18445,'DE-PARA'!C:D,2,0)),"NÃO ENCONTRADO")</f>
        <v>Materiais</v>
      </c>
      <c r="L18445" s="56" t="str">
        <f>VLOOKUP(K18445,'Base -Receita-Despesa'!$B:$AS,1,FALSE)</f>
        <v>Materiais</v>
      </c>
    </row>
    <row r="18446" spans="1:12" x14ac:dyDescent="0.3">
      <c r="A18446" s="286" t="str">
        <f t="shared" si="576"/>
        <v>2020</v>
      </c>
      <c r="B18446" s="205" t="s">
        <v>691</v>
      </c>
      <c r="C18446" s="205" t="s">
        <v>692</v>
      </c>
      <c r="D18446" s="72" t="str">
        <f t="shared" si="577"/>
        <v>jun/2020</v>
      </c>
      <c r="E18446" s="206">
        <v>44000</v>
      </c>
      <c r="F18446" s="205">
        <v>433169</v>
      </c>
      <c r="G18446" s="205" t="s">
        <v>287</v>
      </c>
      <c r="H18446" s="207" t="s">
        <v>1039</v>
      </c>
      <c r="I18446" s="207" t="s">
        <v>245</v>
      </c>
      <c r="J18446" s="207">
        <v>-393.4</v>
      </c>
      <c r="K18446" s="79" t="str">
        <f>IFERROR(IFERROR(VLOOKUP(I18446,'DE-PARA'!B:D,3,0),VLOOKUP(I18446,'DE-PARA'!C:D,2,0)),"NÃO ENCONTRADO")</f>
        <v>Materiais</v>
      </c>
      <c r="L18446" s="56" t="str">
        <f>VLOOKUP(K18446,'Base -Receita-Despesa'!$B:$AS,1,FALSE)</f>
        <v>Materiais</v>
      </c>
    </row>
    <row r="18447" spans="1:12" x14ac:dyDescent="0.3">
      <c r="A18447" s="286" t="str">
        <f t="shared" si="576"/>
        <v>2020</v>
      </c>
      <c r="B18447" s="205" t="s">
        <v>691</v>
      </c>
      <c r="C18447" s="205" t="s">
        <v>692</v>
      </c>
      <c r="D18447" s="72" t="str">
        <f t="shared" si="577"/>
        <v>jun/2020</v>
      </c>
      <c r="E18447" s="206">
        <v>44000</v>
      </c>
      <c r="F18447" s="205">
        <v>433484</v>
      </c>
      <c r="G18447" s="205" t="s">
        <v>287</v>
      </c>
      <c r="H18447" s="207" t="s">
        <v>1039</v>
      </c>
      <c r="I18447" s="207" t="s">
        <v>245</v>
      </c>
      <c r="J18447" s="208">
        <v>-1008</v>
      </c>
      <c r="K18447" s="79" t="str">
        <f>IFERROR(IFERROR(VLOOKUP(I18447,'DE-PARA'!B:D,3,0),VLOOKUP(I18447,'DE-PARA'!C:D,2,0)),"NÃO ENCONTRADO")</f>
        <v>Materiais</v>
      </c>
      <c r="L18447" s="56" t="str">
        <f>VLOOKUP(K18447,'Base -Receita-Despesa'!$B:$AS,1,FALSE)</f>
        <v>Materiais</v>
      </c>
    </row>
    <row r="18448" spans="1:12" x14ac:dyDescent="0.3">
      <c r="A18448" s="286" t="str">
        <f t="shared" si="576"/>
        <v>2020</v>
      </c>
      <c r="B18448" s="205" t="s">
        <v>691</v>
      </c>
      <c r="C18448" s="205" t="s">
        <v>692</v>
      </c>
      <c r="D18448" s="72" t="str">
        <f t="shared" si="577"/>
        <v>jun/2020</v>
      </c>
      <c r="E18448" s="206">
        <v>44000</v>
      </c>
      <c r="F18448" s="205">
        <v>433486</v>
      </c>
      <c r="G18448" s="205" t="s">
        <v>287</v>
      </c>
      <c r="H18448" s="207" t="s">
        <v>1039</v>
      </c>
      <c r="I18448" s="207" t="s">
        <v>245</v>
      </c>
      <c r="J18448" s="207">
        <v>-425.27</v>
      </c>
      <c r="K18448" s="79" t="str">
        <f>IFERROR(IFERROR(VLOOKUP(I18448,'DE-PARA'!B:D,3,0),VLOOKUP(I18448,'DE-PARA'!C:D,2,0)),"NÃO ENCONTRADO")</f>
        <v>Materiais</v>
      </c>
      <c r="L18448" s="56" t="str">
        <f>VLOOKUP(K18448,'Base -Receita-Despesa'!$B:$AS,1,FALSE)</f>
        <v>Materiais</v>
      </c>
    </row>
    <row r="18449" spans="1:12" x14ac:dyDescent="0.3">
      <c r="A18449" s="286" t="str">
        <f t="shared" si="576"/>
        <v>2020</v>
      </c>
      <c r="B18449" s="205" t="s">
        <v>691</v>
      </c>
      <c r="C18449" s="205" t="s">
        <v>692</v>
      </c>
      <c r="D18449" s="72" t="str">
        <f t="shared" si="577"/>
        <v>jun/2020</v>
      </c>
      <c r="E18449" s="206">
        <v>44000</v>
      </c>
      <c r="F18449" s="205">
        <v>433489</v>
      </c>
      <c r="G18449" s="205" t="s">
        <v>287</v>
      </c>
      <c r="H18449" s="207" t="s">
        <v>1039</v>
      </c>
      <c r="I18449" s="207" t="s">
        <v>245</v>
      </c>
      <c r="J18449" s="207">
        <v>-842.92</v>
      </c>
      <c r="K18449" s="79" t="str">
        <f>IFERROR(IFERROR(VLOOKUP(I18449,'DE-PARA'!B:D,3,0),VLOOKUP(I18449,'DE-PARA'!C:D,2,0)),"NÃO ENCONTRADO")</f>
        <v>Materiais</v>
      </c>
      <c r="L18449" s="56" t="str">
        <f>VLOOKUP(K18449,'Base -Receita-Despesa'!$B:$AS,1,FALSE)</f>
        <v>Materiais</v>
      </c>
    </row>
    <row r="18450" spans="1:12" x14ac:dyDescent="0.3">
      <c r="A18450" s="286" t="str">
        <f t="shared" si="576"/>
        <v>2020</v>
      </c>
      <c r="B18450" s="205" t="s">
        <v>691</v>
      </c>
      <c r="C18450" s="205" t="s">
        <v>692</v>
      </c>
      <c r="D18450" s="72" t="str">
        <f t="shared" si="577"/>
        <v>jun/2020</v>
      </c>
      <c r="E18450" s="206">
        <v>44000</v>
      </c>
      <c r="F18450" s="205">
        <v>433491</v>
      </c>
      <c r="G18450" s="205" t="s">
        <v>287</v>
      </c>
      <c r="H18450" s="207" t="s">
        <v>1039</v>
      </c>
      <c r="I18450" s="207" t="s">
        <v>245</v>
      </c>
      <c r="J18450" s="208">
        <v>-1008</v>
      </c>
      <c r="K18450" s="79" t="str">
        <f>IFERROR(IFERROR(VLOOKUP(I18450,'DE-PARA'!B:D,3,0),VLOOKUP(I18450,'DE-PARA'!C:D,2,0)),"NÃO ENCONTRADO")</f>
        <v>Materiais</v>
      </c>
      <c r="L18450" s="56" t="str">
        <f>VLOOKUP(K18450,'Base -Receita-Despesa'!$B:$AS,1,FALSE)</f>
        <v>Materiais</v>
      </c>
    </row>
    <row r="18451" spans="1:12" x14ac:dyDescent="0.3">
      <c r="A18451" s="286" t="str">
        <f t="shared" si="576"/>
        <v>2020</v>
      </c>
      <c r="B18451" s="205" t="s">
        <v>691</v>
      </c>
      <c r="C18451" s="205" t="s">
        <v>692</v>
      </c>
      <c r="D18451" s="72" t="str">
        <f t="shared" si="577"/>
        <v>jun/2020</v>
      </c>
      <c r="E18451" s="206">
        <v>44000</v>
      </c>
      <c r="F18451" s="205">
        <v>433494</v>
      </c>
      <c r="G18451" s="205" t="s">
        <v>287</v>
      </c>
      <c r="H18451" s="207" t="s">
        <v>1039</v>
      </c>
      <c r="I18451" s="207" t="s">
        <v>245</v>
      </c>
      <c r="J18451" s="207">
        <v>-986.75</v>
      </c>
      <c r="K18451" s="79" t="str">
        <f>IFERROR(IFERROR(VLOOKUP(I18451,'DE-PARA'!B:D,3,0),VLOOKUP(I18451,'DE-PARA'!C:D,2,0)),"NÃO ENCONTRADO")</f>
        <v>Materiais</v>
      </c>
      <c r="L18451" s="56" t="str">
        <f>VLOOKUP(K18451,'Base -Receita-Despesa'!$B:$AS,1,FALSE)</f>
        <v>Materiais</v>
      </c>
    </row>
    <row r="18452" spans="1:12" x14ac:dyDescent="0.3">
      <c r="A18452" s="286" t="str">
        <f t="shared" si="576"/>
        <v>2020</v>
      </c>
      <c r="B18452" s="205" t="s">
        <v>691</v>
      </c>
      <c r="C18452" s="205" t="s">
        <v>692</v>
      </c>
      <c r="D18452" s="72" t="str">
        <f t="shared" si="577"/>
        <v>jun/2020</v>
      </c>
      <c r="E18452" s="206">
        <v>44000</v>
      </c>
      <c r="F18452" s="205">
        <v>433496</v>
      </c>
      <c r="G18452" s="205" t="s">
        <v>287</v>
      </c>
      <c r="H18452" s="207" t="s">
        <v>1039</v>
      </c>
      <c r="I18452" s="207" t="s">
        <v>245</v>
      </c>
      <c r="J18452" s="207">
        <v>-986.75</v>
      </c>
      <c r="K18452" s="79" t="str">
        <f>IFERROR(IFERROR(VLOOKUP(I18452,'DE-PARA'!B:D,3,0),VLOOKUP(I18452,'DE-PARA'!C:D,2,0)),"NÃO ENCONTRADO")</f>
        <v>Materiais</v>
      </c>
      <c r="L18452" s="56" t="str">
        <f>VLOOKUP(K18452,'Base -Receita-Despesa'!$B:$AS,1,FALSE)</f>
        <v>Materiais</v>
      </c>
    </row>
    <row r="18453" spans="1:12" x14ac:dyDescent="0.3">
      <c r="A18453" s="286" t="str">
        <f t="shared" si="576"/>
        <v>2020</v>
      </c>
      <c r="B18453" s="205" t="s">
        <v>691</v>
      </c>
      <c r="C18453" s="205" t="s">
        <v>692</v>
      </c>
      <c r="D18453" s="72" t="str">
        <f t="shared" si="577"/>
        <v>jun/2020</v>
      </c>
      <c r="E18453" s="206">
        <v>44000</v>
      </c>
      <c r="F18453" s="205">
        <v>433498</v>
      </c>
      <c r="G18453" s="205" t="s">
        <v>287</v>
      </c>
      <c r="H18453" s="207" t="s">
        <v>1039</v>
      </c>
      <c r="I18453" s="207" t="s">
        <v>245</v>
      </c>
      <c r="J18453" s="207">
        <v>-842.92</v>
      </c>
      <c r="K18453" s="79" t="str">
        <f>IFERROR(IFERROR(VLOOKUP(I18453,'DE-PARA'!B:D,3,0),VLOOKUP(I18453,'DE-PARA'!C:D,2,0)),"NÃO ENCONTRADO")</f>
        <v>Materiais</v>
      </c>
      <c r="L18453" s="56" t="str">
        <f>VLOOKUP(K18453,'Base -Receita-Despesa'!$B:$AS,1,FALSE)</f>
        <v>Materiais</v>
      </c>
    </row>
    <row r="18454" spans="1:12" x14ac:dyDescent="0.3">
      <c r="A18454" s="286" t="str">
        <f t="shared" si="576"/>
        <v>2020</v>
      </c>
      <c r="B18454" s="205" t="s">
        <v>691</v>
      </c>
      <c r="C18454" s="205" t="s">
        <v>692</v>
      </c>
      <c r="D18454" s="72" t="str">
        <f t="shared" si="577"/>
        <v>jun/2020</v>
      </c>
      <c r="E18454" s="206">
        <v>44000</v>
      </c>
      <c r="F18454" s="205">
        <v>433732</v>
      </c>
      <c r="G18454" s="205" t="s">
        <v>287</v>
      </c>
      <c r="H18454" s="207" t="s">
        <v>1039</v>
      </c>
      <c r="I18454" s="207" t="s">
        <v>245</v>
      </c>
      <c r="J18454" s="207">
        <v>-583.29999999999995</v>
      </c>
      <c r="K18454" s="79" t="str">
        <f>IFERROR(IFERROR(VLOOKUP(I18454,'DE-PARA'!B:D,3,0),VLOOKUP(I18454,'DE-PARA'!C:D,2,0)),"NÃO ENCONTRADO")</f>
        <v>Materiais</v>
      </c>
      <c r="L18454" s="56" t="str">
        <f>VLOOKUP(K18454,'Base -Receita-Despesa'!$B:$AS,1,FALSE)</f>
        <v>Materiais</v>
      </c>
    </row>
    <row r="18455" spans="1:12" x14ac:dyDescent="0.3">
      <c r="A18455" s="286" t="str">
        <f t="shared" si="576"/>
        <v>2020</v>
      </c>
      <c r="B18455" s="205" t="s">
        <v>691</v>
      </c>
      <c r="C18455" s="205" t="s">
        <v>692</v>
      </c>
      <c r="D18455" s="72" t="str">
        <f t="shared" si="577"/>
        <v>jun/2020</v>
      </c>
      <c r="E18455" s="206">
        <v>44000</v>
      </c>
      <c r="F18455" s="205">
        <v>433738</v>
      </c>
      <c r="G18455" s="205" t="s">
        <v>287</v>
      </c>
      <c r="H18455" s="207" t="s">
        <v>1039</v>
      </c>
      <c r="I18455" s="207" t="s">
        <v>245</v>
      </c>
      <c r="J18455" s="208">
        <v>-1542.37</v>
      </c>
      <c r="K18455" s="79" t="str">
        <f>IFERROR(IFERROR(VLOOKUP(I18455,'DE-PARA'!B:D,3,0),VLOOKUP(I18455,'DE-PARA'!C:D,2,0)),"NÃO ENCONTRADO")</f>
        <v>Materiais</v>
      </c>
      <c r="L18455" s="56" t="str">
        <f>VLOOKUP(K18455,'Base -Receita-Despesa'!$B:$AS,1,FALSE)</f>
        <v>Materiais</v>
      </c>
    </row>
    <row r="18456" spans="1:12" x14ac:dyDescent="0.3">
      <c r="A18456" s="286" t="str">
        <f t="shared" si="576"/>
        <v>2020</v>
      </c>
      <c r="B18456" s="205" t="s">
        <v>691</v>
      </c>
      <c r="C18456" s="205" t="s">
        <v>692</v>
      </c>
      <c r="D18456" s="72" t="str">
        <f t="shared" si="577"/>
        <v>jun/2020</v>
      </c>
      <c r="E18456" s="206">
        <v>44000</v>
      </c>
      <c r="F18456" s="205">
        <v>439061</v>
      </c>
      <c r="G18456" s="205" t="s">
        <v>287</v>
      </c>
      <c r="H18456" s="207" t="s">
        <v>1039</v>
      </c>
      <c r="I18456" s="207" t="s">
        <v>245</v>
      </c>
      <c r="J18456" s="207">
        <v>-24.94</v>
      </c>
      <c r="K18456" s="79" t="str">
        <f>IFERROR(IFERROR(VLOOKUP(I18456,'DE-PARA'!B:D,3,0),VLOOKUP(I18456,'DE-PARA'!C:D,2,0)),"NÃO ENCONTRADO")</f>
        <v>Materiais</v>
      </c>
      <c r="L18456" s="56" t="str">
        <f>VLOOKUP(K18456,'Base -Receita-Despesa'!$B:$AS,1,FALSE)</f>
        <v>Materiais</v>
      </c>
    </row>
    <row r="18457" spans="1:12" x14ac:dyDescent="0.3">
      <c r="A18457" s="286" t="str">
        <f t="shared" si="576"/>
        <v>2020</v>
      </c>
      <c r="B18457" s="205" t="s">
        <v>691</v>
      </c>
      <c r="C18457" s="205" t="s">
        <v>692</v>
      </c>
      <c r="D18457" s="72" t="str">
        <f t="shared" si="577"/>
        <v>jun/2020</v>
      </c>
      <c r="E18457" s="206">
        <v>44000</v>
      </c>
      <c r="F18457" s="205">
        <v>42024</v>
      </c>
      <c r="G18457" s="205" t="s">
        <v>287</v>
      </c>
      <c r="H18457" s="207" t="s">
        <v>1039</v>
      </c>
      <c r="I18457" s="207" t="s">
        <v>245</v>
      </c>
      <c r="J18457" s="208">
        <v>-1076.53</v>
      </c>
      <c r="K18457" s="79" t="str">
        <f>IFERROR(IFERROR(VLOOKUP(I18457,'DE-PARA'!B:D,3,0),VLOOKUP(I18457,'DE-PARA'!C:D,2,0)),"NÃO ENCONTRADO")</f>
        <v>Materiais</v>
      </c>
      <c r="L18457" s="56" t="str">
        <f>VLOOKUP(K18457,'Base -Receita-Despesa'!$B:$AS,1,FALSE)</f>
        <v>Materiais</v>
      </c>
    </row>
    <row r="18458" spans="1:12" x14ac:dyDescent="0.3">
      <c r="A18458" s="286" t="str">
        <f t="shared" si="576"/>
        <v>2020</v>
      </c>
      <c r="B18458" s="205" t="s">
        <v>691</v>
      </c>
      <c r="C18458" s="205" t="s">
        <v>692</v>
      </c>
      <c r="D18458" s="72" t="str">
        <f t="shared" si="577"/>
        <v>jun/2020</v>
      </c>
      <c r="E18458" s="206">
        <v>44000</v>
      </c>
      <c r="F18458" s="205" t="s">
        <v>2948</v>
      </c>
      <c r="G18458" s="205" t="s">
        <v>287</v>
      </c>
      <c r="H18458" s="207" t="s">
        <v>294</v>
      </c>
      <c r="I18458" s="207" t="s">
        <v>229</v>
      </c>
      <c r="J18458" s="208">
        <v>-37031.89</v>
      </c>
      <c r="K18458" s="79" t="str">
        <f>IFERROR(IFERROR(VLOOKUP(I18458,'DE-PARA'!B:D,3,0),VLOOKUP(I18458,'DE-PARA'!C:D,2,0)),"NÃO ENCONTRADO")</f>
        <v>Reembolso de Rateios(-)</v>
      </c>
      <c r="L18458" s="56" t="str">
        <f>VLOOKUP(K18458,'Base -Receita-Despesa'!$B:$AS,1,FALSE)</f>
        <v>Reembolso de Rateios(-)</v>
      </c>
    </row>
    <row r="18459" spans="1:12" x14ac:dyDescent="0.3">
      <c r="A18459" s="286" t="str">
        <f t="shared" si="576"/>
        <v>2020</v>
      </c>
      <c r="B18459" s="205" t="s">
        <v>691</v>
      </c>
      <c r="C18459" s="205" t="s">
        <v>692</v>
      </c>
      <c r="D18459" s="72" t="str">
        <f t="shared" si="577"/>
        <v>jun/2020</v>
      </c>
      <c r="E18459" s="206">
        <v>44000</v>
      </c>
      <c r="F18459" s="205" t="s">
        <v>210</v>
      </c>
      <c r="G18459" s="205" t="s">
        <v>287</v>
      </c>
      <c r="H18459" s="207" t="s">
        <v>196</v>
      </c>
      <c r="I18459" s="207" t="s">
        <v>130</v>
      </c>
      <c r="J18459" s="207">
        <v>-10</v>
      </c>
      <c r="K18459" s="79" t="str">
        <f>IFERROR(IFERROR(VLOOKUP(I18459,'DE-PARA'!B:D,3,0),VLOOKUP(I18459,'DE-PARA'!C:D,2,0)),"NÃO ENCONTRADO")</f>
        <v>Outras Saídas</v>
      </c>
      <c r="L18459" s="56" t="str">
        <f>VLOOKUP(K18459,'Base -Receita-Despesa'!$B:$AS,1,FALSE)</f>
        <v>Outras Saídas</v>
      </c>
    </row>
    <row r="18460" spans="1:12" x14ac:dyDescent="0.3">
      <c r="A18460" s="286" t="str">
        <f t="shared" si="576"/>
        <v>2020</v>
      </c>
      <c r="B18460" s="205" t="s">
        <v>691</v>
      </c>
      <c r="C18460" s="205" t="s">
        <v>692</v>
      </c>
      <c r="D18460" s="72" t="str">
        <f t="shared" si="577"/>
        <v>jun/2020</v>
      </c>
      <c r="E18460" s="206">
        <v>44000</v>
      </c>
      <c r="F18460" s="205" t="s">
        <v>210</v>
      </c>
      <c r="G18460" s="205" t="s">
        <v>287</v>
      </c>
      <c r="H18460" s="207" t="s">
        <v>196</v>
      </c>
      <c r="I18460" s="207" t="s">
        <v>130</v>
      </c>
      <c r="J18460" s="207">
        <v>-10</v>
      </c>
      <c r="K18460" s="79" t="str">
        <f>IFERROR(IFERROR(VLOOKUP(I18460,'DE-PARA'!B:D,3,0),VLOOKUP(I18460,'DE-PARA'!C:D,2,0)),"NÃO ENCONTRADO")</f>
        <v>Outras Saídas</v>
      </c>
      <c r="L18460" s="56" t="str">
        <f>VLOOKUP(K18460,'Base -Receita-Despesa'!$B:$AS,1,FALSE)</f>
        <v>Outras Saídas</v>
      </c>
    </row>
    <row r="18461" spans="1:12" x14ac:dyDescent="0.3">
      <c r="A18461" s="286" t="str">
        <f t="shared" si="576"/>
        <v>2020</v>
      </c>
      <c r="B18461" s="205" t="s">
        <v>691</v>
      </c>
      <c r="C18461" s="205" t="s">
        <v>692</v>
      </c>
      <c r="D18461" s="72" t="str">
        <f t="shared" si="577"/>
        <v>jun/2020</v>
      </c>
      <c r="E18461" s="206">
        <v>44000</v>
      </c>
      <c r="F18461" s="205" t="s">
        <v>210</v>
      </c>
      <c r="G18461" s="205" t="s">
        <v>287</v>
      </c>
      <c r="H18461" s="207" t="s">
        <v>196</v>
      </c>
      <c r="I18461" s="207" t="s">
        <v>130</v>
      </c>
      <c r="J18461" s="207">
        <v>-10</v>
      </c>
      <c r="K18461" s="79" t="str">
        <f>IFERROR(IFERROR(VLOOKUP(I18461,'DE-PARA'!B:D,3,0),VLOOKUP(I18461,'DE-PARA'!C:D,2,0)),"NÃO ENCONTRADO")</f>
        <v>Outras Saídas</v>
      </c>
      <c r="L18461" s="56" t="str">
        <f>VLOOKUP(K18461,'Base -Receita-Despesa'!$B:$AS,1,FALSE)</f>
        <v>Outras Saídas</v>
      </c>
    </row>
    <row r="18462" spans="1:12" x14ac:dyDescent="0.3">
      <c r="A18462" s="286" t="str">
        <f t="shared" si="576"/>
        <v>2020</v>
      </c>
      <c r="B18462" s="205" t="s">
        <v>691</v>
      </c>
      <c r="C18462" s="205" t="s">
        <v>692</v>
      </c>
      <c r="D18462" s="72" t="str">
        <f t="shared" si="577"/>
        <v>jun/2020</v>
      </c>
      <c r="E18462" s="206">
        <v>44000</v>
      </c>
      <c r="F18462" s="205" t="s">
        <v>210</v>
      </c>
      <c r="G18462" s="205" t="s">
        <v>287</v>
      </c>
      <c r="H18462" s="207" t="s">
        <v>196</v>
      </c>
      <c r="I18462" s="207" t="s">
        <v>130</v>
      </c>
      <c r="J18462" s="207">
        <v>-10</v>
      </c>
      <c r="K18462" s="79" t="str">
        <f>IFERROR(IFERROR(VLOOKUP(I18462,'DE-PARA'!B:D,3,0),VLOOKUP(I18462,'DE-PARA'!C:D,2,0)),"NÃO ENCONTRADO")</f>
        <v>Outras Saídas</v>
      </c>
      <c r="L18462" s="56" t="str">
        <f>VLOOKUP(K18462,'Base -Receita-Despesa'!$B:$AS,1,FALSE)</f>
        <v>Outras Saídas</v>
      </c>
    </row>
    <row r="18463" spans="1:12" x14ac:dyDescent="0.3">
      <c r="A18463" s="286" t="str">
        <f t="shared" si="576"/>
        <v>2020</v>
      </c>
      <c r="B18463" s="205" t="s">
        <v>691</v>
      </c>
      <c r="C18463" s="205" t="s">
        <v>692</v>
      </c>
      <c r="D18463" s="72" t="str">
        <f t="shared" si="577"/>
        <v>jun/2020</v>
      </c>
      <c r="E18463" s="206">
        <v>44000</v>
      </c>
      <c r="F18463" s="205" t="s">
        <v>210</v>
      </c>
      <c r="G18463" s="205" t="s">
        <v>287</v>
      </c>
      <c r="H18463" s="207" t="s">
        <v>196</v>
      </c>
      <c r="I18463" s="207" t="s">
        <v>130</v>
      </c>
      <c r="J18463" s="207">
        <v>-10</v>
      </c>
      <c r="K18463" s="79" t="str">
        <f>IFERROR(IFERROR(VLOOKUP(I18463,'DE-PARA'!B:D,3,0),VLOOKUP(I18463,'DE-PARA'!C:D,2,0)),"NÃO ENCONTRADO")</f>
        <v>Outras Saídas</v>
      </c>
      <c r="L18463" s="56" t="str">
        <f>VLOOKUP(K18463,'Base -Receita-Despesa'!$B:$AS,1,FALSE)</f>
        <v>Outras Saídas</v>
      </c>
    </row>
    <row r="18464" spans="1:12" x14ac:dyDescent="0.3">
      <c r="A18464" s="286" t="str">
        <f t="shared" si="576"/>
        <v>2020</v>
      </c>
      <c r="B18464" s="205" t="s">
        <v>691</v>
      </c>
      <c r="C18464" s="205" t="s">
        <v>692</v>
      </c>
      <c r="D18464" s="72" t="str">
        <f t="shared" si="577"/>
        <v>jun/2020</v>
      </c>
      <c r="E18464" s="206">
        <v>44000</v>
      </c>
      <c r="F18464" s="205" t="s">
        <v>203</v>
      </c>
      <c r="G18464" s="205" t="s">
        <v>287</v>
      </c>
      <c r="H18464" s="207" t="s">
        <v>204</v>
      </c>
      <c r="I18464" s="207" t="s">
        <v>292</v>
      </c>
      <c r="J18464" s="208">
        <v>102227.26</v>
      </c>
      <c r="K18464" s="79" t="str">
        <f>IFERROR(IFERROR(VLOOKUP(I18464,'DE-PARA'!B:D,3,0),VLOOKUP(I18464,'DE-PARA'!C:D,2,0)),"NÃO ENCONTRADO")</f>
        <v>Entrada Conta Aplicação (+)</v>
      </c>
      <c r="L18464" s="56" t="str">
        <f>VLOOKUP(K18464,'Base -Receita-Despesa'!$B:$AS,1,FALSE)</f>
        <v>ENTRADA CONTA APLICAÇÃO (+)</v>
      </c>
    </row>
    <row r="18465" spans="1:12" x14ac:dyDescent="0.3">
      <c r="A18465" s="286" t="str">
        <f t="shared" si="576"/>
        <v>2020</v>
      </c>
      <c r="B18465" s="205" t="s">
        <v>691</v>
      </c>
      <c r="C18465" s="205" t="s">
        <v>692</v>
      </c>
      <c r="D18465" s="72" t="str">
        <f t="shared" si="577"/>
        <v>jun/2020</v>
      </c>
      <c r="E18465" s="206">
        <v>44001</v>
      </c>
      <c r="F18465" s="205" t="s">
        <v>201</v>
      </c>
      <c r="G18465" s="205" t="s">
        <v>287</v>
      </c>
      <c r="H18465" s="207" t="s">
        <v>1887</v>
      </c>
      <c r="I18465" s="207" t="s">
        <v>123</v>
      </c>
      <c r="J18465" s="208">
        <v>103806.03</v>
      </c>
      <c r="K18465" s="79" t="str">
        <f>IFERROR(IFERROR(VLOOKUP(I18465,'DE-PARA'!B:D,3,0),VLOOKUP(I18465,'DE-PARA'!C:D,2,0)),"NÃO ENCONTRADO")</f>
        <v>TEV – Transferências Entre Contas (Entradas)</v>
      </c>
      <c r="L18465" s="56" t="str">
        <f>VLOOKUP(K18465,'Base -Receita-Despesa'!$B:$AS,1,FALSE)</f>
        <v>TEV – Transferências Entre Contas (Entradas)</v>
      </c>
    </row>
    <row r="18466" spans="1:12" x14ac:dyDescent="0.3">
      <c r="A18466" s="286" t="str">
        <f t="shared" si="576"/>
        <v>2020</v>
      </c>
      <c r="B18466" s="205" t="s">
        <v>691</v>
      </c>
      <c r="C18466" s="205" t="s">
        <v>692</v>
      </c>
      <c r="D18466" s="72" t="str">
        <f t="shared" si="577"/>
        <v>jun/2020</v>
      </c>
      <c r="E18466" s="206">
        <v>44001</v>
      </c>
      <c r="F18466" s="205">
        <v>10889</v>
      </c>
      <c r="G18466" s="205" t="s">
        <v>287</v>
      </c>
      <c r="H18466" s="207" t="s">
        <v>2850</v>
      </c>
      <c r="I18466" s="207" t="s">
        <v>137</v>
      </c>
      <c r="J18466" s="208">
        <v>-2052.0700000000002</v>
      </c>
      <c r="K18466" s="79" t="str">
        <f>IFERROR(IFERROR(VLOOKUP(I18466,'DE-PARA'!B:D,3,0),VLOOKUP(I18466,'DE-PARA'!C:D,2,0)),"NÃO ENCONTRADO")</f>
        <v>Materiais</v>
      </c>
      <c r="L18466" s="56" t="str">
        <f>VLOOKUP(K18466,'Base -Receita-Despesa'!$B:$AS,1,FALSE)</f>
        <v>Materiais</v>
      </c>
    </row>
    <row r="18467" spans="1:12" x14ac:dyDescent="0.3">
      <c r="A18467" s="286" t="str">
        <f t="shared" si="576"/>
        <v>2020</v>
      </c>
      <c r="B18467" s="205" t="s">
        <v>691</v>
      </c>
      <c r="C18467" s="205" t="s">
        <v>692</v>
      </c>
      <c r="D18467" s="72" t="str">
        <f t="shared" si="577"/>
        <v>jun/2020</v>
      </c>
      <c r="E18467" s="206">
        <v>44001</v>
      </c>
      <c r="F18467" s="205" t="s">
        <v>3063</v>
      </c>
      <c r="G18467" s="205" t="s">
        <v>287</v>
      </c>
      <c r="H18467" s="207" t="s">
        <v>3064</v>
      </c>
      <c r="I18467" s="207" t="s">
        <v>145</v>
      </c>
      <c r="J18467" s="208">
        <v>-17257.810000000001</v>
      </c>
      <c r="K18467" s="79" t="str">
        <f>IFERROR(IFERROR(VLOOKUP(I18467,'DE-PARA'!B:D,3,0),VLOOKUP(I18467,'DE-PARA'!C:D,2,0)),"NÃO ENCONTRADO")</f>
        <v>Pessoal</v>
      </c>
      <c r="L18467" s="56" t="str">
        <f>VLOOKUP(K18467,'Base -Receita-Despesa'!$B:$AS,1,FALSE)</f>
        <v>Pessoal</v>
      </c>
    </row>
    <row r="18468" spans="1:12" x14ac:dyDescent="0.3">
      <c r="A18468" s="286" t="str">
        <f t="shared" si="576"/>
        <v>2020</v>
      </c>
      <c r="B18468" s="205" t="s">
        <v>691</v>
      </c>
      <c r="C18468" s="205" t="s">
        <v>692</v>
      </c>
      <c r="D18468" s="72" t="str">
        <f t="shared" si="577"/>
        <v>jun/2020</v>
      </c>
      <c r="E18468" s="206">
        <v>44001</v>
      </c>
      <c r="F18468" s="205">
        <v>75336</v>
      </c>
      <c r="G18468" s="205" t="s">
        <v>287</v>
      </c>
      <c r="H18468" s="207" t="s">
        <v>2780</v>
      </c>
      <c r="I18468" s="207" t="s">
        <v>240</v>
      </c>
      <c r="J18468" s="208">
        <v>-9000</v>
      </c>
      <c r="K18468" s="79" t="str">
        <f>IFERROR(IFERROR(VLOOKUP(I18468,'DE-PARA'!B:D,3,0),VLOOKUP(I18468,'DE-PARA'!C:D,2,0)),"NÃO ENCONTRADO")</f>
        <v>Materiais</v>
      </c>
      <c r="L18468" s="56" t="str">
        <f>VLOOKUP(K18468,'Base -Receita-Despesa'!$B:$AS,1,FALSE)</f>
        <v>Materiais</v>
      </c>
    </row>
    <row r="18469" spans="1:12" x14ac:dyDescent="0.3">
      <c r="A18469" s="286" t="str">
        <f t="shared" si="576"/>
        <v>2020</v>
      </c>
      <c r="B18469" s="205" t="s">
        <v>691</v>
      </c>
      <c r="C18469" s="205" t="s">
        <v>692</v>
      </c>
      <c r="D18469" s="72" t="str">
        <f t="shared" si="577"/>
        <v>jun/2020</v>
      </c>
      <c r="E18469" s="206">
        <v>44001</v>
      </c>
      <c r="F18469" s="205">
        <v>33715</v>
      </c>
      <c r="G18469" s="205" t="s">
        <v>287</v>
      </c>
      <c r="H18469" s="207" t="s">
        <v>1059</v>
      </c>
      <c r="I18469" s="207" t="s">
        <v>261</v>
      </c>
      <c r="J18469" s="208">
        <v>-30000</v>
      </c>
      <c r="K18469" s="79" t="str">
        <f>IFERROR(IFERROR(VLOOKUP(I18469,'DE-PARA'!B:D,3,0),VLOOKUP(I18469,'DE-PARA'!C:D,2,0)),"NÃO ENCONTRADO")</f>
        <v>Serviços</v>
      </c>
      <c r="L18469" s="56" t="str">
        <f>VLOOKUP(K18469,'Base -Receita-Despesa'!$B:$AS,1,FALSE)</f>
        <v>Serviços</v>
      </c>
    </row>
    <row r="18470" spans="1:12" x14ac:dyDescent="0.3">
      <c r="A18470" s="286" t="str">
        <f t="shared" si="576"/>
        <v>2020</v>
      </c>
      <c r="B18470" s="205" t="s">
        <v>691</v>
      </c>
      <c r="C18470" s="205" t="s">
        <v>692</v>
      </c>
      <c r="D18470" s="72" t="str">
        <f t="shared" si="577"/>
        <v>jun/2020</v>
      </c>
      <c r="E18470" s="206">
        <v>44001</v>
      </c>
      <c r="F18470" s="205" t="s">
        <v>210</v>
      </c>
      <c r="G18470" s="205" t="s">
        <v>287</v>
      </c>
      <c r="H18470" s="207" t="s">
        <v>196</v>
      </c>
      <c r="I18470" s="207" t="s">
        <v>130</v>
      </c>
      <c r="J18470" s="207">
        <v>-10</v>
      </c>
      <c r="K18470" s="79" t="str">
        <f>IFERROR(IFERROR(VLOOKUP(I18470,'DE-PARA'!B:D,3,0),VLOOKUP(I18470,'DE-PARA'!C:D,2,0)),"NÃO ENCONTRADO")</f>
        <v>Outras Saídas</v>
      </c>
      <c r="L18470" s="56" t="str">
        <f>VLOOKUP(K18470,'Base -Receita-Despesa'!$B:$AS,1,FALSE)</f>
        <v>Outras Saídas</v>
      </c>
    </row>
    <row r="18471" spans="1:12" x14ac:dyDescent="0.3">
      <c r="A18471" s="286" t="str">
        <f t="shared" si="576"/>
        <v>2020</v>
      </c>
      <c r="B18471" s="205" t="s">
        <v>691</v>
      </c>
      <c r="C18471" s="205" t="s">
        <v>692</v>
      </c>
      <c r="D18471" s="72" t="str">
        <f t="shared" si="577"/>
        <v>jun/2020</v>
      </c>
      <c r="E18471" s="206">
        <v>44001</v>
      </c>
      <c r="F18471" s="205" t="s">
        <v>3065</v>
      </c>
      <c r="G18471" s="205" t="s">
        <v>287</v>
      </c>
      <c r="H18471" s="207" t="s">
        <v>3038</v>
      </c>
      <c r="I18471" s="207" t="s">
        <v>132</v>
      </c>
      <c r="J18471" s="208">
        <v>-152301.54999999999</v>
      </c>
      <c r="K18471" s="79" t="str">
        <f>IFERROR(IFERROR(VLOOKUP(I18471,'DE-PARA'!B:D,3,0),VLOOKUP(I18471,'DE-PARA'!C:D,2,0)),"NÃO ENCONTRADO")</f>
        <v>Pessoal</v>
      </c>
      <c r="L18471" s="56" t="str">
        <f>VLOOKUP(K18471,'Base -Receita-Despesa'!$B:$AS,1,FALSE)</f>
        <v>Pessoal</v>
      </c>
    </row>
    <row r="18472" spans="1:12" x14ac:dyDescent="0.3">
      <c r="A18472" s="286" t="str">
        <f t="shared" si="576"/>
        <v>2020</v>
      </c>
      <c r="B18472" s="205" t="s">
        <v>691</v>
      </c>
      <c r="C18472" s="205" t="s">
        <v>692</v>
      </c>
      <c r="D18472" s="72" t="str">
        <f t="shared" si="577"/>
        <v>jun/2020</v>
      </c>
      <c r="E18472" s="206">
        <v>44001</v>
      </c>
      <c r="F18472" s="205" t="s">
        <v>203</v>
      </c>
      <c r="G18472" s="205" t="s">
        <v>287</v>
      </c>
      <c r="H18472" s="207" t="s">
        <v>204</v>
      </c>
      <c r="I18472" s="207" t="s">
        <v>292</v>
      </c>
      <c r="J18472" s="208">
        <v>106815.4</v>
      </c>
      <c r="K18472" s="79" t="str">
        <f>IFERROR(IFERROR(VLOOKUP(I18472,'DE-PARA'!B:D,3,0),VLOOKUP(I18472,'DE-PARA'!C:D,2,0)),"NÃO ENCONTRADO")</f>
        <v>Entrada Conta Aplicação (+)</v>
      </c>
      <c r="L18472" s="56" t="str">
        <f>VLOOKUP(K18472,'Base -Receita-Despesa'!$B:$AS,1,FALSE)</f>
        <v>ENTRADA CONTA APLICAÇÃO (+)</v>
      </c>
    </row>
    <row r="18473" spans="1:12" x14ac:dyDescent="0.3">
      <c r="A18473" s="286" t="str">
        <f t="shared" si="576"/>
        <v>2020</v>
      </c>
      <c r="B18473" s="205" t="s">
        <v>693</v>
      </c>
      <c r="C18473" s="205" t="s">
        <v>692</v>
      </c>
      <c r="D18473" s="72" t="str">
        <f t="shared" si="577"/>
        <v>jun/2020</v>
      </c>
      <c r="E18473" s="206">
        <v>44001</v>
      </c>
      <c r="F18473" s="205" t="s">
        <v>201</v>
      </c>
      <c r="G18473" s="205" t="s">
        <v>287</v>
      </c>
      <c r="H18473" s="207" t="s">
        <v>1887</v>
      </c>
      <c r="I18473" s="207" t="s">
        <v>123</v>
      </c>
      <c r="J18473" s="208">
        <v>-103806.03</v>
      </c>
      <c r="K18473" s="79" t="str">
        <f>IFERROR(IFERROR(VLOOKUP(I18473,'DE-PARA'!B:D,3,0),VLOOKUP(I18473,'DE-PARA'!C:D,2,0)),"NÃO ENCONTRADO")</f>
        <v>TEV – Transferências Entre Contas (Entradas)</v>
      </c>
      <c r="L18473" s="56" t="str">
        <f>VLOOKUP(K18473,'Base -Receita-Despesa'!$B:$AS,1,FALSE)</f>
        <v>TEV – Transferências Entre Contas (Entradas)</v>
      </c>
    </row>
    <row r="18474" spans="1:12" x14ac:dyDescent="0.3">
      <c r="A18474" s="286" t="str">
        <f t="shared" si="576"/>
        <v>2020</v>
      </c>
      <c r="B18474" s="205" t="s">
        <v>693</v>
      </c>
      <c r="C18474" s="205" t="s">
        <v>692</v>
      </c>
      <c r="D18474" s="72" t="str">
        <f t="shared" si="577"/>
        <v>jun/2020</v>
      </c>
      <c r="E18474" s="206">
        <v>44001</v>
      </c>
      <c r="F18474" s="205" t="s">
        <v>203</v>
      </c>
      <c r="G18474" s="205" t="s">
        <v>287</v>
      </c>
      <c r="H18474" s="207" t="s">
        <v>204</v>
      </c>
      <c r="I18474" s="207" t="s">
        <v>292</v>
      </c>
      <c r="J18474" s="208">
        <v>103806.03</v>
      </c>
      <c r="K18474" s="79" t="str">
        <f>IFERROR(IFERROR(VLOOKUP(I18474,'DE-PARA'!B:D,3,0),VLOOKUP(I18474,'DE-PARA'!C:D,2,0)),"NÃO ENCONTRADO")</f>
        <v>Entrada Conta Aplicação (+)</v>
      </c>
      <c r="L18474" s="56" t="str">
        <f>VLOOKUP(K18474,'Base -Receita-Despesa'!$B:$AS,1,FALSE)</f>
        <v>ENTRADA CONTA APLICAÇÃO (+)</v>
      </c>
    </row>
    <row r="18475" spans="1:12" x14ac:dyDescent="0.3">
      <c r="A18475" s="286" t="str">
        <f t="shared" si="576"/>
        <v>2020</v>
      </c>
      <c r="B18475" s="205" t="s">
        <v>691</v>
      </c>
      <c r="C18475" s="205" t="s">
        <v>692</v>
      </c>
      <c r="D18475" s="72" t="str">
        <f t="shared" si="577"/>
        <v>jun/2020</v>
      </c>
      <c r="E18475" s="206">
        <v>44004</v>
      </c>
      <c r="F18475" s="205" t="s">
        <v>364</v>
      </c>
      <c r="G18475" s="205" t="s">
        <v>287</v>
      </c>
      <c r="H18475" s="207" t="s">
        <v>3066</v>
      </c>
      <c r="I18475" s="207" t="s">
        <v>126</v>
      </c>
      <c r="J18475" s="207">
        <v>-138.54</v>
      </c>
      <c r="K18475" s="79" t="str">
        <f>IFERROR(IFERROR(VLOOKUP(I18475,'DE-PARA'!B:D,3,0),VLOOKUP(I18475,'DE-PARA'!C:D,2,0)),"NÃO ENCONTRADO")</f>
        <v>Rescisões Trabalhistas</v>
      </c>
      <c r="L18475" s="56" t="str">
        <f>VLOOKUP(K18475,'Base -Receita-Despesa'!$B:$AS,1,FALSE)</f>
        <v>Rescisões Trabalhistas</v>
      </c>
    </row>
    <row r="18476" spans="1:12" x14ac:dyDescent="0.3">
      <c r="A18476" s="286" t="str">
        <f t="shared" si="576"/>
        <v>2020</v>
      </c>
      <c r="B18476" s="205" t="s">
        <v>691</v>
      </c>
      <c r="C18476" s="205" t="s">
        <v>692</v>
      </c>
      <c r="D18476" s="72" t="str">
        <f t="shared" si="577"/>
        <v>jun/2020</v>
      </c>
      <c r="E18476" s="206">
        <v>44004</v>
      </c>
      <c r="F18476" s="205" t="s">
        <v>125</v>
      </c>
      <c r="G18476" s="205" t="s">
        <v>287</v>
      </c>
      <c r="H18476" s="207" t="s">
        <v>3066</v>
      </c>
      <c r="I18476" s="207" t="s">
        <v>126</v>
      </c>
      <c r="J18476" s="208">
        <v>-2344.87</v>
      </c>
      <c r="K18476" s="79" t="str">
        <f>IFERROR(IFERROR(VLOOKUP(I18476,'DE-PARA'!B:D,3,0),VLOOKUP(I18476,'DE-PARA'!C:D,2,0)),"NÃO ENCONTRADO")</f>
        <v>Rescisões Trabalhistas</v>
      </c>
      <c r="L18476" s="56" t="str">
        <f>VLOOKUP(K18476,'Base -Receita-Despesa'!$B:$AS,1,FALSE)</f>
        <v>Rescisões Trabalhistas</v>
      </c>
    </row>
    <row r="18477" spans="1:12" x14ac:dyDescent="0.3">
      <c r="A18477" s="286" t="str">
        <f t="shared" si="576"/>
        <v>2020</v>
      </c>
      <c r="B18477" s="205" t="s">
        <v>691</v>
      </c>
      <c r="C18477" s="205" t="s">
        <v>692</v>
      </c>
      <c r="D18477" s="72" t="str">
        <f t="shared" si="577"/>
        <v>jun/2020</v>
      </c>
      <c r="E18477" s="206">
        <v>44004</v>
      </c>
      <c r="F18477" s="205">
        <v>4316</v>
      </c>
      <c r="G18477" s="205" t="s">
        <v>287</v>
      </c>
      <c r="H18477" s="207" t="s">
        <v>288</v>
      </c>
      <c r="I18477" s="207" t="s">
        <v>244</v>
      </c>
      <c r="J18477" s="207">
        <v>-171.08</v>
      </c>
      <c r="K18477" s="79" t="str">
        <f>IFERROR(IFERROR(VLOOKUP(I18477,'DE-PARA'!B:D,3,0),VLOOKUP(I18477,'DE-PARA'!C:D,2,0)),"NÃO ENCONTRADO")</f>
        <v>Materiais</v>
      </c>
      <c r="L18477" s="56" t="str">
        <f>VLOOKUP(K18477,'Base -Receita-Despesa'!$B:$AS,1,FALSE)</f>
        <v>Materiais</v>
      </c>
    </row>
    <row r="18478" spans="1:12" x14ac:dyDescent="0.3">
      <c r="A18478" s="286" t="str">
        <f t="shared" si="576"/>
        <v>2020</v>
      </c>
      <c r="B18478" s="205" t="s">
        <v>691</v>
      </c>
      <c r="C18478" s="205" t="s">
        <v>692</v>
      </c>
      <c r="D18478" s="72" t="str">
        <f t="shared" si="577"/>
        <v>jun/2020</v>
      </c>
      <c r="E18478" s="206">
        <v>44004</v>
      </c>
      <c r="F18478" s="205">
        <v>4061</v>
      </c>
      <c r="G18478" s="205" t="s">
        <v>287</v>
      </c>
      <c r="H18478" s="207" t="s">
        <v>288</v>
      </c>
      <c r="I18478" s="207" t="s">
        <v>244</v>
      </c>
      <c r="J18478" s="207">
        <v>-686.05</v>
      </c>
      <c r="K18478" s="79" t="str">
        <f>IFERROR(IFERROR(VLOOKUP(I18478,'DE-PARA'!B:D,3,0),VLOOKUP(I18478,'DE-PARA'!C:D,2,0)),"NÃO ENCONTRADO")</f>
        <v>Materiais</v>
      </c>
      <c r="L18478" s="56" t="str">
        <f>VLOOKUP(K18478,'Base -Receita-Despesa'!$B:$AS,1,FALSE)</f>
        <v>Materiais</v>
      </c>
    </row>
    <row r="18479" spans="1:12" x14ac:dyDescent="0.3">
      <c r="A18479" s="286" t="str">
        <f t="shared" si="576"/>
        <v>2020</v>
      </c>
      <c r="B18479" s="205" t="s">
        <v>691</v>
      </c>
      <c r="C18479" s="205" t="s">
        <v>692</v>
      </c>
      <c r="D18479" s="72" t="str">
        <f t="shared" si="577"/>
        <v>jun/2020</v>
      </c>
      <c r="E18479" s="206">
        <v>44004</v>
      </c>
      <c r="F18479" s="205">
        <v>181</v>
      </c>
      <c r="G18479" s="205" t="s">
        <v>287</v>
      </c>
      <c r="H18479" s="207" t="s">
        <v>288</v>
      </c>
      <c r="I18479" s="207" t="s">
        <v>244</v>
      </c>
      <c r="J18479" s="208">
        <v>-3121.74</v>
      </c>
      <c r="K18479" s="79" t="str">
        <f>IFERROR(IFERROR(VLOOKUP(I18479,'DE-PARA'!B:D,3,0),VLOOKUP(I18479,'DE-PARA'!C:D,2,0)),"NÃO ENCONTRADO")</f>
        <v>Materiais</v>
      </c>
      <c r="L18479" s="56" t="str">
        <f>VLOOKUP(K18479,'Base -Receita-Despesa'!$B:$AS,1,FALSE)</f>
        <v>Materiais</v>
      </c>
    </row>
    <row r="18480" spans="1:12" x14ac:dyDescent="0.3">
      <c r="A18480" s="286" t="str">
        <f t="shared" si="576"/>
        <v>2020</v>
      </c>
      <c r="B18480" s="205" t="s">
        <v>691</v>
      </c>
      <c r="C18480" s="205" t="s">
        <v>692</v>
      </c>
      <c r="D18480" s="72" t="str">
        <f t="shared" si="577"/>
        <v>jun/2020</v>
      </c>
      <c r="E18480" s="206">
        <v>44004</v>
      </c>
      <c r="F18480" s="205">
        <v>3695</v>
      </c>
      <c r="G18480" s="205" t="s">
        <v>287</v>
      </c>
      <c r="H18480" s="207" t="s">
        <v>288</v>
      </c>
      <c r="I18480" s="207" t="s">
        <v>244</v>
      </c>
      <c r="J18480" s="207">
        <v>-470.47</v>
      </c>
      <c r="K18480" s="79" t="str">
        <f>IFERROR(IFERROR(VLOOKUP(I18480,'DE-PARA'!B:D,3,0),VLOOKUP(I18480,'DE-PARA'!C:D,2,0)),"NÃO ENCONTRADO")</f>
        <v>Materiais</v>
      </c>
      <c r="L18480" s="56" t="str">
        <f>VLOOKUP(K18480,'Base -Receita-Despesa'!$B:$AS,1,FALSE)</f>
        <v>Materiais</v>
      </c>
    </row>
    <row r="18481" spans="1:12" x14ac:dyDescent="0.3">
      <c r="A18481" s="286" t="str">
        <f t="shared" si="576"/>
        <v>2020</v>
      </c>
      <c r="B18481" s="205" t="s">
        <v>691</v>
      </c>
      <c r="C18481" s="205" t="s">
        <v>692</v>
      </c>
      <c r="D18481" s="72" t="str">
        <f t="shared" si="577"/>
        <v>jun/2020</v>
      </c>
      <c r="E18481" s="206">
        <v>44004</v>
      </c>
      <c r="F18481" s="205">
        <v>1442</v>
      </c>
      <c r="G18481" s="205" t="s">
        <v>287</v>
      </c>
      <c r="H18481" s="207" t="s">
        <v>288</v>
      </c>
      <c r="I18481" s="207" t="s">
        <v>244</v>
      </c>
      <c r="J18481" s="207">
        <v>-342.16</v>
      </c>
      <c r="K18481" s="79" t="str">
        <f>IFERROR(IFERROR(VLOOKUP(I18481,'DE-PARA'!B:D,3,0),VLOOKUP(I18481,'DE-PARA'!C:D,2,0)),"NÃO ENCONTRADO")</f>
        <v>Materiais</v>
      </c>
      <c r="L18481" s="56" t="str">
        <f>VLOOKUP(K18481,'Base -Receita-Despesa'!$B:$AS,1,FALSE)</f>
        <v>Materiais</v>
      </c>
    </row>
    <row r="18482" spans="1:12" x14ac:dyDescent="0.3">
      <c r="A18482" s="286" t="str">
        <f t="shared" si="576"/>
        <v>2020</v>
      </c>
      <c r="B18482" s="205" t="s">
        <v>691</v>
      </c>
      <c r="C18482" s="205" t="s">
        <v>692</v>
      </c>
      <c r="D18482" s="72" t="str">
        <f t="shared" si="577"/>
        <v>jun/2020</v>
      </c>
      <c r="E18482" s="206">
        <v>44004</v>
      </c>
      <c r="F18482" s="205">
        <v>84365</v>
      </c>
      <c r="G18482" s="205" t="s">
        <v>287</v>
      </c>
      <c r="H18482" s="207" t="s">
        <v>288</v>
      </c>
      <c r="I18482" s="207" t="s">
        <v>244</v>
      </c>
      <c r="J18482" s="207">
        <v>-256.62</v>
      </c>
      <c r="K18482" s="79" t="str">
        <f>IFERROR(IFERROR(VLOOKUP(I18482,'DE-PARA'!B:D,3,0),VLOOKUP(I18482,'DE-PARA'!C:D,2,0)),"NÃO ENCONTRADO")</f>
        <v>Materiais</v>
      </c>
      <c r="L18482" s="56" t="str">
        <f>VLOOKUP(K18482,'Base -Receita-Despesa'!$B:$AS,1,FALSE)</f>
        <v>Materiais</v>
      </c>
    </row>
    <row r="18483" spans="1:12" x14ac:dyDescent="0.3">
      <c r="A18483" s="286" t="str">
        <f t="shared" si="576"/>
        <v>2020</v>
      </c>
      <c r="B18483" s="205" t="s">
        <v>691</v>
      </c>
      <c r="C18483" s="205" t="s">
        <v>692</v>
      </c>
      <c r="D18483" s="72" t="str">
        <f t="shared" si="577"/>
        <v>jun/2020</v>
      </c>
      <c r="E18483" s="206">
        <v>44004</v>
      </c>
      <c r="F18483" s="205" t="s">
        <v>3005</v>
      </c>
      <c r="G18483" s="205" t="s">
        <v>287</v>
      </c>
      <c r="H18483" s="207" t="s">
        <v>3067</v>
      </c>
      <c r="I18483" s="207" t="s">
        <v>132</v>
      </c>
      <c r="J18483" s="207">
        <v>-820.95</v>
      </c>
      <c r="K18483" s="79" t="str">
        <f>IFERROR(IFERROR(VLOOKUP(I18483,'DE-PARA'!B:D,3,0),VLOOKUP(I18483,'DE-PARA'!C:D,2,0)),"NÃO ENCONTRADO")</f>
        <v>Pessoal</v>
      </c>
      <c r="L18483" s="56" t="str">
        <f>VLOOKUP(K18483,'Base -Receita-Despesa'!$B:$AS,1,FALSE)</f>
        <v>Pessoal</v>
      </c>
    </row>
    <row r="18484" spans="1:12" x14ac:dyDescent="0.3">
      <c r="A18484" s="286" t="str">
        <f t="shared" si="576"/>
        <v>2020</v>
      </c>
      <c r="B18484" s="205" t="s">
        <v>691</v>
      </c>
      <c r="C18484" s="205" t="s">
        <v>692</v>
      </c>
      <c r="D18484" s="72" t="str">
        <f t="shared" si="577"/>
        <v>jun/2020</v>
      </c>
      <c r="E18484" s="206">
        <v>44004</v>
      </c>
      <c r="F18484" s="205" t="s">
        <v>3005</v>
      </c>
      <c r="G18484" s="205" t="s">
        <v>287</v>
      </c>
      <c r="H18484" s="207" t="s">
        <v>2885</v>
      </c>
      <c r="I18484" s="207" t="s">
        <v>132</v>
      </c>
      <c r="J18484" s="207">
        <v>-330.08</v>
      </c>
      <c r="K18484" s="79" t="str">
        <f>IFERROR(IFERROR(VLOOKUP(I18484,'DE-PARA'!B:D,3,0),VLOOKUP(I18484,'DE-PARA'!C:D,2,0)),"NÃO ENCONTRADO")</f>
        <v>Pessoal</v>
      </c>
      <c r="L18484" s="56" t="str">
        <f>VLOOKUP(K18484,'Base -Receita-Despesa'!$B:$AS,1,FALSE)</f>
        <v>Pessoal</v>
      </c>
    </row>
    <row r="18485" spans="1:12" x14ac:dyDescent="0.3">
      <c r="A18485" s="286" t="str">
        <f t="shared" si="576"/>
        <v>2020</v>
      </c>
      <c r="B18485" s="205" t="s">
        <v>691</v>
      </c>
      <c r="C18485" s="205" t="s">
        <v>692</v>
      </c>
      <c r="D18485" s="72" t="str">
        <f t="shared" si="577"/>
        <v>jun/2020</v>
      </c>
      <c r="E18485" s="206">
        <v>44004</v>
      </c>
      <c r="F18485" s="205" t="s">
        <v>3005</v>
      </c>
      <c r="G18485" s="205" t="s">
        <v>287</v>
      </c>
      <c r="H18485" s="207" t="s">
        <v>3007</v>
      </c>
      <c r="I18485" s="207" t="s">
        <v>132</v>
      </c>
      <c r="J18485" s="207">
        <v>-330.08</v>
      </c>
      <c r="K18485" s="79" t="str">
        <f>IFERROR(IFERROR(VLOOKUP(I18485,'DE-PARA'!B:D,3,0),VLOOKUP(I18485,'DE-PARA'!C:D,2,0)),"NÃO ENCONTRADO")</f>
        <v>Pessoal</v>
      </c>
      <c r="L18485" s="56" t="str">
        <f>VLOOKUP(K18485,'Base -Receita-Despesa'!$B:$AS,1,FALSE)</f>
        <v>Pessoal</v>
      </c>
    </row>
    <row r="18486" spans="1:12" x14ac:dyDescent="0.3">
      <c r="A18486" s="286" t="str">
        <f t="shared" si="576"/>
        <v>2020</v>
      </c>
      <c r="B18486" s="205" t="s">
        <v>691</v>
      </c>
      <c r="C18486" s="205" t="s">
        <v>692</v>
      </c>
      <c r="D18486" s="72" t="str">
        <f t="shared" si="577"/>
        <v>jun/2020</v>
      </c>
      <c r="E18486" s="206">
        <v>44004</v>
      </c>
      <c r="F18486" s="205" t="s">
        <v>3005</v>
      </c>
      <c r="G18486" s="205" t="s">
        <v>287</v>
      </c>
      <c r="H18486" s="207" t="s">
        <v>3043</v>
      </c>
      <c r="I18486" s="207" t="s">
        <v>132</v>
      </c>
      <c r="J18486" s="207">
        <v>-387.35</v>
      </c>
      <c r="K18486" s="79" t="str">
        <f>IFERROR(IFERROR(VLOOKUP(I18486,'DE-PARA'!B:D,3,0),VLOOKUP(I18486,'DE-PARA'!C:D,2,0)),"NÃO ENCONTRADO")</f>
        <v>Pessoal</v>
      </c>
      <c r="L18486" s="56" t="str">
        <f>VLOOKUP(K18486,'Base -Receita-Despesa'!$B:$AS,1,FALSE)</f>
        <v>Pessoal</v>
      </c>
    </row>
    <row r="18487" spans="1:12" x14ac:dyDescent="0.3">
      <c r="A18487" s="286" t="str">
        <f t="shared" ref="A18487:A18550" si="578">IF(K18487="NÃO ENCONTRADO",0,RIGHT(D18487,4))</f>
        <v>2020</v>
      </c>
      <c r="B18487" s="205" t="s">
        <v>691</v>
      </c>
      <c r="C18487" s="205" t="s">
        <v>692</v>
      </c>
      <c r="D18487" s="72" t="str">
        <f t="shared" si="577"/>
        <v>jun/2020</v>
      </c>
      <c r="E18487" s="206">
        <v>44004</v>
      </c>
      <c r="F18487" s="205" t="s">
        <v>3005</v>
      </c>
      <c r="G18487" s="205" t="s">
        <v>287</v>
      </c>
      <c r="H18487" s="207" t="s">
        <v>3068</v>
      </c>
      <c r="I18487" s="207" t="s">
        <v>132</v>
      </c>
      <c r="J18487" s="207">
        <v>-313.5</v>
      </c>
      <c r="K18487" s="79" t="str">
        <f>IFERROR(IFERROR(VLOOKUP(I18487,'DE-PARA'!B:D,3,0),VLOOKUP(I18487,'DE-PARA'!C:D,2,0)),"NÃO ENCONTRADO")</f>
        <v>Pessoal</v>
      </c>
      <c r="L18487" s="56" t="str">
        <f>VLOOKUP(K18487,'Base -Receita-Despesa'!$B:$AS,1,FALSE)</f>
        <v>Pessoal</v>
      </c>
    </row>
    <row r="18488" spans="1:12" x14ac:dyDescent="0.3">
      <c r="A18488" s="286" t="str">
        <f t="shared" si="578"/>
        <v>2020</v>
      </c>
      <c r="B18488" s="205" t="s">
        <v>691</v>
      </c>
      <c r="C18488" s="205" t="s">
        <v>692</v>
      </c>
      <c r="D18488" s="72" t="str">
        <f t="shared" si="577"/>
        <v>jun/2020</v>
      </c>
      <c r="E18488" s="206">
        <v>44004</v>
      </c>
      <c r="F18488" s="205" t="s">
        <v>3005</v>
      </c>
      <c r="G18488" s="205" t="s">
        <v>287</v>
      </c>
      <c r="H18488" s="207" t="s">
        <v>3069</v>
      </c>
      <c r="I18488" s="207" t="s">
        <v>132</v>
      </c>
      <c r="J18488" s="207">
        <v>-750</v>
      </c>
      <c r="K18488" s="79" t="str">
        <f>IFERROR(IFERROR(VLOOKUP(I18488,'DE-PARA'!B:D,3,0),VLOOKUP(I18488,'DE-PARA'!C:D,2,0)),"NÃO ENCONTRADO")</f>
        <v>Pessoal</v>
      </c>
      <c r="L18488" s="56" t="str">
        <f>VLOOKUP(K18488,'Base -Receita-Despesa'!$B:$AS,1,FALSE)</f>
        <v>Pessoal</v>
      </c>
    </row>
    <row r="18489" spans="1:12" x14ac:dyDescent="0.3">
      <c r="A18489" s="286" t="str">
        <f t="shared" si="578"/>
        <v>2020</v>
      </c>
      <c r="B18489" s="205" t="s">
        <v>691</v>
      </c>
      <c r="C18489" s="205" t="s">
        <v>692</v>
      </c>
      <c r="D18489" s="72" t="str">
        <f t="shared" si="577"/>
        <v>jun/2020</v>
      </c>
      <c r="E18489" s="206">
        <v>44004</v>
      </c>
      <c r="F18489" s="205" t="s">
        <v>3005</v>
      </c>
      <c r="G18489" s="205" t="s">
        <v>287</v>
      </c>
      <c r="H18489" s="207" t="s">
        <v>3070</v>
      </c>
      <c r="I18489" s="207" t="s">
        <v>132</v>
      </c>
      <c r="J18489" s="207">
        <v>-820.95</v>
      </c>
      <c r="K18489" s="79" t="str">
        <f>IFERROR(IFERROR(VLOOKUP(I18489,'DE-PARA'!B:D,3,0),VLOOKUP(I18489,'DE-PARA'!C:D,2,0)),"NÃO ENCONTRADO")</f>
        <v>Pessoal</v>
      </c>
      <c r="L18489" s="56" t="str">
        <f>VLOOKUP(K18489,'Base -Receita-Despesa'!$B:$AS,1,FALSE)</f>
        <v>Pessoal</v>
      </c>
    </row>
    <row r="18490" spans="1:12" x14ac:dyDescent="0.3">
      <c r="A18490" s="286" t="str">
        <f t="shared" si="578"/>
        <v>2020</v>
      </c>
      <c r="B18490" s="205" t="s">
        <v>691</v>
      </c>
      <c r="C18490" s="205" t="s">
        <v>692</v>
      </c>
      <c r="D18490" s="72" t="str">
        <f t="shared" si="577"/>
        <v>jun/2020</v>
      </c>
      <c r="E18490" s="206">
        <v>44004</v>
      </c>
      <c r="F18490" s="205" t="s">
        <v>210</v>
      </c>
      <c r="G18490" s="205" t="s">
        <v>287</v>
      </c>
      <c r="H18490" s="207" t="s">
        <v>196</v>
      </c>
      <c r="I18490" s="207" t="s">
        <v>130</v>
      </c>
      <c r="J18490" s="207">
        <v>-10</v>
      </c>
      <c r="K18490" s="79" t="str">
        <f>IFERROR(IFERROR(VLOOKUP(I18490,'DE-PARA'!B:D,3,0),VLOOKUP(I18490,'DE-PARA'!C:D,2,0)),"NÃO ENCONTRADO")</f>
        <v>Outras Saídas</v>
      </c>
      <c r="L18490" s="56" t="str">
        <f>VLOOKUP(K18490,'Base -Receita-Despesa'!$B:$AS,1,FALSE)</f>
        <v>Outras Saídas</v>
      </c>
    </row>
    <row r="18491" spans="1:12" x14ac:dyDescent="0.3">
      <c r="A18491" s="286" t="str">
        <f t="shared" si="578"/>
        <v>2020</v>
      </c>
      <c r="B18491" s="205" t="s">
        <v>691</v>
      </c>
      <c r="C18491" s="205" t="s">
        <v>692</v>
      </c>
      <c r="D18491" s="72" t="str">
        <f t="shared" si="577"/>
        <v>jun/2020</v>
      </c>
      <c r="E18491" s="206">
        <v>44004</v>
      </c>
      <c r="F18491" s="205" t="s">
        <v>210</v>
      </c>
      <c r="G18491" s="205" t="s">
        <v>287</v>
      </c>
      <c r="H18491" s="207" t="s">
        <v>196</v>
      </c>
      <c r="I18491" s="207" t="s">
        <v>130</v>
      </c>
      <c r="J18491" s="207">
        <v>-10</v>
      </c>
      <c r="K18491" s="79" t="str">
        <f>IFERROR(IFERROR(VLOOKUP(I18491,'DE-PARA'!B:D,3,0),VLOOKUP(I18491,'DE-PARA'!C:D,2,0)),"NÃO ENCONTRADO")</f>
        <v>Outras Saídas</v>
      </c>
      <c r="L18491" s="56" t="str">
        <f>VLOOKUP(K18491,'Base -Receita-Despesa'!$B:$AS,1,FALSE)</f>
        <v>Outras Saídas</v>
      </c>
    </row>
    <row r="18492" spans="1:12" x14ac:dyDescent="0.3">
      <c r="A18492" s="286" t="str">
        <f t="shared" si="578"/>
        <v>2020</v>
      </c>
      <c r="B18492" s="205" t="s">
        <v>691</v>
      </c>
      <c r="C18492" s="205" t="s">
        <v>692</v>
      </c>
      <c r="D18492" s="72" t="str">
        <f t="shared" si="577"/>
        <v>jun/2020</v>
      </c>
      <c r="E18492" s="206">
        <v>44004</v>
      </c>
      <c r="F18492" s="205" t="s">
        <v>210</v>
      </c>
      <c r="G18492" s="205" t="s">
        <v>287</v>
      </c>
      <c r="H18492" s="207" t="s">
        <v>196</v>
      </c>
      <c r="I18492" s="207" t="s">
        <v>130</v>
      </c>
      <c r="J18492" s="207">
        <v>-10</v>
      </c>
      <c r="K18492" s="79" t="str">
        <f>IFERROR(IFERROR(VLOOKUP(I18492,'DE-PARA'!B:D,3,0),VLOOKUP(I18492,'DE-PARA'!C:D,2,0)),"NÃO ENCONTRADO")</f>
        <v>Outras Saídas</v>
      </c>
      <c r="L18492" s="56" t="str">
        <f>VLOOKUP(K18492,'Base -Receita-Despesa'!$B:$AS,1,FALSE)</f>
        <v>Outras Saídas</v>
      </c>
    </row>
    <row r="18493" spans="1:12" x14ac:dyDescent="0.3">
      <c r="A18493" s="286" t="str">
        <f t="shared" si="578"/>
        <v>2020</v>
      </c>
      <c r="B18493" s="205" t="s">
        <v>691</v>
      </c>
      <c r="C18493" s="205" t="s">
        <v>692</v>
      </c>
      <c r="D18493" s="72" t="str">
        <f t="shared" si="577"/>
        <v>jun/2020</v>
      </c>
      <c r="E18493" s="206">
        <v>44004</v>
      </c>
      <c r="F18493" s="205" t="s">
        <v>203</v>
      </c>
      <c r="G18493" s="205" t="s">
        <v>287</v>
      </c>
      <c r="H18493" s="207" t="s">
        <v>204</v>
      </c>
      <c r="I18493" s="207" t="s">
        <v>292</v>
      </c>
      <c r="J18493" s="208">
        <v>11314.44</v>
      </c>
      <c r="K18493" s="79" t="str">
        <f>IFERROR(IFERROR(VLOOKUP(I18493,'DE-PARA'!B:D,3,0),VLOOKUP(I18493,'DE-PARA'!C:D,2,0)),"NÃO ENCONTRADO")</f>
        <v>Entrada Conta Aplicação (+)</v>
      </c>
      <c r="L18493" s="56" t="str">
        <f>VLOOKUP(K18493,'Base -Receita-Despesa'!$B:$AS,1,FALSE)</f>
        <v>ENTRADA CONTA APLICAÇÃO (+)</v>
      </c>
    </row>
    <row r="18494" spans="1:12" x14ac:dyDescent="0.3">
      <c r="A18494" s="286" t="str">
        <f t="shared" si="578"/>
        <v>2020</v>
      </c>
      <c r="B18494" s="205" t="s">
        <v>691</v>
      </c>
      <c r="C18494" s="205" t="s">
        <v>692</v>
      </c>
      <c r="D18494" s="72" t="str">
        <f t="shared" si="577"/>
        <v>jun/2020</v>
      </c>
      <c r="E18494" s="206">
        <v>44005</v>
      </c>
      <c r="F18494" s="205">
        <v>20873</v>
      </c>
      <c r="G18494" s="205" t="s">
        <v>287</v>
      </c>
      <c r="H18494" s="207" t="s">
        <v>390</v>
      </c>
      <c r="I18494" s="207" t="s">
        <v>240</v>
      </c>
      <c r="J18494" s="207">
        <v>328.5</v>
      </c>
      <c r="K18494" s="79" t="str">
        <f>IFERROR(IFERROR(VLOOKUP(I18494,'DE-PARA'!B:D,3,0),VLOOKUP(I18494,'DE-PARA'!C:D,2,0)),"NÃO ENCONTRADO")</f>
        <v>Materiais</v>
      </c>
      <c r="L18494" s="56" t="str">
        <f>VLOOKUP(K18494,'Base -Receita-Despesa'!$B:$AS,1,FALSE)</f>
        <v>Materiais</v>
      </c>
    </row>
    <row r="18495" spans="1:12" x14ac:dyDescent="0.3">
      <c r="A18495" s="286" t="str">
        <f t="shared" si="578"/>
        <v>2020</v>
      </c>
      <c r="B18495" s="205" t="s">
        <v>691</v>
      </c>
      <c r="C18495" s="205" t="s">
        <v>692</v>
      </c>
      <c r="D18495" s="72" t="str">
        <f t="shared" si="577"/>
        <v>jun/2020</v>
      </c>
      <c r="E18495" s="206">
        <v>44005</v>
      </c>
      <c r="F18495" s="205" t="s">
        <v>364</v>
      </c>
      <c r="G18495" s="205" t="s">
        <v>287</v>
      </c>
      <c r="H18495" s="207" t="s">
        <v>2228</v>
      </c>
      <c r="I18495" s="207" t="s">
        <v>126</v>
      </c>
      <c r="J18495" s="207">
        <v>-693.86</v>
      </c>
      <c r="K18495" s="79" t="str">
        <f>IFERROR(IFERROR(VLOOKUP(I18495,'DE-PARA'!B:D,3,0),VLOOKUP(I18495,'DE-PARA'!C:D,2,0)),"NÃO ENCONTRADO")</f>
        <v>Rescisões Trabalhistas</v>
      </c>
      <c r="L18495" s="56" t="str">
        <f>VLOOKUP(K18495,'Base -Receita-Despesa'!$B:$AS,1,FALSE)</f>
        <v>Rescisões Trabalhistas</v>
      </c>
    </row>
    <row r="18496" spans="1:12" x14ac:dyDescent="0.3">
      <c r="A18496" s="286" t="str">
        <f t="shared" si="578"/>
        <v>2020</v>
      </c>
      <c r="B18496" s="205" t="s">
        <v>691</v>
      </c>
      <c r="C18496" s="205" t="s">
        <v>692</v>
      </c>
      <c r="D18496" s="72" t="str">
        <f t="shared" si="577"/>
        <v>jun/2020</v>
      </c>
      <c r="E18496" s="206">
        <v>44005</v>
      </c>
      <c r="F18496" s="205" t="s">
        <v>364</v>
      </c>
      <c r="G18496" s="205" t="s">
        <v>287</v>
      </c>
      <c r="H18496" s="207" t="s">
        <v>1197</v>
      </c>
      <c r="I18496" s="207" t="s">
        <v>126</v>
      </c>
      <c r="J18496" s="207">
        <v>-718.33</v>
      </c>
      <c r="K18496" s="79" t="str">
        <f>IFERROR(IFERROR(VLOOKUP(I18496,'DE-PARA'!B:D,3,0),VLOOKUP(I18496,'DE-PARA'!C:D,2,0)),"NÃO ENCONTRADO")</f>
        <v>Rescisões Trabalhistas</v>
      </c>
      <c r="L18496" s="56" t="str">
        <f>VLOOKUP(K18496,'Base -Receita-Despesa'!$B:$AS,1,FALSE)</f>
        <v>Rescisões Trabalhistas</v>
      </c>
    </row>
    <row r="18497" spans="1:12" x14ac:dyDescent="0.3">
      <c r="A18497" s="286" t="str">
        <f t="shared" si="578"/>
        <v>2020</v>
      </c>
      <c r="B18497" s="205" t="s">
        <v>691</v>
      </c>
      <c r="C18497" s="205" t="s">
        <v>692</v>
      </c>
      <c r="D18497" s="72" t="str">
        <f t="shared" si="577"/>
        <v>jun/2020</v>
      </c>
      <c r="E18497" s="206">
        <v>44005</v>
      </c>
      <c r="F18497" s="205" t="s">
        <v>364</v>
      </c>
      <c r="G18497" s="205" t="s">
        <v>287</v>
      </c>
      <c r="H18497" s="207" t="s">
        <v>3071</v>
      </c>
      <c r="I18497" s="207" t="s">
        <v>126</v>
      </c>
      <c r="J18497" s="207">
        <v>-244.3</v>
      </c>
      <c r="K18497" s="79" t="str">
        <f>IFERROR(IFERROR(VLOOKUP(I18497,'DE-PARA'!B:D,3,0),VLOOKUP(I18497,'DE-PARA'!C:D,2,0)),"NÃO ENCONTRADO")</f>
        <v>Rescisões Trabalhistas</v>
      </c>
      <c r="L18497" s="56" t="str">
        <f>VLOOKUP(K18497,'Base -Receita-Despesa'!$B:$AS,1,FALSE)</f>
        <v>Rescisões Trabalhistas</v>
      </c>
    </row>
    <row r="18498" spans="1:12" x14ac:dyDescent="0.3">
      <c r="A18498" s="286" t="str">
        <f t="shared" si="578"/>
        <v>2020</v>
      </c>
      <c r="B18498" s="205" t="s">
        <v>691</v>
      </c>
      <c r="C18498" s="205" t="s">
        <v>692</v>
      </c>
      <c r="D18498" s="72" t="str">
        <f t="shared" si="577"/>
        <v>jun/2020</v>
      </c>
      <c r="E18498" s="206">
        <v>44005</v>
      </c>
      <c r="F18498" s="205" t="s">
        <v>125</v>
      </c>
      <c r="G18498" s="205" t="s">
        <v>287</v>
      </c>
      <c r="H18498" s="207" t="s">
        <v>3071</v>
      </c>
      <c r="I18498" s="207" t="s">
        <v>126</v>
      </c>
      <c r="J18498" s="208">
        <v>-1190.8</v>
      </c>
      <c r="K18498" s="79" t="str">
        <f>IFERROR(IFERROR(VLOOKUP(I18498,'DE-PARA'!B:D,3,0),VLOOKUP(I18498,'DE-PARA'!C:D,2,0)),"NÃO ENCONTRADO")</f>
        <v>Rescisões Trabalhistas</v>
      </c>
      <c r="L18498" s="56" t="str">
        <f>VLOOKUP(K18498,'Base -Receita-Despesa'!$B:$AS,1,FALSE)</f>
        <v>Rescisões Trabalhistas</v>
      </c>
    </row>
    <row r="18499" spans="1:12" x14ac:dyDescent="0.3">
      <c r="A18499" s="286" t="str">
        <f t="shared" si="578"/>
        <v>2020</v>
      </c>
      <c r="B18499" s="205" t="s">
        <v>691</v>
      </c>
      <c r="C18499" s="205" t="s">
        <v>692</v>
      </c>
      <c r="D18499" s="72" t="str">
        <f t="shared" si="577"/>
        <v>jun/2020</v>
      </c>
      <c r="E18499" s="206">
        <v>44005</v>
      </c>
      <c r="F18499" s="205">
        <v>56092</v>
      </c>
      <c r="G18499" s="205" t="s">
        <v>287</v>
      </c>
      <c r="H18499" s="207" t="s">
        <v>2780</v>
      </c>
      <c r="I18499" s="207" t="s">
        <v>240</v>
      </c>
      <c r="J18499" s="208">
        <v>-2250</v>
      </c>
      <c r="K18499" s="79" t="str">
        <f>IFERROR(IFERROR(VLOOKUP(I18499,'DE-PARA'!B:D,3,0),VLOOKUP(I18499,'DE-PARA'!C:D,2,0)),"NÃO ENCONTRADO")</f>
        <v>Materiais</v>
      </c>
      <c r="L18499" s="56" t="str">
        <f>VLOOKUP(K18499,'Base -Receita-Despesa'!$B:$AS,1,FALSE)</f>
        <v>Materiais</v>
      </c>
    </row>
    <row r="18500" spans="1:12" x14ac:dyDescent="0.3">
      <c r="A18500" s="286" t="str">
        <f t="shared" si="578"/>
        <v>2020</v>
      </c>
      <c r="B18500" s="205" t="s">
        <v>691</v>
      </c>
      <c r="C18500" s="205" t="s">
        <v>692</v>
      </c>
      <c r="D18500" s="72" t="str">
        <f t="shared" ref="D18500:D18563" si="579">TEXT(E18500,"mmm/aaaa")</f>
        <v>jun/2020</v>
      </c>
      <c r="E18500" s="206">
        <v>44005</v>
      </c>
      <c r="F18500" s="205">
        <v>56320</v>
      </c>
      <c r="G18500" s="205" t="s">
        <v>287</v>
      </c>
      <c r="H18500" s="207" t="s">
        <v>2780</v>
      </c>
      <c r="I18500" s="207" t="s">
        <v>240</v>
      </c>
      <c r="J18500" s="208">
        <v>-3867</v>
      </c>
      <c r="K18500" s="79" t="str">
        <f>IFERROR(IFERROR(VLOOKUP(I18500,'DE-PARA'!B:D,3,0),VLOOKUP(I18500,'DE-PARA'!C:D,2,0)),"NÃO ENCONTRADO")</f>
        <v>Materiais</v>
      </c>
      <c r="L18500" s="56" t="str">
        <f>VLOOKUP(K18500,'Base -Receita-Despesa'!$B:$AS,1,FALSE)</f>
        <v>Materiais</v>
      </c>
    </row>
    <row r="18501" spans="1:12" x14ac:dyDescent="0.3">
      <c r="A18501" s="286" t="str">
        <f t="shared" si="578"/>
        <v>2020</v>
      </c>
      <c r="B18501" s="205" t="s">
        <v>691</v>
      </c>
      <c r="C18501" s="205" t="s">
        <v>692</v>
      </c>
      <c r="D18501" s="72" t="str">
        <f t="shared" si="579"/>
        <v>jun/2020</v>
      </c>
      <c r="E18501" s="206">
        <v>44005</v>
      </c>
      <c r="F18501" s="205">
        <v>56379</v>
      </c>
      <c r="G18501" s="205" t="s">
        <v>287</v>
      </c>
      <c r="H18501" s="207" t="s">
        <v>2780</v>
      </c>
      <c r="I18501" s="207" t="s">
        <v>240</v>
      </c>
      <c r="J18501" s="208">
        <v>-3352.5</v>
      </c>
      <c r="K18501" s="79" t="str">
        <f>IFERROR(IFERROR(VLOOKUP(I18501,'DE-PARA'!B:D,3,0),VLOOKUP(I18501,'DE-PARA'!C:D,2,0)),"NÃO ENCONTRADO")</f>
        <v>Materiais</v>
      </c>
      <c r="L18501" s="56" t="str">
        <f>VLOOKUP(K18501,'Base -Receita-Despesa'!$B:$AS,1,FALSE)</f>
        <v>Materiais</v>
      </c>
    </row>
    <row r="18502" spans="1:12" x14ac:dyDescent="0.3">
      <c r="A18502" s="286" t="str">
        <f t="shared" si="578"/>
        <v>2020</v>
      </c>
      <c r="B18502" s="205" t="s">
        <v>691</v>
      </c>
      <c r="C18502" s="205" t="s">
        <v>692</v>
      </c>
      <c r="D18502" s="72" t="str">
        <f t="shared" si="579"/>
        <v>jun/2020</v>
      </c>
      <c r="E18502" s="206">
        <v>44005</v>
      </c>
      <c r="F18502" s="205" t="s">
        <v>210</v>
      </c>
      <c r="G18502" s="205" t="s">
        <v>287</v>
      </c>
      <c r="H18502" s="207" t="s">
        <v>133</v>
      </c>
      <c r="I18502" s="207" t="s">
        <v>130</v>
      </c>
      <c r="J18502" s="207">
        <v>-397.5</v>
      </c>
      <c r="K18502" s="79" t="str">
        <f>IFERROR(IFERROR(VLOOKUP(I18502,'DE-PARA'!B:D,3,0),VLOOKUP(I18502,'DE-PARA'!C:D,2,0)),"NÃO ENCONTRADO")</f>
        <v>Outras Saídas</v>
      </c>
      <c r="L18502" s="56" t="str">
        <f>VLOOKUP(K18502,'Base -Receita-Despesa'!$B:$AS,1,FALSE)</f>
        <v>Outras Saídas</v>
      </c>
    </row>
    <row r="18503" spans="1:12" x14ac:dyDescent="0.3">
      <c r="A18503" s="286" t="str">
        <f t="shared" si="578"/>
        <v>2020</v>
      </c>
      <c r="B18503" s="205" t="s">
        <v>691</v>
      </c>
      <c r="C18503" s="205" t="s">
        <v>692</v>
      </c>
      <c r="D18503" s="72" t="str">
        <f t="shared" si="579"/>
        <v>jun/2020</v>
      </c>
      <c r="E18503" s="206">
        <v>44005</v>
      </c>
      <c r="F18503" s="205" t="s">
        <v>203</v>
      </c>
      <c r="G18503" s="205" t="s">
        <v>287</v>
      </c>
      <c r="H18503" s="207" t="s">
        <v>204</v>
      </c>
      <c r="I18503" s="207" t="s">
        <v>292</v>
      </c>
      <c r="J18503" s="208">
        <v>12385.79</v>
      </c>
      <c r="K18503" s="79" t="str">
        <f>IFERROR(IFERROR(VLOOKUP(I18503,'DE-PARA'!B:D,3,0),VLOOKUP(I18503,'DE-PARA'!C:D,2,0)),"NÃO ENCONTRADO")</f>
        <v>Entrada Conta Aplicação (+)</v>
      </c>
      <c r="L18503" s="56" t="str">
        <f>VLOOKUP(K18503,'Base -Receita-Despesa'!$B:$AS,1,FALSE)</f>
        <v>ENTRADA CONTA APLICAÇÃO (+)</v>
      </c>
    </row>
    <row r="18504" spans="1:12" x14ac:dyDescent="0.3">
      <c r="A18504" s="286" t="str">
        <f t="shared" si="578"/>
        <v>2020</v>
      </c>
      <c r="B18504" s="205" t="s">
        <v>691</v>
      </c>
      <c r="C18504" s="205" t="s">
        <v>692</v>
      </c>
      <c r="D18504" s="72" t="str">
        <f t="shared" si="579"/>
        <v>jun/2020</v>
      </c>
      <c r="E18504" s="206">
        <v>44006</v>
      </c>
      <c r="F18504" s="205">
        <v>86470</v>
      </c>
      <c r="G18504" s="205" t="s">
        <v>287</v>
      </c>
      <c r="H18504" s="207" t="s">
        <v>1005</v>
      </c>
      <c r="I18504" s="207" t="s">
        <v>242</v>
      </c>
      <c r="J18504" s="208">
        <v>-2488.3200000000002</v>
      </c>
      <c r="K18504" s="79" t="str">
        <f>IFERROR(IFERROR(VLOOKUP(I18504,'DE-PARA'!B:D,3,0),VLOOKUP(I18504,'DE-PARA'!C:D,2,0)),"NÃO ENCONTRADO")</f>
        <v>Materiais</v>
      </c>
      <c r="L18504" s="56" t="str">
        <f>VLOOKUP(K18504,'Base -Receita-Despesa'!$B:$AS,1,FALSE)</f>
        <v>Materiais</v>
      </c>
    </row>
    <row r="18505" spans="1:12" x14ac:dyDescent="0.3">
      <c r="A18505" s="286" t="str">
        <f t="shared" si="578"/>
        <v>2020</v>
      </c>
      <c r="B18505" s="205" t="s">
        <v>691</v>
      </c>
      <c r="C18505" s="205" t="s">
        <v>692</v>
      </c>
      <c r="D18505" s="72" t="str">
        <f t="shared" si="579"/>
        <v>jun/2020</v>
      </c>
      <c r="E18505" s="206">
        <v>44006</v>
      </c>
      <c r="F18505" s="205">
        <v>99347</v>
      </c>
      <c r="G18505" s="205" t="s">
        <v>287</v>
      </c>
      <c r="H18505" s="207" t="s">
        <v>3072</v>
      </c>
      <c r="I18505" s="207" t="s">
        <v>240</v>
      </c>
      <c r="J18505" s="208">
        <v>-11645.6</v>
      </c>
      <c r="K18505" s="79" t="str">
        <f>IFERROR(IFERROR(VLOOKUP(I18505,'DE-PARA'!B:D,3,0),VLOOKUP(I18505,'DE-PARA'!C:D,2,0)),"NÃO ENCONTRADO")</f>
        <v>Materiais</v>
      </c>
      <c r="L18505" s="56" t="str">
        <f>VLOOKUP(K18505,'Base -Receita-Despesa'!$B:$AS,1,FALSE)</f>
        <v>Materiais</v>
      </c>
    </row>
    <row r="18506" spans="1:12" x14ac:dyDescent="0.3">
      <c r="A18506" s="286" t="str">
        <f t="shared" si="578"/>
        <v>2020</v>
      </c>
      <c r="B18506" s="205" t="s">
        <v>691</v>
      </c>
      <c r="C18506" s="205" t="s">
        <v>692</v>
      </c>
      <c r="D18506" s="72" t="str">
        <f t="shared" si="579"/>
        <v>jun/2020</v>
      </c>
      <c r="E18506" s="206">
        <v>44006</v>
      </c>
      <c r="F18506" s="205">
        <v>75336</v>
      </c>
      <c r="G18506" s="205" t="s">
        <v>287</v>
      </c>
      <c r="H18506" s="207" t="s">
        <v>2780</v>
      </c>
      <c r="I18506" s="207" t="s">
        <v>240</v>
      </c>
      <c r="J18506" s="208">
        <v>-1440</v>
      </c>
      <c r="K18506" s="79" t="str">
        <f>IFERROR(IFERROR(VLOOKUP(I18506,'DE-PARA'!B:D,3,0),VLOOKUP(I18506,'DE-PARA'!C:D,2,0)),"NÃO ENCONTRADO")</f>
        <v>Materiais</v>
      </c>
      <c r="L18506" s="56" t="str">
        <f>VLOOKUP(K18506,'Base -Receita-Despesa'!$B:$AS,1,FALSE)</f>
        <v>Materiais</v>
      </c>
    </row>
    <row r="18507" spans="1:12" x14ac:dyDescent="0.3">
      <c r="A18507" s="286" t="str">
        <f t="shared" si="578"/>
        <v>2020</v>
      </c>
      <c r="B18507" s="205" t="s">
        <v>691</v>
      </c>
      <c r="C18507" s="205" t="s">
        <v>692</v>
      </c>
      <c r="D18507" s="72" t="str">
        <f t="shared" si="579"/>
        <v>jun/2020</v>
      </c>
      <c r="E18507" s="206">
        <v>44006</v>
      </c>
      <c r="F18507" s="205" t="s">
        <v>210</v>
      </c>
      <c r="G18507" s="205" t="s">
        <v>287</v>
      </c>
      <c r="H18507" s="207" t="s">
        <v>196</v>
      </c>
      <c r="I18507" s="207" t="s">
        <v>130</v>
      </c>
      <c r="J18507" s="207">
        <v>-10</v>
      </c>
      <c r="K18507" s="79" t="str">
        <f>IFERROR(IFERROR(VLOOKUP(I18507,'DE-PARA'!B:D,3,0),VLOOKUP(I18507,'DE-PARA'!C:D,2,0)),"NÃO ENCONTRADO")</f>
        <v>Outras Saídas</v>
      </c>
      <c r="L18507" s="56" t="str">
        <f>VLOOKUP(K18507,'Base -Receita-Despesa'!$B:$AS,1,FALSE)</f>
        <v>Outras Saídas</v>
      </c>
    </row>
    <row r="18508" spans="1:12" x14ac:dyDescent="0.3">
      <c r="A18508" s="286" t="str">
        <f t="shared" si="578"/>
        <v>2020</v>
      </c>
      <c r="B18508" s="205" t="s">
        <v>691</v>
      </c>
      <c r="C18508" s="205" t="s">
        <v>692</v>
      </c>
      <c r="D18508" s="72" t="str">
        <f t="shared" si="579"/>
        <v>jun/2020</v>
      </c>
      <c r="E18508" s="206">
        <v>44006</v>
      </c>
      <c r="F18508" s="205" t="s">
        <v>203</v>
      </c>
      <c r="G18508" s="205" t="s">
        <v>287</v>
      </c>
      <c r="H18508" s="207" t="s">
        <v>204</v>
      </c>
      <c r="I18508" s="207" t="s">
        <v>292</v>
      </c>
      <c r="J18508" s="208">
        <v>15583.92</v>
      </c>
      <c r="K18508" s="79" t="str">
        <f>IFERROR(IFERROR(VLOOKUP(I18508,'DE-PARA'!B:D,3,0),VLOOKUP(I18508,'DE-PARA'!C:D,2,0)),"NÃO ENCONTRADO")</f>
        <v>Entrada Conta Aplicação (+)</v>
      </c>
      <c r="L18508" s="56" t="str">
        <f>VLOOKUP(K18508,'Base -Receita-Despesa'!$B:$AS,1,FALSE)</f>
        <v>ENTRADA CONTA APLICAÇÃO (+)</v>
      </c>
    </row>
    <row r="18509" spans="1:12" x14ac:dyDescent="0.3">
      <c r="A18509" s="286" t="str">
        <f t="shared" si="578"/>
        <v>2020</v>
      </c>
      <c r="B18509" s="205" t="s">
        <v>691</v>
      </c>
      <c r="C18509" s="205" t="s">
        <v>692</v>
      </c>
      <c r="D18509" s="72" t="str">
        <f t="shared" si="579"/>
        <v>jun/2020</v>
      </c>
      <c r="E18509" s="206">
        <v>44007</v>
      </c>
      <c r="F18509" s="205" t="s">
        <v>3073</v>
      </c>
      <c r="G18509" s="205" t="s">
        <v>287</v>
      </c>
      <c r="H18509" s="207" t="s">
        <v>1887</v>
      </c>
      <c r="I18509" s="207" t="s">
        <v>123</v>
      </c>
      <c r="J18509" s="208">
        <v>500000</v>
      </c>
      <c r="K18509" s="79" t="str">
        <f>IFERROR(IFERROR(VLOOKUP(I18509,'DE-PARA'!B:D,3,0),VLOOKUP(I18509,'DE-PARA'!C:D,2,0)),"NÃO ENCONTRADO")</f>
        <v>TEV – Transferências Entre Contas (Entradas)</v>
      </c>
      <c r="L18509" s="56" t="str">
        <f>VLOOKUP(K18509,'Base -Receita-Despesa'!$B:$AS,1,FALSE)</f>
        <v>TEV – Transferências Entre Contas (Entradas)</v>
      </c>
    </row>
    <row r="18510" spans="1:12" x14ac:dyDescent="0.3">
      <c r="A18510" s="286" t="str">
        <f t="shared" si="578"/>
        <v>2020</v>
      </c>
      <c r="B18510" s="205" t="s">
        <v>691</v>
      </c>
      <c r="C18510" s="205" t="s">
        <v>692</v>
      </c>
      <c r="D18510" s="72" t="str">
        <f t="shared" si="579"/>
        <v>jun/2020</v>
      </c>
      <c r="E18510" s="206">
        <v>44007</v>
      </c>
      <c r="F18510" s="205">
        <v>1.26025420177037E+16</v>
      </c>
      <c r="G18510" s="205" t="s">
        <v>287</v>
      </c>
      <c r="H18510" s="207" t="s">
        <v>399</v>
      </c>
      <c r="I18510" s="207" t="s">
        <v>188</v>
      </c>
      <c r="J18510" s="207">
        <v>-201.25</v>
      </c>
      <c r="K18510" s="79" t="str">
        <f>IFERROR(IFERROR(VLOOKUP(I18510,'DE-PARA'!B:D,3,0),VLOOKUP(I18510,'DE-PARA'!C:D,2,0)),"NÃO ENCONTRADO")</f>
        <v>Tributos, Taxas e Contribuições</v>
      </c>
      <c r="L18510" s="56" t="str">
        <f>VLOOKUP(K18510,'Base -Receita-Despesa'!$B:$AS,1,FALSE)</f>
        <v>Tributos, Taxas e Contribuições</v>
      </c>
    </row>
    <row r="18511" spans="1:12" x14ac:dyDescent="0.3">
      <c r="A18511" s="286" t="str">
        <f t="shared" si="578"/>
        <v>2020</v>
      </c>
      <c r="B18511" s="205" t="s">
        <v>691</v>
      </c>
      <c r="C18511" s="205" t="s">
        <v>692</v>
      </c>
      <c r="D18511" s="72" t="str">
        <f t="shared" si="579"/>
        <v>jun/2020</v>
      </c>
      <c r="E18511" s="206">
        <v>44007</v>
      </c>
      <c r="F18511" s="205" t="s">
        <v>364</v>
      </c>
      <c r="G18511" s="205" t="s">
        <v>287</v>
      </c>
      <c r="H18511" s="207" t="s">
        <v>3074</v>
      </c>
      <c r="I18511" s="207" t="s">
        <v>126</v>
      </c>
      <c r="J18511" s="207">
        <v>-239.48</v>
      </c>
      <c r="K18511" s="79" t="str">
        <f>IFERROR(IFERROR(VLOOKUP(I18511,'DE-PARA'!B:D,3,0),VLOOKUP(I18511,'DE-PARA'!C:D,2,0)),"NÃO ENCONTRADO")</f>
        <v>Rescisões Trabalhistas</v>
      </c>
      <c r="L18511" s="56" t="str">
        <f>VLOOKUP(K18511,'Base -Receita-Despesa'!$B:$AS,1,FALSE)</f>
        <v>Rescisões Trabalhistas</v>
      </c>
    </row>
    <row r="18512" spans="1:12" x14ac:dyDescent="0.3">
      <c r="A18512" s="286" t="str">
        <f t="shared" si="578"/>
        <v>2020</v>
      </c>
      <c r="B18512" s="205" t="s">
        <v>691</v>
      </c>
      <c r="C18512" s="205" t="s">
        <v>692</v>
      </c>
      <c r="D18512" s="72" t="str">
        <f t="shared" si="579"/>
        <v>jun/2020</v>
      </c>
      <c r="E18512" s="206">
        <v>44007</v>
      </c>
      <c r="F18512" s="205" t="s">
        <v>364</v>
      </c>
      <c r="G18512" s="205" t="s">
        <v>287</v>
      </c>
      <c r="H18512" s="207" t="s">
        <v>729</v>
      </c>
      <c r="I18512" s="207" t="s">
        <v>126</v>
      </c>
      <c r="J18512" s="208">
        <v>-7125.68</v>
      </c>
      <c r="K18512" s="79" t="str">
        <f>IFERROR(IFERROR(VLOOKUP(I18512,'DE-PARA'!B:D,3,0),VLOOKUP(I18512,'DE-PARA'!C:D,2,0)),"NÃO ENCONTRADO")</f>
        <v>Rescisões Trabalhistas</v>
      </c>
      <c r="L18512" s="56" t="str">
        <f>VLOOKUP(K18512,'Base -Receita-Despesa'!$B:$AS,1,FALSE)</f>
        <v>Rescisões Trabalhistas</v>
      </c>
    </row>
    <row r="18513" spans="1:12" x14ac:dyDescent="0.3">
      <c r="A18513" s="286" t="str">
        <f t="shared" si="578"/>
        <v>2020</v>
      </c>
      <c r="B18513" s="205" t="s">
        <v>691</v>
      </c>
      <c r="C18513" s="205" t="s">
        <v>692</v>
      </c>
      <c r="D18513" s="72" t="str">
        <f t="shared" si="579"/>
        <v>jun/2020</v>
      </c>
      <c r="E18513" s="206">
        <v>44007</v>
      </c>
      <c r="F18513" s="205">
        <v>285</v>
      </c>
      <c r="G18513" s="205" t="s">
        <v>287</v>
      </c>
      <c r="H18513" s="207" t="s">
        <v>2174</v>
      </c>
      <c r="I18513" s="207" t="s">
        <v>137</v>
      </c>
      <c r="J18513" s="207">
        <v>-568.27</v>
      </c>
      <c r="K18513" s="79" t="str">
        <f>IFERROR(IFERROR(VLOOKUP(I18513,'DE-PARA'!B:D,3,0),VLOOKUP(I18513,'DE-PARA'!C:D,2,0)),"NÃO ENCONTRADO")</f>
        <v>Materiais</v>
      </c>
      <c r="L18513" s="56" t="str">
        <f>VLOOKUP(K18513,'Base -Receita-Despesa'!$B:$AS,1,FALSE)</f>
        <v>Materiais</v>
      </c>
    </row>
    <row r="18514" spans="1:12" x14ac:dyDescent="0.3">
      <c r="A18514" s="286" t="str">
        <f t="shared" si="578"/>
        <v>2020</v>
      </c>
      <c r="B18514" s="205" t="s">
        <v>691</v>
      </c>
      <c r="C18514" s="205" t="s">
        <v>692</v>
      </c>
      <c r="D18514" s="72" t="str">
        <f t="shared" si="579"/>
        <v>jun/2020</v>
      </c>
      <c r="E18514" s="206">
        <v>44007</v>
      </c>
      <c r="F18514" s="205">
        <v>284</v>
      </c>
      <c r="G18514" s="205" t="s">
        <v>287</v>
      </c>
      <c r="H18514" s="207" t="s">
        <v>2174</v>
      </c>
      <c r="I18514" s="207" t="s">
        <v>137</v>
      </c>
      <c r="J18514" s="207">
        <v>-589.66</v>
      </c>
      <c r="K18514" s="79" t="str">
        <f>IFERROR(IFERROR(VLOOKUP(I18514,'DE-PARA'!B:D,3,0),VLOOKUP(I18514,'DE-PARA'!C:D,2,0)),"NÃO ENCONTRADO")</f>
        <v>Materiais</v>
      </c>
      <c r="L18514" s="56" t="str">
        <f>VLOOKUP(K18514,'Base -Receita-Despesa'!$B:$AS,1,FALSE)</f>
        <v>Materiais</v>
      </c>
    </row>
    <row r="18515" spans="1:12" x14ac:dyDescent="0.3">
      <c r="A18515" s="286" t="str">
        <f t="shared" si="578"/>
        <v>2020</v>
      </c>
      <c r="B18515" s="205" t="s">
        <v>691</v>
      </c>
      <c r="C18515" s="205" t="s">
        <v>692</v>
      </c>
      <c r="D18515" s="72" t="str">
        <f t="shared" si="579"/>
        <v>jun/2020</v>
      </c>
      <c r="E18515" s="206">
        <v>44007</v>
      </c>
      <c r="F18515" s="205">
        <v>273</v>
      </c>
      <c r="G18515" s="205" t="s">
        <v>287</v>
      </c>
      <c r="H18515" s="207" t="s">
        <v>2174</v>
      </c>
      <c r="I18515" s="207" t="s">
        <v>137</v>
      </c>
      <c r="J18515" s="207">
        <v>-909.9</v>
      </c>
      <c r="K18515" s="79" t="str">
        <f>IFERROR(IFERROR(VLOOKUP(I18515,'DE-PARA'!B:D,3,0),VLOOKUP(I18515,'DE-PARA'!C:D,2,0)),"NÃO ENCONTRADO")</f>
        <v>Materiais</v>
      </c>
      <c r="L18515" s="56" t="str">
        <f>VLOOKUP(K18515,'Base -Receita-Despesa'!$B:$AS,1,FALSE)</f>
        <v>Materiais</v>
      </c>
    </row>
    <row r="18516" spans="1:12" x14ac:dyDescent="0.3">
      <c r="A18516" s="286" t="str">
        <f t="shared" si="578"/>
        <v>2020</v>
      </c>
      <c r="B18516" s="205" t="s">
        <v>691</v>
      </c>
      <c r="C18516" s="205" t="s">
        <v>692</v>
      </c>
      <c r="D18516" s="72" t="str">
        <f t="shared" si="579"/>
        <v>jun/2020</v>
      </c>
      <c r="E18516" s="206">
        <v>44007</v>
      </c>
      <c r="F18516" s="205">
        <v>278</v>
      </c>
      <c r="G18516" s="205" t="s">
        <v>287</v>
      </c>
      <c r="H18516" s="207" t="s">
        <v>2174</v>
      </c>
      <c r="I18516" s="207" t="s">
        <v>137</v>
      </c>
      <c r="J18516" s="207">
        <v>-761.69</v>
      </c>
      <c r="K18516" s="79" t="str">
        <f>IFERROR(IFERROR(VLOOKUP(I18516,'DE-PARA'!B:D,3,0),VLOOKUP(I18516,'DE-PARA'!C:D,2,0)),"NÃO ENCONTRADO")</f>
        <v>Materiais</v>
      </c>
      <c r="L18516" s="56" t="str">
        <f>VLOOKUP(K18516,'Base -Receita-Despesa'!$B:$AS,1,FALSE)</f>
        <v>Materiais</v>
      </c>
    </row>
    <row r="18517" spans="1:12" x14ac:dyDescent="0.3">
      <c r="A18517" s="286" t="str">
        <f t="shared" si="578"/>
        <v>2020</v>
      </c>
      <c r="B18517" s="205" t="s">
        <v>691</v>
      </c>
      <c r="C18517" s="205" t="s">
        <v>692</v>
      </c>
      <c r="D18517" s="72" t="str">
        <f t="shared" si="579"/>
        <v>jun/2020</v>
      </c>
      <c r="E18517" s="206">
        <v>44007</v>
      </c>
      <c r="F18517" s="205" t="s">
        <v>125</v>
      </c>
      <c r="G18517" s="205" t="s">
        <v>287</v>
      </c>
      <c r="H18517" s="207" t="s">
        <v>3074</v>
      </c>
      <c r="I18517" s="207" t="s">
        <v>126</v>
      </c>
      <c r="J18517" s="208">
        <v>-1932.89</v>
      </c>
      <c r="K18517" s="79" t="str">
        <f>IFERROR(IFERROR(VLOOKUP(I18517,'DE-PARA'!B:D,3,0),VLOOKUP(I18517,'DE-PARA'!C:D,2,0)),"NÃO ENCONTRADO")</f>
        <v>Rescisões Trabalhistas</v>
      </c>
      <c r="L18517" s="56" t="str">
        <f>VLOOKUP(K18517,'Base -Receita-Despesa'!$B:$AS,1,FALSE)</f>
        <v>Rescisões Trabalhistas</v>
      </c>
    </row>
    <row r="18518" spans="1:12" x14ac:dyDescent="0.3">
      <c r="A18518" s="286" t="str">
        <f t="shared" si="578"/>
        <v>2020</v>
      </c>
      <c r="B18518" s="205" t="s">
        <v>691</v>
      </c>
      <c r="C18518" s="205" t="s">
        <v>692</v>
      </c>
      <c r="D18518" s="72" t="str">
        <f t="shared" si="579"/>
        <v>jun/2020</v>
      </c>
      <c r="E18518" s="206">
        <v>44007</v>
      </c>
      <c r="F18518" s="205" t="s">
        <v>125</v>
      </c>
      <c r="G18518" s="205" t="s">
        <v>287</v>
      </c>
      <c r="H18518" s="207" t="s">
        <v>729</v>
      </c>
      <c r="I18518" s="207" t="s">
        <v>126</v>
      </c>
      <c r="J18518" s="208">
        <v>-23400.81</v>
      </c>
      <c r="K18518" s="79" t="str">
        <f>IFERROR(IFERROR(VLOOKUP(I18518,'DE-PARA'!B:D,3,0),VLOOKUP(I18518,'DE-PARA'!C:D,2,0)),"NÃO ENCONTRADO")</f>
        <v>Rescisões Trabalhistas</v>
      </c>
      <c r="L18518" s="56" t="str">
        <f>VLOOKUP(K18518,'Base -Receita-Despesa'!$B:$AS,1,FALSE)</f>
        <v>Rescisões Trabalhistas</v>
      </c>
    </row>
    <row r="18519" spans="1:12" x14ac:dyDescent="0.3">
      <c r="A18519" s="286" t="str">
        <f t="shared" si="578"/>
        <v>2020</v>
      </c>
      <c r="B18519" s="205" t="s">
        <v>691</v>
      </c>
      <c r="C18519" s="205" t="s">
        <v>692</v>
      </c>
      <c r="D18519" s="72" t="str">
        <f t="shared" si="579"/>
        <v>jun/2020</v>
      </c>
      <c r="E18519" s="206">
        <v>44007</v>
      </c>
      <c r="F18519" s="205" t="s">
        <v>210</v>
      </c>
      <c r="G18519" s="205" t="s">
        <v>287</v>
      </c>
      <c r="H18519" s="207" t="s">
        <v>196</v>
      </c>
      <c r="I18519" s="207" t="s">
        <v>130</v>
      </c>
      <c r="J18519" s="207">
        <v>-10</v>
      </c>
      <c r="K18519" s="79" t="str">
        <f>IFERROR(IFERROR(VLOOKUP(I18519,'DE-PARA'!B:D,3,0),VLOOKUP(I18519,'DE-PARA'!C:D,2,0)),"NÃO ENCONTRADO")</f>
        <v>Outras Saídas</v>
      </c>
      <c r="L18519" s="56" t="str">
        <f>VLOOKUP(K18519,'Base -Receita-Despesa'!$B:$AS,1,FALSE)</f>
        <v>Outras Saídas</v>
      </c>
    </row>
    <row r="18520" spans="1:12" x14ac:dyDescent="0.3">
      <c r="A18520" s="286" t="str">
        <f t="shared" si="578"/>
        <v>2020</v>
      </c>
      <c r="B18520" s="205" t="s">
        <v>693</v>
      </c>
      <c r="C18520" s="205" t="s">
        <v>692</v>
      </c>
      <c r="D18520" s="72" t="str">
        <f t="shared" si="579"/>
        <v>jun/2020</v>
      </c>
      <c r="E18520" s="206">
        <v>44007</v>
      </c>
      <c r="F18520" s="205" t="s">
        <v>140</v>
      </c>
      <c r="G18520" s="205" t="s">
        <v>287</v>
      </c>
      <c r="H18520" s="207" t="s">
        <v>140</v>
      </c>
      <c r="I18520" s="207" t="s">
        <v>227</v>
      </c>
      <c r="J18520" s="208">
        <v>1616313.89</v>
      </c>
      <c r="K18520" s="79" t="str">
        <f>IFERROR(IFERROR(VLOOKUP(I18520,'DE-PARA'!B:D,3,0),VLOOKUP(I18520,'DE-PARA'!C:D,2,0)),"NÃO ENCONTRADO")</f>
        <v>Repasses Contrato de Gestão</v>
      </c>
      <c r="L18520" s="56" t="str">
        <f>VLOOKUP(K18520,'Base -Receita-Despesa'!$B:$AS,1,FALSE)</f>
        <v>Repasses Contrato de Gestão</v>
      </c>
    </row>
    <row r="18521" spans="1:12" x14ac:dyDescent="0.3">
      <c r="A18521" s="286" t="str">
        <f t="shared" si="578"/>
        <v>2020</v>
      </c>
      <c r="B18521" s="205" t="s">
        <v>693</v>
      </c>
      <c r="C18521" s="205" t="s">
        <v>692</v>
      </c>
      <c r="D18521" s="72" t="str">
        <f t="shared" si="579"/>
        <v>jun/2020</v>
      </c>
      <c r="E18521" s="206">
        <v>44007</v>
      </c>
      <c r="F18521" s="205" t="s">
        <v>201</v>
      </c>
      <c r="G18521" s="205" t="s">
        <v>287</v>
      </c>
      <c r="H18521" s="207" t="s">
        <v>1887</v>
      </c>
      <c r="I18521" s="207" t="s">
        <v>123</v>
      </c>
      <c r="J18521" s="208">
        <v>-500000</v>
      </c>
      <c r="K18521" s="79" t="str">
        <f>IFERROR(IFERROR(VLOOKUP(I18521,'DE-PARA'!B:D,3,0),VLOOKUP(I18521,'DE-PARA'!C:D,2,0)),"NÃO ENCONTRADO")</f>
        <v>TEV – Transferências Entre Contas (Entradas)</v>
      </c>
      <c r="L18521" s="56" t="str">
        <f>VLOOKUP(K18521,'Base -Receita-Despesa'!$B:$AS,1,FALSE)</f>
        <v>TEV – Transferências Entre Contas (Entradas)</v>
      </c>
    </row>
    <row r="18522" spans="1:12" x14ac:dyDescent="0.3">
      <c r="A18522" s="286" t="str">
        <f t="shared" si="578"/>
        <v>2020</v>
      </c>
      <c r="B18522" s="205" t="s">
        <v>693</v>
      </c>
      <c r="C18522" s="205" t="s">
        <v>692</v>
      </c>
      <c r="D18522" s="72" t="str">
        <f t="shared" si="579"/>
        <v>jun/2020</v>
      </c>
      <c r="E18522" s="206">
        <v>44008</v>
      </c>
      <c r="F18522" s="205" t="s">
        <v>201</v>
      </c>
      <c r="G18522" s="205" t="s">
        <v>287</v>
      </c>
      <c r="H18522" s="207" t="s">
        <v>1887</v>
      </c>
      <c r="I18522" s="207" t="s">
        <v>123</v>
      </c>
      <c r="J18522" s="208">
        <v>-500000</v>
      </c>
      <c r="K18522" s="79" t="str">
        <f>IFERROR(IFERROR(VLOOKUP(I18522,'DE-PARA'!B:D,3,0),VLOOKUP(I18522,'DE-PARA'!C:D,2,0)),"NÃO ENCONTRADO")</f>
        <v>TEV – Transferências Entre Contas (Entradas)</v>
      </c>
      <c r="L18522" s="56" t="str">
        <f>VLOOKUP(K18522,'Base -Receita-Despesa'!$B:$AS,1,FALSE)</f>
        <v>TEV – Transferências Entre Contas (Entradas)</v>
      </c>
    </row>
    <row r="18523" spans="1:12" x14ac:dyDescent="0.3">
      <c r="A18523" s="286" t="str">
        <f t="shared" si="578"/>
        <v>2020</v>
      </c>
      <c r="B18523" s="205" t="s">
        <v>691</v>
      </c>
      <c r="C18523" s="205" t="s">
        <v>692</v>
      </c>
      <c r="D18523" s="72" t="str">
        <f t="shared" si="579"/>
        <v>jun/2020</v>
      </c>
      <c r="E18523" s="206">
        <v>44008</v>
      </c>
      <c r="F18523" s="205">
        <v>308</v>
      </c>
      <c r="G18523" s="205" t="s">
        <v>287</v>
      </c>
      <c r="H18523" s="207" t="s">
        <v>3075</v>
      </c>
      <c r="I18523" s="207" t="s">
        <v>235</v>
      </c>
      <c r="J18523" s="208">
        <v>3707.1</v>
      </c>
      <c r="K18523" s="79" t="str">
        <f>IFERROR(IFERROR(VLOOKUP(I18523,'DE-PARA'!B:D,3,0),VLOOKUP(I18523,'DE-PARA'!C:D,2,0)),"NÃO ENCONTRADO")</f>
        <v>Pessoal</v>
      </c>
      <c r="L18523" s="56" t="str">
        <f>VLOOKUP(K18523,'Base -Receita-Despesa'!$B:$AS,1,FALSE)</f>
        <v>Pessoal</v>
      </c>
    </row>
    <row r="18524" spans="1:12" x14ac:dyDescent="0.3">
      <c r="A18524" s="286" t="str">
        <f t="shared" si="578"/>
        <v>2020</v>
      </c>
      <c r="B18524" s="205" t="s">
        <v>691</v>
      </c>
      <c r="C18524" s="205" t="s">
        <v>692</v>
      </c>
      <c r="D18524" s="72" t="str">
        <f t="shared" si="579"/>
        <v>jun/2020</v>
      </c>
      <c r="E18524" s="206">
        <v>44008</v>
      </c>
      <c r="F18524" s="205" t="s">
        <v>201</v>
      </c>
      <c r="G18524" s="205" t="s">
        <v>287</v>
      </c>
      <c r="H18524" s="207" t="s">
        <v>1887</v>
      </c>
      <c r="I18524" s="207" t="s">
        <v>123</v>
      </c>
      <c r="J18524" s="208">
        <v>500000</v>
      </c>
      <c r="K18524" s="79" t="str">
        <f>IFERROR(IFERROR(VLOOKUP(I18524,'DE-PARA'!B:D,3,0),VLOOKUP(I18524,'DE-PARA'!C:D,2,0)),"NÃO ENCONTRADO")</f>
        <v>TEV – Transferências Entre Contas (Entradas)</v>
      </c>
      <c r="L18524" s="56" t="str">
        <f>VLOOKUP(K18524,'Base -Receita-Despesa'!$B:$AS,1,FALSE)</f>
        <v>TEV – Transferências Entre Contas (Entradas)</v>
      </c>
    </row>
    <row r="18525" spans="1:12" x14ac:dyDescent="0.3">
      <c r="A18525" s="286" t="str">
        <f t="shared" si="578"/>
        <v>2020</v>
      </c>
      <c r="B18525" s="205" t="s">
        <v>691</v>
      </c>
      <c r="C18525" s="205" t="s">
        <v>692</v>
      </c>
      <c r="D18525" s="72" t="str">
        <f t="shared" si="579"/>
        <v>jun/2020</v>
      </c>
      <c r="E18525" s="206">
        <v>44008</v>
      </c>
      <c r="F18525" s="205">
        <v>2005009016833</v>
      </c>
      <c r="G18525" s="205" t="s">
        <v>287</v>
      </c>
      <c r="H18525" s="207" t="s">
        <v>185</v>
      </c>
      <c r="I18525" s="207" t="s">
        <v>135</v>
      </c>
      <c r="J18525" s="208">
        <v>-3682.84</v>
      </c>
      <c r="K18525" s="79" t="str">
        <f>IFERROR(IFERROR(VLOOKUP(I18525,'DE-PARA'!B:D,3,0),VLOOKUP(I18525,'DE-PARA'!C:D,2,0)),"NÃO ENCONTRADO")</f>
        <v>Concessionárias (água, luz e telefone)</v>
      </c>
      <c r="L18525" s="56" t="str">
        <f>VLOOKUP(K18525,'Base -Receita-Despesa'!$B:$AS,1,FALSE)</f>
        <v>Concessionárias (água, luz e telefone)</v>
      </c>
    </row>
    <row r="18526" spans="1:12" x14ac:dyDescent="0.3">
      <c r="A18526" s="286" t="str">
        <f t="shared" si="578"/>
        <v>2020</v>
      </c>
      <c r="B18526" s="205" t="s">
        <v>691</v>
      </c>
      <c r="C18526" s="205" t="s">
        <v>692</v>
      </c>
      <c r="D18526" s="72" t="str">
        <f t="shared" si="579"/>
        <v>jun/2020</v>
      </c>
      <c r="E18526" s="206">
        <v>44008</v>
      </c>
      <c r="F18526" s="205">
        <v>2113489592</v>
      </c>
      <c r="G18526" s="205" t="s">
        <v>287</v>
      </c>
      <c r="H18526" s="207" t="s">
        <v>2657</v>
      </c>
      <c r="I18526" s="207" t="s">
        <v>136</v>
      </c>
      <c r="J18526" s="208">
        <v>-12362.35</v>
      </c>
      <c r="K18526" s="79" t="str">
        <f>IFERROR(IFERROR(VLOOKUP(I18526,'DE-PARA'!B:D,3,0),VLOOKUP(I18526,'DE-PARA'!C:D,2,0)),"NÃO ENCONTRADO")</f>
        <v>Concessionárias (água, luz e telefone)</v>
      </c>
      <c r="L18526" s="56" t="str">
        <f>VLOOKUP(K18526,'Base -Receita-Despesa'!$B:$AS,1,FALSE)</f>
        <v>Concessionárias (água, luz e telefone)</v>
      </c>
    </row>
    <row r="18527" spans="1:12" x14ac:dyDescent="0.3">
      <c r="A18527" s="286" t="str">
        <f t="shared" si="578"/>
        <v>2020</v>
      </c>
      <c r="B18527" s="205" t="s">
        <v>691</v>
      </c>
      <c r="C18527" s="205" t="s">
        <v>692</v>
      </c>
      <c r="D18527" s="72" t="str">
        <f t="shared" si="579"/>
        <v>jun/2020</v>
      </c>
      <c r="E18527" s="206">
        <v>44008</v>
      </c>
      <c r="F18527" s="205">
        <v>30</v>
      </c>
      <c r="G18527" s="205" t="s">
        <v>287</v>
      </c>
      <c r="H18527" s="207" t="s">
        <v>3030</v>
      </c>
      <c r="I18527" s="207" t="s">
        <v>235</v>
      </c>
      <c r="J18527" s="208">
        <v>-129349.7</v>
      </c>
      <c r="K18527" s="79" t="str">
        <f>IFERROR(IFERROR(VLOOKUP(I18527,'DE-PARA'!B:D,3,0),VLOOKUP(I18527,'DE-PARA'!C:D,2,0)),"NÃO ENCONTRADO")</f>
        <v>Pessoal</v>
      </c>
      <c r="L18527" s="56" t="str">
        <f>VLOOKUP(K18527,'Base -Receita-Despesa'!$B:$AS,1,FALSE)</f>
        <v>Pessoal</v>
      </c>
    </row>
    <row r="18528" spans="1:12" x14ac:dyDescent="0.3">
      <c r="A18528" s="286" t="str">
        <f t="shared" si="578"/>
        <v>2020</v>
      </c>
      <c r="B18528" s="205" t="s">
        <v>691</v>
      </c>
      <c r="C18528" s="205" t="s">
        <v>692</v>
      </c>
      <c r="D18528" s="72" t="str">
        <f t="shared" si="579"/>
        <v>jun/2020</v>
      </c>
      <c r="E18528" s="206">
        <v>44008</v>
      </c>
      <c r="F18528" s="205">
        <v>36</v>
      </c>
      <c r="G18528" s="205" t="s">
        <v>287</v>
      </c>
      <c r="H18528" s="207" t="s">
        <v>3030</v>
      </c>
      <c r="I18528" s="207" t="s">
        <v>235</v>
      </c>
      <c r="J18528" s="208">
        <v>-77412.17</v>
      </c>
      <c r="K18528" s="79" t="str">
        <f>IFERROR(IFERROR(VLOOKUP(I18528,'DE-PARA'!B:D,3,0),VLOOKUP(I18528,'DE-PARA'!C:D,2,0)),"NÃO ENCONTRADO")</f>
        <v>Pessoal</v>
      </c>
      <c r="L18528" s="56" t="str">
        <f>VLOOKUP(K18528,'Base -Receita-Despesa'!$B:$AS,1,FALSE)</f>
        <v>Pessoal</v>
      </c>
    </row>
    <row r="18529" spans="1:12" x14ac:dyDescent="0.3">
      <c r="A18529" s="286" t="str">
        <f t="shared" si="578"/>
        <v>2020</v>
      </c>
      <c r="B18529" s="205" t="s">
        <v>691</v>
      </c>
      <c r="C18529" s="205" t="s">
        <v>692</v>
      </c>
      <c r="D18529" s="72" t="str">
        <f t="shared" si="579"/>
        <v>jun/2020</v>
      </c>
      <c r="E18529" s="206">
        <v>44008</v>
      </c>
      <c r="F18529" s="205">
        <v>10</v>
      </c>
      <c r="G18529" s="205" t="s">
        <v>287</v>
      </c>
      <c r="H18529" s="207" t="s">
        <v>3023</v>
      </c>
      <c r="I18529" s="207" t="s">
        <v>235</v>
      </c>
      <c r="J18529" s="208">
        <v>-25718.65</v>
      </c>
      <c r="K18529" s="79" t="str">
        <f>IFERROR(IFERROR(VLOOKUP(I18529,'DE-PARA'!B:D,3,0),VLOOKUP(I18529,'DE-PARA'!C:D,2,0)),"NÃO ENCONTRADO")</f>
        <v>Pessoal</v>
      </c>
      <c r="L18529" s="56" t="str">
        <f>VLOOKUP(K18529,'Base -Receita-Despesa'!$B:$AS,1,FALSE)</f>
        <v>Pessoal</v>
      </c>
    </row>
    <row r="18530" spans="1:12" x14ac:dyDescent="0.3">
      <c r="A18530" s="286" t="str">
        <f t="shared" si="578"/>
        <v>2020</v>
      </c>
      <c r="B18530" s="205" t="s">
        <v>691</v>
      </c>
      <c r="C18530" s="205" t="s">
        <v>692</v>
      </c>
      <c r="D18530" s="72" t="str">
        <f t="shared" si="579"/>
        <v>jun/2020</v>
      </c>
      <c r="E18530" s="206">
        <v>44008</v>
      </c>
      <c r="F18530" s="205">
        <v>11</v>
      </c>
      <c r="G18530" s="205" t="s">
        <v>287</v>
      </c>
      <c r="H18530" s="207" t="s">
        <v>3023</v>
      </c>
      <c r="I18530" s="207" t="s">
        <v>235</v>
      </c>
      <c r="J18530" s="208">
        <v>-127080.41</v>
      </c>
      <c r="K18530" s="79" t="str">
        <f>IFERROR(IFERROR(VLOOKUP(I18530,'DE-PARA'!B:D,3,0),VLOOKUP(I18530,'DE-PARA'!C:D,2,0)),"NÃO ENCONTRADO")</f>
        <v>Pessoal</v>
      </c>
      <c r="L18530" s="56" t="str">
        <f>VLOOKUP(K18530,'Base -Receita-Despesa'!$B:$AS,1,FALSE)</f>
        <v>Pessoal</v>
      </c>
    </row>
    <row r="18531" spans="1:12" x14ac:dyDescent="0.3">
      <c r="A18531" s="286" t="str">
        <f t="shared" si="578"/>
        <v>2020</v>
      </c>
      <c r="B18531" s="205" t="s">
        <v>691</v>
      </c>
      <c r="C18531" s="205" t="s">
        <v>692</v>
      </c>
      <c r="D18531" s="72" t="str">
        <f t="shared" si="579"/>
        <v>jun/2020</v>
      </c>
      <c r="E18531" s="206">
        <v>44008</v>
      </c>
      <c r="F18531" s="205">
        <v>12</v>
      </c>
      <c r="G18531" s="205" t="s">
        <v>287</v>
      </c>
      <c r="H18531" s="207" t="s">
        <v>3023</v>
      </c>
      <c r="I18531" s="207" t="s">
        <v>235</v>
      </c>
      <c r="J18531" s="208">
        <v>-25718.65</v>
      </c>
      <c r="K18531" s="79" t="str">
        <f>IFERROR(IFERROR(VLOOKUP(I18531,'DE-PARA'!B:D,3,0),VLOOKUP(I18531,'DE-PARA'!C:D,2,0)),"NÃO ENCONTRADO")</f>
        <v>Pessoal</v>
      </c>
      <c r="L18531" s="56" t="str">
        <f>VLOOKUP(K18531,'Base -Receita-Despesa'!$B:$AS,1,FALSE)</f>
        <v>Pessoal</v>
      </c>
    </row>
    <row r="18532" spans="1:12" x14ac:dyDescent="0.3">
      <c r="A18532" s="286" t="str">
        <f t="shared" si="578"/>
        <v>2020</v>
      </c>
      <c r="B18532" s="205" t="s">
        <v>691</v>
      </c>
      <c r="C18532" s="205" t="s">
        <v>692</v>
      </c>
      <c r="D18532" s="72" t="str">
        <f t="shared" si="579"/>
        <v>jun/2020</v>
      </c>
      <c r="E18532" s="206">
        <v>44008</v>
      </c>
      <c r="F18532" s="205">
        <v>409</v>
      </c>
      <c r="G18532" s="205" t="s">
        <v>287</v>
      </c>
      <c r="H18532" s="207" t="s">
        <v>3032</v>
      </c>
      <c r="I18532" s="207" t="s">
        <v>235</v>
      </c>
      <c r="J18532" s="208">
        <v>-40993.68</v>
      </c>
      <c r="K18532" s="79" t="str">
        <f>IFERROR(IFERROR(VLOOKUP(I18532,'DE-PARA'!B:D,3,0),VLOOKUP(I18532,'DE-PARA'!C:D,2,0)),"NÃO ENCONTRADO")</f>
        <v>Pessoal</v>
      </c>
      <c r="L18532" s="56" t="str">
        <f>VLOOKUP(K18532,'Base -Receita-Despesa'!$B:$AS,1,FALSE)</f>
        <v>Pessoal</v>
      </c>
    </row>
    <row r="18533" spans="1:12" x14ac:dyDescent="0.3">
      <c r="A18533" s="286" t="str">
        <f t="shared" si="578"/>
        <v>2020</v>
      </c>
      <c r="B18533" s="205" t="s">
        <v>691</v>
      </c>
      <c r="C18533" s="205" t="s">
        <v>692</v>
      </c>
      <c r="D18533" s="72" t="str">
        <f t="shared" si="579"/>
        <v>jun/2020</v>
      </c>
      <c r="E18533" s="206">
        <v>44008</v>
      </c>
      <c r="F18533" s="205">
        <v>408</v>
      </c>
      <c r="G18533" s="205" t="s">
        <v>287</v>
      </c>
      <c r="H18533" s="207" t="s">
        <v>3032</v>
      </c>
      <c r="I18533" s="207" t="s">
        <v>235</v>
      </c>
      <c r="J18533" s="208">
        <v>-63808.61</v>
      </c>
      <c r="K18533" s="79" t="str">
        <f>IFERROR(IFERROR(VLOOKUP(I18533,'DE-PARA'!B:D,3,0),VLOOKUP(I18533,'DE-PARA'!C:D,2,0)),"NÃO ENCONTRADO")</f>
        <v>Pessoal</v>
      </c>
      <c r="L18533" s="56" t="str">
        <f>VLOOKUP(K18533,'Base -Receita-Despesa'!$B:$AS,1,FALSE)</f>
        <v>Pessoal</v>
      </c>
    </row>
    <row r="18534" spans="1:12" x14ac:dyDescent="0.3">
      <c r="A18534" s="286" t="str">
        <f t="shared" si="578"/>
        <v>2020</v>
      </c>
      <c r="B18534" s="205" t="s">
        <v>691</v>
      </c>
      <c r="C18534" s="205" t="s">
        <v>692</v>
      </c>
      <c r="D18534" s="72" t="str">
        <f t="shared" si="579"/>
        <v>jun/2020</v>
      </c>
      <c r="E18534" s="206">
        <v>44008</v>
      </c>
      <c r="F18534" s="205">
        <v>295</v>
      </c>
      <c r="G18534" s="205" t="s">
        <v>287</v>
      </c>
      <c r="H18534" s="207" t="s">
        <v>2116</v>
      </c>
      <c r="I18534" s="207" t="s">
        <v>235</v>
      </c>
      <c r="J18534" s="208">
        <v>-28402.560000000001</v>
      </c>
      <c r="K18534" s="79" t="str">
        <f>IFERROR(IFERROR(VLOOKUP(I18534,'DE-PARA'!B:D,3,0),VLOOKUP(I18534,'DE-PARA'!C:D,2,0)),"NÃO ENCONTRADO")</f>
        <v>Pessoal</v>
      </c>
      <c r="L18534" s="56" t="str">
        <f>VLOOKUP(K18534,'Base -Receita-Despesa'!$B:$AS,1,FALSE)</f>
        <v>Pessoal</v>
      </c>
    </row>
    <row r="18535" spans="1:12" x14ac:dyDescent="0.3">
      <c r="A18535" s="286" t="str">
        <f t="shared" si="578"/>
        <v>2020</v>
      </c>
      <c r="B18535" s="205" t="s">
        <v>691</v>
      </c>
      <c r="C18535" s="205" t="s">
        <v>692</v>
      </c>
      <c r="D18535" s="72" t="str">
        <f t="shared" si="579"/>
        <v>jun/2020</v>
      </c>
      <c r="E18535" s="206">
        <v>44008</v>
      </c>
      <c r="F18535" s="205">
        <v>308</v>
      </c>
      <c r="G18535" s="205" t="s">
        <v>287</v>
      </c>
      <c r="H18535" s="207" t="s">
        <v>3075</v>
      </c>
      <c r="I18535" s="207" t="s">
        <v>235</v>
      </c>
      <c r="J18535" s="208">
        <v>-3707.1</v>
      </c>
      <c r="K18535" s="79" t="str">
        <f>IFERROR(IFERROR(VLOOKUP(I18535,'DE-PARA'!B:D,3,0),VLOOKUP(I18535,'DE-PARA'!C:D,2,0)),"NÃO ENCONTRADO")</f>
        <v>Pessoal</v>
      </c>
      <c r="L18535" s="56" t="str">
        <f>VLOOKUP(K18535,'Base -Receita-Despesa'!$B:$AS,1,FALSE)</f>
        <v>Pessoal</v>
      </c>
    </row>
    <row r="18536" spans="1:12" x14ac:dyDescent="0.3">
      <c r="A18536" s="286" t="str">
        <f t="shared" si="578"/>
        <v>2020</v>
      </c>
      <c r="B18536" s="205" t="s">
        <v>691</v>
      </c>
      <c r="C18536" s="205" t="s">
        <v>692</v>
      </c>
      <c r="D18536" s="72" t="str">
        <f t="shared" si="579"/>
        <v>jun/2020</v>
      </c>
      <c r="E18536" s="206">
        <v>44008</v>
      </c>
      <c r="F18536" s="205">
        <v>73</v>
      </c>
      <c r="G18536" s="205" t="s">
        <v>287</v>
      </c>
      <c r="H18536" s="207" t="s">
        <v>2309</v>
      </c>
      <c r="I18536" s="207" t="s">
        <v>260</v>
      </c>
      <c r="J18536" s="208">
        <v>-29329.49</v>
      </c>
      <c r="K18536" s="79" t="str">
        <f>IFERROR(IFERROR(VLOOKUP(I18536,'DE-PARA'!B:D,3,0),VLOOKUP(I18536,'DE-PARA'!C:D,2,0)),"NÃO ENCONTRADO")</f>
        <v>Serviços</v>
      </c>
      <c r="L18536" s="56" t="str">
        <f>VLOOKUP(K18536,'Base -Receita-Despesa'!$B:$AS,1,FALSE)</f>
        <v>Serviços</v>
      </c>
    </row>
    <row r="18537" spans="1:12" x14ac:dyDescent="0.3">
      <c r="A18537" s="286" t="str">
        <f t="shared" si="578"/>
        <v>2020</v>
      </c>
      <c r="B18537" s="205" t="s">
        <v>691</v>
      </c>
      <c r="C18537" s="205" t="s">
        <v>692</v>
      </c>
      <c r="D18537" s="72" t="str">
        <f t="shared" si="579"/>
        <v>jun/2020</v>
      </c>
      <c r="E18537" s="206">
        <v>44008</v>
      </c>
      <c r="F18537" s="205">
        <v>377</v>
      </c>
      <c r="G18537" s="205" t="s">
        <v>287</v>
      </c>
      <c r="H18537" s="207" t="s">
        <v>1011</v>
      </c>
      <c r="I18537" s="207" t="s">
        <v>235</v>
      </c>
      <c r="J18537" s="208">
        <v>-7320.3</v>
      </c>
      <c r="K18537" s="79" t="str">
        <f>IFERROR(IFERROR(VLOOKUP(I18537,'DE-PARA'!B:D,3,0),VLOOKUP(I18537,'DE-PARA'!C:D,2,0)),"NÃO ENCONTRADO")</f>
        <v>Pessoal</v>
      </c>
      <c r="L18537" s="56" t="str">
        <f>VLOOKUP(K18537,'Base -Receita-Despesa'!$B:$AS,1,FALSE)</f>
        <v>Pessoal</v>
      </c>
    </row>
    <row r="18538" spans="1:12" x14ac:dyDescent="0.3">
      <c r="A18538" s="286" t="str">
        <f t="shared" si="578"/>
        <v>2020</v>
      </c>
      <c r="B18538" s="205" t="s">
        <v>691</v>
      </c>
      <c r="C18538" s="205" t="s">
        <v>692</v>
      </c>
      <c r="D18538" s="72" t="str">
        <f t="shared" si="579"/>
        <v>jun/2020</v>
      </c>
      <c r="E18538" s="206">
        <v>44008</v>
      </c>
      <c r="F18538" s="205">
        <v>33715</v>
      </c>
      <c r="G18538" s="205" t="s">
        <v>287</v>
      </c>
      <c r="H18538" s="207" t="s">
        <v>1059</v>
      </c>
      <c r="I18538" s="207" t="s">
        <v>261</v>
      </c>
      <c r="J18538" s="208">
        <v>-15891.88</v>
      </c>
      <c r="K18538" s="79" t="str">
        <f>IFERROR(IFERROR(VLOOKUP(I18538,'DE-PARA'!B:D,3,0),VLOOKUP(I18538,'DE-PARA'!C:D,2,0)),"NÃO ENCONTRADO")</f>
        <v>Serviços</v>
      </c>
      <c r="L18538" s="56" t="str">
        <f>VLOOKUP(K18538,'Base -Receita-Despesa'!$B:$AS,1,FALSE)</f>
        <v>Serviços</v>
      </c>
    </row>
    <row r="18539" spans="1:12" x14ac:dyDescent="0.3">
      <c r="A18539" s="286" t="str">
        <f t="shared" si="578"/>
        <v>2020</v>
      </c>
      <c r="B18539" s="205" t="s">
        <v>691</v>
      </c>
      <c r="C18539" s="205" t="s">
        <v>692</v>
      </c>
      <c r="D18539" s="72" t="str">
        <f t="shared" si="579"/>
        <v>jun/2020</v>
      </c>
      <c r="E18539" s="206">
        <v>44008</v>
      </c>
      <c r="F18539" s="205" t="s">
        <v>3076</v>
      </c>
      <c r="G18539" s="205" t="s">
        <v>2659</v>
      </c>
      <c r="H18539" s="207" t="s">
        <v>3077</v>
      </c>
      <c r="I18539" s="207" t="s">
        <v>188</v>
      </c>
      <c r="J18539" s="208">
        <v>-50094.54</v>
      </c>
      <c r="K18539" s="79" t="str">
        <f>IFERROR(IFERROR(VLOOKUP(I18539,'DE-PARA'!B:D,3,0),VLOOKUP(I18539,'DE-PARA'!C:D,2,0)),"NÃO ENCONTRADO")</f>
        <v>Tributos, Taxas e Contribuições</v>
      </c>
      <c r="L18539" s="56" t="str">
        <f>VLOOKUP(K18539,'Base -Receita-Despesa'!$B:$AS,1,FALSE)</f>
        <v>Tributos, Taxas e Contribuições</v>
      </c>
    </row>
    <row r="18540" spans="1:12" x14ac:dyDescent="0.3">
      <c r="A18540" s="286" t="str">
        <f t="shared" si="578"/>
        <v>2020</v>
      </c>
      <c r="B18540" s="205" t="s">
        <v>691</v>
      </c>
      <c r="C18540" s="205" t="s">
        <v>692</v>
      </c>
      <c r="D18540" s="72" t="str">
        <f t="shared" si="579"/>
        <v>jun/2020</v>
      </c>
      <c r="E18540" s="206">
        <v>44008</v>
      </c>
      <c r="F18540" s="205" t="s">
        <v>210</v>
      </c>
      <c r="G18540" s="205" t="s">
        <v>287</v>
      </c>
      <c r="H18540" s="207" t="s">
        <v>196</v>
      </c>
      <c r="I18540" s="207" t="s">
        <v>130</v>
      </c>
      <c r="J18540" s="207">
        <v>-10</v>
      </c>
      <c r="K18540" s="79" t="str">
        <f>IFERROR(IFERROR(VLOOKUP(I18540,'DE-PARA'!B:D,3,0),VLOOKUP(I18540,'DE-PARA'!C:D,2,0)),"NÃO ENCONTRADO")</f>
        <v>Outras Saídas</v>
      </c>
      <c r="L18540" s="56" t="str">
        <f>VLOOKUP(K18540,'Base -Receita-Despesa'!$B:$AS,1,FALSE)</f>
        <v>Outras Saídas</v>
      </c>
    </row>
    <row r="18541" spans="1:12" x14ac:dyDescent="0.3">
      <c r="A18541" s="286" t="str">
        <f t="shared" si="578"/>
        <v>2020</v>
      </c>
      <c r="B18541" s="205" t="s">
        <v>691</v>
      </c>
      <c r="C18541" s="205" t="s">
        <v>692</v>
      </c>
      <c r="D18541" s="72" t="str">
        <f t="shared" si="579"/>
        <v>jun/2020</v>
      </c>
      <c r="E18541" s="206">
        <v>44008</v>
      </c>
      <c r="F18541" s="205" t="s">
        <v>210</v>
      </c>
      <c r="G18541" s="205" t="s">
        <v>287</v>
      </c>
      <c r="H18541" s="207" t="s">
        <v>196</v>
      </c>
      <c r="I18541" s="207" t="s">
        <v>130</v>
      </c>
      <c r="J18541" s="207">
        <v>-10</v>
      </c>
      <c r="K18541" s="79" t="str">
        <f>IFERROR(IFERROR(VLOOKUP(I18541,'DE-PARA'!B:D,3,0),VLOOKUP(I18541,'DE-PARA'!C:D,2,0)),"NÃO ENCONTRADO")</f>
        <v>Outras Saídas</v>
      </c>
      <c r="L18541" s="56" t="str">
        <f>VLOOKUP(K18541,'Base -Receita-Despesa'!$B:$AS,1,FALSE)</f>
        <v>Outras Saídas</v>
      </c>
    </row>
    <row r="18542" spans="1:12" x14ac:dyDescent="0.3">
      <c r="A18542" s="286" t="str">
        <f t="shared" si="578"/>
        <v>2020</v>
      </c>
      <c r="B18542" s="205" t="s">
        <v>691</v>
      </c>
      <c r="C18542" s="205" t="s">
        <v>692</v>
      </c>
      <c r="D18542" s="72" t="str">
        <f t="shared" si="579"/>
        <v>jun/2020</v>
      </c>
      <c r="E18542" s="206">
        <v>44008</v>
      </c>
      <c r="F18542" s="205" t="s">
        <v>210</v>
      </c>
      <c r="G18542" s="205" t="s">
        <v>287</v>
      </c>
      <c r="H18542" s="207" t="s">
        <v>196</v>
      </c>
      <c r="I18542" s="207" t="s">
        <v>130</v>
      </c>
      <c r="J18542" s="207">
        <v>-10</v>
      </c>
      <c r="K18542" s="79" t="str">
        <f>IFERROR(IFERROR(VLOOKUP(I18542,'DE-PARA'!B:D,3,0),VLOOKUP(I18542,'DE-PARA'!C:D,2,0)),"NÃO ENCONTRADO")</f>
        <v>Outras Saídas</v>
      </c>
      <c r="L18542" s="56" t="str">
        <f>VLOOKUP(K18542,'Base -Receita-Despesa'!$B:$AS,1,FALSE)</f>
        <v>Outras Saídas</v>
      </c>
    </row>
    <row r="18543" spans="1:12" x14ac:dyDescent="0.3">
      <c r="A18543" s="286" t="str">
        <f t="shared" si="578"/>
        <v>2020</v>
      </c>
      <c r="B18543" s="205" t="s">
        <v>691</v>
      </c>
      <c r="C18543" s="205" t="s">
        <v>692</v>
      </c>
      <c r="D18543" s="72" t="str">
        <f t="shared" si="579"/>
        <v>jun/2020</v>
      </c>
      <c r="E18543" s="206">
        <v>44008</v>
      </c>
      <c r="F18543" s="205" t="s">
        <v>210</v>
      </c>
      <c r="G18543" s="205" t="s">
        <v>287</v>
      </c>
      <c r="H18543" s="207" t="s">
        <v>196</v>
      </c>
      <c r="I18543" s="207" t="s">
        <v>130</v>
      </c>
      <c r="J18543" s="207">
        <v>-10</v>
      </c>
      <c r="K18543" s="79" t="str">
        <f>IFERROR(IFERROR(VLOOKUP(I18543,'DE-PARA'!B:D,3,0),VLOOKUP(I18543,'DE-PARA'!C:D,2,0)),"NÃO ENCONTRADO")</f>
        <v>Outras Saídas</v>
      </c>
      <c r="L18543" s="56" t="str">
        <f>VLOOKUP(K18543,'Base -Receita-Despesa'!$B:$AS,1,FALSE)</f>
        <v>Outras Saídas</v>
      </c>
    </row>
    <row r="18544" spans="1:12" x14ac:dyDescent="0.3">
      <c r="A18544" s="286" t="str">
        <f t="shared" si="578"/>
        <v>2020</v>
      </c>
      <c r="B18544" s="205" t="s">
        <v>691</v>
      </c>
      <c r="C18544" s="205" t="s">
        <v>692</v>
      </c>
      <c r="D18544" s="72" t="str">
        <f t="shared" si="579"/>
        <v>jun/2020</v>
      </c>
      <c r="E18544" s="206">
        <v>44008</v>
      </c>
      <c r="F18544" s="205" t="s">
        <v>210</v>
      </c>
      <c r="G18544" s="205" t="s">
        <v>287</v>
      </c>
      <c r="H18544" s="207" t="s">
        <v>196</v>
      </c>
      <c r="I18544" s="207" t="s">
        <v>130</v>
      </c>
      <c r="J18544" s="207">
        <v>-10</v>
      </c>
      <c r="K18544" s="79" t="str">
        <f>IFERROR(IFERROR(VLOOKUP(I18544,'DE-PARA'!B:D,3,0),VLOOKUP(I18544,'DE-PARA'!C:D,2,0)),"NÃO ENCONTRADO")</f>
        <v>Outras Saídas</v>
      </c>
      <c r="L18544" s="56" t="str">
        <f>VLOOKUP(K18544,'Base -Receita-Despesa'!$B:$AS,1,FALSE)</f>
        <v>Outras Saídas</v>
      </c>
    </row>
    <row r="18545" spans="1:12" x14ac:dyDescent="0.3">
      <c r="A18545" s="286" t="str">
        <f t="shared" si="578"/>
        <v>2020</v>
      </c>
      <c r="B18545" s="205" t="s">
        <v>691</v>
      </c>
      <c r="C18545" s="205" t="s">
        <v>692</v>
      </c>
      <c r="D18545" s="72" t="str">
        <f t="shared" si="579"/>
        <v>jun/2020</v>
      </c>
      <c r="E18545" s="206">
        <v>44008</v>
      </c>
      <c r="F18545" s="205" t="s">
        <v>210</v>
      </c>
      <c r="G18545" s="205" t="s">
        <v>287</v>
      </c>
      <c r="H18545" s="207" t="s">
        <v>196</v>
      </c>
      <c r="I18545" s="207" t="s">
        <v>130</v>
      </c>
      <c r="J18545" s="207">
        <v>-10</v>
      </c>
      <c r="K18545" s="79" t="str">
        <f>IFERROR(IFERROR(VLOOKUP(I18545,'DE-PARA'!B:D,3,0),VLOOKUP(I18545,'DE-PARA'!C:D,2,0)),"NÃO ENCONTRADO")</f>
        <v>Outras Saídas</v>
      </c>
      <c r="L18545" s="56" t="str">
        <f>VLOOKUP(K18545,'Base -Receita-Despesa'!$B:$AS,1,FALSE)</f>
        <v>Outras Saídas</v>
      </c>
    </row>
    <row r="18546" spans="1:12" x14ac:dyDescent="0.3">
      <c r="A18546" s="286" t="str">
        <f t="shared" si="578"/>
        <v>2020</v>
      </c>
      <c r="B18546" s="205" t="s">
        <v>691</v>
      </c>
      <c r="C18546" s="205" t="s">
        <v>692</v>
      </c>
      <c r="D18546" s="72" t="str">
        <f t="shared" si="579"/>
        <v>jun/2020</v>
      </c>
      <c r="E18546" s="206">
        <v>44008</v>
      </c>
      <c r="F18546" s="205" t="s">
        <v>210</v>
      </c>
      <c r="G18546" s="205" t="s">
        <v>287</v>
      </c>
      <c r="H18546" s="207" t="s">
        <v>196</v>
      </c>
      <c r="I18546" s="207" t="s">
        <v>130</v>
      </c>
      <c r="J18546" s="207">
        <v>-10</v>
      </c>
      <c r="K18546" s="79" t="str">
        <f>IFERROR(IFERROR(VLOOKUP(I18546,'DE-PARA'!B:D,3,0),VLOOKUP(I18546,'DE-PARA'!C:D,2,0)),"NÃO ENCONTRADO")</f>
        <v>Outras Saídas</v>
      </c>
      <c r="L18546" s="56" t="str">
        <f>VLOOKUP(K18546,'Base -Receita-Despesa'!$B:$AS,1,FALSE)</f>
        <v>Outras Saídas</v>
      </c>
    </row>
    <row r="18547" spans="1:12" x14ac:dyDescent="0.3">
      <c r="A18547" s="286" t="str">
        <f t="shared" si="578"/>
        <v>2020</v>
      </c>
      <c r="B18547" s="205" t="s">
        <v>691</v>
      </c>
      <c r="C18547" s="205" t="s">
        <v>692</v>
      </c>
      <c r="D18547" s="72" t="str">
        <f t="shared" si="579"/>
        <v>jun/2020</v>
      </c>
      <c r="E18547" s="206">
        <v>44011</v>
      </c>
      <c r="F18547" s="205">
        <v>22090</v>
      </c>
      <c r="G18547" s="205" t="s">
        <v>287</v>
      </c>
      <c r="H18547" s="207" t="s">
        <v>334</v>
      </c>
      <c r="I18547" s="207" t="s">
        <v>134</v>
      </c>
      <c r="J18547" s="208">
        <v>11568.5</v>
      </c>
      <c r="K18547" s="79" t="str">
        <f>IFERROR(IFERROR(VLOOKUP(I18547,'DE-PARA'!B:D,3,0),VLOOKUP(I18547,'DE-PARA'!C:D,2,0)),"NÃO ENCONTRADO")</f>
        <v>Serviços</v>
      </c>
      <c r="L18547" s="56" t="str">
        <f>VLOOKUP(K18547,'Base -Receita-Despesa'!$B:$AS,1,FALSE)</f>
        <v>Serviços</v>
      </c>
    </row>
    <row r="18548" spans="1:12" x14ac:dyDescent="0.3">
      <c r="A18548" s="286" t="str">
        <f t="shared" si="578"/>
        <v>2020</v>
      </c>
      <c r="B18548" s="205" t="s">
        <v>691</v>
      </c>
      <c r="C18548" s="205" t="s">
        <v>692</v>
      </c>
      <c r="D18548" s="72" t="str">
        <f t="shared" si="579"/>
        <v>jun/2020</v>
      </c>
      <c r="E18548" s="206">
        <v>44011</v>
      </c>
      <c r="F18548" s="205" t="s">
        <v>201</v>
      </c>
      <c r="G18548" s="205" t="s">
        <v>287</v>
      </c>
      <c r="H18548" s="207" t="s">
        <v>1887</v>
      </c>
      <c r="I18548" s="207" t="s">
        <v>123</v>
      </c>
      <c r="J18548" s="208">
        <v>500000</v>
      </c>
      <c r="K18548" s="79" t="str">
        <f>IFERROR(IFERROR(VLOOKUP(I18548,'DE-PARA'!B:D,3,0),VLOOKUP(I18548,'DE-PARA'!C:D,2,0)),"NÃO ENCONTRADO")</f>
        <v>TEV – Transferências Entre Contas (Entradas)</v>
      </c>
      <c r="L18548" s="56" t="str">
        <f>VLOOKUP(K18548,'Base -Receita-Despesa'!$B:$AS,1,FALSE)</f>
        <v>TEV – Transferências Entre Contas (Entradas)</v>
      </c>
    </row>
    <row r="18549" spans="1:12" x14ac:dyDescent="0.3">
      <c r="A18549" s="286" t="str">
        <f t="shared" si="578"/>
        <v>2020</v>
      </c>
      <c r="B18549" s="205" t="s">
        <v>691</v>
      </c>
      <c r="C18549" s="205" t="s">
        <v>692</v>
      </c>
      <c r="D18549" s="72" t="str">
        <f t="shared" si="579"/>
        <v>jun/2020</v>
      </c>
      <c r="E18549" s="206">
        <v>44011</v>
      </c>
      <c r="F18549" s="205">
        <v>20191624</v>
      </c>
      <c r="G18549" s="205" t="s">
        <v>287</v>
      </c>
      <c r="H18549" s="207" t="s">
        <v>3078</v>
      </c>
      <c r="I18549" s="207" t="s">
        <v>134</v>
      </c>
      <c r="J18549" s="208">
        <v>-4232.03</v>
      </c>
      <c r="K18549" s="79" t="str">
        <f>IFERROR(IFERROR(VLOOKUP(I18549,'DE-PARA'!B:D,3,0),VLOOKUP(I18549,'DE-PARA'!C:D,2,0)),"NÃO ENCONTRADO")</f>
        <v>Serviços</v>
      </c>
      <c r="L18549" s="56" t="str">
        <f>VLOOKUP(K18549,'Base -Receita-Despesa'!$B:$AS,1,FALSE)</f>
        <v>Serviços</v>
      </c>
    </row>
    <row r="18550" spans="1:12" x14ac:dyDescent="0.3">
      <c r="A18550" s="286" t="str">
        <f t="shared" si="578"/>
        <v>2020</v>
      </c>
      <c r="B18550" s="205" t="s">
        <v>691</v>
      </c>
      <c r="C18550" s="205" t="s">
        <v>692</v>
      </c>
      <c r="D18550" s="72" t="str">
        <f t="shared" si="579"/>
        <v>jun/2020</v>
      </c>
      <c r="E18550" s="206">
        <v>44011</v>
      </c>
      <c r="F18550" s="205">
        <v>1105</v>
      </c>
      <c r="G18550" s="205" t="s">
        <v>287</v>
      </c>
      <c r="H18550" s="207" t="s">
        <v>3079</v>
      </c>
      <c r="I18550" s="207" t="s">
        <v>241</v>
      </c>
      <c r="J18550" s="208">
        <v>-1922.4</v>
      </c>
      <c r="K18550" s="79" t="str">
        <f>IFERROR(IFERROR(VLOOKUP(I18550,'DE-PARA'!B:D,3,0),VLOOKUP(I18550,'DE-PARA'!C:D,2,0)),"NÃO ENCONTRADO")</f>
        <v>Materiais</v>
      </c>
      <c r="L18550" s="56" t="str">
        <f>VLOOKUP(K18550,'Base -Receita-Despesa'!$B:$AS,1,FALSE)</f>
        <v>Materiais</v>
      </c>
    </row>
    <row r="18551" spans="1:12" x14ac:dyDescent="0.3">
      <c r="A18551" s="286" t="str">
        <f t="shared" ref="A18551:A18614" si="580">IF(K18551="NÃO ENCONTRADO",0,RIGHT(D18551,4))</f>
        <v>2020</v>
      </c>
      <c r="B18551" s="205" t="s">
        <v>691</v>
      </c>
      <c r="C18551" s="205" t="s">
        <v>692</v>
      </c>
      <c r="D18551" s="72" t="str">
        <f t="shared" si="579"/>
        <v>jun/2020</v>
      </c>
      <c r="E18551" s="206">
        <v>44011</v>
      </c>
      <c r="F18551" s="205">
        <v>618</v>
      </c>
      <c r="G18551" s="205" t="s">
        <v>287</v>
      </c>
      <c r="H18551" s="207" t="s">
        <v>3080</v>
      </c>
      <c r="I18551" s="207" t="s">
        <v>253</v>
      </c>
      <c r="J18551" s="208">
        <v>-1725.12</v>
      </c>
      <c r="K18551" s="79" t="str">
        <f>IFERROR(IFERROR(VLOOKUP(I18551,'DE-PARA'!B:D,3,0),VLOOKUP(I18551,'DE-PARA'!C:D,2,0)),"NÃO ENCONTRADO")</f>
        <v>Materiais</v>
      </c>
      <c r="L18551" s="56" t="str">
        <f>VLOOKUP(K18551,'Base -Receita-Despesa'!$B:$AS,1,FALSE)</f>
        <v>Materiais</v>
      </c>
    </row>
    <row r="18552" spans="1:12" x14ac:dyDescent="0.3">
      <c r="A18552" s="286" t="str">
        <f t="shared" si="580"/>
        <v>2020</v>
      </c>
      <c r="B18552" s="205" t="s">
        <v>691</v>
      </c>
      <c r="C18552" s="205" t="s">
        <v>692</v>
      </c>
      <c r="D18552" s="72" t="str">
        <f t="shared" si="579"/>
        <v>jun/2020</v>
      </c>
      <c r="E18552" s="206">
        <v>44011</v>
      </c>
      <c r="F18552" s="205">
        <v>3315</v>
      </c>
      <c r="G18552" s="205" t="s">
        <v>287</v>
      </c>
      <c r="H18552" s="207" t="s">
        <v>3080</v>
      </c>
      <c r="I18552" s="207" t="s">
        <v>118</v>
      </c>
      <c r="J18552" s="208">
        <v>-1554.29</v>
      </c>
      <c r="K18552" s="79" t="str">
        <f>IFERROR(IFERROR(VLOOKUP(I18552,'DE-PARA'!B:D,3,0),VLOOKUP(I18552,'DE-PARA'!C:D,2,0)),"NÃO ENCONTRADO")</f>
        <v>Serviços</v>
      </c>
      <c r="L18552" s="56" t="str">
        <f>VLOOKUP(K18552,'Base -Receita-Despesa'!$B:$AS,1,FALSE)</f>
        <v>Serviços</v>
      </c>
    </row>
    <row r="18553" spans="1:12" x14ac:dyDescent="0.3">
      <c r="A18553" s="286" t="str">
        <f t="shared" si="580"/>
        <v>2020</v>
      </c>
      <c r="B18553" s="205" t="s">
        <v>691</v>
      </c>
      <c r="C18553" s="205" t="s">
        <v>692</v>
      </c>
      <c r="D18553" s="72" t="str">
        <f t="shared" si="579"/>
        <v>jun/2020</v>
      </c>
      <c r="E18553" s="206">
        <v>44011</v>
      </c>
      <c r="F18553" s="205">
        <v>78525</v>
      </c>
      <c r="G18553" s="205" t="s">
        <v>287</v>
      </c>
      <c r="H18553" s="207" t="s">
        <v>3081</v>
      </c>
      <c r="I18553" s="207" t="s">
        <v>241</v>
      </c>
      <c r="J18553" s="208">
        <v>-2985</v>
      </c>
      <c r="K18553" s="79" t="str">
        <f>IFERROR(IFERROR(VLOOKUP(I18553,'DE-PARA'!B:D,3,0),VLOOKUP(I18553,'DE-PARA'!C:D,2,0)),"NÃO ENCONTRADO")</f>
        <v>Materiais</v>
      </c>
      <c r="L18553" s="56" t="str">
        <f>VLOOKUP(K18553,'Base -Receita-Despesa'!$B:$AS,1,FALSE)</f>
        <v>Materiais</v>
      </c>
    </row>
    <row r="18554" spans="1:12" x14ac:dyDescent="0.3">
      <c r="A18554" s="286" t="str">
        <f t="shared" si="580"/>
        <v>2020</v>
      </c>
      <c r="B18554" s="205" t="s">
        <v>691</v>
      </c>
      <c r="C18554" s="205" t="s">
        <v>692</v>
      </c>
      <c r="D18554" s="72" t="str">
        <f t="shared" si="579"/>
        <v>jun/2020</v>
      </c>
      <c r="E18554" s="206">
        <v>44011</v>
      </c>
      <c r="F18554" s="205">
        <v>182549</v>
      </c>
      <c r="G18554" s="205" t="s">
        <v>287</v>
      </c>
      <c r="H18554" s="207" t="s">
        <v>2928</v>
      </c>
      <c r="I18554" s="207" t="s">
        <v>134</v>
      </c>
      <c r="J18554" s="208">
        <v>-5270.34</v>
      </c>
      <c r="K18554" s="79" t="str">
        <f>IFERROR(IFERROR(VLOOKUP(I18554,'DE-PARA'!B:D,3,0),VLOOKUP(I18554,'DE-PARA'!C:D,2,0)),"NÃO ENCONTRADO")</f>
        <v>Serviços</v>
      </c>
      <c r="L18554" s="56" t="str">
        <f>VLOOKUP(K18554,'Base -Receita-Despesa'!$B:$AS,1,FALSE)</f>
        <v>Serviços</v>
      </c>
    </row>
    <row r="18555" spans="1:12" x14ac:dyDescent="0.3">
      <c r="A18555" s="286" t="str">
        <f t="shared" si="580"/>
        <v>2020</v>
      </c>
      <c r="B18555" s="205" t="s">
        <v>691</v>
      </c>
      <c r="C18555" s="205" t="s">
        <v>692</v>
      </c>
      <c r="D18555" s="72" t="str">
        <f t="shared" si="579"/>
        <v>jun/2020</v>
      </c>
      <c r="E18555" s="206">
        <v>44011</v>
      </c>
      <c r="F18555" s="205">
        <v>514377</v>
      </c>
      <c r="G18555" s="205" t="s">
        <v>287</v>
      </c>
      <c r="H18555" s="207" t="s">
        <v>3082</v>
      </c>
      <c r="I18555" s="207" t="s">
        <v>118</v>
      </c>
      <c r="J18555" s="208">
        <v>-3067.86</v>
      </c>
      <c r="K18555" s="79" t="str">
        <f>IFERROR(IFERROR(VLOOKUP(I18555,'DE-PARA'!B:D,3,0),VLOOKUP(I18555,'DE-PARA'!C:D,2,0)),"NÃO ENCONTRADO")</f>
        <v>Serviços</v>
      </c>
      <c r="L18555" s="56" t="str">
        <f>VLOOKUP(K18555,'Base -Receita-Despesa'!$B:$AS,1,FALSE)</f>
        <v>Serviços</v>
      </c>
    </row>
    <row r="18556" spans="1:12" x14ac:dyDescent="0.3">
      <c r="A18556" s="286" t="str">
        <f t="shared" si="580"/>
        <v>2020</v>
      </c>
      <c r="B18556" s="205" t="s">
        <v>691</v>
      </c>
      <c r="C18556" s="205" t="s">
        <v>692</v>
      </c>
      <c r="D18556" s="72" t="str">
        <f t="shared" si="579"/>
        <v>jun/2020</v>
      </c>
      <c r="E18556" s="206">
        <v>44011</v>
      </c>
      <c r="F18556" s="205">
        <v>12273</v>
      </c>
      <c r="G18556" s="205" t="s">
        <v>287</v>
      </c>
      <c r="H18556" s="207" t="s">
        <v>3083</v>
      </c>
      <c r="I18556" s="207" t="s">
        <v>241</v>
      </c>
      <c r="J18556" s="208">
        <v>-1502</v>
      </c>
      <c r="K18556" s="79" t="str">
        <f>IFERROR(IFERROR(VLOOKUP(I18556,'DE-PARA'!B:D,3,0),VLOOKUP(I18556,'DE-PARA'!C:D,2,0)),"NÃO ENCONTRADO")</f>
        <v>Materiais</v>
      </c>
      <c r="L18556" s="56" t="str">
        <f>VLOOKUP(K18556,'Base -Receita-Despesa'!$B:$AS,1,FALSE)</f>
        <v>Materiais</v>
      </c>
    </row>
    <row r="18557" spans="1:12" x14ac:dyDescent="0.3">
      <c r="A18557" s="286" t="str">
        <f t="shared" si="580"/>
        <v>2020</v>
      </c>
      <c r="B18557" s="205" t="s">
        <v>691</v>
      </c>
      <c r="C18557" s="205" t="s">
        <v>692</v>
      </c>
      <c r="D18557" s="72" t="str">
        <f t="shared" si="579"/>
        <v>jun/2020</v>
      </c>
      <c r="E18557" s="206">
        <v>44011</v>
      </c>
      <c r="F18557" s="205">
        <v>14246</v>
      </c>
      <c r="G18557" s="205" t="s">
        <v>287</v>
      </c>
      <c r="H18557" s="207" t="s">
        <v>3049</v>
      </c>
      <c r="I18557" s="207" t="s">
        <v>241</v>
      </c>
      <c r="J18557" s="207">
        <v>-140.4</v>
      </c>
      <c r="K18557" s="79" t="str">
        <f>IFERROR(IFERROR(VLOOKUP(I18557,'DE-PARA'!B:D,3,0),VLOOKUP(I18557,'DE-PARA'!C:D,2,0)),"NÃO ENCONTRADO")</f>
        <v>Materiais</v>
      </c>
      <c r="L18557" s="56" t="str">
        <f>VLOOKUP(K18557,'Base -Receita-Despesa'!$B:$AS,1,FALSE)</f>
        <v>Materiais</v>
      </c>
    </row>
    <row r="18558" spans="1:12" x14ac:dyDescent="0.3">
      <c r="A18558" s="286" t="str">
        <f t="shared" si="580"/>
        <v>2020</v>
      </c>
      <c r="B18558" s="205" t="s">
        <v>691</v>
      </c>
      <c r="C18558" s="205" t="s">
        <v>692</v>
      </c>
      <c r="D18558" s="72" t="str">
        <f t="shared" si="579"/>
        <v>jun/2020</v>
      </c>
      <c r="E18558" s="206">
        <v>44011</v>
      </c>
      <c r="F18558" s="205">
        <v>14247</v>
      </c>
      <c r="G18558" s="205" t="s">
        <v>287</v>
      </c>
      <c r="H18558" s="207" t="s">
        <v>3049</v>
      </c>
      <c r="I18558" s="207" t="s">
        <v>241</v>
      </c>
      <c r="J18558" s="208">
        <v>-3000</v>
      </c>
      <c r="K18558" s="79" t="str">
        <f>IFERROR(IFERROR(VLOOKUP(I18558,'DE-PARA'!B:D,3,0),VLOOKUP(I18558,'DE-PARA'!C:D,2,0)),"NÃO ENCONTRADO")</f>
        <v>Materiais</v>
      </c>
      <c r="L18558" s="56" t="str">
        <f>VLOOKUP(K18558,'Base -Receita-Despesa'!$B:$AS,1,FALSE)</f>
        <v>Materiais</v>
      </c>
    </row>
    <row r="18559" spans="1:12" x14ac:dyDescent="0.3">
      <c r="A18559" s="286" t="str">
        <f t="shared" si="580"/>
        <v>2020</v>
      </c>
      <c r="B18559" s="205" t="s">
        <v>691</v>
      </c>
      <c r="C18559" s="205" t="s">
        <v>692</v>
      </c>
      <c r="D18559" s="72" t="str">
        <f t="shared" si="579"/>
        <v>jun/2020</v>
      </c>
      <c r="E18559" s="206">
        <v>44011</v>
      </c>
      <c r="F18559" s="205">
        <v>14273</v>
      </c>
      <c r="G18559" s="205" t="s">
        <v>287</v>
      </c>
      <c r="H18559" s="207" t="s">
        <v>3049</v>
      </c>
      <c r="I18559" s="207" t="s">
        <v>241</v>
      </c>
      <c r="J18559" s="208">
        <v>-3600</v>
      </c>
      <c r="K18559" s="79" t="str">
        <f>IFERROR(IFERROR(VLOOKUP(I18559,'DE-PARA'!B:D,3,0),VLOOKUP(I18559,'DE-PARA'!C:D,2,0)),"NÃO ENCONTRADO")</f>
        <v>Materiais</v>
      </c>
      <c r="L18559" s="56" t="str">
        <f>VLOOKUP(K18559,'Base -Receita-Despesa'!$B:$AS,1,FALSE)</f>
        <v>Materiais</v>
      </c>
    </row>
    <row r="18560" spans="1:12" x14ac:dyDescent="0.3">
      <c r="A18560" s="286" t="str">
        <f t="shared" si="580"/>
        <v>2020</v>
      </c>
      <c r="B18560" s="205" t="s">
        <v>691</v>
      </c>
      <c r="C18560" s="205" t="s">
        <v>692</v>
      </c>
      <c r="D18560" s="72" t="str">
        <f t="shared" si="579"/>
        <v>jun/2020</v>
      </c>
      <c r="E18560" s="206">
        <v>44011</v>
      </c>
      <c r="F18560" s="205">
        <v>14314</v>
      </c>
      <c r="G18560" s="205" t="s">
        <v>287</v>
      </c>
      <c r="H18560" s="207" t="s">
        <v>3049</v>
      </c>
      <c r="I18560" s="207" t="s">
        <v>241</v>
      </c>
      <c r="J18560" s="208">
        <v>-6000</v>
      </c>
      <c r="K18560" s="79" t="str">
        <f>IFERROR(IFERROR(VLOOKUP(I18560,'DE-PARA'!B:D,3,0),VLOOKUP(I18560,'DE-PARA'!C:D,2,0)),"NÃO ENCONTRADO")</f>
        <v>Materiais</v>
      </c>
      <c r="L18560" s="56" t="str">
        <f>VLOOKUP(K18560,'Base -Receita-Despesa'!$B:$AS,1,FALSE)</f>
        <v>Materiais</v>
      </c>
    </row>
    <row r="18561" spans="1:12" x14ac:dyDescent="0.3">
      <c r="A18561" s="286" t="str">
        <f t="shared" si="580"/>
        <v>2020</v>
      </c>
      <c r="B18561" s="205" t="s">
        <v>691</v>
      </c>
      <c r="C18561" s="205" t="s">
        <v>692</v>
      </c>
      <c r="D18561" s="72" t="str">
        <f t="shared" si="579"/>
        <v>jun/2020</v>
      </c>
      <c r="E18561" s="206">
        <v>44011</v>
      </c>
      <c r="F18561" s="205">
        <v>22090</v>
      </c>
      <c r="G18561" s="205" t="s">
        <v>287</v>
      </c>
      <c r="H18561" s="207" t="s">
        <v>334</v>
      </c>
      <c r="I18561" s="207" t="s">
        <v>134</v>
      </c>
      <c r="J18561" s="208">
        <v>-11568.5</v>
      </c>
      <c r="K18561" s="79" t="str">
        <f>IFERROR(IFERROR(VLOOKUP(I18561,'DE-PARA'!B:D,3,0),VLOOKUP(I18561,'DE-PARA'!C:D,2,0)),"NÃO ENCONTRADO")</f>
        <v>Serviços</v>
      </c>
      <c r="L18561" s="56" t="str">
        <f>VLOOKUP(K18561,'Base -Receita-Despesa'!$B:$AS,1,FALSE)</f>
        <v>Serviços</v>
      </c>
    </row>
    <row r="18562" spans="1:12" x14ac:dyDescent="0.3">
      <c r="A18562" s="286" t="str">
        <f t="shared" si="580"/>
        <v>2020</v>
      </c>
      <c r="B18562" s="205" t="s">
        <v>691</v>
      </c>
      <c r="C18562" s="205" t="s">
        <v>692</v>
      </c>
      <c r="D18562" s="72" t="str">
        <f t="shared" si="579"/>
        <v>jun/2020</v>
      </c>
      <c r="E18562" s="206">
        <v>44011</v>
      </c>
      <c r="F18562" s="205">
        <v>1744</v>
      </c>
      <c r="G18562" s="205" t="s">
        <v>287</v>
      </c>
      <c r="H18562" s="207" t="s">
        <v>2838</v>
      </c>
      <c r="I18562" s="207" t="s">
        <v>150</v>
      </c>
      <c r="J18562" s="208">
        <v>-37540</v>
      </c>
      <c r="K18562" s="79" t="str">
        <f>IFERROR(IFERROR(VLOOKUP(I18562,'DE-PARA'!B:D,3,0),VLOOKUP(I18562,'DE-PARA'!C:D,2,0)),"NÃO ENCONTRADO")</f>
        <v>Serviços</v>
      </c>
      <c r="L18562" s="56" t="str">
        <f>VLOOKUP(K18562,'Base -Receita-Despesa'!$B:$AS,1,FALSE)</f>
        <v>Serviços</v>
      </c>
    </row>
    <row r="18563" spans="1:12" x14ac:dyDescent="0.3">
      <c r="A18563" s="286" t="str">
        <f t="shared" si="580"/>
        <v>2020</v>
      </c>
      <c r="B18563" s="205" t="s">
        <v>691</v>
      </c>
      <c r="C18563" s="205" t="s">
        <v>692</v>
      </c>
      <c r="D18563" s="72" t="str">
        <f t="shared" si="579"/>
        <v>jun/2020</v>
      </c>
      <c r="E18563" s="206">
        <v>44011</v>
      </c>
      <c r="F18563" s="205">
        <v>471</v>
      </c>
      <c r="G18563" s="205" t="s">
        <v>287</v>
      </c>
      <c r="H18563" s="207" t="s">
        <v>342</v>
      </c>
      <c r="I18563" s="207" t="s">
        <v>164</v>
      </c>
      <c r="J18563" s="208">
        <v>-20883.87</v>
      </c>
      <c r="K18563" s="79" t="str">
        <f>IFERROR(IFERROR(VLOOKUP(I18563,'DE-PARA'!B:D,3,0),VLOOKUP(I18563,'DE-PARA'!C:D,2,0)),"NÃO ENCONTRADO")</f>
        <v>Serviços</v>
      </c>
      <c r="L18563" s="56" t="str">
        <f>VLOOKUP(K18563,'Base -Receita-Despesa'!$B:$AS,1,FALSE)</f>
        <v>Serviços</v>
      </c>
    </row>
    <row r="18564" spans="1:12" x14ac:dyDescent="0.3">
      <c r="A18564" s="286" t="str">
        <f t="shared" si="580"/>
        <v>2020</v>
      </c>
      <c r="B18564" s="205" t="s">
        <v>691</v>
      </c>
      <c r="C18564" s="205" t="s">
        <v>692</v>
      </c>
      <c r="D18564" s="72" t="str">
        <f t="shared" ref="D18564:D18627" si="581">TEXT(E18564,"mmm/aaaa")</f>
        <v>jun/2020</v>
      </c>
      <c r="E18564" s="206">
        <v>44011</v>
      </c>
      <c r="F18564" s="205">
        <v>15167</v>
      </c>
      <c r="G18564" s="205" t="s">
        <v>287</v>
      </c>
      <c r="H18564" s="207" t="s">
        <v>2091</v>
      </c>
      <c r="I18564" s="207" t="s">
        <v>118</v>
      </c>
      <c r="J18564" s="207">
        <v>-597.29999999999995</v>
      </c>
      <c r="K18564" s="79" t="str">
        <f>IFERROR(IFERROR(VLOOKUP(I18564,'DE-PARA'!B:D,3,0),VLOOKUP(I18564,'DE-PARA'!C:D,2,0)),"NÃO ENCONTRADO")</f>
        <v>Serviços</v>
      </c>
      <c r="L18564" s="56" t="str">
        <f>VLOOKUP(K18564,'Base -Receita-Despesa'!$B:$AS,1,FALSE)</f>
        <v>Serviços</v>
      </c>
    </row>
    <row r="18565" spans="1:12" x14ac:dyDescent="0.3">
      <c r="A18565" s="286" t="str">
        <f t="shared" si="580"/>
        <v>2020</v>
      </c>
      <c r="B18565" s="205" t="s">
        <v>691</v>
      </c>
      <c r="C18565" s="205" t="s">
        <v>692</v>
      </c>
      <c r="D18565" s="72" t="str">
        <f t="shared" si="581"/>
        <v>jun/2020</v>
      </c>
      <c r="E18565" s="206">
        <v>44011</v>
      </c>
      <c r="F18565" s="205">
        <v>14939</v>
      </c>
      <c r="G18565" s="205" t="s">
        <v>287</v>
      </c>
      <c r="H18565" s="207" t="s">
        <v>2091</v>
      </c>
      <c r="I18565" s="207" t="s">
        <v>118</v>
      </c>
      <c r="J18565" s="207">
        <v>-600.24</v>
      </c>
      <c r="K18565" s="79" t="str">
        <f>IFERROR(IFERROR(VLOOKUP(I18565,'DE-PARA'!B:D,3,0),VLOOKUP(I18565,'DE-PARA'!C:D,2,0)),"NÃO ENCONTRADO")</f>
        <v>Serviços</v>
      </c>
      <c r="L18565" s="56" t="str">
        <f>VLOOKUP(K18565,'Base -Receita-Despesa'!$B:$AS,1,FALSE)</f>
        <v>Serviços</v>
      </c>
    </row>
    <row r="18566" spans="1:12" x14ac:dyDescent="0.3">
      <c r="A18566" s="286" t="str">
        <f t="shared" si="580"/>
        <v>2020</v>
      </c>
      <c r="B18566" s="205" t="s">
        <v>691</v>
      </c>
      <c r="C18566" s="205" t="s">
        <v>692</v>
      </c>
      <c r="D18566" s="72" t="str">
        <f t="shared" si="581"/>
        <v>jun/2020</v>
      </c>
      <c r="E18566" s="206">
        <v>44011</v>
      </c>
      <c r="F18566" s="205">
        <v>471</v>
      </c>
      <c r="G18566" s="205" t="s">
        <v>287</v>
      </c>
      <c r="H18566" s="207" t="s">
        <v>342</v>
      </c>
      <c r="I18566" s="207" t="s">
        <v>164</v>
      </c>
      <c r="J18566" s="208">
        <v>-4016.13</v>
      </c>
      <c r="K18566" s="79" t="str">
        <f>IFERROR(IFERROR(VLOOKUP(I18566,'DE-PARA'!B:D,3,0),VLOOKUP(I18566,'DE-PARA'!C:D,2,0)),"NÃO ENCONTRADO")</f>
        <v>Serviços</v>
      </c>
      <c r="L18566" s="56" t="str">
        <f>VLOOKUP(K18566,'Base -Receita-Despesa'!$B:$AS,1,FALSE)</f>
        <v>Serviços</v>
      </c>
    </row>
    <row r="18567" spans="1:12" x14ac:dyDescent="0.3">
      <c r="A18567" s="286" t="str">
        <f t="shared" si="580"/>
        <v>2020</v>
      </c>
      <c r="B18567" s="205" t="s">
        <v>691</v>
      </c>
      <c r="C18567" s="205" t="s">
        <v>692</v>
      </c>
      <c r="D18567" s="72" t="str">
        <f t="shared" si="581"/>
        <v>jun/2020</v>
      </c>
      <c r="E18567" s="206">
        <v>44011</v>
      </c>
      <c r="F18567" s="205">
        <v>22090</v>
      </c>
      <c r="G18567" s="205" t="s">
        <v>287</v>
      </c>
      <c r="H18567" s="207" t="s">
        <v>334</v>
      </c>
      <c r="I18567" s="207" t="s">
        <v>134</v>
      </c>
      <c r="J18567" s="208">
        <v>-11568.5</v>
      </c>
      <c r="K18567" s="79" t="str">
        <f>IFERROR(IFERROR(VLOOKUP(I18567,'DE-PARA'!B:D,3,0),VLOOKUP(I18567,'DE-PARA'!C:D,2,0)),"NÃO ENCONTRADO")</f>
        <v>Serviços</v>
      </c>
      <c r="L18567" s="56" t="str">
        <f>VLOOKUP(K18567,'Base -Receita-Despesa'!$B:$AS,1,FALSE)</f>
        <v>Serviços</v>
      </c>
    </row>
    <row r="18568" spans="1:12" x14ac:dyDescent="0.3">
      <c r="A18568" s="286" t="str">
        <f t="shared" si="580"/>
        <v>2020</v>
      </c>
      <c r="B18568" s="205" t="s">
        <v>691</v>
      </c>
      <c r="C18568" s="205" t="s">
        <v>692</v>
      </c>
      <c r="D18568" s="72" t="str">
        <f t="shared" si="581"/>
        <v>jun/2020</v>
      </c>
      <c r="E18568" s="206">
        <v>44011</v>
      </c>
      <c r="F18568" s="205">
        <v>8183</v>
      </c>
      <c r="G18568" s="205" t="s">
        <v>287</v>
      </c>
      <c r="H18568" s="207" t="s">
        <v>323</v>
      </c>
      <c r="I18568" s="207" t="s">
        <v>253</v>
      </c>
      <c r="J18568" s="208">
        <v>-9887.5</v>
      </c>
      <c r="K18568" s="79" t="str">
        <f>IFERROR(IFERROR(VLOOKUP(I18568,'DE-PARA'!B:D,3,0),VLOOKUP(I18568,'DE-PARA'!C:D,2,0)),"NÃO ENCONTRADO")</f>
        <v>Materiais</v>
      </c>
      <c r="L18568" s="56" t="str">
        <f>VLOOKUP(K18568,'Base -Receita-Despesa'!$B:$AS,1,FALSE)</f>
        <v>Materiais</v>
      </c>
    </row>
    <row r="18569" spans="1:12" x14ac:dyDescent="0.3">
      <c r="A18569" s="286" t="str">
        <f t="shared" si="580"/>
        <v>2020</v>
      </c>
      <c r="B18569" s="205" t="s">
        <v>691</v>
      </c>
      <c r="C18569" s="205" t="s">
        <v>692</v>
      </c>
      <c r="D18569" s="72" t="str">
        <f t="shared" si="581"/>
        <v>jun/2020</v>
      </c>
      <c r="E18569" s="206">
        <v>44011</v>
      </c>
      <c r="F18569" s="205">
        <v>12020</v>
      </c>
      <c r="G18569" s="205" t="s">
        <v>287</v>
      </c>
      <c r="H18569" s="207" t="s">
        <v>2339</v>
      </c>
      <c r="I18569" s="207" t="s">
        <v>241</v>
      </c>
      <c r="J18569" s="208">
        <v>-22000</v>
      </c>
      <c r="K18569" s="79" t="str">
        <f>IFERROR(IFERROR(VLOOKUP(I18569,'DE-PARA'!B:D,3,0),VLOOKUP(I18569,'DE-PARA'!C:D,2,0)),"NÃO ENCONTRADO")</f>
        <v>Materiais</v>
      </c>
      <c r="L18569" s="56" t="str">
        <f>VLOOKUP(K18569,'Base -Receita-Despesa'!$B:$AS,1,FALSE)</f>
        <v>Materiais</v>
      </c>
    </row>
    <row r="18570" spans="1:12" x14ac:dyDescent="0.3">
      <c r="A18570" s="286" t="str">
        <f t="shared" si="580"/>
        <v>2020</v>
      </c>
      <c r="B18570" s="205" t="s">
        <v>691</v>
      </c>
      <c r="C18570" s="205" t="s">
        <v>692</v>
      </c>
      <c r="D18570" s="72" t="str">
        <f t="shared" si="581"/>
        <v>jun/2020</v>
      </c>
      <c r="E18570" s="206">
        <v>44011</v>
      </c>
      <c r="F18570" s="205">
        <v>520984</v>
      </c>
      <c r="G18570" s="205" t="s">
        <v>287</v>
      </c>
      <c r="H18570" s="207" t="s">
        <v>3084</v>
      </c>
      <c r="I18570" s="207" t="s">
        <v>240</v>
      </c>
      <c r="J18570" s="208">
        <v>-2347.5</v>
      </c>
      <c r="K18570" s="79" t="str">
        <f>IFERROR(IFERROR(VLOOKUP(I18570,'DE-PARA'!B:D,3,0),VLOOKUP(I18570,'DE-PARA'!C:D,2,0)),"NÃO ENCONTRADO")</f>
        <v>Materiais</v>
      </c>
      <c r="L18570" s="56" t="str">
        <f>VLOOKUP(K18570,'Base -Receita-Despesa'!$B:$AS,1,FALSE)</f>
        <v>Materiais</v>
      </c>
    </row>
    <row r="18571" spans="1:12" x14ac:dyDescent="0.3">
      <c r="A18571" s="286" t="str">
        <f t="shared" si="580"/>
        <v>2020</v>
      </c>
      <c r="B18571" s="205" t="s">
        <v>691</v>
      </c>
      <c r="C18571" s="205" t="s">
        <v>692</v>
      </c>
      <c r="D18571" s="72" t="str">
        <f t="shared" si="581"/>
        <v>jun/2020</v>
      </c>
      <c r="E18571" s="206">
        <v>44011</v>
      </c>
      <c r="F18571" s="205">
        <v>509518</v>
      </c>
      <c r="G18571" s="205" t="s">
        <v>287</v>
      </c>
      <c r="H18571" s="207" t="s">
        <v>3084</v>
      </c>
      <c r="I18571" s="207" t="s">
        <v>240</v>
      </c>
      <c r="J18571" s="208">
        <v>-1166.1199999999999</v>
      </c>
      <c r="K18571" s="79" t="str">
        <f>IFERROR(IFERROR(VLOOKUP(I18571,'DE-PARA'!B:D,3,0),VLOOKUP(I18571,'DE-PARA'!C:D,2,0)),"NÃO ENCONTRADO")</f>
        <v>Materiais</v>
      </c>
      <c r="L18571" s="56" t="str">
        <f>VLOOKUP(K18571,'Base -Receita-Despesa'!$B:$AS,1,FALSE)</f>
        <v>Materiais</v>
      </c>
    </row>
    <row r="18572" spans="1:12" x14ac:dyDescent="0.3">
      <c r="A18572" s="286" t="str">
        <f t="shared" si="580"/>
        <v>2020</v>
      </c>
      <c r="B18572" s="205" t="s">
        <v>691</v>
      </c>
      <c r="C18572" s="205" t="s">
        <v>692</v>
      </c>
      <c r="D18572" s="72" t="str">
        <f t="shared" si="581"/>
        <v>jun/2020</v>
      </c>
      <c r="E18572" s="206">
        <v>44011</v>
      </c>
      <c r="F18572" s="205">
        <v>508683</v>
      </c>
      <c r="G18572" s="205" t="s">
        <v>287</v>
      </c>
      <c r="H18572" s="207" t="s">
        <v>3084</v>
      </c>
      <c r="I18572" s="207" t="s">
        <v>240</v>
      </c>
      <c r="J18572" s="208">
        <v>-19076.12</v>
      </c>
      <c r="K18572" s="79" t="str">
        <f>IFERROR(IFERROR(VLOOKUP(I18572,'DE-PARA'!B:D,3,0),VLOOKUP(I18572,'DE-PARA'!C:D,2,0)),"NÃO ENCONTRADO")</f>
        <v>Materiais</v>
      </c>
      <c r="L18572" s="56" t="str">
        <f>VLOOKUP(K18572,'Base -Receita-Despesa'!$B:$AS,1,FALSE)</f>
        <v>Materiais</v>
      </c>
    </row>
    <row r="18573" spans="1:12" x14ac:dyDescent="0.3">
      <c r="A18573" s="286" t="str">
        <f t="shared" si="580"/>
        <v>2020</v>
      </c>
      <c r="B18573" s="205" t="s">
        <v>691</v>
      </c>
      <c r="C18573" s="205" t="s">
        <v>692</v>
      </c>
      <c r="D18573" s="72" t="str">
        <f t="shared" si="581"/>
        <v>jun/2020</v>
      </c>
      <c r="E18573" s="206">
        <v>44011</v>
      </c>
      <c r="F18573" s="205">
        <v>119461</v>
      </c>
      <c r="G18573" s="205" t="s">
        <v>287</v>
      </c>
      <c r="H18573" s="207" t="s">
        <v>178</v>
      </c>
      <c r="I18573" s="207" t="s">
        <v>241</v>
      </c>
      <c r="J18573" s="207">
        <v>-257.60000000000002</v>
      </c>
      <c r="K18573" s="79" t="str">
        <f>IFERROR(IFERROR(VLOOKUP(I18573,'DE-PARA'!B:D,3,0),VLOOKUP(I18573,'DE-PARA'!C:D,2,0)),"NÃO ENCONTRADO")</f>
        <v>Materiais</v>
      </c>
      <c r="L18573" s="56" t="str">
        <f>VLOOKUP(K18573,'Base -Receita-Despesa'!$B:$AS,1,FALSE)</f>
        <v>Materiais</v>
      </c>
    </row>
    <row r="18574" spans="1:12" x14ac:dyDescent="0.3">
      <c r="A18574" s="286" t="str">
        <f t="shared" si="580"/>
        <v>2020</v>
      </c>
      <c r="B18574" s="205" t="s">
        <v>691</v>
      </c>
      <c r="C18574" s="205" t="s">
        <v>692</v>
      </c>
      <c r="D18574" s="72" t="str">
        <f t="shared" si="581"/>
        <v>jun/2020</v>
      </c>
      <c r="E18574" s="206">
        <v>44011</v>
      </c>
      <c r="F18574" s="205">
        <v>116759</v>
      </c>
      <c r="G18574" s="205" t="s">
        <v>287</v>
      </c>
      <c r="H18574" s="207" t="s">
        <v>178</v>
      </c>
      <c r="I18574" s="207" t="s">
        <v>253</v>
      </c>
      <c r="J18574" s="207">
        <v>-923</v>
      </c>
      <c r="K18574" s="79" t="str">
        <f>IFERROR(IFERROR(VLOOKUP(I18574,'DE-PARA'!B:D,3,0),VLOOKUP(I18574,'DE-PARA'!C:D,2,0)),"NÃO ENCONTRADO")</f>
        <v>Materiais</v>
      </c>
      <c r="L18574" s="56" t="str">
        <f>VLOOKUP(K18574,'Base -Receita-Despesa'!$B:$AS,1,FALSE)</f>
        <v>Materiais</v>
      </c>
    </row>
    <row r="18575" spans="1:12" x14ac:dyDescent="0.3">
      <c r="A18575" s="286" t="str">
        <f t="shared" si="580"/>
        <v>2020</v>
      </c>
      <c r="B18575" s="205" t="s">
        <v>691</v>
      </c>
      <c r="C18575" s="205" t="s">
        <v>692</v>
      </c>
      <c r="D18575" s="72" t="str">
        <f t="shared" si="581"/>
        <v>jun/2020</v>
      </c>
      <c r="E18575" s="206">
        <v>44011</v>
      </c>
      <c r="F18575" s="205">
        <v>119155</v>
      </c>
      <c r="G18575" s="205" t="s">
        <v>287</v>
      </c>
      <c r="H18575" s="207" t="s">
        <v>178</v>
      </c>
      <c r="I18575" s="207" t="s">
        <v>241</v>
      </c>
      <c r="J18575" s="208">
        <v>-1494.9</v>
      </c>
      <c r="K18575" s="79" t="str">
        <f>IFERROR(IFERROR(VLOOKUP(I18575,'DE-PARA'!B:D,3,0),VLOOKUP(I18575,'DE-PARA'!C:D,2,0)),"NÃO ENCONTRADO")</f>
        <v>Materiais</v>
      </c>
      <c r="L18575" s="56" t="str">
        <f>VLOOKUP(K18575,'Base -Receita-Despesa'!$B:$AS,1,FALSE)</f>
        <v>Materiais</v>
      </c>
    </row>
    <row r="18576" spans="1:12" x14ac:dyDescent="0.3">
      <c r="A18576" s="286" t="str">
        <f t="shared" si="580"/>
        <v>2020</v>
      </c>
      <c r="B18576" s="205" t="s">
        <v>691</v>
      </c>
      <c r="C18576" s="205" t="s">
        <v>692</v>
      </c>
      <c r="D18576" s="72" t="str">
        <f t="shared" si="581"/>
        <v>jun/2020</v>
      </c>
      <c r="E18576" s="206">
        <v>44011</v>
      </c>
      <c r="F18576" s="205">
        <v>119451</v>
      </c>
      <c r="G18576" s="205" t="s">
        <v>287</v>
      </c>
      <c r="H18576" s="207" t="s">
        <v>178</v>
      </c>
      <c r="I18576" s="207" t="s">
        <v>240</v>
      </c>
      <c r="J18576" s="208">
        <v>-30135.52</v>
      </c>
      <c r="K18576" s="79" t="str">
        <f>IFERROR(IFERROR(VLOOKUP(I18576,'DE-PARA'!B:D,3,0),VLOOKUP(I18576,'DE-PARA'!C:D,2,0)),"NÃO ENCONTRADO")</f>
        <v>Materiais</v>
      </c>
      <c r="L18576" s="56" t="str">
        <f>VLOOKUP(K18576,'Base -Receita-Despesa'!$B:$AS,1,FALSE)</f>
        <v>Materiais</v>
      </c>
    </row>
    <row r="18577" spans="1:12" x14ac:dyDescent="0.3">
      <c r="A18577" s="286" t="str">
        <f t="shared" si="580"/>
        <v>2020</v>
      </c>
      <c r="B18577" s="205" t="s">
        <v>691</v>
      </c>
      <c r="C18577" s="205" t="s">
        <v>692</v>
      </c>
      <c r="D18577" s="72" t="str">
        <f t="shared" si="581"/>
        <v>jun/2020</v>
      </c>
      <c r="E18577" s="206">
        <v>44011</v>
      </c>
      <c r="F18577" s="205">
        <v>769</v>
      </c>
      <c r="G18577" s="205" t="s">
        <v>287</v>
      </c>
      <c r="H18577" s="207" t="s">
        <v>3059</v>
      </c>
      <c r="I18577" s="207" t="s">
        <v>235</v>
      </c>
      <c r="J18577" s="208">
        <v>-16836.689999999999</v>
      </c>
      <c r="K18577" s="79" t="str">
        <f>IFERROR(IFERROR(VLOOKUP(I18577,'DE-PARA'!B:D,3,0),VLOOKUP(I18577,'DE-PARA'!C:D,2,0)),"NÃO ENCONTRADO")</f>
        <v>Pessoal</v>
      </c>
      <c r="L18577" s="56" t="str">
        <f>VLOOKUP(K18577,'Base -Receita-Despesa'!$B:$AS,1,FALSE)</f>
        <v>Pessoal</v>
      </c>
    </row>
    <row r="18578" spans="1:12" x14ac:dyDescent="0.3">
      <c r="A18578" s="286" t="str">
        <f t="shared" si="580"/>
        <v>2020</v>
      </c>
      <c r="B18578" s="205" t="s">
        <v>691</v>
      </c>
      <c r="C18578" s="205" t="s">
        <v>692</v>
      </c>
      <c r="D18578" s="72" t="str">
        <f t="shared" si="581"/>
        <v>jun/2020</v>
      </c>
      <c r="E18578" s="206">
        <v>44011</v>
      </c>
      <c r="F18578" s="205">
        <v>56</v>
      </c>
      <c r="G18578" s="205" t="s">
        <v>287</v>
      </c>
      <c r="H18578" s="207" t="s">
        <v>3053</v>
      </c>
      <c r="I18578" s="207" t="s">
        <v>235</v>
      </c>
      <c r="J18578" s="208">
        <v>-4160</v>
      </c>
      <c r="K18578" s="79" t="str">
        <f>IFERROR(IFERROR(VLOOKUP(I18578,'DE-PARA'!B:D,3,0),VLOOKUP(I18578,'DE-PARA'!C:D,2,0)),"NÃO ENCONTRADO")</f>
        <v>Pessoal</v>
      </c>
      <c r="L18578" s="56" t="str">
        <f>VLOOKUP(K18578,'Base -Receita-Despesa'!$B:$AS,1,FALSE)</f>
        <v>Pessoal</v>
      </c>
    </row>
    <row r="18579" spans="1:12" x14ac:dyDescent="0.3">
      <c r="A18579" s="286" t="str">
        <f t="shared" si="580"/>
        <v>2020</v>
      </c>
      <c r="B18579" s="205" t="s">
        <v>691</v>
      </c>
      <c r="C18579" s="205" t="s">
        <v>692</v>
      </c>
      <c r="D18579" s="72" t="str">
        <f t="shared" si="581"/>
        <v>jun/2020</v>
      </c>
      <c r="E18579" s="206">
        <v>44011</v>
      </c>
      <c r="F18579" s="205">
        <v>51</v>
      </c>
      <c r="G18579" s="205" t="s">
        <v>287</v>
      </c>
      <c r="H18579" s="207" t="s">
        <v>3033</v>
      </c>
      <c r="I18579" s="207" t="s">
        <v>235</v>
      </c>
      <c r="J18579" s="208">
        <v>-3812.85</v>
      </c>
      <c r="K18579" s="79" t="str">
        <f>IFERROR(IFERROR(VLOOKUP(I18579,'DE-PARA'!B:D,3,0),VLOOKUP(I18579,'DE-PARA'!C:D,2,0)),"NÃO ENCONTRADO")</f>
        <v>Pessoal</v>
      </c>
      <c r="L18579" s="56" t="str">
        <f>VLOOKUP(K18579,'Base -Receita-Despesa'!$B:$AS,1,FALSE)</f>
        <v>Pessoal</v>
      </c>
    </row>
    <row r="18580" spans="1:12" x14ac:dyDescent="0.3">
      <c r="A18580" s="286" t="str">
        <f t="shared" si="580"/>
        <v>2020</v>
      </c>
      <c r="B18580" s="205" t="s">
        <v>691</v>
      </c>
      <c r="C18580" s="205" t="s">
        <v>692</v>
      </c>
      <c r="D18580" s="72" t="str">
        <f t="shared" si="581"/>
        <v>jun/2020</v>
      </c>
      <c r="E18580" s="206">
        <v>44011</v>
      </c>
      <c r="F18580" s="205">
        <v>2323111</v>
      </c>
      <c r="G18580" s="205" t="s">
        <v>287</v>
      </c>
      <c r="H18580" s="207" t="s">
        <v>3085</v>
      </c>
      <c r="I18580" s="207" t="s">
        <v>118</v>
      </c>
      <c r="J18580" s="208">
        <v>-31702.720000000001</v>
      </c>
      <c r="K18580" s="79" t="str">
        <f>IFERROR(IFERROR(VLOOKUP(I18580,'DE-PARA'!B:D,3,0),VLOOKUP(I18580,'DE-PARA'!C:D,2,0)),"NÃO ENCONTRADO")</f>
        <v>Serviços</v>
      </c>
      <c r="L18580" s="56" t="str">
        <f>VLOOKUP(K18580,'Base -Receita-Despesa'!$B:$AS,1,FALSE)</f>
        <v>Serviços</v>
      </c>
    </row>
    <row r="18581" spans="1:12" x14ac:dyDescent="0.3">
      <c r="A18581" s="286" t="str">
        <f t="shared" si="580"/>
        <v>2020</v>
      </c>
      <c r="B18581" s="205" t="s">
        <v>691</v>
      </c>
      <c r="C18581" s="205" t="s">
        <v>692</v>
      </c>
      <c r="D18581" s="72" t="str">
        <f t="shared" si="581"/>
        <v>jun/2020</v>
      </c>
      <c r="E18581" s="206">
        <v>44011</v>
      </c>
      <c r="F18581" s="205">
        <v>247913</v>
      </c>
      <c r="G18581" s="205" t="s">
        <v>287</v>
      </c>
      <c r="H18581" s="207" t="s">
        <v>3048</v>
      </c>
      <c r="I18581" s="207" t="s">
        <v>240</v>
      </c>
      <c r="J18581" s="208">
        <v>-1002.96</v>
      </c>
      <c r="K18581" s="79" t="str">
        <f>IFERROR(IFERROR(VLOOKUP(I18581,'DE-PARA'!B:D,3,0),VLOOKUP(I18581,'DE-PARA'!C:D,2,0)),"NÃO ENCONTRADO")</f>
        <v>Materiais</v>
      </c>
      <c r="L18581" s="56" t="str">
        <f>VLOOKUP(K18581,'Base -Receita-Despesa'!$B:$AS,1,FALSE)</f>
        <v>Materiais</v>
      </c>
    </row>
    <row r="18582" spans="1:12" x14ac:dyDescent="0.3">
      <c r="A18582" s="286" t="str">
        <f t="shared" si="580"/>
        <v>2020</v>
      </c>
      <c r="B18582" s="205" t="s">
        <v>691</v>
      </c>
      <c r="C18582" s="205" t="s">
        <v>692</v>
      </c>
      <c r="D18582" s="72" t="str">
        <f t="shared" si="581"/>
        <v>jun/2020</v>
      </c>
      <c r="E18582" s="206">
        <v>44011</v>
      </c>
      <c r="F18582" s="205">
        <v>7103</v>
      </c>
      <c r="G18582" s="205" t="s">
        <v>287</v>
      </c>
      <c r="H18582" s="207" t="s">
        <v>3086</v>
      </c>
      <c r="I18582" s="207" t="s">
        <v>241</v>
      </c>
      <c r="J18582" s="207">
        <v>-777</v>
      </c>
      <c r="K18582" s="79" t="str">
        <f>IFERROR(IFERROR(VLOOKUP(I18582,'DE-PARA'!B:D,3,0),VLOOKUP(I18582,'DE-PARA'!C:D,2,0)),"NÃO ENCONTRADO")</f>
        <v>Materiais</v>
      </c>
      <c r="L18582" s="56" t="str">
        <f>VLOOKUP(K18582,'Base -Receita-Despesa'!$B:$AS,1,FALSE)</f>
        <v>Materiais</v>
      </c>
    </row>
    <row r="18583" spans="1:12" x14ac:dyDescent="0.3">
      <c r="A18583" s="286" t="str">
        <f t="shared" si="580"/>
        <v>2020</v>
      </c>
      <c r="B18583" s="205" t="s">
        <v>691</v>
      </c>
      <c r="C18583" s="205" t="s">
        <v>692</v>
      </c>
      <c r="D18583" s="72" t="str">
        <f t="shared" si="581"/>
        <v>jun/2020</v>
      </c>
      <c r="E18583" s="206">
        <v>44011</v>
      </c>
      <c r="F18583" s="205">
        <v>187049</v>
      </c>
      <c r="G18583" s="205" t="s">
        <v>287</v>
      </c>
      <c r="H18583" s="207" t="s">
        <v>3086</v>
      </c>
      <c r="I18583" s="207" t="s">
        <v>241</v>
      </c>
      <c r="J18583" s="207">
        <v>-296</v>
      </c>
      <c r="K18583" s="79" t="str">
        <f>IFERROR(IFERROR(VLOOKUP(I18583,'DE-PARA'!B:D,3,0),VLOOKUP(I18583,'DE-PARA'!C:D,2,0)),"NÃO ENCONTRADO")</f>
        <v>Materiais</v>
      </c>
      <c r="L18583" s="56" t="str">
        <f>VLOOKUP(K18583,'Base -Receita-Despesa'!$B:$AS,1,FALSE)</f>
        <v>Materiais</v>
      </c>
    </row>
    <row r="18584" spans="1:12" x14ac:dyDescent="0.3">
      <c r="A18584" s="286" t="str">
        <f t="shared" si="580"/>
        <v>2020</v>
      </c>
      <c r="B18584" s="205" t="s">
        <v>691</v>
      </c>
      <c r="C18584" s="205" t="s">
        <v>692</v>
      </c>
      <c r="D18584" s="72" t="str">
        <f t="shared" si="581"/>
        <v>jun/2020</v>
      </c>
      <c r="E18584" s="206">
        <v>44011</v>
      </c>
      <c r="F18584" s="205">
        <v>3711</v>
      </c>
      <c r="G18584" s="205" t="s">
        <v>287</v>
      </c>
      <c r="H18584" s="207" t="s">
        <v>288</v>
      </c>
      <c r="I18584" s="207" t="s">
        <v>244</v>
      </c>
      <c r="J18584" s="207">
        <v>-213.85</v>
      </c>
      <c r="K18584" s="79" t="str">
        <f>IFERROR(IFERROR(VLOOKUP(I18584,'DE-PARA'!B:D,3,0),VLOOKUP(I18584,'DE-PARA'!C:D,2,0)),"NÃO ENCONTRADO")</f>
        <v>Materiais</v>
      </c>
      <c r="L18584" s="56" t="str">
        <f>VLOOKUP(K18584,'Base -Receita-Despesa'!$B:$AS,1,FALSE)</f>
        <v>Materiais</v>
      </c>
    </row>
    <row r="18585" spans="1:12" x14ac:dyDescent="0.3">
      <c r="A18585" s="286" t="str">
        <f t="shared" si="580"/>
        <v>2020</v>
      </c>
      <c r="B18585" s="205" t="s">
        <v>691</v>
      </c>
      <c r="C18585" s="205" t="s">
        <v>692</v>
      </c>
      <c r="D18585" s="72" t="str">
        <f t="shared" si="581"/>
        <v>jun/2020</v>
      </c>
      <c r="E18585" s="206">
        <v>44011</v>
      </c>
      <c r="F18585" s="205">
        <v>3701</v>
      </c>
      <c r="G18585" s="205" t="s">
        <v>287</v>
      </c>
      <c r="H18585" s="207" t="s">
        <v>288</v>
      </c>
      <c r="I18585" s="207" t="s">
        <v>244</v>
      </c>
      <c r="J18585" s="207">
        <v>-256.62</v>
      </c>
      <c r="K18585" s="79" t="str">
        <f>IFERROR(IFERROR(VLOOKUP(I18585,'DE-PARA'!B:D,3,0),VLOOKUP(I18585,'DE-PARA'!C:D,2,0)),"NÃO ENCONTRADO")</f>
        <v>Materiais</v>
      </c>
      <c r="L18585" s="56" t="str">
        <f>VLOOKUP(K18585,'Base -Receita-Despesa'!$B:$AS,1,FALSE)</f>
        <v>Materiais</v>
      </c>
    </row>
    <row r="18586" spans="1:12" x14ac:dyDescent="0.3">
      <c r="A18586" s="286" t="str">
        <f t="shared" si="580"/>
        <v>2020</v>
      </c>
      <c r="B18586" s="205" t="s">
        <v>691</v>
      </c>
      <c r="C18586" s="205" t="s">
        <v>692</v>
      </c>
      <c r="D18586" s="72" t="str">
        <f t="shared" si="581"/>
        <v>jun/2020</v>
      </c>
      <c r="E18586" s="206">
        <v>44011</v>
      </c>
      <c r="F18586" s="205">
        <v>4223</v>
      </c>
      <c r="G18586" s="205" t="s">
        <v>287</v>
      </c>
      <c r="H18586" s="207" t="s">
        <v>288</v>
      </c>
      <c r="I18586" s="207" t="s">
        <v>244</v>
      </c>
      <c r="J18586" s="207">
        <v>-299.39</v>
      </c>
      <c r="K18586" s="79" t="str">
        <f>IFERROR(IFERROR(VLOOKUP(I18586,'DE-PARA'!B:D,3,0),VLOOKUP(I18586,'DE-PARA'!C:D,2,0)),"NÃO ENCONTRADO")</f>
        <v>Materiais</v>
      </c>
      <c r="L18586" s="56" t="str">
        <f>VLOOKUP(K18586,'Base -Receita-Despesa'!$B:$AS,1,FALSE)</f>
        <v>Materiais</v>
      </c>
    </row>
    <row r="18587" spans="1:12" x14ac:dyDescent="0.3">
      <c r="A18587" s="286" t="str">
        <f t="shared" si="580"/>
        <v>2020</v>
      </c>
      <c r="B18587" s="205" t="s">
        <v>691</v>
      </c>
      <c r="C18587" s="205" t="s">
        <v>692</v>
      </c>
      <c r="D18587" s="72" t="str">
        <f t="shared" si="581"/>
        <v>jun/2020</v>
      </c>
      <c r="E18587" s="206">
        <v>44011</v>
      </c>
      <c r="F18587" s="205">
        <v>1534</v>
      </c>
      <c r="G18587" s="205" t="s">
        <v>287</v>
      </c>
      <c r="H18587" s="207" t="s">
        <v>288</v>
      </c>
      <c r="I18587" s="207" t="s">
        <v>244</v>
      </c>
      <c r="J18587" s="207">
        <v>-384.93</v>
      </c>
      <c r="K18587" s="79" t="str">
        <f>IFERROR(IFERROR(VLOOKUP(I18587,'DE-PARA'!B:D,3,0),VLOOKUP(I18587,'DE-PARA'!C:D,2,0)),"NÃO ENCONTRADO")</f>
        <v>Materiais</v>
      </c>
      <c r="L18587" s="56" t="str">
        <f>VLOOKUP(K18587,'Base -Receita-Despesa'!$B:$AS,1,FALSE)</f>
        <v>Materiais</v>
      </c>
    </row>
    <row r="18588" spans="1:12" x14ac:dyDescent="0.3">
      <c r="A18588" s="286" t="str">
        <f t="shared" si="580"/>
        <v>2020</v>
      </c>
      <c r="B18588" s="205" t="s">
        <v>691</v>
      </c>
      <c r="C18588" s="205" t="s">
        <v>692</v>
      </c>
      <c r="D18588" s="72" t="str">
        <f t="shared" si="581"/>
        <v>jun/2020</v>
      </c>
      <c r="E18588" s="206">
        <v>44011</v>
      </c>
      <c r="F18588" s="205">
        <v>3305</v>
      </c>
      <c r="G18588" s="205" t="s">
        <v>287</v>
      </c>
      <c r="H18588" s="207" t="s">
        <v>288</v>
      </c>
      <c r="I18588" s="207" t="s">
        <v>244</v>
      </c>
      <c r="J18588" s="208">
        <v>-1394.98</v>
      </c>
      <c r="K18588" s="79" t="str">
        <f>IFERROR(IFERROR(VLOOKUP(I18588,'DE-PARA'!B:D,3,0),VLOOKUP(I18588,'DE-PARA'!C:D,2,0)),"NÃO ENCONTRADO")</f>
        <v>Materiais</v>
      </c>
      <c r="L18588" s="56" t="str">
        <f>VLOOKUP(K18588,'Base -Receita-Despesa'!$B:$AS,1,FALSE)</f>
        <v>Materiais</v>
      </c>
    </row>
    <row r="18589" spans="1:12" x14ac:dyDescent="0.3">
      <c r="A18589" s="286" t="str">
        <f t="shared" si="580"/>
        <v>2020</v>
      </c>
      <c r="B18589" s="205" t="s">
        <v>691</v>
      </c>
      <c r="C18589" s="205" t="s">
        <v>692</v>
      </c>
      <c r="D18589" s="72" t="str">
        <f t="shared" si="581"/>
        <v>jun/2020</v>
      </c>
      <c r="E18589" s="206">
        <v>44011</v>
      </c>
      <c r="F18589" s="205">
        <v>41676</v>
      </c>
      <c r="G18589" s="205" t="s">
        <v>287</v>
      </c>
      <c r="H18589" s="207" t="s">
        <v>288</v>
      </c>
      <c r="I18589" s="207" t="s">
        <v>244</v>
      </c>
      <c r="J18589" s="208">
        <v>-2919.85</v>
      </c>
      <c r="K18589" s="79" t="str">
        <f>IFERROR(IFERROR(VLOOKUP(I18589,'DE-PARA'!B:D,3,0),VLOOKUP(I18589,'DE-PARA'!C:D,2,0)),"NÃO ENCONTRADO")</f>
        <v>Materiais</v>
      </c>
      <c r="L18589" s="56" t="str">
        <f>VLOOKUP(K18589,'Base -Receita-Despesa'!$B:$AS,1,FALSE)</f>
        <v>Materiais</v>
      </c>
    </row>
    <row r="18590" spans="1:12" x14ac:dyDescent="0.3">
      <c r="A18590" s="286" t="str">
        <f t="shared" si="580"/>
        <v>2020</v>
      </c>
      <c r="B18590" s="205" t="s">
        <v>691</v>
      </c>
      <c r="C18590" s="205" t="s">
        <v>692</v>
      </c>
      <c r="D18590" s="72" t="str">
        <f t="shared" si="581"/>
        <v>jun/2020</v>
      </c>
      <c r="E18590" s="206">
        <v>44011</v>
      </c>
      <c r="F18590" s="205">
        <v>77</v>
      </c>
      <c r="G18590" s="205" t="s">
        <v>287</v>
      </c>
      <c r="H18590" s="207" t="s">
        <v>288</v>
      </c>
      <c r="I18590" s="207" t="s">
        <v>244</v>
      </c>
      <c r="J18590" s="208">
        <v>-4371</v>
      </c>
      <c r="K18590" s="79" t="str">
        <f>IFERROR(IFERROR(VLOOKUP(I18590,'DE-PARA'!B:D,3,0),VLOOKUP(I18590,'DE-PARA'!C:D,2,0)),"NÃO ENCONTRADO")</f>
        <v>Materiais</v>
      </c>
      <c r="L18590" s="56" t="str">
        <f>VLOOKUP(K18590,'Base -Receita-Despesa'!$B:$AS,1,FALSE)</f>
        <v>Materiais</v>
      </c>
    </row>
    <row r="18591" spans="1:12" x14ac:dyDescent="0.3">
      <c r="A18591" s="286" t="str">
        <f t="shared" si="580"/>
        <v>2020</v>
      </c>
      <c r="B18591" s="205" t="s">
        <v>691</v>
      </c>
      <c r="C18591" s="205" t="s">
        <v>692</v>
      </c>
      <c r="D18591" s="72" t="str">
        <f t="shared" si="581"/>
        <v>jun/2020</v>
      </c>
      <c r="E18591" s="206">
        <v>44011</v>
      </c>
      <c r="F18591" s="205">
        <v>907</v>
      </c>
      <c r="G18591" s="205" t="s">
        <v>287</v>
      </c>
      <c r="H18591" s="207" t="s">
        <v>288</v>
      </c>
      <c r="I18591" s="207" t="s">
        <v>244</v>
      </c>
      <c r="J18591" s="208">
        <v>-5218.41</v>
      </c>
      <c r="K18591" s="79" t="str">
        <f>IFERROR(IFERROR(VLOOKUP(I18591,'DE-PARA'!B:D,3,0),VLOOKUP(I18591,'DE-PARA'!C:D,2,0)),"NÃO ENCONTRADO")</f>
        <v>Materiais</v>
      </c>
      <c r="L18591" s="56" t="str">
        <f>VLOOKUP(K18591,'Base -Receita-Despesa'!$B:$AS,1,FALSE)</f>
        <v>Materiais</v>
      </c>
    </row>
    <row r="18592" spans="1:12" x14ac:dyDescent="0.3">
      <c r="A18592" s="286" t="str">
        <f t="shared" si="580"/>
        <v>2020</v>
      </c>
      <c r="B18592" s="205" t="s">
        <v>691</v>
      </c>
      <c r="C18592" s="205" t="s">
        <v>692</v>
      </c>
      <c r="D18592" s="72" t="str">
        <f t="shared" si="581"/>
        <v>jun/2020</v>
      </c>
      <c r="E18592" s="206">
        <v>44011</v>
      </c>
      <c r="F18592" s="205">
        <v>100</v>
      </c>
      <c r="G18592" s="205" t="s">
        <v>287</v>
      </c>
      <c r="H18592" s="207" t="s">
        <v>288</v>
      </c>
      <c r="I18592" s="207" t="s">
        <v>244</v>
      </c>
      <c r="J18592" s="208">
        <v>-7447.62</v>
      </c>
      <c r="K18592" s="79" t="str">
        <f>IFERROR(IFERROR(VLOOKUP(I18592,'DE-PARA'!B:D,3,0),VLOOKUP(I18592,'DE-PARA'!C:D,2,0)),"NÃO ENCONTRADO")</f>
        <v>Materiais</v>
      </c>
      <c r="L18592" s="56" t="str">
        <f>VLOOKUP(K18592,'Base -Receita-Despesa'!$B:$AS,1,FALSE)</f>
        <v>Materiais</v>
      </c>
    </row>
    <row r="18593" spans="1:12" x14ac:dyDescent="0.3">
      <c r="A18593" s="286" t="str">
        <f t="shared" si="580"/>
        <v>2020</v>
      </c>
      <c r="B18593" s="205" t="s">
        <v>691</v>
      </c>
      <c r="C18593" s="205" t="s">
        <v>692</v>
      </c>
      <c r="D18593" s="72" t="str">
        <f t="shared" si="581"/>
        <v>jun/2020</v>
      </c>
      <c r="E18593" s="206">
        <v>44011</v>
      </c>
      <c r="F18593" s="205">
        <v>893348</v>
      </c>
      <c r="G18593" s="205" t="s">
        <v>287</v>
      </c>
      <c r="H18593" s="207" t="s">
        <v>3061</v>
      </c>
      <c r="I18593" s="207" t="s">
        <v>240</v>
      </c>
      <c r="J18593" s="207">
        <v>-364.44</v>
      </c>
      <c r="K18593" s="79" t="str">
        <f>IFERROR(IFERROR(VLOOKUP(I18593,'DE-PARA'!B:D,3,0),VLOOKUP(I18593,'DE-PARA'!C:D,2,0)),"NÃO ENCONTRADO")</f>
        <v>Materiais</v>
      </c>
      <c r="L18593" s="56" t="str">
        <f>VLOOKUP(K18593,'Base -Receita-Despesa'!$B:$AS,1,FALSE)</f>
        <v>Materiais</v>
      </c>
    </row>
    <row r="18594" spans="1:12" x14ac:dyDescent="0.3">
      <c r="A18594" s="286" t="str">
        <f t="shared" si="580"/>
        <v>2020</v>
      </c>
      <c r="B18594" s="205" t="s">
        <v>691</v>
      </c>
      <c r="C18594" s="205" t="s">
        <v>692</v>
      </c>
      <c r="D18594" s="72" t="str">
        <f t="shared" si="581"/>
        <v>jun/2020</v>
      </c>
      <c r="E18594" s="206">
        <v>44011</v>
      </c>
      <c r="F18594" s="205">
        <v>893489</v>
      </c>
      <c r="G18594" s="205" t="s">
        <v>287</v>
      </c>
      <c r="H18594" s="207" t="s">
        <v>3061</v>
      </c>
      <c r="I18594" s="207" t="s">
        <v>240</v>
      </c>
      <c r="J18594" s="207">
        <v>-744.5</v>
      </c>
      <c r="K18594" s="79" t="str">
        <f>IFERROR(IFERROR(VLOOKUP(I18594,'DE-PARA'!B:D,3,0),VLOOKUP(I18594,'DE-PARA'!C:D,2,0)),"NÃO ENCONTRADO")</f>
        <v>Materiais</v>
      </c>
      <c r="L18594" s="56" t="str">
        <f>VLOOKUP(K18594,'Base -Receita-Despesa'!$B:$AS,1,FALSE)</f>
        <v>Materiais</v>
      </c>
    </row>
    <row r="18595" spans="1:12" x14ac:dyDescent="0.3">
      <c r="A18595" s="286" t="str">
        <f t="shared" si="580"/>
        <v>2020</v>
      </c>
      <c r="B18595" s="205" t="s">
        <v>691</v>
      </c>
      <c r="C18595" s="205" t="s">
        <v>692</v>
      </c>
      <c r="D18595" s="72" t="str">
        <f t="shared" si="581"/>
        <v>jun/2020</v>
      </c>
      <c r="E18595" s="206">
        <v>44011</v>
      </c>
      <c r="F18595" s="205">
        <v>891678</v>
      </c>
      <c r="G18595" s="205" t="s">
        <v>289</v>
      </c>
      <c r="H18595" s="207" t="s">
        <v>3061</v>
      </c>
      <c r="I18595" s="207" t="s">
        <v>240</v>
      </c>
      <c r="J18595" s="208">
        <v>-1012.37</v>
      </c>
      <c r="K18595" s="79" t="str">
        <f>IFERROR(IFERROR(VLOOKUP(I18595,'DE-PARA'!B:D,3,0),VLOOKUP(I18595,'DE-PARA'!C:D,2,0)),"NÃO ENCONTRADO")</f>
        <v>Materiais</v>
      </c>
      <c r="L18595" s="56" t="str">
        <f>VLOOKUP(K18595,'Base -Receita-Despesa'!$B:$AS,1,FALSE)</f>
        <v>Materiais</v>
      </c>
    </row>
    <row r="18596" spans="1:12" x14ac:dyDescent="0.3">
      <c r="A18596" s="286" t="str">
        <f t="shared" si="580"/>
        <v>2020</v>
      </c>
      <c r="B18596" s="205" t="s">
        <v>691</v>
      </c>
      <c r="C18596" s="205" t="s">
        <v>692</v>
      </c>
      <c r="D18596" s="72" t="str">
        <f t="shared" si="581"/>
        <v>jun/2020</v>
      </c>
      <c r="E18596" s="206">
        <v>44011</v>
      </c>
      <c r="F18596" s="205">
        <v>892789</v>
      </c>
      <c r="G18596" s="205" t="s">
        <v>317</v>
      </c>
      <c r="H18596" s="207" t="s">
        <v>3061</v>
      </c>
      <c r="I18596" s="207" t="s">
        <v>240</v>
      </c>
      <c r="J18596" s="208">
        <v>-1176.1300000000001</v>
      </c>
      <c r="K18596" s="79" t="str">
        <f>IFERROR(IFERROR(VLOOKUP(I18596,'DE-PARA'!B:D,3,0),VLOOKUP(I18596,'DE-PARA'!C:D,2,0)),"NÃO ENCONTRADO")</f>
        <v>Materiais</v>
      </c>
      <c r="L18596" s="56" t="str">
        <f>VLOOKUP(K18596,'Base -Receita-Despesa'!$B:$AS,1,FALSE)</f>
        <v>Materiais</v>
      </c>
    </row>
    <row r="18597" spans="1:12" x14ac:dyDescent="0.3">
      <c r="A18597" s="286" t="str">
        <f t="shared" si="580"/>
        <v>2020</v>
      </c>
      <c r="B18597" s="205" t="s">
        <v>691</v>
      </c>
      <c r="C18597" s="205" t="s">
        <v>692</v>
      </c>
      <c r="D18597" s="72" t="str">
        <f t="shared" si="581"/>
        <v>jun/2020</v>
      </c>
      <c r="E18597" s="206">
        <v>44011</v>
      </c>
      <c r="F18597" s="205">
        <v>891597</v>
      </c>
      <c r="G18597" s="205" t="s">
        <v>313</v>
      </c>
      <c r="H18597" s="207" t="s">
        <v>3061</v>
      </c>
      <c r="I18597" s="207" t="s">
        <v>241</v>
      </c>
      <c r="J18597" s="208">
        <v>-1717.44</v>
      </c>
      <c r="K18597" s="79" t="str">
        <f>IFERROR(IFERROR(VLOOKUP(I18597,'DE-PARA'!B:D,3,0),VLOOKUP(I18597,'DE-PARA'!C:D,2,0)),"NÃO ENCONTRADO")</f>
        <v>Materiais</v>
      </c>
      <c r="L18597" s="56" t="str">
        <f>VLOOKUP(K18597,'Base -Receita-Despesa'!$B:$AS,1,FALSE)</f>
        <v>Materiais</v>
      </c>
    </row>
    <row r="18598" spans="1:12" x14ac:dyDescent="0.3">
      <c r="A18598" s="286" t="str">
        <f t="shared" si="580"/>
        <v>2020</v>
      </c>
      <c r="B18598" s="205" t="s">
        <v>691</v>
      </c>
      <c r="C18598" s="205" t="s">
        <v>692</v>
      </c>
      <c r="D18598" s="72" t="str">
        <f t="shared" si="581"/>
        <v>jun/2020</v>
      </c>
      <c r="E18598" s="206">
        <v>44011</v>
      </c>
      <c r="F18598" s="205">
        <v>891668</v>
      </c>
      <c r="G18598" s="205" t="s">
        <v>313</v>
      </c>
      <c r="H18598" s="207" t="s">
        <v>3061</v>
      </c>
      <c r="I18598" s="207" t="s">
        <v>241</v>
      </c>
      <c r="J18598" s="208">
        <v>-1994.71</v>
      </c>
      <c r="K18598" s="79" t="str">
        <f>IFERROR(IFERROR(VLOOKUP(I18598,'DE-PARA'!B:D,3,0),VLOOKUP(I18598,'DE-PARA'!C:D,2,0)),"NÃO ENCONTRADO")</f>
        <v>Materiais</v>
      </c>
      <c r="L18598" s="56" t="str">
        <f>VLOOKUP(K18598,'Base -Receita-Despesa'!$B:$AS,1,FALSE)</f>
        <v>Materiais</v>
      </c>
    </row>
    <row r="18599" spans="1:12" x14ac:dyDescent="0.3">
      <c r="A18599" s="286" t="str">
        <f t="shared" si="580"/>
        <v>2020</v>
      </c>
      <c r="B18599" s="205" t="s">
        <v>691</v>
      </c>
      <c r="C18599" s="205" t="s">
        <v>692</v>
      </c>
      <c r="D18599" s="72" t="str">
        <f t="shared" si="581"/>
        <v>jun/2020</v>
      </c>
      <c r="E18599" s="206">
        <v>44011</v>
      </c>
      <c r="F18599" s="205">
        <v>893002</v>
      </c>
      <c r="G18599" s="205" t="s">
        <v>287</v>
      </c>
      <c r="H18599" s="207" t="s">
        <v>3061</v>
      </c>
      <c r="I18599" s="207" t="s">
        <v>240</v>
      </c>
      <c r="J18599" s="208">
        <v>-2044.21</v>
      </c>
      <c r="K18599" s="79" t="str">
        <f>IFERROR(IFERROR(VLOOKUP(I18599,'DE-PARA'!B:D,3,0),VLOOKUP(I18599,'DE-PARA'!C:D,2,0)),"NÃO ENCONTRADO")</f>
        <v>Materiais</v>
      </c>
      <c r="L18599" s="56" t="str">
        <f>VLOOKUP(K18599,'Base -Receita-Despesa'!$B:$AS,1,FALSE)</f>
        <v>Materiais</v>
      </c>
    </row>
    <row r="18600" spans="1:12" x14ac:dyDescent="0.3">
      <c r="A18600" s="286" t="str">
        <f t="shared" si="580"/>
        <v>2020</v>
      </c>
      <c r="B18600" s="205" t="s">
        <v>691</v>
      </c>
      <c r="C18600" s="205" t="s">
        <v>692</v>
      </c>
      <c r="D18600" s="72" t="str">
        <f t="shared" si="581"/>
        <v>jun/2020</v>
      </c>
      <c r="E18600" s="206">
        <v>44011</v>
      </c>
      <c r="F18600" s="205">
        <v>891815</v>
      </c>
      <c r="G18600" s="205" t="s">
        <v>313</v>
      </c>
      <c r="H18600" s="207" t="s">
        <v>3061</v>
      </c>
      <c r="I18600" s="207" t="s">
        <v>240</v>
      </c>
      <c r="J18600" s="208">
        <v>-9970.76</v>
      </c>
      <c r="K18600" s="79" t="str">
        <f>IFERROR(IFERROR(VLOOKUP(I18600,'DE-PARA'!B:D,3,0),VLOOKUP(I18600,'DE-PARA'!C:D,2,0)),"NÃO ENCONTRADO")</f>
        <v>Materiais</v>
      </c>
      <c r="L18600" s="56" t="str">
        <f>VLOOKUP(K18600,'Base -Receita-Despesa'!$B:$AS,1,FALSE)</f>
        <v>Materiais</v>
      </c>
    </row>
    <row r="18601" spans="1:12" x14ac:dyDescent="0.3">
      <c r="A18601" s="286" t="str">
        <f t="shared" si="580"/>
        <v>2020</v>
      </c>
      <c r="B18601" s="205" t="s">
        <v>691</v>
      </c>
      <c r="C18601" s="205" t="s">
        <v>692</v>
      </c>
      <c r="D18601" s="72" t="str">
        <f t="shared" si="581"/>
        <v>jun/2020</v>
      </c>
      <c r="E18601" s="206">
        <v>44011</v>
      </c>
      <c r="F18601" s="205">
        <v>219087</v>
      </c>
      <c r="G18601" s="205" t="s">
        <v>303</v>
      </c>
      <c r="H18601" s="207" t="s">
        <v>999</v>
      </c>
      <c r="I18601" s="207" t="s">
        <v>248</v>
      </c>
      <c r="J18601" s="208">
        <v>-12870.55</v>
      </c>
      <c r="K18601" s="79" t="str">
        <f>IFERROR(IFERROR(VLOOKUP(I18601,'DE-PARA'!B:D,3,0),VLOOKUP(I18601,'DE-PARA'!C:D,2,0)),"NÃO ENCONTRADO")</f>
        <v>Materiais</v>
      </c>
      <c r="L18601" s="56" t="str">
        <f>VLOOKUP(K18601,'Base -Receita-Despesa'!$B:$AS,1,FALSE)</f>
        <v>Materiais</v>
      </c>
    </row>
    <row r="18602" spans="1:12" x14ac:dyDescent="0.3">
      <c r="A18602" s="286" t="str">
        <f t="shared" si="580"/>
        <v>2020</v>
      </c>
      <c r="B18602" s="205" t="s">
        <v>691</v>
      </c>
      <c r="C18602" s="205" t="s">
        <v>692</v>
      </c>
      <c r="D18602" s="72" t="str">
        <f t="shared" si="581"/>
        <v>jun/2020</v>
      </c>
      <c r="E18602" s="206">
        <v>44011</v>
      </c>
      <c r="F18602" s="205">
        <v>1536</v>
      </c>
      <c r="G18602" s="205" t="s">
        <v>287</v>
      </c>
      <c r="H18602" s="207" t="s">
        <v>3054</v>
      </c>
      <c r="I18602" s="207" t="s">
        <v>263</v>
      </c>
      <c r="J18602" s="208">
        <v>-14893.76</v>
      </c>
      <c r="K18602" s="79" t="str">
        <f>IFERROR(IFERROR(VLOOKUP(I18602,'DE-PARA'!B:D,3,0),VLOOKUP(I18602,'DE-PARA'!C:D,2,0)),"NÃO ENCONTRADO")</f>
        <v>Serviços</v>
      </c>
      <c r="L18602" s="56" t="str">
        <f>VLOOKUP(K18602,'Base -Receita-Despesa'!$B:$AS,1,FALSE)</f>
        <v>Serviços</v>
      </c>
    </row>
    <row r="18603" spans="1:12" x14ac:dyDescent="0.3">
      <c r="A18603" s="286" t="str">
        <f t="shared" si="580"/>
        <v>2020</v>
      </c>
      <c r="B18603" s="205" t="s">
        <v>691</v>
      </c>
      <c r="C18603" s="205" t="s">
        <v>692</v>
      </c>
      <c r="D18603" s="72" t="str">
        <f t="shared" si="581"/>
        <v>jun/2020</v>
      </c>
      <c r="E18603" s="206">
        <v>44011</v>
      </c>
      <c r="F18603" s="205" t="s">
        <v>2011</v>
      </c>
      <c r="G18603" s="205" t="s">
        <v>287</v>
      </c>
      <c r="H18603" s="207" t="s">
        <v>2654</v>
      </c>
      <c r="I18603" s="207" t="s">
        <v>268</v>
      </c>
      <c r="J18603" s="207">
        <v>-37.5</v>
      </c>
      <c r="K18603" s="79" t="str">
        <f>IFERROR(IFERROR(VLOOKUP(I18603,'DE-PARA'!B:D,3,0),VLOOKUP(I18603,'DE-PARA'!C:D,2,0)),"NÃO ENCONTRADO")</f>
        <v>Despesas com Viagens</v>
      </c>
      <c r="L18603" s="56" t="str">
        <f>VLOOKUP(K18603,'Base -Receita-Despesa'!$B:$AS,1,FALSE)</f>
        <v>Despesas com Viagens</v>
      </c>
    </row>
    <row r="18604" spans="1:12" x14ac:dyDescent="0.3">
      <c r="A18604" s="286" t="str">
        <f t="shared" si="580"/>
        <v>2020</v>
      </c>
      <c r="B18604" s="205" t="s">
        <v>691</v>
      </c>
      <c r="C18604" s="205" t="s">
        <v>692</v>
      </c>
      <c r="D18604" s="72" t="str">
        <f t="shared" si="581"/>
        <v>jun/2020</v>
      </c>
      <c r="E18604" s="206">
        <v>44011</v>
      </c>
      <c r="F18604" s="205">
        <v>1205755</v>
      </c>
      <c r="G18604" s="205" t="s">
        <v>289</v>
      </c>
      <c r="H18604" s="207" t="s">
        <v>389</v>
      </c>
      <c r="I18604" s="207" t="s">
        <v>253</v>
      </c>
      <c r="J18604" s="208">
        <v>-2785.89</v>
      </c>
      <c r="K18604" s="79" t="str">
        <f>IFERROR(IFERROR(VLOOKUP(I18604,'DE-PARA'!B:D,3,0),VLOOKUP(I18604,'DE-PARA'!C:D,2,0)),"NÃO ENCONTRADO")</f>
        <v>Materiais</v>
      </c>
      <c r="L18604" s="56" t="str">
        <f>VLOOKUP(K18604,'Base -Receita-Despesa'!$B:$AS,1,FALSE)</f>
        <v>Materiais</v>
      </c>
    </row>
    <row r="18605" spans="1:12" x14ac:dyDescent="0.3">
      <c r="A18605" s="286" t="str">
        <f t="shared" si="580"/>
        <v>2020</v>
      </c>
      <c r="B18605" s="205" t="s">
        <v>691</v>
      </c>
      <c r="C18605" s="205" t="s">
        <v>692</v>
      </c>
      <c r="D18605" s="72" t="str">
        <f t="shared" si="581"/>
        <v>jun/2020</v>
      </c>
      <c r="E18605" s="206">
        <v>44011</v>
      </c>
      <c r="F18605" s="205">
        <v>1206030</v>
      </c>
      <c r="G18605" s="205" t="s">
        <v>289</v>
      </c>
      <c r="H18605" s="207" t="s">
        <v>389</v>
      </c>
      <c r="I18605" s="207" t="s">
        <v>241</v>
      </c>
      <c r="J18605" s="208">
        <v>-6991.6</v>
      </c>
      <c r="K18605" s="79" t="str">
        <f>IFERROR(IFERROR(VLOOKUP(I18605,'DE-PARA'!B:D,3,0),VLOOKUP(I18605,'DE-PARA'!C:D,2,0)),"NÃO ENCONTRADO")</f>
        <v>Materiais</v>
      </c>
      <c r="L18605" s="56" t="str">
        <f>VLOOKUP(K18605,'Base -Receita-Despesa'!$B:$AS,1,FALSE)</f>
        <v>Materiais</v>
      </c>
    </row>
    <row r="18606" spans="1:12" x14ac:dyDescent="0.3">
      <c r="A18606" s="286" t="str">
        <f t="shared" si="580"/>
        <v>2020</v>
      </c>
      <c r="B18606" s="205" t="s">
        <v>691</v>
      </c>
      <c r="C18606" s="205" t="s">
        <v>692</v>
      </c>
      <c r="D18606" s="72" t="str">
        <f t="shared" si="581"/>
        <v>jun/2020</v>
      </c>
      <c r="E18606" s="206">
        <v>44011</v>
      </c>
      <c r="F18606" s="205">
        <v>1213569</v>
      </c>
      <c r="G18606" s="205" t="s">
        <v>317</v>
      </c>
      <c r="H18606" s="207" t="s">
        <v>389</v>
      </c>
      <c r="I18606" s="207" t="s">
        <v>241</v>
      </c>
      <c r="J18606" s="208">
        <v>-10147.5</v>
      </c>
      <c r="K18606" s="79" t="str">
        <f>IFERROR(IFERROR(VLOOKUP(I18606,'DE-PARA'!B:D,3,0),VLOOKUP(I18606,'DE-PARA'!C:D,2,0)),"NÃO ENCONTRADO")</f>
        <v>Materiais</v>
      </c>
      <c r="L18606" s="56" t="str">
        <f>VLOOKUP(K18606,'Base -Receita-Despesa'!$B:$AS,1,FALSE)</f>
        <v>Materiais</v>
      </c>
    </row>
    <row r="18607" spans="1:12" x14ac:dyDescent="0.3">
      <c r="A18607" s="286" t="str">
        <f t="shared" si="580"/>
        <v>2020</v>
      </c>
      <c r="B18607" s="205" t="s">
        <v>691</v>
      </c>
      <c r="C18607" s="205" t="s">
        <v>692</v>
      </c>
      <c r="D18607" s="72" t="str">
        <f t="shared" si="581"/>
        <v>jun/2020</v>
      </c>
      <c r="E18607" s="206">
        <v>44011</v>
      </c>
      <c r="F18607" s="205" t="s">
        <v>210</v>
      </c>
      <c r="G18607" s="205" t="s">
        <v>287</v>
      </c>
      <c r="H18607" s="207" t="s">
        <v>196</v>
      </c>
      <c r="I18607" s="207" t="s">
        <v>130</v>
      </c>
      <c r="J18607" s="207">
        <v>-10</v>
      </c>
      <c r="K18607" s="79" t="str">
        <f>IFERROR(IFERROR(VLOOKUP(I18607,'DE-PARA'!B:D,3,0),VLOOKUP(I18607,'DE-PARA'!C:D,2,0)),"NÃO ENCONTRADO")</f>
        <v>Outras Saídas</v>
      </c>
      <c r="L18607" s="56" t="str">
        <f>VLOOKUP(K18607,'Base -Receita-Despesa'!$B:$AS,1,FALSE)</f>
        <v>Outras Saídas</v>
      </c>
    </row>
    <row r="18608" spans="1:12" x14ac:dyDescent="0.3">
      <c r="A18608" s="286" t="str">
        <f t="shared" si="580"/>
        <v>2020</v>
      </c>
      <c r="B18608" s="205" t="s">
        <v>691</v>
      </c>
      <c r="C18608" s="205" t="s">
        <v>692</v>
      </c>
      <c r="D18608" s="72" t="str">
        <f t="shared" si="581"/>
        <v>jun/2020</v>
      </c>
      <c r="E18608" s="206">
        <v>44011</v>
      </c>
      <c r="F18608" s="205" t="s">
        <v>210</v>
      </c>
      <c r="G18608" s="205" t="s">
        <v>287</v>
      </c>
      <c r="H18608" s="207" t="s">
        <v>196</v>
      </c>
      <c r="I18608" s="207" t="s">
        <v>130</v>
      </c>
      <c r="J18608" s="207">
        <v>-10</v>
      </c>
      <c r="K18608" s="79" t="str">
        <f>IFERROR(IFERROR(VLOOKUP(I18608,'DE-PARA'!B:D,3,0),VLOOKUP(I18608,'DE-PARA'!C:D,2,0)),"NÃO ENCONTRADO")</f>
        <v>Outras Saídas</v>
      </c>
      <c r="L18608" s="56" t="str">
        <f>VLOOKUP(K18608,'Base -Receita-Despesa'!$B:$AS,1,FALSE)</f>
        <v>Outras Saídas</v>
      </c>
    </row>
    <row r="18609" spans="1:12" x14ac:dyDescent="0.3">
      <c r="A18609" s="286" t="str">
        <f t="shared" si="580"/>
        <v>2020</v>
      </c>
      <c r="B18609" s="205" t="s">
        <v>691</v>
      </c>
      <c r="C18609" s="205" t="s">
        <v>692</v>
      </c>
      <c r="D18609" s="72" t="str">
        <f t="shared" si="581"/>
        <v>jun/2020</v>
      </c>
      <c r="E18609" s="206">
        <v>44011</v>
      </c>
      <c r="F18609" s="205" t="s">
        <v>210</v>
      </c>
      <c r="G18609" s="205" t="s">
        <v>287</v>
      </c>
      <c r="H18609" s="207" t="s">
        <v>196</v>
      </c>
      <c r="I18609" s="207" t="s">
        <v>130</v>
      </c>
      <c r="J18609" s="207">
        <v>-10</v>
      </c>
      <c r="K18609" s="79" t="str">
        <f>IFERROR(IFERROR(VLOOKUP(I18609,'DE-PARA'!B:D,3,0),VLOOKUP(I18609,'DE-PARA'!C:D,2,0)),"NÃO ENCONTRADO")</f>
        <v>Outras Saídas</v>
      </c>
      <c r="L18609" s="56" t="str">
        <f>VLOOKUP(K18609,'Base -Receita-Despesa'!$B:$AS,1,FALSE)</f>
        <v>Outras Saídas</v>
      </c>
    </row>
    <row r="18610" spans="1:12" x14ac:dyDescent="0.3">
      <c r="A18610" s="286" t="str">
        <f t="shared" si="580"/>
        <v>2020</v>
      </c>
      <c r="B18610" s="205" t="s">
        <v>691</v>
      </c>
      <c r="C18610" s="205" t="s">
        <v>692</v>
      </c>
      <c r="D18610" s="72" t="str">
        <f t="shared" si="581"/>
        <v>jun/2020</v>
      </c>
      <c r="E18610" s="206">
        <v>44011</v>
      </c>
      <c r="F18610" s="205" t="s">
        <v>210</v>
      </c>
      <c r="G18610" s="205" t="s">
        <v>287</v>
      </c>
      <c r="H18610" s="207" t="s">
        <v>196</v>
      </c>
      <c r="I18610" s="207" t="s">
        <v>130</v>
      </c>
      <c r="J18610" s="207">
        <v>-10</v>
      </c>
      <c r="K18610" s="79" t="str">
        <f>IFERROR(IFERROR(VLOOKUP(I18610,'DE-PARA'!B:D,3,0),VLOOKUP(I18610,'DE-PARA'!C:D,2,0)),"NÃO ENCONTRADO")</f>
        <v>Outras Saídas</v>
      </c>
      <c r="L18610" s="56" t="str">
        <f>VLOOKUP(K18610,'Base -Receita-Despesa'!$B:$AS,1,FALSE)</f>
        <v>Outras Saídas</v>
      </c>
    </row>
    <row r="18611" spans="1:12" x14ac:dyDescent="0.3">
      <c r="A18611" s="286" t="str">
        <f t="shared" si="580"/>
        <v>2020</v>
      </c>
      <c r="B18611" s="205" t="s">
        <v>691</v>
      </c>
      <c r="C18611" s="205" t="s">
        <v>692</v>
      </c>
      <c r="D18611" s="72" t="str">
        <f t="shared" si="581"/>
        <v>jun/2020</v>
      </c>
      <c r="E18611" s="206">
        <v>44011</v>
      </c>
      <c r="F18611" s="205" t="s">
        <v>210</v>
      </c>
      <c r="G18611" s="205" t="s">
        <v>287</v>
      </c>
      <c r="H18611" s="207" t="s">
        <v>196</v>
      </c>
      <c r="I18611" s="207" t="s">
        <v>130</v>
      </c>
      <c r="J18611" s="207">
        <v>-10</v>
      </c>
      <c r="K18611" s="79" t="str">
        <f>IFERROR(IFERROR(VLOOKUP(I18611,'DE-PARA'!B:D,3,0),VLOOKUP(I18611,'DE-PARA'!C:D,2,0)),"NÃO ENCONTRADO")</f>
        <v>Outras Saídas</v>
      </c>
      <c r="L18611" s="56" t="str">
        <f>VLOOKUP(K18611,'Base -Receita-Despesa'!$B:$AS,1,FALSE)</f>
        <v>Outras Saídas</v>
      </c>
    </row>
    <row r="18612" spans="1:12" x14ac:dyDescent="0.3">
      <c r="A18612" s="286" t="str">
        <f t="shared" si="580"/>
        <v>2020</v>
      </c>
      <c r="B18612" s="205" t="s">
        <v>691</v>
      </c>
      <c r="C18612" s="205" t="s">
        <v>692</v>
      </c>
      <c r="D18612" s="72" t="str">
        <f t="shared" si="581"/>
        <v>jun/2020</v>
      </c>
      <c r="E18612" s="206">
        <v>44011</v>
      </c>
      <c r="F18612" s="205" t="s">
        <v>210</v>
      </c>
      <c r="G18612" s="205" t="s">
        <v>287</v>
      </c>
      <c r="H18612" s="207" t="s">
        <v>196</v>
      </c>
      <c r="I18612" s="207" t="s">
        <v>130</v>
      </c>
      <c r="J18612" s="207">
        <v>-10</v>
      </c>
      <c r="K18612" s="79" t="str">
        <f>IFERROR(IFERROR(VLOOKUP(I18612,'DE-PARA'!B:D,3,0),VLOOKUP(I18612,'DE-PARA'!C:D,2,0)),"NÃO ENCONTRADO")</f>
        <v>Outras Saídas</v>
      </c>
      <c r="L18612" s="56" t="str">
        <f>VLOOKUP(K18612,'Base -Receita-Despesa'!$B:$AS,1,FALSE)</f>
        <v>Outras Saídas</v>
      </c>
    </row>
    <row r="18613" spans="1:12" x14ac:dyDescent="0.3">
      <c r="A18613" s="286" t="str">
        <f t="shared" si="580"/>
        <v>2020</v>
      </c>
      <c r="B18613" s="205" t="s">
        <v>691</v>
      </c>
      <c r="C18613" s="205" t="s">
        <v>692</v>
      </c>
      <c r="D18613" s="72" t="str">
        <f t="shared" si="581"/>
        <v>jun/2020</v>
      </c>
      <c r="E18613" s="206">
        <v>44011</v>
      </c>
      <c r="F18613" s="205" t="s">
        <v>210</v>
      </c>
      <c r="G18613" s="205" t="s">
        <v>287</v>
      </c>
      <c r="H18613" s="207" t="s">
        <v>196</v>
      </c>
      <c r="I18613" s="207" t="s">
        <v>130</v>
      </c>
      <c r="J18613" s="207">
        <v>-10</v>
      </c>
      <c r="K18613" s="79" t="str">
        <f>IFERROR(IFERROR(VLOOKUP(I18613,'DE-PARA'!B:D,3,0),VLOOKUP(I18613,'DE-PARA'!C:D,2,0)),"NÃO ENCONTRADO")</f>
        <v>Outras Saídas</v>
      </c>
      <c r="L18613" s="56" t="str">
        <f>VLOOKUP(K18613,'Base -Receita-Despesa'!$B:$AS,1,FALSE)</f>
        <v>Outras Saídas</v>
      </c>
    </row>
    <row r="18614" spans="1:12" x14ac:dyDescent="0.3">
      <c r="A18614" s="286" t="str">
        <f t="shared" si="580"/>
        <v>2020</v>
      </c>
      <c r="B18614" s="205" t="s">
        <v>691</v>
      </c>
      <c r="C18614" s="205" t="s">
        <v>692</v>
      </c>
      <c r="D18614" s="72" t="str">
        <f t="shared" si="581"/>
        <v>jun/2020</v>
      </c>
      <c r="E18614" s="206">
        <v>44011</v>
      </c>
      <c r="F18614" s="205" t="s">
        <v>210</v>
      </c>
      <c r="G18614" s="205" t="s">
        <v>287</v>
      </c>
      <c r="H18614" s="207" t="s">
        <v>196</v>
      </c>
      <c r="I18614" s="207" t="s">
        <v>130</v>
      </c>
      <c r="J18614" s="207">
        <v>-10</v>
      </c>
      <c r="K18614" s="79" t="str">
        <f>IFERROR(IFERROR(VLOOKUP(I18614,'DE-PARA'!B:D,3,0),VLOOKUP(I18614,'DE-PARA'!C:D,2,0)),"NÃO ENCONTRADO")</f>
        <v>Outras Saídas</v>
      </c>
      <c r="L18614" s="56" t="str">
        <f>VLOOKUP(K18614,'Base -Receita-Despesa'!$B:$AS,1,FALSE)</f>
        <v>Outras Saídas</v>
      </c>
    </row>
    <row r="18615" spans="1:12" x14ac:dyDescent="0.3">
      <c r="A18615" s="286" t="str">
        <f t="shared" ref="A18615:A18678" si="582">IF(K18615="NÃO ENCONTRADO",0,RIGHT(D18615,4))</f>
        <v>2020</v>
      </c>
      <c r="B18615" s="205" t="s">
        <v>691</v>
      </c>
      <c r="C18615" s="205" t="s">
        <v>692</v>
      </c>
      <c r="D18615" s="72" t="str">
        <f t="shared" si="581"/>
        <v>jun/2020</v>
      </c>
      <c r="E18615" s="206">
        <v>44011</v>
      </c>
      <c r="F18615" s="205" t="s">
        <v>210</v>
      </c>
      <c r="G18615" s="205" t="s">
        <v>287</v>
      </c>
      <c r="H18615" s="207" t="s">
        <v>196</v>
      </c>
      <c r="I18615" s="207" t="s">
        <v>130</v>
      </c>
      <c r="J18615" s="207">
        <v>-10</v>
      </c>
      <c r="K18615" s="79" t="str">
        <f>IFERROR(IFERROR(VLOOKUP(I18615,'DE-PARA'!B:D,3,0),VLOOKUP(I18615,'DE-PARA'!C:D,2,0)),"NÃO ENCONTRADO")</f>
        <v>Outras Saídas</v>
      </c>
      <c r="L18615" s="56" t="str">
        <f>VLOOKUP(K18615,'Base -Receita-Despesa'!$B:$AS,1,FALSE)</f>
        <v>Outras Saídas</v>
      </c>
    </row>
    <row r="18616" spans="1:12" x14ac:dyDescent="0.3">
      <c r="A18616" s="286" t="str">
        <f t="shared" si="582"/>
        <v>2020</v>
      </c>
      <c r="B18616" s="205" t="s">
        <v>691</v>
      </c>
      <c r="C18616" s="205" t="s">
        <v>692</v>
      </c>
      <c r="D18616" s="72" t="str">
        <f t="shared" si="581"/>
        <v>jun/2020</v>
      </c>
      <c r="E18616" s="206">
        <v>44011</v>
      </c>
      <c r="F18616" s="205" t="s">
        <v>210</v>
      </c>
      <c r="G18616" s="205" t="s">
        <v>287</v>
      </c>
      <c r="H18616" s="207" t="s">
        <v>196</v>
      </c>
      <c r="I18616" s="207" t="s">
        <v>130</v>
      </c>
      <c r="J18616" s="207">
        <v>-10</v>
      </c>
      <c r="K18616" s="79" t="str">
        <f>IFERROR(IFERROR(VLOOKUP(I18616,'DE-PARA'!B:D,3,0),VLOOKUP(I18616,'DE-PARA'!C:D,2,0)),"NÃO ENCONTRADO")</f>
        <v>Outras Saídas</v>
      </c>
      <c r="L18616" s="56" t="str">
        <f>VLOOKUP(K18616,'Base -Receita-Despesa'!$B:$AS,1,FALSE)</f>
        <v>Outras Saídas</v>
      </c>
    </row>
    <row r="18617" spans="1:12" x14ac:dyDescent="0.3">
      <c r="A18617" s="286" t="str">
        <f t="shared" si="582"/>
        <v>2020</v>
      </c>
      <c r="B18617" s="205" t="s">
        <v>691</v>
      </c>
      <c r="C18617" s="205" t="s">
        <v>692</v>
      </c>
      <c r="D18617" s="72" t="str">
        <f t="shared" si="581"/>
        <v>jun/2020</v>
      </c>
      <c r="E18617" s="206">
        <v>44011</v>
      </c>
      <c r="F18617" s="205" t="s">
        <v>210</v>
      </c>
      <c r="G18617" s="205" t="s">
        <v>287</v>
      </c>
      <c r="H18617" s="207" t="s">
        <v>196</v>
      </c>
      <c r="I18617" s="207" t="s">
        <v>130</v>
      </c>
      <c r="J18617" s="207">
        <v>-10</v>
      </c>
      <c r="K18617" s="79" t="str">
        <f>IFERROR(IFERROR(VLOOKUP(I18617,'DE-PARA'!B:D,3,0),VLOOKUP(I18617,'DE-PARA'!C:D,2,0)),"NÃO ENCONTRADO")</f>
        <v>Outras Saídas</v>
      </c>
      <c r="L18617" s="56" t="str">
        <f>VLOOKUP(K18617,'Base -Receita-Despesa'!$B:$AS,1,FALSE)</f>
        <v>Outras Saídas</v>
      </c>
    </row>
    <row r="18618" spans="1:12" x14ac:dyDescent="0.3">
      <c r="A18618" s="286" t="str">
        <f t="shared" si="582"/>
        <v>2020</v>
      </c>
      <c r="B18618" s="205" t="s">
        <v>691</v>
      </c>
      <c r="C18618" s="205" t="s">
        <v>692</v>
      </c>
      <c r="D18618" s="72" t="str">
        <f t="shared" si="581"/>
        <v>jun/2020</v>
      </c>
      <c r="E18618" s="206">
        <v>44011</v>
      </c>
      <c r="F18618" s="205" t="s">
        <v>210</v>
      </c>
      <c r="G18618" s="205" t="s">
        <v>287</v>
      </c>
      <c r="H18618" s="207" t="s">
        <v>196</v>
      </c>
      <c r="I18618" s="207" t="s">
        <v>130</v>
      </c>
      <c r="J18618" s="207">
        <v>-10</v>
      </c>
      <c r="K18618" s="79" t="str">
        <f>IFERROR(IFERROR(VLOOKUP(I18618,'DE-PARA'!B:D,3,0),VLOOKUP(I18618,'DE-PARA'!C:D,2,0)),"NÃO ENCONTRADO")</f>
        <v>Outras Saídas</v>
      </c>
      <c r="L18618" s="56" t="str">
        <f>VLOOKUP(K18618,'Base -Receita-Despesa'!$B:$AS,1,FALSE)</f>
        <v>Outras Saídas</v>
      </c>
    </row>
    <row r="18619" spans="1:12" x14ac:dyDescent="0.3">
      <c r="A18619" s="286" t="str">
        <f t="shared" si="582"/>
        <v>2020</v>
      </c>
      <c r="B18619" s="205" t="s">
        <v>691</v>
      </c>
      <c r="C18619" s="205" t="s">
        <v>692</v>
      </c>
      <c r="D18619" s="72" t="str">
        <f t="shared" si="581"/>
        <v>jun/2020</v>
      </c>
      <c r="E18619" s="206">
        <v>44011</v>
      </c>
      <c r="F18619" s="205" t="s">
        <v>210</v>
      </c>
      <c r="G18619" s="205" t="s">
        <v>287</v>
      </c>
      <c r="H18619" s="207" t="s">
        <v>196</v>
      </c>
      <c r="I18619" s="207" t="s">
        <v>130</v>
      </c>
      <c r="J18619" s="207">
        <v>-10</v>
      </c>
      <c r="K18619" s="79" t="str">
        <f>IFERROR(IFERROR(VLOOKUP(I18619,'DE-PARA'!B:D,3,0),VLOOKUP(I18619,'DE-PARA'!C:D,2,0)),"NÃO ENCONTRADO")</f>
        <v>Outras Saídas</v>
      </c>
      <c r="L18619" s="56" t="str">
        <f>VLOOKUP(K18619,'Base -Receita-Despesa'!$B:$AS,1,FALSE)</f>
        <v>Outras Saídas</v>
      </c>
    </row>
    <row r="18620" spans="1:12" x14ac:dyDescent="0.3">
      <c r="A18620" s="286" t="str">
        <f t="shared" si="582"/>
        <v>2020</v>
      </c>
      <c r="B18620" s="205" t="s">
        <v>691</v>
      </c>
      <c r="C18620" s="205" t="s">
        <v>692</v>
      </c>
      <c r="D18620" s="72" t="str">
        <f t="shared" si="581"/>
        <v>jun/2020</v>
      </c>
      <c r="E18620" s="206">
        <v>44011</v>
      </c>
      <c r="F18620" s="205" t="s">
        <v>210</v>
      </c>
      <c r="G18620" s="205" t="s">
        <v>287</v>
      </c>
      <c r="H18620" s="207" t="s">
        <v>196</v>
      </c>
      <c r="I18620" s="207" t="s">
        <v>130</v>
      </c>
      <c r="J18620" s="207">
        <v>-10</v>
      </c>
      <c r="K18620" s="79" t="str">
        <f>IFERROR(IFERROR(VLOOKUP(I18620,'DE-PARA'!B:D,3,0),VLOOKUP(I18620,'DE-PARA'!C:D,2,0)),"NÃO ENCONTRADO")</f>
        <v>Outras Saídas</v>
      </c>
      <c r="L18620" s="56" t="str">
        <f>VLOOKUP(K18620,'Base -Receita-Despesa'!$B:$AS,1,FALSE)</f>
        <v>Outras Saídas</v>
      </c>
    </row>
    <row r="18621" spans="1:12" x14ac:dyDescent="0.3">
      <c r="A18621" s="286" t="str">
        <f t="shared" si="582"/>
        <v>2020</v>
      </c>
      <c r="B18621" s="205" t="s">
        <v>691</v>
      </c>
      <c r="C18621" s="205" t="s">
        <v>692</v>
      </c>
      <c r="D18621" s="72" t="str">
        <f t="shared" si="581"/>
        <v>jun/2020</v>
      </c>
      <c r="E18621" s="206">
        <v>44011</v>
      </c>
      <c r="F18621" s="205" t="s">
        <v>210</v>
      </c>
      <c r="G18621" s="205" t="s">
        <v>287</v>
      </c>
      <c r="H18621" s="207" t="s">
        <v>196</v>
      </c>
      <c r="I18621" s="207" t="s">
        <v>130</v>
      </c>
      <c r="J18621" s="207">
        <v>-10</v>
      </c>
      <c r="K18621" s="79" t="str">
        <f>IFERROR(IFERROR(VLOOKUP(I18621,'DE-PARA'!B:D,3,0),VLOOKUP(I18621,'DE-PARA'!C:D,2,0)),"NÃO ENCONTRADO")</f>
        <v>Outras Saídas</v>
      </c>
      <c r="L18621" s="56" t="str">
        <f>VLOOKUP(K18621,'Base -Receita-Despesa'!$B:$AS,1,FALSE)</f>
        <v>Outras Saídas</v>
      </c>
    </row>
    <row r="18622" spans="1:12" x14ac:dyDescent="0.3">
      <c r="A18622" s="286" t="str">
        <f t="shared" si="582"/>
        <v>2020</v>
      </c>
      <c r="B18622" s="205" t="s">
        <v>691</v>
      </c>
      <c r="C18622" s="205" t="s">
        <v>692</v>
      </c>
      <c r="D18622" s="72" t="str">
        <f t="shared" si="581"/>
        <v>jun/2020</v>
      </c>
      <c r="E18622" s="206">
        <v>44011</v>
      </c>
      <c r="F18622" s="205" t="s">
        <v>210</v>
      </c>
      <c r="G18622" s="205" t="s">
        <v>287</v>
      </c>
      <c r="H18622" s="207" t="s">
        <v>196</v>
      </c>
      <c r="I18622" s="207" t="s">
        <v>130</v>
      </c>
      <c r="J18622" s="207">
        <v>-10</v>
      </c>
      <c r="K18622" s="79" t="str">
        <f>IFERROR(IFERROR(VLOOKUP(I18622,'DE-PARA'!B:D,3,0),VLOOKUP(I18622,'DE-PARA'!C:D,2,0)),"NÃO ENCONTRADO")</f>
        <v>Outras Saídas</v>
      </c>
      <c r="L18622" s="56" t="str">
        <f>VLOOKUP(K18622,'Base -Receita-Despesa'!$B:$AS,1,FALSE)</f>
        <v>Outras Saídas</v>
      </c>
    </row>
    <row r="18623" spans="1:12" x14ac:dyDescent="0.3">
      <c r="A18623" s="286" t="str">
        <f t="shared" si="582"/>
        <v>2020</v>
      </c>
      <c r="B18623" s="205" t="s">
        <v>691</v>
      </c>
      <c r="C18623" s="205" t="s">
        <v>692</v>
      </c>
      <c r="D18623" s="72" t="str">
        <f t="shared" si="581"/>
        <v>jun/2020</v>
      </c>
      <c r="E18623" s="206">
        <v>44011</v>
      </c>
      <c r="F18623" s="205" t="s">
        <v>210</v>
      </c>
      <c r="G18623" s="205" t="s">
        <v>287</v>
      </c>
      <c r="H18623" s="207" t="s">
        <v>196</v>
      </c>
      <c r="I18623" s="207" t="s">
        <v>130</v>
      </c>
      <c r="J18623" s="207">
        <v>-10</v>
      </c>
      <c r="K18623" s="79" t="str">
        <f>IFERROR(IFERROR(VLOOKUP(I18623,'DE-PARA'!B:D,3,0),VLOOKUP(I18623,'DE-PARA'!C:D,2,0)),"NÃO ENCONTRADO")</f>
        <v>Outras Saídas</v>
      </c>
      <c r="L18623" s="56" t="str">
        <f>VLOOKUP(K18623,'Base -Receita-Despesa'!$B:$AS,1,FALSE)</f>
        <v>Outras Saídas</v>
      </c>
    </row>
    <row r="18624" spans="1:12" x14ac:dyDescent="0.3">
      <c r="A18624" s="286" t="str">
        <f t="shared" si="582"/>
        <v>2020</v>
      </c>
      <c r="B18624" s="205" t="s">
        <v>691</v>
      </c>
      <c r="C18624" s="205" t="s">
        <v>692</v>
      </c>
      <c r="D18624" s="72" t="str">
        <f t="shared" si="581"/>
        <v>jun/2020</v>
      </c>
      <c r="E18624" s="206">
        <v>44011</v>
      </c>
      <c r="F18624" s="205" t="s">
        <v>210</v>
      </c>
      <c r="G18624" s="205" t="s">
        <v>287</v>
      </c>
      <c r="H18624" s="207" t="s">
        <v>196</v>
      </c>
      <c r="I18624" s="207" t="s">
        <v>130</v>
      </c>
      <c r="J18624" s="207">
        <v>-10</v>
      </c>
      <c r="K18624" s="79" t="str">
        <f>IFERROR(IFERROR(VLOOKUP(I18624,'DE-PARA'!B:D,3,0),VLOOKUP(I18624,'DE-PARA'!C:D,2,0)),"NÃO ENCONTRADO")</f>
        <v>Outras Saídas</v>
      </c>
      <c r="L18624" s="56" t="str">
        <f>VLOOKUP(K18624,'Base -Receita-Despesa'!$B:$AS,1,FALSE)</f>
        <v>Outras Saídas</v>
      </c>
    </row>
    <row r="18625" spans="1:12" x14ac:dyDescent="0.3">
      <c r="A18625" s="286" t="str">
        <f t="shared" si="582"/>
        <v>2020</v>
      </c>
      <c r="B18625" s="205" t="s">
        <v>691</v>
      </c>
      <c r="C18625" s="205" t="s">
        <v>692</v>
      </c>
      <c r="D18625" s="72" t="str">
        <f t="shared" si="581"/>
        <v>jun/2020</v>
      </c>
      <c r="E18625" s="206">
        <v>44011</v>
      </c>
      <c r="F18625" s="205" t="s">
        <v>210</v>
      </c>
      <c r="G18625" s="205" t="s">
        <v>287</v>
      </c>
      <c r="H18625" s="207" t="s">
        <v>196</v>
      </c>
      <c r="I18625" s="207" t="s">
        <v>130</v>
      </c>
      <c r="J18625" s="207">
        <v>-10</v>
      </c>
      <c r="K18625" s="79" t="str">
        <f>IFERROR(IFERROR(VLOOKUP(I18625,'DE-PARA'!B:D,3,0),VLOOKUP(I18625,'DE-PARA'!C:D,2,0)),"NÃO ENCONTRADO")</f>
        <v>Outras Saídas</v>
      </c>
      <c r="L18625" s="56" t="str">
        <f>VLOOKUP(K18625,'Base -Receita-Despesa'!$B:$AS,1,FALSE)</f>
        <v>Outras Saídas</v>
      </c>
    </row>
    <row r="18626" spans="1:12" x14ac:dyDescent="0.3">
      <c r="A18626" s="286" t="str">
        <f t="shared" si="582"/>
        <v>2020</v>
      </c>
      <c r="B18626" s="205" t="s">
        <v>691</v>
      </c>
      <c r="C18626" s="205" t="s">
        <v>692</v>
      </c>
      <c r="D18626" s="72" t="str">
        <f t="shared" si="581"/>
        <v>jun/2020</v>
      </c>
      <c r="E18626" s="206">
        <v>44011</v>
      </c>
      <c r="F18626" s="205" t="s">
        <v>210</v>
      </c>
      <c r="G18626" s="205" t="s">
        <v>287</v>
      </c>
      <c r="H18626" s="207" t="s">
        <v>196</v>
      </c>
      <c r="I18626" s="207" t="s">
        <v>130</v>
      </c>
      <c r="J18626" s="207">
        <v>-10</v>
      </c>
      <c r="K18626" s="79" t="str">
        <f>IFERROR(IFERROR(VLOOKUP(I18626,'DE-PARA'!B:D,3,0),VLOOKUP(I18626,'DE-PARA'!C:D,2,0)),"NÃO ENCONTRADO")</f>
        <v>Outras Saídas</v>
      </c>
      <c r="L18626" s="56" t="str">
        <f>VLOOKUP(K18626,'Base -Receita-Despesa'!$B:$AS,1,FALSE)</f>
        <v>Outras Saídas</v>
      </c>
    </row>
    <row r="18627" spans="1:12" x14ac:dyDescent="0.3">
      <c r="A18627" s="286" t="str">
        <f t="shared" si="582"/>
        <v>2020</v>
      </c>
      <c r="B18627" s="205" t="s">
        <v>691</v>
      </c>
      <c r="C18627" s="205" t="s">
        <v>692</v>
      </c>
      <c r="D18627" s="72" t="str">
        <f t="shared" si="581"/>
        <v>jun/2020</v>
      </c>
      <c r="E18627" s="206">
        <v>44011</v>
      </c>
      <c r="F18627" s="205" t="s">
        <v>210</v>
      </c>
      <c r="G18627" s="205" t="s">
        <v>287</v>
      </c>
      <c r="H18627" s="207" t="s">
        <v>196</v>
      </c>
      <c r="I18627" s="207" t="s">
        <v>130</v>
      </c>
      <c r="J18627" s="207">
        <v>-10</v>
      </c>
      <c r="K18627" s="79" t="str">
        <f>IFERROR(IFERROR(VLOOKUP(I18627,'DE-PARA'!B:D,3,0),VLOOKUP(I18627,'DE-PARA'!C:D,2,0)),"NÃO ENCONTRADO")</f>
        <v>Outras Saídas</v>
      </c>
      <c r="L18627" s="56" t="str">
        <f>VLOOKUP(K18627,'Base -Receita-Despesa'!$B:$AS,1,FALSE)</f>
        <v>Outras Saídas</v>
      </c>
    </row>
    <row r="18628" spans="1:12" x14ac:dyDescent="0.3">
      <c r="A18628" s="286" t="str">
        <f t="shared" si="582"/>
        <v>2020</v>
      </c>
      <c r="B18628" s="205" t="s">
        <v>691</v>
      </c>
      <c r="C18628" s="205" t="s">
        <v>692</v>
      </c>
      <c r="D18628" s="72" t="str">
        <f t="shared" ref="D18628:D18691" si="583">TEXT(E18628,"mmm/aaaa")</f>
        <v>jun/2020</v>
      </c>
      <c r="E18628" s="206">
        <v>44011</v>
      </c>
      <c r="F18628" s="205" t="s">
        <v>210</v>
      </c>
      <c r="G18628" s="205" t="s">
        <v>287</v>
      </c>
      <c r="H18628" s="207" t="s">
        <v>196</v>
      </c>
      <c r="I18628" s="207" t="s">
        <v>130</v>
      </c>
      <c r="J18628" s="207">
        <v>-10</v>
      </c>
      <c r="K18628" s="79" t="str">
        <f>IFERROR(IFERROR(VLOOKUP(I18628,'DE-PARA'!B:D,3,0),VLOOKUP(I18628,'DE-PARA'!C:D,2,0)),"NÃO ENCONTRADO")</f>
        <v>Outras Saídas</v>
      </c>
      <c r="L18628" s="56" t="str">
        <f>VLOOKUP(K18628,'Base -Receita-Despesa'!$B:$AS,1,FALSE)</f>
        <v>Outras Saídas</v>
      </c>
    </row>
    <row r="18629" spans="1:12" x14ac:dyDescent="0.3">
      <c r="A18629" s="286" t="str">
        <f t="shared" si="582"/>
        <v>2020</v>
      </c>
      <c r="B18629" s="205" t="s">
        <v>691</v>
      </c>
      <c r="C18629" s="205" t="s">
        <v>692</v>
      </c>
      <c r="D18629" s="72" t="str">
        <f t="shared" si="583"/>
        <v>jun/2020</v>
      </c>
      <c r="E18629" s="206">
        <v>44011</v>
      </c>
      <c r="F18629" s="205" t="s">
        <v>210</v>
      </c>
      <c r="G18629" s="205" t="s">
        <v>287</v>
      </c>
      <c r="H18629" s="207" t="s">
        <v>196</v>
      </c>
      <c r="I18629" s="207" t="s">
        <v>130</v>
      </c>
      <c r="J18629" s="207">
        <v>-10</v>
      </c>
      <c r="K18629" s="79" t="str">
        <f>IFERROR(IFERROR(VLOOKUP(I18629,'DE-PARA'!B:D,3,0),VLOOKUP(I18629,'DE-PARA'!C:D,2,0)),"NÃO ENCONTRADO")</f>
        <v>Outras Saídas</v>
      </c>
      <c r="L18629" s="56" t="str">
        <f>VLOOKUP(K18629,'Base -Receita-Despesa'!$B:$AS,1,FALSE)</f>
        <v>Outras Saídas</v>
      </c>
    </row>
    <row r="18630" spans="1:12" x14ac:dyDescent="0.3">
      <c r="A18630" s="286" t="str">
        <f t="shared" si="582"/>
        <v>2020</v>
      </c>
      <c r="B18630" s="205" t="s">
        <v>691</v>
      </c>
      <c r="C18630" s="205" t="s">
        <v>692</v>
      </c>
      <c r="D18630" s="72" t="str">
        <f t="shared" si="583"/>
        <v>jun/2020</v>
      </c>
      <c r="E18630" s="206">
        <v>44011</v>
      </c>
      <c r="F18630" s="205" t="s">
        <v>210</v>
      </c>
      <c r="G18630" s="205" t="s">
        <v>287</v>
      </c>
      <c r="H18630" s="207" t="s">
        <v>196</v>
      </c>
      <c r="I18630" s="207" t="s">
        <v>130</v>
      </c>
      <c r="J18630" s="207">
        <v>-10</v>
      </c>
      <c r="K18630" s="79" t="str">
        <f>IFERROR(IFERROR(VLOOKUP(I18630,'DE-PARA'!B:D,3,0),VLOOKUP(I18630,'DE-PARA'!C:D,2,0)),"NÃO ENCONTRADO")</f>
        <v>Outras Saídas</v>
      </c>
      <c r="L18630" s="56" t="str">
        <f>VLOOKUP(K18630,'Base -Receita-Despesa'!$B:$AS,1,FALSE)</f>
        <v>Outras Saídas</v>
      </c>
    </row>
    <row r="18631" spans="1:12" x14ac:dyDescent="0.3">
      <c r="A18631" s="286" t="str">
        <f t="shared" si="582"/>
        <v>2020</v>
      </c>
      <c r="B18631" s="205" t="s">
        <v>691</v>
      </c>
      <c r="C18631" s="205" t="s">
        <v>692</v>
      </c>
      <c r="D18631" s="72" t="str">
        <f t="shared" si="583"/>
        <v>jun/2020</v>
      </c>
      <c r="E18631" s="206">
        <v>44011</v>
      </c>
      <c r="F18631" s="205" t="s">
        <v>127</v>
      </c>
      <c r="G18631" s="205" t="s">
        <v>287</v>
      </c>
      <c r="H18631" s="207" t="s">
        <v>3087</v>
      </c>
      <c r="I18631" s="207" t="s">
        <v>127</v>
      </c>
      <c r="J18631" s="208">
        <v>-2591.83</v>
      </c>
      <c r="K18631" s="79" t="str">
        <f>IFERROR(IFERROR(VLOOKUP(I18631,'DE-PARA'!B:D,3,0),VLOOKUP(I18631,'DE-PARA'!C:D,2,0)),"NÃO ENCONTRADO")</f>
        <v>Pessoal</v>
      </c>
      <c r="L18631" s="56" t="str">
        <f>VLOOKUP(K18631,'Base -Receita-Despesa'!$B:$AS,1,FALSE)</f>
        <v>Pessoal</v>
      </c>
    </row>
    <row r="18632" spans="1:12" x14ac:dyDescent="0.3">
      <c r="A18632" s="286" t="str">
        <f t="shared" si="582"/>
        <v>2020</v>
      </c>
      <c r="B18632" s="205" t="s">
        <v>691</v>
      </c>
      <c r="C18632" s="205" t="s">
        <v>692</v>
      </c>
      <c r="D18632" s="72" t="str">
        <f t="shared" si="583"/>
        <v>jun/2020</v>
      </c>
      <c r="E18632" s="206">
        <v>44011</v>
      </c>
      <c r="F18632" s="205" t="s">
        <v>127</v>
      </c>
      <c r="G18632" s="205" t="s">
        <v>287</v>
      </c>
      <c r="H18632" s="207" t="s">
        <v>755</v>
      </c>
      <c r="I18632" s="207" t="s">
        <v>127</v>
      </c>
      <c r="J18632" s="208">
        <v>-2587.44</v>
      </c>
      <c r="K18632" s="79" t="str">
        <f>IFERROR(IFERROR(VLOOKUP(I18632,'DE-PARA'!B:D,3,0),VLOOKUP(I18632,'DE-PARA'!C:D,2,0)),"NÃO ENCONTRADO")</f>
        <v>Pessoal</v>
      </c>
      <c r="L18632" s="56" t="str">
        <f>VLOOKUP(K18632,'Base -Receita-Despesa'!$B:$AS,1,FALSE)</f>
        <v>Pessoal</v>
      </c>
    </row>
    <row r="18633" spans="1:12" x14ac:dyDescent="0.3">
      <c r="A18633" s="286" t="str">
        <f t="shared" si="582"/>
        <v>2020</v>
      </c>
      <c r="B18633" s="205" t="s">
        <v>691</v>
      </c>
      <c r="C18633" s="205" t="s">
        <v>692</v>
      </c>
      <c r="D18633" s="72" t="str">
        <f t="shared" si="583"/>
        <v>jun/2020</v>
      </c>
      <c r="E18633" s="206">
        <v>44011</v>
      </c>
      <c r="F18633" s="205" t="s">
        <v>127</v>
      </c>
      <c r="G18633" s="205" t="s">
        <v>287</v>
      </c>
      <c r="H18633" s="207" t="s">
        <v>1267</v>
      </c>
      <c r="I18633" s="207" t="s">
        <v>127</v>
      </c>
      <c r="J18633" s="208">
        <v>-1890.06</v>
      </c>
      <c r="K18633" s="79" t="str">
        <f>IFERROR(IFERROR(VLOOKUP(I18633,'DE-PARA'!B:D,3,0),VLOOKUP(I18633,'DE-PARA'!C:D,2,0)),"NÃO ENCONTRADO")</f>
        <v>Pessoal</v>
      </c>
      <c r="L18633" s="56" t="str">
        <f>VLOOKUP(K18633,'Base -Receita-Despesa'!$B:$AS,1,FALSE)</f>
        <v>Pessoal</v>
      </c>
    </row>
    <row r="18634" spans="1:12" x14ac:dyDescent="0.3">
      <c r="A18634" s="286" t="str">
        <f t="shared" si="582"/>
        <v>2020</v>
      </c>
      <c r="B18634" s="205" t="s">
        <v>691</v>
      </c>
      <c r="C18634" s="205" t="s">
        <v>692</v>
      </c>
      <c r="D18634" s="72" t="str">
        <f t="shared" si="583"/>
        <v>jun/2020</v>
      </c>
      <c r="E18634" s="206">
        <v>44011</v>
      </c>
      <c r="F18634" s="205" t="s">
        <v>127</v>
      </c>
      <c r="G18634" s="205" t="s">
        <v>287</v>
      </c>
      <c r="H18634" s="207" t="s">
        <v>1332</v>
      </c>
      <c r="I18634" s="207" t="s">
        <v>127</v>
      </c>
      <c r="J18634" s="208">
        <v>-3825.72</v>
      </c>
      <c r="K18634" s="79" t="str">
        <f>IFERROR(IFERROR(VLOOKUP(I18634,'DE-PARA'!B:D,3,0),VLOOKUP(I18634,'DE-PARA'!C:D,2,0)),"NÃO ENCONTRADO")</f>
        <v>Pessoal</v>
      </c>
      <c r="L18634" s="56" t="str">
        <f>VLOOKUP(K18634,'Base -Receita-Despesa'!$B:$AS,1,FALSE)</f>
        <v>Pessoal</v>
      </c>
    </row>
    <row r="18635" spans="1:12" x14ac:dyDescent="0.3">
      <c r="A18635" s="286" t="str">
        <f t="shared" si="582"/>
        <v>2020</v>
      </c>
      <c r="B18635" s="205" t="s">
        <v>691</v>
      </c>
      <c r="C18635" s="205" t="s">
        <v>692</v>
      </c>
      <c r="D18635" s="72" t="str">
        <f t="shared" si="583"/>
        <v>jun/2020</v>
      </c>
      <c r="E18635" s="206">
        <v>44011</v>
      </c>
      <c r="F18635" s="205" t="s">
        <v>127</v>
      </c>
      <c r="G18635" s="205" t="s">
        <v>287</v>
      </c>
      <c r="H18635" s="207" t="s">
        <v>748</v>
      </c>
      <c r="I18635" s="207" t="s">
        <v>127</v>
      </c>
      <c r="J18635" s="208">
        <v>-3216.46</v>
      </c>
      <c r="K18635" s="79" t="str">
        <f>IFERROR(IFERROR(VLOOKUP(I18635,'DE-PARA'!B:D,3,0),VLOOKUP(I18635,'DE-PARA'!C:D,2,0)),"NÃO ENCONTRADO")</f>
        <v>Pessoal</v>
      </c>
      <c r="L18635" s="56" t="str">
        <f>VLOOKUP(K18635,'Base -Receita-Despesa'!$B:$AS,1,FALSE)</f>
        <v>Pessoal</v>
      </c>
    </row>
    <row r="18636" spans="1:12" x14ac:dyDescent="0.3">
      <c r="A18636" s="286" t="str">
        <f t="shared" si="582"/>
        <v>2020</v>
      </c>
      <c r="B18636" s="205" t="s">
        <v>691</v>
      </c>
      <c r="C18636" s="205" t="s">
        <v>692</v>
      </c>
      <c r="D18636" s="72" t="str">
        <f t="shared" si="583"/>
        <v>jun/2020</v>
      </c>
      <c r="E18636" s="206">
        <v>44011</v>
      </c>
      <c r="F18636" s="205" t="s">
        <v>127</v>
      </c>
      <c r="G18636" s="205" t="s">
        <v>287</v>
      </c>
      <c r="H18636" s="207" t="s">
        <v>884</v>
      </c>
      <c r="I18636" s="207" t="s">
        <v>127</v>
      </c>
      <c r="J18636" s="208">
        <v>-4758.6899999999996</v>
      </c>
      <c r="K18636" s="79" t="str">
        <f>IFERROR(IFERROR(VLOOKUP(I18636,'DE-PARA'!B:D,3,0),VLOOKUP(I18636,'DE-PARA'!C:D,2,0)),"NÃO ENCONTRADO")</f>
        <v>Pessoal</v>
      </c>
      <c r="L18636" s="56" t="str">
        <f>VLOOKUP(K18636,'Base -Receita-Despesa'!$B:$AS,1,FALSE)</f>
        <v>Pessoal</v>
      </c>
    </row>
    <row r="18637" spans="1:12" x14ac:dyDescent="0.3">
      <c r="A18637" s="286" t="str">
        <f t="shared" si="582"/>
        <v>2020</v>
      </c>
      <c r="B18637" s="205" t="s">
        <v>691</v>
      </c>
      <c r="C18637" s="205" t="s">
        <v>692</v>
      </c>
      <c r="D18637" s="72" t="str">
        <f t="shared" si="583"/>
        <v>jun/2020</v>
      </c>
      <c r="E18637" s="206">
        <v>44011</v>
      </c>
      <c r="F18637" s="205" t="s">
        <v>127</v>
      </c>
      <c r="G18637" s="205" t="s">
        <v>287</v>
      </c>
      <c r="H18637" s="207" t="s">
        <v>3088</v>
      </c>
      <c r="I18637" s="207" t="s">
        <v>127</v>
      </c>
      <c r="J18637" s="208">
        <v>-2855.93</v>
      </c>
      <c r="K18637" s="79" t="str">
        <f>IFERROR(IFERROR(VLOOKUP(I18637,'DE-PARA'!B:D,3,0),VLOOKUP(I18637,'DE-PARA'!C:D,2,0)),"NÃO ENCONTRADO")</f>
        <v>Pessoal</v>
      </c>
      <c r="L18637" s="56" t="str">
        <f>VLOOKUP(K18637,'Base -Receita-Despesa'!$B:$AS,1,FALSE)</f>
        <v>Pessoal</v>
      </c>
    </row>
    <row r="18638" spans="1:12" x14ac:dyDescent="0.3">
      <c r="A18638" s="286" t="str">
        <f t="shared" si="582"/>
        <v>2020</v>
      </c>
      <c r="B18638" s="205" t="s">
        <v>691</v>
      </c>
      <c r="C18638" s="205" t="s">
        <v>692</v>
      </c>
      <c r="D18638" s="72" t="str">
        <f t="shared" si="583"/>
        <v>jun/2020</v>
      </c>
      <c r="E18638" s="206">
        <v>44011</v>
      </c>
      <c r="F18638" s="205" t="s">
        <v>127</v>
      </c>
      <c r="G18638" s="205" t="s">
        <v>287</v>
      </c>
      <c r="H18638" s="207" t="s">
        <v>896</v>
      </c>
      <c r="I18638" s="207" t="s">
        <v>127</v>
      </c>
      <c r="J18638" s="208">
        <v>-2657.39</v>
      </c>
      <c r="K18638" s="79" t="str">
        <f>IFERROR(IFERROR(VLOOKUP(I18638,'DE-PARA'!B:D,3,0),VLOOKUP(I18638,'DE-PARA'!C:D,2,0)),"NÃO ENCONTRADO")</f>
        <v>Pessoal</v>
      </c>
      <c r="L18638" s="56" t="str">
        <f>VLOOKUP(K18638,'Base -Receita-Despesa'!$B:$AS,1,FALSE)</f>
        <v>Pessoal</v>
      </c>
    </row>
    <row r="18639" spans="1:12" x14ac:dyDescent="0.3">
      <c r="A18639" s="286" t="str">
        <f t="shared" si="582"/>
        <v>2020</v>
      </c>
      <c r="B18639" s="205" t="s">
        <v>691</v>
      </c>
      <c r="C18639" s="205" t="s">
        <v>692</v>
      </c>
      <c r="D18639" s="72" t="str">
        <f t="shared" si="583"/>
        <v>jun/2020</v>
      </c>
      <c r="E18639" s="206">
        <v>44011</v>
      </c>
      <c r="F18639" s="205" t="s">
        <v>127</v>
      </c>
      <c r="G18639" s="205" t="s">
        <v>287</v>
      </c>
      <c r="H18639" s="207" t="s">
        <v>829</v>
      </c>
      <c r="I18639" s="207" t="s">
        <v>127</v>
      </c>
      <c r="J18639" s="208">
        <v>-1558.94</v>
      </c>
      <c r="K18639" s="79" t="str">
        <f>IFERROR(IFERROR(VLOOKUP(I18639,'DE-PARA'!B:D,3,0),VLOOKUP(I18639,'DE-PARA'!C:D,2,0)),"NÃO ENCONTRADO")</f>
        <v>Pessoal</v>
      </c>
      <c r="L18639" s="56" t="str">
        <f>VLOOKUP(K18639,'Base -Receita-Despesa'!$B:$AS,1,FALSE)</f>
        <v>Pessoal</v>
      </c>
    </row>
    <row r="18640" spans="1:12" x14ac:dyDescent="0.3">
      <c r="A18640" s="286" t="str">
        <f t="shared" si="582"/>
        <v>2020</v>
      </c>
      <c r="B18640" s="205" t="s">
        <v>691</v>
      </c>
      <c r="C18640" s="205" t="s">
        <v>692</v>
      </c>
      <c r="D18640" s="72" t="str">
        <f t="shared" si="583"/>
        <v>jun/2020</v>
      </c>
      <c r="E18640" s="206">
        <v>44011</v>
      </c>
      <c r="F18640" s="205" t="s">
        <v>127</v>
      </c>
      <c r="G18640" s="205" t="s">
        <v>287</v>
      </c>
      <c r="H18640" s="207" t="s">
        <v>731</v>
      </c>
      <c r="I18640" s="207" t="s">
        <v>127</v>
      </c>
      <c r="J18640" s="208">
        <v>-3358.71</v>
      </c>
      <c r="K18640" s="79" t="str">
        <f>IFERROR(IFERROR(VLOOKUP(I18640,'DE-PARA'!B:D,3,0),VLOOKUP(I18640,'DE-PARA'!C:D,2,0)),"NÃO ENCONTRADO")</f>
        <v>Pessoal</v>
      </c>
      <c r="L18640" s="56" t="str">
        <f>VLOOKUP(K18640,'Base -Receita-Despesa'!$B:$AS,1,FALSE)</f>
        <v>Pessoal</v>
      </c>
    </row>
    <row r="18641" spans="1:12" x14ac:dyDescent="0.3">
      <c r="A18641" s="286" t="str">
        <f t="shared" si="582"/>
        <v>2020</v>
      </c>
      <c r="B18641" s="205" t="s">
        <v>691</v>
      </c>
      <c r="C18641" s="205" t="s">
        <v>692</v>
      </c>
      <c r="D18641" s="72" t="str">
        <f t="shared" si="583"/>
        <v>jun/2020</v>
      </c>
      <c r="E18641" s="206">
        <v>44011</v>
      </c>
      <c r="F18641" s="205" t="s">
        <v>127</v>
      </c>
      <c r="G18641" s="205" t="s">
        <v>287</v>
      </c>
      <c r="H18641" s="207" t="s">
        <v>852</v>
      </c>
      <c r="I18641" s="207" t="s">
        <v>127</v>
      </c>
      <c r="J18641" s="208">
        <v>-1649.62</v>
      </c>
      <c r="K18641" s="79" t="str">
        <f>IFERROR(IFERROR(VLOOKUP(I18641,'DE-PARA'!B:D,3,0),VLOOKUP(I18641,'DE-PARA'!C:D,2,0)),"NÃO ENCONTRADO")</f>
        <v>Pessoal</v>
      </c>
      <c r="L18641" s="56" t="str">
        <f>VLOOKUP(K18641,'Base -Receita-Despesa'!$B:$AS,1,FALSE)</f>
        <v>Pessoal</v>
      </c>
    </row>
    <row r="18642" spans="1:12" x14ac:dyDescent="0.3">
      <c r="A18642" s="286" t="str">
        <f t="shared" si="582"/>
        <v>2020</v>
      </c>
      <c r="B18642" s="205" t="s">
        <v>691</v>
      </c>
      <c r="C18642" s="205" t="s">
        <v>692</v>
      </c>
      <c r="D18642" s="72" t="str">
        <f t="shared" si="583"/>
        <v>jun/2020</v>
      </c>
      <c r="E18642" s="206">
        <v>44011</v>
      </c>
      <c r="F18642" s="205" t="s">
        <v>127</v>
      </c>
      <c r="G18642" s="205" t="s">
        <v>287</v>
      </c>
      <c r="H18642" s="207" t="s">
        <v>872</v>
      </c>
      <c r="I18642" s="207" t="s">
        <v>127</v>
      </c>
      <c r="J18642" s="208">
        <v>-2587.44</v>
      </c>
      <c r="K18642" s="79" t="str">
        <f>IFERROR(IFERROR(VLOOKUP(I18642,'DE-PARA'!B:D,3,0),VLOOKUP(I18642,'DE-PARA'!C:D,2,0)),"NÃO ENCONTRADO")</f>
        <v>Pessoal</v>
      </c>
      <c r="L18642" s="56" t="str">
        <f>VLOOKUP(K18642,'Base -Receita-Despesa'!$B:$AS,1,FALSE)</f>
        <v>Pessoal</v>
      </c>
    </row>
    <row r="18643" spans="1:12" x14ac:dyDescent="0.3">
      <c r="A18643" s="286" t="str">
        <f t="shared" si="582"/>
        <v>2020</v>
      </c>
      <c r="B18643" s="205" t="s">
        <v>691</v>
      </c>
      <c r="C18643" s="205" t="s">
        <v>692</v>
      </c>
      <c r="D18643" s="72" t="str">
        <f t="shared" si="583"/>
        <v>jun/2020</v>
      </c>
      <c r="E18643" s="206">
        <v>44011</v>
      </c>
      <c r="F18643" s="205" t="s">
        <v>127</v>
      </c>
      <c r="G18643" s="205" t="s">
        <v>287</v>
      </c>
      <c r="H18643" s="207" t="s">
        <v>3089</v>
      </c>
      <c r="I18643" s="207" t="s">
        <v>127</v>
      </c>
      <c r="J18643" s="208">
        <v>-1488.13</v>
      </c>
      <c r="K18643" s="79" t="str">
        <f>IFERROR(IFERROR(VLOOKUP(I18643,'DE-PARA'!B:D,3,0),VLOOKUP(I18643,'DE-PARA'!C:D,2,0)),"NÃO ENCONTRADO")</f>
        <v>Pessoal</v>
      </c>
      <c r="L18643" s="56" t="str">
        <f>VLOOKUP(K18643,'Base -Receita-Despesa'!$B:$AS,1,FALSE)</f>
        <v>Pessoal</v>
      </c>
    </row>
    <row r="18644" spans="1:12" x14ac:dyDescent="0.3">
      <c r="A18644" s="286" t="str">
        <f t="shared" si="582"/>
        <v>2020</v>
      </c>
      <c r="B18644" s="205" t="s">
        <v>691</v>
      </c>
      <c r="C18644" s="205" t="s">
        <v>692</v>
      </c>
      <c r="D18644" s="72" t="str">
        <f t="shared" si="583"/>
        <v>jun/2020</v>
      </c>
      <c r="E18644" s="206">
        <v>44011</v>
      </c>
      <c r="F18644" s="205" t="s">
        <v>127</v>
      </c>
      <c r="G18644" s="205" t="s">
        <v>287</v>
      </c>
      <c r="H18644" s="207" t="s">
        <v>773</v>
      </c>
      <c r="I18644" s="207" t="s">
        <v>127</v>
      </c>
      <c r="J18644" s="208">
        <v>-3859.61</v>
      </c>
      <c r="K18644" s="79" t="str">
        <f>IFERROR(IFERROR(VLOOKUP(I18644,'DE-PARA'!B:D,3,0),VLOOKUP(I18644,'DE-PARA'!C:D,2,0)),"NÃO ENCONTRADO")</f>
        <v>Pessoal</v>
      </c>
      <c r="L18644" s="56" t="str">
        <f>VLOOKUP(K18644,'Base -Receita-Despesa'!$B:$AS,1,FALSE)</f>
        <v>Pessoal</v>
      </c>
    </row>
    <row r="18645" spans="1:12" x14ac:dyDescent="0.3">
      <c r="A18645" s="286" t="str">
        <f t="shared" si="582"/>
        <v>2020</v>
      </c>
      <c r="B18645" s="205" t="s">
        <v>691</v>
      </c>
      <c r="C18645" s="205" t="s">
        <v>692</v>
      </c>
      <c r="D18645" s="72" t="str">
        <f t="shared" si="583"/>
        <v>jun/2020</v>
      </c>
      <c r="E18645" s="206">
        <v>44011</v>
      </c>
      <c r="F18645" s="205" t="s">
        <v>127</v>
      </c>
      <c r="G18645" s="205" t="s">
        <v>287</v>
      </c>
      <c r="H18645" s="207" t="s">
        <v>1264</v>
      </c>
      <c r="I18645" s="207" t="s">
        <v>127</v>
      </c>
      <c r="J18645" s="208">
        <v>-2851.8</v>
      </c>
      <c r="K18645" s="79" t="str">
        <f>IFERROR(IFERROR(VLOOKUP(I18645,'DE-PARA'!B:D,3,0),VLOOKUP(I18645,'DE-PARA'!C:D,2,0)),"NÃO ENCONTRADO")</f>
        <v>Pessoal</v>
      </c>
      <c r="L18645" s="56" t="str">
        <f>VLOOKUP(K18645,'Base -Receita-Despesa'!$B:$AS,1,FALSE)</f>
        <v>Pessoal</v>
      </c>
    </row>
    <row r="18646" spans="1:12" x14ac:dyDescent="0.3">
      <c r="A18646" s="286" t="str">
        <f t="shared" si="582"/>
        <v>2020</v>
      </c>
      <c r="B18646" s="205" t="s">
        <v>691</v>
      </c>
      <c r="C18646" s="205" t="s">
        <v>692</v>
      </c>
      <c r="D18646" s="72" t="str">
        <f t="shared" si="583"/>
        <v>jun/2020</v>
      </c>
      <c r="E18646" s="206">
        <v>44011</v>
      </c>
      <c r="F18646" s="205" t="s">
        <v>127</v>
      </c>
      <c r="G18646" s="205" t="s">
        <v>287</v>
      </c>
      <c r="H18646" s="207" t="s">
        <v>775</v>
      </c>
      <c r="I18646" s="207" t="s">
        <v>127</v>
      </c>
      <c r="J18646" s="208">
        <v>-2573.2199999999998</v>
      </c>
      <c r="K18646" s="79" t="str">
        <f>IFERROR(IFERROR(VLOOKUP(I18646,'DE-PARA'!B:D,3,0),VLOOKUP(I18646,'DE-PARA'!C:D,2,0)),"NÃO ENCONTRADO")</f>
        <v>Pessoal</v>
      </c>
      <c r="L18646" s="56" t="str">
        <f>VLOOKUP(K18646,'Base -Receita-Despesa'!$B:$AS,1,FALSE)</f>
        <v>Pessoal</v>
      </c>
    </row>
    <row r="18647" spans="1:12" x14ac:dyDescent="0.3">
      <c r="A18647" s="286" t="str">
        <f t="shared" si="582"/>
        <v>2020</v>
      </c>
      <c r="B18647" s="205" t="s">
        <v>691</v>
      </c>
      <c r="C18647" s="205" t="s">
        <v>692</v>
      </c>
      <c r="D18647" s="72" t="str">
        <f t="shared" si="583"/>
        <v>jun/2020</v>
      </c>
      <c r="E18647" s="206">
        <v>44011</v>
      </c>
      <c r="F18647" s="205" t="s">
        <v>127</v>
      </c>
      <c r="G18647" s="205" t="s">
        <v>287</v>
      </c>
      <c r="H18647" s="207" t="s">
        <v>735</v>
      </c>
      <c r="I18647" s="207" t="s">
        <v>127</v>
      </c>
      <c r="J18647" s="208">
        <v>-3259.59</v>
      </c>
      <c r="K18647" s="79" t="str">
        <f>IFERROR(IFERROR(VLOOKUP(I18647,'DE-PARA'!B:D,3,0),VLOOKUP(I18647,'DE-PARA'!C:D,2,0)),"NÃO ENCONTRADO")</f>
        <v>Pessoal</v>
      </c>
      <c r="L18647" s="56" t="str">
        <f>VLOOKUP(K18647,'Base -Receita-Despesa'!$B:$AS,1,FALSE)</f>
        <v>Pessoal</v>
      </c>
    </row>
    <row r="18648" spans="1:12" x14ac:dyDescent="0.3">
      <c r="A18648" s="286" t="str">
        <f t="shared" si="582"/>
        <v>2020</v>
      </c>
      <c r="B18648" s="205" t="s">
        <v>691</v>
      </c>
      <c r="C18648" s="205" t="s">
        <v>692</v>
      </c>
      <c r="D18648" s="72" t="str">
        <f t="shared" si="583"/>
        <v>jun/2020</v>
      </c>
      <c r="E18648" s="206">
        <v>44011</v>
      </c>
      <c r="F18648" s="205" t="s">
        <v>127</v>
      </c>
      <c r="G18648" s="205" t="s">
        <v>287</v>
      </c>
      <c r="H18648" s="207" t="s">
        <v>808</v>
      </c>
      <c r="I18648" s="207" t="s">
        <v>127</v>
      </c>
      <c r="J18648" s="208">
        <v>-2415.21</v>
      </c>
      <c r="K18648" s="79" t="str">
        <f>IFERROR(IFERROR(VLOOKUP(I18648,'DE-PARA'!B:D,3,0),VLOOKUP(I18648,'DE-PARA'!C:D,2,0)),"NÃO ENCONTRADO")</f>
        <v>Pessoal</v>
      </c>
      <c r="L18648" s="56" t="str">
        <f>VLOOKUP(K18648,'Base -Receita-Despesa'!$B:$AS,1,FALSE)</f>
        <v>Pessoal</v>
      </c>
    </row>
    <row r="18649" spans="1:12" x14ac:dyDescent="0.3">
      <c r="A18649" s="286" t="str">
        <f t="shared" si="582"/>
        <v>2020</v>
      </c>
      <c r="B18649" s="205" t="s">
        <v>691</v>
      </c>
      <c r="C18649" s="205" t="s">
        <v>692</v>
      </c>
      <c r="D18649" s="72" t="str">
        <f t="shared" si="583"/>
        <v>jun/2020</v>
      </c>
      <c r="E18649" s="206">
        <v>44011</v>
      </c>
      <c r="F18649" s="205" t="s">
        <v>127</v>
      </c>
      <c r="G18649" s="205" t="s">
        <v>287</v>
      </c>
      <c r="H18649" s="207" t="s">
        <v>785</v>
      </c>
      <c r="I18649" s="207" t="s">
        <v>127</v>
      </c>
      <c r="J18649" s="208">
        <v>-2573.2199999999998</v>
      </c>
      <c r="K18649" s="79" t="str">
        <f>IFERROR(IFERROR(VLOOKUP(I18649,'DE-PARA'!B:D,3,0),VLOOKUP(I18649,'DE-PARA'!C:D,2,0)),"NÃO ENCONTRADO")</f>
        <v>Pessoal</v>
      </c>
      <c r="L18649" s="56" t="str">
        <f>VLOOKUP(K18649,'Base -Receita-Despesa'!$B:$AS,1,FALSE)</f>
        <v>Pessoal</v>
      </c>
    </row>
    <row r="18650" spans="1:12" x14ac:dyDescent="0.3">
      <c r="A18650" s="286" t="str">
        <f t="shared" si="582"/>
        <v>2020</v>
      </c>
      <c r="B18650" s="205" t="s">
        <v>691</v>
      </c>
      <c r="C18650" s="205" t="s">
        <v>692</v>
      </c>
      <c r="D18650" s="72" t="str">
        <f t="shared" si="583"/>
        <v>jun/2020</v>
      </c>
      <c r="E18650" s="206">
        <v>44011</v>
      </c>
      <c r="F18650" s="205" t="s">
        <v>127</v>
      </c>
      <c r="G18650" s="205" t="s">
        <v>287</v>
      </c>
      <c r="H18650" s="207" t="s">
        <v>1876</v>
      </c>
      <c r="I18650" s="207" t="s">
        <v>127</v>
      </c>
      <c r="J18650" s="207">
        <v>-897.6</v>
      </c>
      <c r="K18650" s="79" t="str">
        <f>IFERROR(IFERROR(VLOOKUP(I18650,'DE-PARA'!B:D,3,0),VLOOKUP(I18650,'DE-PARA'!C:D,2,0)),"NÃO ENCONTRADO")</f>
        <v>Pessoal</v>
      </c>
      <c r="L18650" s="56" t="str">
        <f>VLOOKUP(K18650,'Base -Receita-Despesa'!$B:$AS,1,FALSE)</f>
        <v>Pessoal</v>
      </c>
    </row>
    <row r="18651" spans="1:12" x14ac:dyDescent="0.3">
      <c r="A18651" s="286" t="str">
        <f t="shared" si="582"/>
        <v>2020</v>
      </c>
      <c r="B18651" s="205" t="s">
        <v>693</v>
      </c>
      <c r="C18651" s="205" t="s">
        <v>692</v>
      </c>
      <c r="D18651" s="72" t="str">
        <f t="shared" si="583"/>
        <v>jun/2020</v>
      </c>
      <c r="E18651" s="206">
        <v>44011</v>
      </c>
      <c r="F18651" s="205" t="s">
        <v>201</v>
      </c>
      <c r="G18651" s="205" t="s">
        <v>287</v>
      </c>
      <c r="H18651" s="207" t="s">
        <v>1887</v>
      </c>
      <c r="I18651" s="207" t="s">
        <v>123</v>
      </c>
      <c r="J18651" s="208">
        <v>-500000</v>
      </c>
      <c r="K18651" s="79" t="str">
        <f>IFERROR(IFERROR(VLOOKUP(I18651,'DE-PARA'!B:D,3,0),VLOOKUP(I18651,'DE-PARA'!C:D,2,0)),"NÃO ENCONTRADO")</f>
        <v>TEV – Transferências Entre Contas (Entradas)</v>
      </c>
      <c r="L18651" s="56" t="str">
        <f>VLOOKUP(K18651,'Base -Receita-Despesa'!$B:$AS,1,FALSE)</f>
        <v>TEV – Transferências Entre Contas (Entradas)</v>
      </c>
    </row>
    <row r="18652" spans="1:12" x14ac:dyDescent="0.3">
      <c r="A18652" s="286">
        <f t="shared" si="582"/>
        <v>0</v>
      </c>
      <c r="B18652" s="289" t="s">
        <v>691</v>
      </c>
      <c r="C18652" s="289" t="s">
        <v>692</v>
      </c>
      <c r="D18652" s="290" t="str">
        <f t="shared" si="583"/>
        <v>jun/2020</v>
      </c>
      <c r="E18652" s="291">
        <v>44011</v>
      </c>
      <c r="F18652" s="289"/>
      <c r="G18652" s="289" t="s">
        <v>287</v>
      </c>
      <c r="H18652" s="292" t="s">
        <v>3090</v>
      </c>
      <c r="I18652" s="292"/>
      <c r="J18652" s="293">
        <v>-22589.74</v>
      </c>
      <c r="K18652" s="79" t="str">
        <f>IFERROR(IFERROR(VLOOKUP(I18652,'DE-PARA'!B:D,3,0),VLOOKUP(I18652,'DE-PARA'!C:D,2,0)),"NÃO ENCONTRADO")</f>
        <v>NÃO ENCONTRADO</v>
      </c>
      <c r="L18652" s="56" t="e">
        <f>VLOOKUP(K18652,'Base -Receita-Despesa'!$B:$AS,1,FALSE)</f>
        <v>#N/A</v>
      </c>
    </row>
    <row r="18653" spans="1:12" x14ac:dyDescent="0.3">
      <c r="A18653" s="286">
        <f t="shared" si="582"/>
        <v>0</v>
      </c>
      <c r="B18653" s="289" t="s">
        <v>691</v>
      </c>
      <c r="C18653" s="289" t="s">
        <v>692</v>
      </c>
      <c r="D18653" s="290" t="str">
        <f t="shared" si="583"/>
        <v>jun/2020</v>
      </c>
      <c r="E18653" s="291">
        <v>44011</v>
      </c>
      <c r="F18653" s="289"/>
      <c r="G18653" s="289" t="s">
        <v>287</v>
      </c>
      <c r="H18653" s="292" t="s">
        <v>3091</v>
      </c>
      <c r="I18653" s="292"/>
      <c r="J18653" s="293">
        <v>-22506.65</v>
      </c>
      <c r="K18653" s="79" t="str">
        <f>IFERROR(IFERROR(VLOOKUP(I18653,'DE-PARA'!B:D,3,0),VLOOKUP(I18653,'DE-PARA'!C:D,2,0)),"NÃO ENCONTRADO")</f>
        <v>NÃO ENCONTRADO</v>
      </c>
      <c r="L18653" s="56" t="e">
        <f>VLOOKUP(K18653,'Base -Receita-Despesa'!$B:$AS,1,FALSE)</f>
        <v>#N/A</v>
      </c>
    </row>
    <row r="18654" spans="1:12" x14ac:dyDescent="0.3">
      <c r="A18654" s="286" t="str">
        <f t="shared" si="582"/>
        <v>2020</v>
      </c>
      <c r="B18654" s="205" t="s">
        <v>691</v>
      </c>
      <c r="C18654" s="205" t="s">
        <v>692</v>
      </c>
      <c r="D18654" s="72" t="str">
        <f t="shared" si="583"/>
        <v>jun/2020</v>
      </c>
      <c r="E18654" s="206">
        <v>44012</v>
      </c>
      <c r="F18654" s="205" t="s">
        <v>223</v>
      </c>
      <c r="G18654" s="205" t="s">
        <v>287</v>
      </c>
      <c r="H18654" s="207" t="s">
        <v>3092</v>
      </c>
      <c r="I18654" s="207" t="s">
        <v>130</v>
      </c>
      <c r="J18654" s="207">
        <v>10</v>
      </c>
      <c r="K18654" s="79" t="str">
        <f>IFERROR(IFERROR(VLOOKUP(I18654,'DE-PARA'!B:D,3,0),VLOOKUP(I18654,'DE-PARA'!C:D,2,0)),"NÃO ENCONTRADO")</f>
        <v>Outras Saídas</v>
      </c>
      <c r="L18654" s="56" t="str">
        <f>VLOOKUP(K18654,'Base -Receita-Despesa'!$B:$AS,1,FALSE)</f>
        <v>Outras Saídas</v>
      </c>
    </row>
    <row r="18655" spans="1:12" x14ac:dyDescent="0.3">
      <c r="A18655" s="286" t="str">
        <f t="shared" si="582"/>
        <v>2020</v>
      </c>
      <c r="B18655" s="205" t="s">
        <v>691</v>
      </c>
      <c r="C18655" s="205" t="s">
        <v>692</v>
      </c>
      <c r="D18655" s="72" t="str">
        <f t="shared" si="583"/>
        <v>jun/2020</v>
      </c>
      <c r="E18655" s="206">
        <v>44012</v>
      </c>
      <c r="F18655" s="205" t="s">
        <v>223</v>
      </c>
      <c r="G18655" s="205" t="s">
        <v>287</v>
      </c>
      <c r="H18655" s="207" t="s">
        <v>3092</v>
      </c>
      <c r="I18655" s="207" t="s">
        <v>130</v>
      </c>
      <c r="J18655" s="207">
        <v>10</v>
      </c>
      <c r="K18655" s="79" t="str">
        <f>IFERROR(IFERROR(VLOOKUP(I18655,'DE-PARA'!B:D,3,0),VLOOKUP(I18655,'DE-PARA'!C:D,2,0)),"NÃO ENCONTRADO")</f>
        <v>Outras Saídas</v>
      </c>
      <c r="L18655" s="56" t="str">
        <f>VLOOKUP(K18655,'Base -Receita-Despesa'!$B:$AS,1,FALSE)</f>
        <v>Outras Saídas</v>
      </c>
    </row>
    <row r="18656" spans="1:12" x14ac:dyDescent="0.3">
      <c r="A18656" s="286" t="str">
        <f t="shared" si="582"/>
        <v>2020</v>
      </c>
      <c r="B18656" s="205" t="s">
        <v>691</v>
      </c>
      <c r="C18656" s="205" t="s">
        <v>692</v>
      </c>
      <c r="D18656" s="72" t="str">
        <f t="shared" si="583"/>
        <v>jun/2020</v>
      </c>
      <c r="E18656" s="206">
        <v>44012</v>
      </c>
      <c r="F18656" s="205">
        <v>238984</v>
      </c>
      <c r="G18656" s="205" t="s">
        <v>287</v>
      </c>
      <c r="H18656" s="207" t="s">
        <v>2660</v>
      </c>
      <c r="I18656" s="207" t="s">
        <v>241</v>
      </c>
      <c r="J18656" s="208">
        <v>7972</v>
      </c>
      <c r="K18656" s="79" t="str">
        <f>IFERROR(IFERROR(VLOOKUP(I18656,'DE-PARA'!B:D,3,0),VLOOKUP(I18656,'DE-PARA'!C:D,2,0)),"NÃO ENCONTRADO")</f>
        <v>Materiais</v>
      </c>
      <c r="L18656" s="56" t="str">
        <f>VLOOKUP(K18656,'Base -Receita-Despesa'!$B:$AS,1,FALSE)</f>
        <v>Materiais</v>
      </c>
    </row>
    <row r="18657" spans="1:12" x14ac:dyDescent="0.3">
      <c r="A18657" s="286" t="str">
        <f t="shared" si="582"/>
        <v>2020</v>
      </c>
      <c r="B18657" s="205" t="s">
        <v>691</v>
      </c>
      <c r="C18657" s="205" t="s">
        <v>692</v>
      </c>
      <c r="D18657" s="72" t="str">
        <f t="shared" si="583"/>
        <v>jun/2020</v>
      </c>
      <c r="E18657" s="206">
        <v>44012</v>
      </c>
      <c r="F18657" s="205" t="s">
        <v>211</v>
      </c>
      <c r="G18657" s="205" t="s">
        <v>287</v>
      </c>
      <c r="H18657" s="207" t="s">
        <v>3093</v>
      </c>
      <c r="I18657" s="207" t="s">
        <v>139</v>
      </c>
      <c r="J18657" s="207">
        <v>37.15</v>
      </c>
      <c r="K18657" s="79" t="str">
        <f>IFERROR(IFERROR(VLOOKUP(I18657,'DE-PARA'!B:D,3,0),VLOOKUP(I18657,'DE-PARA'!C:D,2,0)),"NÃO ENCONTRADO")</f>
        <v>Outras Saídas</v>
      </c>
      <c r="L18657" s="56" t="str">
        <f>VLOOKUP(K18657,'Base -Receita-Despesa'!$B:$AS,1,FALSE)</f>
        <v>Outras Saídas</v>
      </c>
    </row>
    <row r="18658" spans="1:12" x14ac:dyDescent="0.3">
      <c r="A18658" s="286" t="str">
        <f t="shared" si="582"/>
        <v>2020</v>
      </c>
      <c r="B18658" s="205" t="s">
        <v>691</v>
      </c>
      <c r="C18658" s="205" t="s">
        <v>692</v>
      </c>
      <c r="D18658" s="72" t="str">
        <f t="shared" si="583"/>
        <v>jun/2020</v>
      </c>
      <c r="E18658" s="206">
        <v>44012</v>
      </c>
      <c r="F18658" s="205">
        <v>178600</v>
      </c>
      <c r="G18658" s="205" t="s">
        <v>287</v>
      </c>
      <c r="H18658" s="207" t="s">
        <v>2721</v>
      </c>
      <c r="I18658" s="207" t="s">
        <v>240</v>
      </c>
      <c r="J18658" s="207">
        <v>-334.74</v>
      </c>
      <c r="K18658" s="79" t="str">
        <f>IFERROR(IFERROR(VLOOKUP(I18658,'DE-PARA'!B:D,3,0),VLOOKUP(I18658,'DE-PARA'!C:D,2,0)),"NÃO ENCONTRADO")</f>
        <v>Materiais</v>
      </c>
      <c r="L18658" s="56" t="str">
        <f>VLOOKUP(K18658,'Base -Receita-Despesa'!$B:$AS,1,FALSE)</f>
        <v>Materiais</v>
      </c>
    </row>
    <row r="18659" spans="1:12" x14ac:dyDescent="0.3">
      <c r="A18659" s="286" t="str">
        <f t="shared" si="582"/>
        <v>2020</v>
      </c>
      <c r="B18659" s="205" t="s">
        <v>691</v>
      </c>
      <c r="C18659" s="205" t="s">
        <v>692</v>
      </c>
      <c r="D18659" s="72" t="str">
        <f t="shared" si="583"/>
        <v>jun/2020</v>
      </c>
      <c r="E18659" s="206">
        <v>44012</v>
      </c>
      <c r="F18659" s="205">
        <v>178600</v>
      </c>
      <c r="G18659" s="205" t="s">
        <v>287</v>
      </c>
      <c r="H18659" s="207" t="s">
        <v>2721</v>
      </c>
      <c r="I18659" s="207" t="s">
        <v>240</v>
      </c>
      <c r="J18659" s="208">
        <v>-3564.34</v>
      </c>
      <c r="K18659" s="79" t="str">
        <f>IFERROR(IFERROR(VLOOKUP(I18659,'DE-PARA'!B:D,3,0),VLOOKUP(I18659,'DE-PARA'!C:D,2,0)),"NÃO ENCONTRADO")</f>
        <v>Materiais</v>
      </c>
      <c r="L18659" s="56" t="str">
        <f>VLOOKUP(K18659,'Base -Receita-Despesa'!$B:$AS,1,FALSE)</f>
        <v>Materiais</v>
      </c>
    </row>
    <row r="18660" spans="1:12" x14ac:dyDescent="0.3">
      <c r="A18660" s="286" t="str">
        <f t="shared" si="582"/>
        <v>2020</v>
      </c>
      <c r="B18660" s="205" t="s">
        <v>691</v>
      </c>
      <c r="C18660" s="205" t="s">
        <v>692</v>
      </c>
      <c r="D18660" s="72" t="str">
        <f t="shared" si="583"/>
        <v>jun/2020</v>
      </c>
      <c r="E18660" s="206">
        <v>44012</v>
      </c>
      <c r="F18660" s="205" t="s">
        <v>1670</v>
      </c>
      <c r="G18660" s="205" t="s">
        <v>287</v>
      </c>
      <c r="H18660" s="207" t="s">
        <v>3094</v>
      </c>
      <c r="I18660" s="207" t="s">
        <v>126</v>
      </c>
      <c r="J18660" s="208">
        <v>-4202.46</v>
      </c>
      <c r="K18660" s="79" t="str">
        <f>IFERROR(IFERROR(VLOOKUP(I18660,'DE-PARA'!B:D,3,0),VLOOKUP(I18660,'DE-PARA'!C:D,2,0)),"NÃO ENCONTRADO")</f>
        <v>Rescisões Trabalhistas</v>
      </c>
      <c r="L18660" s="56" t="str">
        <f>VLOOKUP(K18660,'Base -Receita-Despesa'!$B:$AS,1,FALSE)</f>
        <v>Rescisões Trabalhistas</v>
      </c>
    </row>
    <row r="18661" spans="1:12" x14ac:dyDescent="0.3">
      <c r="A18661" s="286" t="str">
        <f t="shared" si="582"/>
        <v>2020</v>
      </c>
      <c r="B18661" s="205" t="s">
        <v>691</v>
      </c>
      <c r="C18661" s="205" t="s">
        <v>692</v>
      </c>
      <c r="D18661" s="72" t="str">
        <f t="shared" si="583"/>
        <v>jun/2020</v>
      </c>
      <c r="E18661" s="206">
        <v>44012</v>
      </c>
      <c r="F18661" s="205">
        <v>8858</v>
      </c>
      <c r="G18661" s="205" t="s">
        <v>287</v>
      </c>
      <c r="H18661" s="207" t="s">
        <v>2366</v>
      </c>
      <c r="I18661" s="207" t="s">
        <v>135</v>
      </c>
      <c r="J18661" s="208">
        <v>-3180</v>
      </c>
      <c r="K18661" s="79" t="str">
        <f>IFERROR(IFERROR(VLOOKUP(I18661,'DE-PARA'!B:D,3,0),VLOOKUP(I18661,'DE-PARA'!C:D,2,0)),"NÃO ENCONTRADO")</f>
        <v>Concessionárias (água, luz e telefone)</v>
      </c>
      <c r="L18661" s="56" t="str">
        <f>VLOOKUP(K18661,'Base -Receita-Despesa'!$B:$AS,1,FALSE)</f>
        <v>Concessionárias (água, luz e telefone)</v>
      </c>
    </row>
    <row r="18662" spans="1:12" x14ac:dyDescent="0.3">
      <c r="A18662" s="286" t="str">
        <f t="shared" si="582"/>
        <v>2020</v>
      </c>
      <c r="B18662" s="205" t="s">
        <v>691</v>
      </c>
      <c r="C18662" s="205" t="s">
        <v>692</v>
      </c>
      <c r="D18662" s="72" t="str">
        <f t="shared" si="583"/>
        <v>jun/2020</v>
      </c>
      <c r="E18662" s="206">
        <v>44012</v>
      </c>
      <c r="F18662" s="205">
        <v>8271</v>
      </c>
      <c r="G18662" s="205" t="s">
        <v>287</v>
      </c>
      <c r="H18662" s="207" t="s">
        <v>2366</v>
      </c>
      <c r="I18662" s="207" t="s">
        <v>135</v>
      </c>
      <c r="J18662" s="208">
        <v>-3180</v>
      </c>
      <c r="K18662" s="79" t="str">
        <f>IFERROR(IFERROR(VLOOKUP(I18662,'DE-PARA'!B:D,3,0),VLOOKUP(I18662,'DE-PARA'!C:D,2,0)),"NÃO ENCONTRADO")</f>
        <v>Concessionárias (água, luz e telefone)</v>
      </c>
      <c r="L18662" s="56" t="str">
        <f>VLOOKUP(K18662,'Base -Receita-Despesa'!$B:$AS,1,FALSE)</f>
        <v>Concessionárias (água, luz e telefone)</v>
      </c>
    </row>
    <row r="18663" spans="1:12" x14ac:dyDescent="0.3">
      <c r="A18663" s="286" t="str">
        <f t="shared" si="582"/>
        <v>2020</v>
      </c>
      <c r="B18663" s="205" t="s">
        <v>691</v>
      </c>
      <c r="C18663" s="205" t="s">
        <v>692</v>
      </c>
      <c r="D18663" s="72" t="str">
        <f t="shared" si="583"/>
        <v>jun/2020</v>
      </c>
      <c r="E18663" s="206">
        <v>44012</v>
      </c>
      <c r="F18663" s="205">
        <v>3078</v>
      </c>
      <c r="G18663" s="205" t="s">
        <v>287</v>
      </c>
      <c r="H18663" s="207" t="s">
        <v>2848</v>
      </c>
      <c r="I18663" s="207" t="s">
        <v>260</v>
      </c>
      <c r="J18663" s="208">
        <v>-17680</v>
      </c>
      <c r="K18663" s="79" t="str">
        <f>IFERROR(IFERROR(VLOOKUP(I18663,'DE-PARA'!B:D,3,0),VLOOKUP(I18663,'DE-PARA'!C:D,2,0)),"NÃO ENCONTRADO")</f>
        <v>Serviços</v>
      </c>
      <c r="L18663" s="56" t="str">
        <f>VLOOKUP(K18663,'Base -Receita-Despesa'!$B:$AS,1,FALSE)</f>
        <v>Serviços</v>
      </c>
    </row>
    <row r="18664" spans="1:12" x14ac:dyDescent="0.3">
      <c r="A18664" s="286" t="str">
        <f t="shared" si="582"/>
        <v>2020</v>
      </c>
      <c r="B18664" s="205" t="s">
        <v>691</v>
      </c>
      <c r="C18664" s="205" t="s">
        <v>692</v>
      </c>
      <c r="D18664" s="72" t="str">
        <f t="shared" si="583"/>
        <v>jun/2020</v>
      </c>
      <c r="E18664" s="206">
        <v>44012</v>
      </c>
      <c r="F18664" s="205">
        <v>3076</v>
      </c>
      <c r="G18664" s="205" t="s">
        <v>287</v>
      </c>
      <c r="H18664" s="207" t="s">
        <v>2848</v>
      </c>
      <c r="I18664" s="207" t="s">
        <v>260</v>
      </c>
      <c r="J18664" s="208">
        <v>-9930</v>
      </c>
      <c r="K18664" s="79" t="str">
        <f>IFERROR(IFERROR(VLOOKUP(I18664,'DE-PARA'!B:D,3,0),VLOOKUP(I18664,'DE-PARA'!C:D,2,0)),"NÃO ENCONTRADO")</f>
        <v>Serviços</v>
      </c>
      <c r="L18664" s="56" t="str">
        <f>VLOOKUP(K18664,'Base -Receita-Despesa'!$B:$AS,1,FALSE)</f>
        <v>Serviços</v>
      </c>
    </row>
    <row r="18665" spans="1:12" x14ac:dyDescent="0.3">
      <c r="A18665" s="286" t="str">
        <f t="shared" si="582"/>
        <v>2020</v>
      </c>
      <c r="B18665" s="205" t="s">
        <v>691</v>
      </c>
      <c r="C18665" s="205" t="s">
        <v>692</v>
      </c>
      <c r="D18665" s="72" t="str">
        <f t="shared" si="583"/>
        <v>jun/2020</v>
      </c>
      <c r="E18665" s="206">
        <v>44012</v>
      </c>
      <c r="F18665" s="205">
        <v>202013650</v>
      </c>
      <c r="G18665" s="205" t="s">
        <v>287</v>
      </c>
      <c r="H18665" s="207" t="s">
        <v>2701</v>
      </c>
      <c r="I18665" s="207" t="s">
        <v>118</v>
      </c>
      <c r="J18665" s="207">
        <v>-436.7</v>
      </c>
      <c r="K18665" s="79" t="str">
        <f>IFERROR(IFERROR(VLOOKUP(I18665,'DE-PARA'!B:D,3,0),VLOOKUP(I18665,'DE-PARA'!C:D,2,0)),"NÃO ENCONTRADO")</f>
        <v>Serviços</v>
      </c>
      <c r="L18665" s="56" t="str">
        <f>VLOOKUP(K18665,'Base -Receita-Despesa'!$B:$AS,1,FALSE)</f>
        <v>Serviços</v>
      </c>
    </row>
    <row r="18666" spans="1:12" x14ac:dyDescent="0.3">
      <c r="A18666" s="286" t="str">
        <f t="shared" si="582"/>
        <v>2020</v>
      </c>
      <c r="B18666" s="205" t="s">
        <v>691</v>
      </c>
      <c r="C18666" s="205" t="s">
        <v>692</v>
      </c>
      <c r="D18666" s="72" t="str">
        <f t="shared" si="583"/>
        <v>jun/2020</v>
      </c>
      <c r="E18666" s="206">
        <v>44012</v>
      </c>
      <c r="F18666" s="205">
        <v>202010105</v>
      </c>
      <c r="G18666" s="205" t="s">
        <v>287</v>
      </c>
      <c r="H18666" s="207" t="s">
        <v>2701</v>
      </c>
      <c r="I18666" s="207" t="s">
        <v>118</v>
      </c>
      <c r="J18666" s="207">
        <v>-448.91</v>
      </c>
      <c r="K18666" s="79" t="str">
        <f>IFERROR(IFERROR(VLOOKUP(I18666,'DE-PARA'!B:D,3,0),VLOOKUP(I18666,'DE-PARA'!C:D,2,0)),"NÃO ENCONTRADO")</f>
        <v>Serviços</v>
      </c>
      <c r="L18666" s="56" t="str">
        <f>VLOOKUP(K18666,'Base -Receita-Despesa'!$B:$AS,1,FALSE)</f>
        <v>Serviços</v>
      </c>
    </row>
    <row r="18667" spans="1:12" x14ac:dyDescent="0.3">
      <c r="A18667" s="286" t="str">
        <f t="shared" si="582"/>
        <v>2020</v>
      </c>
      <c r="B18667" s="205" t="s">
        <v>691</v>
      </c>
      <c r="C18667" s="205" t="s">
        <v>692</v>
      </c>
      <c r="D18667" s="72" t="str">
        <f t="shared" si="583"/>
        <v>jun/2020</v>
      </c>
      <c r="E18667" s="206">
        <v>44012</v>
      </c>
      <c r="F18667" s="205">
        <v>91</v>
      </c>
      <c r="G18667" s="205" t="s">
        <v>287</v>
      </c>
      <c r="H18667" s="207" t="s">
        <v>3095</v>
      </c>
      <c r="I18667" s="207" t="s">
        <v>235</v>
      </c>
      <c r="J18667" s="208">
        <v>-8618</v>
      </c>
      <c r="K18667" s="79" t="str">
        <f>IFERROR(IFERROR(VLOOKUP(I18667,'DE-PARA'!B:D,3,0),VLOOKUP(I18667,'DE-PARA'!C:D,2,0)),"NÃO ENCONTRADO")</f>
        <v>Pessoal</v>
      </c>
      <c r="L18667" s="56" t="str">
        <f>VLOOKUP(K18667,'Base -Receita-Despesa'!$B:$AS,1,FALSE)</f>
        <v>Pessoal</v>
      </c>
    </row>
    <row r="18668" spans="1:12" x14ac:dyDescent="0.3">
      <c r="A18668" s="286" t="str">
        <f t="shared" si="582"/>
        <v>2020</v>
      </c>
      <c r="B18668" s="205" t="s">
        <v>691</v>
      </c>
      <c r="C18668" s="205" t="s">
        <v>692</v>
      </c>
      <c r="D18668" s="72" t="str">
        <f t="shared" si="583"/>
        <v>jun/2020</v>
      </c>
      <c r="E18668" s="206">
        <v>44012</v>
      </c>
      <c r="F18668" s="205">
        <v>119383</v>
      </c>
      <c r="G18668" s="205" t="s">
        <v>287</v>
      </c>
      <c r="H18668" s="207" t="s">
        <v>1714</v>
      </c>
      <c r="I18668" s="207" t="s">
        <v>146</v>
      </c>
      <c r="J18668" s="208">
        <v>-7113.43</v>
      </c>
      <c r="K18668" s="79" t="str">
        <f>IFERROR(IFERROR(VLOOKUP(I18668,'DE-PARA'!B:D,3,0),VLOOKUP(I18668,'DE-PARA'!C:D,2,0)),"NÃO ENCONTRADO")</f>
        <v>Serviços</v>
      </c>
      <c r="L18668" s="56" t="str">
        <f>VLOOKUP(K18668,'Base -Receita-Despesa'!$B:$AS,1,FALSE)</f>
        <v>Serviços</v>
      </c>
    </row>
    <row r="18669" spans="1:12" x14ac:dyDescent="0.3">
      <c r="A18669" s="286" t="str">
        <f t="shared" si="582"/>
        <v>2020</v>
      </c>
      <c r="B18669" s="205" t="s">
        <v>691</v>
      </c>
      <c r="C18669" s="205" t="s">
        <v>692</v>
      </c>
      <c r="D18669" s="72" t="str">
        <f t="shared" si="583"/>
        <v>jun/2020</v>
      </c>
      <c r="E18669" s="206">
        <v>44012</v>
      </c>
      <c r="F18669" s="205">
        <v>710</v>
      </c>
      <c r="G18669" s="205" t="s">
        <v>287</v>
      </c>
      <c r="H18669" s="207" t="s">
        <v>3096</v>
      </c>
      <c r="I18669" s="207" t="s">
        <v>118</v>
      </c>
      <c r="J18669" s="207">
        <v>-880</v>
      </c>
      <c r="K18669" s="79" t="str">
        <f>IFERROR(IFERROR(VLOOKUP(I18669,'DE-PARA'!B:D,3,0),VLOOKUP(I18669,'DE-PARA'!C:D,2,0)),"NÃO ENCONTRADO")</f>
        <v>Serviços</v>
      </c>
      <c r="L18669" s="56" t="str">
        <f>VLOOKUP(K18669,'Base -Receita-Despesa'!$B:$AS,1,FALSE)</f>
        <v>Serviços</v>
      </c>
    </row>
    <row r="18670" spans="1:12" x14ac:dyDescent="0.3">
      <c r="A18670" s="286" t="str">
        <f t="shared" si="582"/>
        <v>2020</v>
      </c>
      <c r="B18670" s="205" t="s">
        <v>691</v>
      </c>
      <c r="C18670" s="205" t="s">
        <v>692</v>
      </c>
      <c r="D18670" s="72" t="str">
        <f t="shared" si="583"/>
        <v>jun/2020</v>
      </c>
      <c r="E18670" s="206">
        <v>44012</v>
      </c>
      <c r="F18670" s="205">
        <v>707</v>
      </c>
      <c r="G18670" s="205" t="s">
        <v>287</v>
      </c>
      <c r="H18670" s="207" t="s">
        <v>3096</v>
      </c>
      <c r="I18670" s="207" t="s">
        <v>118</v>
      </c>
      <c r="J18670" s="207">
        <v>-880</v>
      </c>
      <c r="K18670" s="79" t="str">
        <f>IFERROR(IFERROR(VLOOKUP(I18670,'DE-PARA'!B:D,3,0),VLOOKUP(I18670,'DE-PARA'!C:D,2,0)),"NÃO ENCONTRADO")</f>
        <v>Serviços</v>
      </c>
      <c r="L18670" s="56" t="str">
        <f>VLOOKUP(K18670,'Base -Receita-Despesa'!$B:$AS,1,FALSE)</f>
        <v>Serviços</v>
      </c>
    </row>
    <row r="18671" spans="1:12" x14ac:dyDescent="0.3">
      <c r="A18671" s="286" t="str">
        <f t="shared" si="582"/>
        <v>2020</v>
      </c>
      <c r="B18671" s="205" t="s">
        <v>691</v>
      </c>
      <c r="C18671" s="205" t="s">
        <v>692</v>
      </c>
      <c r="D18671" s="72" t="str">
        <f t="shared" si="583"/>
        <v>jun/2020</v>
      </c>
      <c r="E18671" s="206">
        <v>44012</v>
      </c>
      <c r="F18671" s="205">
        <v>706</v>
      </c>
      <c r="G18671" s="205" t="s">
        <v>287</v>
      </c>
      <c r="H18671" s="207" t="s">
        <v>3096</v>
      </c>
      <c r="I18671" s="207" t="s">
        <v>118</v>
      </c>
      <c r="J18671" s="207">
        <v>-880</v>
      </c>
      <c r="K18671" s="79" t="str">
        <f>IFERROR(IFERROR(VLOOKUP(I18671,'DE-PARA'!B:D,3,0),VLOOKUP(I18671,'DE-PARA'!C:D,2,0)),"NÃO ENCONTRADO")</f>
        <v>Serviços</v>
      </c>
      <c r="L18671" s="56" t="str">
        <f>VLOOKUP(K18671,'Base -Receita-Despesa'!$B:$AS,1,FALSE)</f>
        <v>Serviços</v>
      </c>
    </row>
    <row r="18672" spans="1:12" x14ac:dyDescent="0.3">
      <c r="A18672" s="286" t="str">
        <f t="shared" si="582"/>
        <v>2020</v>
      </c>
      <c r="B18672" s="205" t="s">
        <v>691</v>
      </c>
      <c r="C18672" s="205" t="s">
        <v>692</v>
      </c>
      <c r="D18672" s="72" t="str">
        <f t="shared" si="583"/>
        <v>jun/2020</v>
      </c>
      <c r="E18672" s="206">
        <v>44012</v>
      </c>
      <c r="F18672" s="205">
        <v>709</v>
      </c>
      <c r="G18672" s="205" t="s">
        <v>287</v>
      </c>
      <c r="H18672" s="207" t="s">
        <v>3096</v>
      </c>
      <c r="I18672" s="207" t="s">
        <v>118</v>
      </c>
      <c r="J18672" s="207">
        <v>-880</v>
      </c>
      <c r="K18672" s="79" t="str">
        <f>IFERROR(IFERROR(VLOOKUP(I18672,'DE-PARA'!B:D,3,0),VLOOKUP(I18672,'DE-PARA'!C:D,2,0)),"NÃO ENCONTRADO")</f>
        <v>Serviços</v>
      </c>
      <c r="L18672" s="56" t="str">
        <f>VLOOKUP(K18672,'Base -Receita-Despesa'!$B:$AS,1,FALSE)</f>
        <v>Serviços</v>
      </c>
    </row>
    <row r="18673" spans="1:12" x14ac:dyDescent="0.3">
      <c r="A18673" s="286" t="str">
        <f t="shared" si="582"/>
        <v>2020</v>
      </c>
      <c r="B18673" s="205" t="s">
        <v>691</v>
      </c>
      <c r="C18673" s="205" t="s">
        <v>692</v>
      </c>
      <c r="D18673" s="72" t="str">
        <f t="shared" si="583"/>
        <v>jun/2020</v>
      </c>
      <c r="E18673" s="206">
        <v>44012</v>
      </c>
      <c r="F18673" s="205">
        <v>708</v>
      </c>
      <c r="G18673" s="205" t="s">
        <v>287</v>
      </c>
      <c r="H18673" s="207" t="s">
        <v>3096</v>
      </c>
      <c r="I18673" s="207" t="s">
        <v>118</v>
      </c>
      <c r="J18673" s="207">
        <v>-880</v>
      </c>
      <c r="K18673" s="79" t="str">
        <f>IFERROR(IFERROR(VLOOKUP(I18673,'DE-PARA'!B:D,3,0),VLOOKUP(I18673,'DE-PARA'!C:D,2,0)),"NÃO ENCONTRADO")</f>
        <v>Serviços</v>
      </c>
      <c r="L18673" s="56" t="str">
        <f>VLOOKUP(K18673,'Base -Receita-Despesa'!$B:$AS,1,FALSE)</f>
        <v>Serviços</v>
      </c>
    </row>
    <row r="18674" spans="1:12" x14ac:dyDescent="0.3">
      <c r="A18674" s="286" t="str">
        <f t="shared" si="582"/>
        <v>2020</v>
      </c>
      <c r="B18674" s="205" t="s">
        <v>691</v>
      </c>
      <c r="C18674" s="205" t="s">
        <v>692</v>
      </c>
      <c r="D18674" s="72" t="str">
        <f t="shared" si="583"/>
        <v>jun/2020</v>
      </c>
      <c r="E18674" s="206">
        <v>44012</v>
      </c>
      <c r="F18674" s="205">
        <v>715</v>
      </c>
      <c r="G18674" s="205" t="s">
        <v>287</v>
      </c>
      <c r="H18674" s="207" t="s">
        <v>3096</v>
      </c>
      <c r="I18674" s="207" t="s">
        <v>118</v>
      </c>
      <c r="J18674" s="207">
        <v>-880</v>
      </c>
      <c r="K18674" s="79" t="str">
        <f>IFERROR(IFERROR(VLOOKUP(I18674,'DE-PARA'!B:D,3,0),VLOOKUP(I18674,'DE-PARA'!C:D,2,0)),"NÃO ENCONTRADO")</f>
        <v>Serviços</v>
      </c>
      <c r="L18674" s="56" t="str">
        <f>VLOOKUP(K18674,'Base -Receita-Despesa'!$B:$AS,1,FALSE)</f>
        <v>Serviços</v>
      </c>
    </row>
    <row r="18675" spans="1:12" x14ac:dyDescent="0.3">
      <c r="A18675" s="286" t="str">
        <f t="shared" si="582"/>
        <v>2020</v>
      </c>
      <c r="B18675" s="205" t="s">
        <v>691</v>
      </c>
      <c r="C18675" s="205" t="s">
        <v>692</v>
      </c>
      <c r="D18675" s="72" t="str">
        <f t="shared" si="583"/>
        <v>jun/2020</v>
      </c>
      <c r="E18675" s="206">
        <v>44012</v>
      </c>
      <c r="F18675" s="205">
        <v>308</v>
      </c>
      <c r="G18675" s="205" t="s">
        <v>287</v>
      </c>
      <c r="H18675" s="207" t="s">
        <v>3075</v>
      </c>
      <c r="I18675" s="207" t="s">
        <v>235</v>
      </c>
      <c r="J18675" s="208">
        <v>-3707.1</v>
      </c>
      <c r="K18675" s="79" t="str">
        <f>IFERROR(IFERROR(VLOOKUP(I18675,'DE-PARA'!B:D,3,0),VLOOKUP(I18675,'DE-PARA'!C:D,2,0)),"NÃO ENCONTRADO")</f>
        <v>Pessoal</v>
      </c>
      <c r="L18675" s="56" t="str">
        <f>VLOOKUP(K18675,'Base -Receita-Despesa'!$B:$AS,1,FALSE)</f>
        <v>Pessoal</v>
      </c>
    </row>
    <row r="18676" spans="1:12" x14ac:dyDescent="0.3">
      <c r="A18676" s="286" t="str">
        <f t="shared" si="582"/>
        <v>2020</v>
      </c>
      <c r="B18676" s="205" t="s">
        <v>691</v>
      </c>
      <c r="C18676" s="205" t="s">
        <v>692</v>
      </c>
      <c r="D18676" s="72" t="str">
        <f t="shared" si="583"/>
        <v>jun/2020</v>
      </c>
      <c r="E18676" s="206">
        <v>44012</v>
      </c>
      <c r="F18676" s="205">
        <v>238984</v>
      </c>
      <c r="G18676" s="205" t="s">
        <v>287</v>
      </c>
      <c r="H18676" s="207" t="s">
        <v>2660</v>
      </c>
      <c r="I18676" s="207" t="s">
        <v>241</v>
      </c>
      <c r="J18676" s="208">
        <v>-7972</v>
      </c>
      <c r="K18676" s="79" t="str">
        <f>IFERROR(IFERROR(VLOOKUP(I18676,'DE-PARA'!B:D,3,0),VLOOKUP(I18676,'DE-PARA'!C:D,2,0)),"NÃO ENCONTRADO")</f>
        <v>Materiais</v>
      </c>
      <c r="L18676" s="56" t="str">
        <f>VLOOKUP(K18676,'Base -Receita-Despesa'!$B:$AS,1,FALSE)</f>
        <v>Materiais</v>
      </c>
    </row>
    <row r="18677" spans="1:12" x14ac:dyDescent="0.3">
      <c r="A18677" s="286" t="str">
        <f t="shared" si="582"/>
        <v>2020</v>
      </c>
      <c r="B18677" s="205" t="s">
        <v>691</v>
      </c>
      <c r="C18677" s="205" t="s">
        <v>692</v>
      </c>
      <c r="D18677" s="72" t="str">
        <f t="shared" si="583"/>
        <v>jun/2020</v>
      </c>
      <c r="E18677" s="206">
        <v>44012</v>
      </c>
      <c r="F18677" s="205">
        <v>470</v>
      </c>
      <c r="G18677" s="205"/>
      <c r="H18677" s="207" t="s">
        <v>2533</v>
      </c>
      <c r="I18677" s="207" t="s">
        <v>137</v>
      </c>
      <c r="J18677" s="208">
        <v>-3663.32</v>
      </c>
      <c r="K18677" s="79" t="str">
        <f>IFERROR(IFERROR(VLOOKUP(I18677,'DE-PARA'!B:D,3,0),VLOOKUP(I18677,'DE-PARA'!C:D,2,0)),"NÃO ENCONTRADO")</f>
        <v>Materiais</v>
      </c>
      <c r="L18677" s="56" t="str">
        <f>VLOOKUP(K18677,'Base -Receita-Despesa'!$B:$AS,1,FALSE)</f>
        <v>Materiais</v>
      </c>
    </row>
    <row r="18678" spans="1:12" x14ac:dyDescent="0.3">
      <c r="A18678" s="286" t="str">
        <f t="shared" si="582"/>
        <v>2020</v>
      </c>
      <c r="B18678" s="205" t="s">
        <v>691</v>
      </c>
      <c r="C18678" s="205" t="s">
        <v>692</v>
      </c>
      <c r="D18678" s="72" t="str">
        <f t="shared" si="583"/>
        <v>jun/2020</v>
      </c>
      <c r="E18678" s="206">
        <v>44012</v>
      </c>
      <c r="F18678" s="205" t="s">
        <v>125</v>
      </c>
      <c r="G18678" s="205" t="s">
        <v>287</v>
      </c>
      <c r="H18678" s="207" t="s">
        <v>3094</v>
      </c>
      <c r="I18678" s="207" t="s">
        <v>126</v>
      </c>
      <c r="J18678" s="208">
        <v>-11764.06</v>
      </c>
      <c r="K18678" s="79" t="str">
        <f>IFERROR(IFERROR(VLOOKUP(I18678,'DE-PARA'!B:D,3,0),VLOOKUP(I18678,'DE-PARA'!C:D,2,0)),"NÃO ENCONTRADO")</f>
        <v>Rescisões Trabalhistas</v>
      </c>
      <c r="L18678" s="56" t="str">
        <f>VLOOKUP(K18678,'Base -Receita-Despesa'!$B:$AS,1,FALSE)</f>
        <v>Rescisões Trabalhistas</v>
      </c>
    </row>
    <row r="18679" spans="1:12" x14ac:dyDescent="0.3">
      <c r="A18679" s="286" t="str">
        <f t="shared" ref="A18679:A18742" si="584">IF(K18679="NÃO ENCONTRADO",0,RIGHT(D18679,4))</f>
        <v>2020</v>
      </c>
      <c r="B18679" s="205" t="s">
        <v>691</v>
      </c>
      <c r="C18679" s="205" t="s">
        <v>692</v>
      </c>
      <c r="D18679" s="72" t="str">
        <f t="shared" si="583"/>
        <v>jun/2020</v>
      </c>
      <c r="E18679" s="206">
        <v>44012</v>
      </c>
      <c r="F18679" s="205" t="s">
        <v>210</v>
      </c>
      <c r="G18679" s="205" t="s">
        <v>287</v>
      </c>
      <c r="H18679" s="207" t="s">
        <v>196</v>
      </c>
      <c r="I18679" s="207" t="s">
        <v>130</v>
      </c>
      <c r="J18679" s="207">
        <v>-10</v>
      </c>
      <c r="K18679" s="79" t="str">
        <f>IFERROR(IFERROR(VLOOKUP(I18679,'DE-PARA'!B:D,3,0),VLOOKUP(I18679,'DE-PARA'!C:D,2,0)),"NÃO ENCONTRADO")</f>
        <v>Outras Saídas</v>
      </c>
      <c r="L18679" s="56" t="str">
        <f>VLOOKUP(K18679,'Base -Receita-Despesa'!$B:$AS,1,FALSE)</f>
        <v>Outras Saídas</v>
      </c>
    </row>
    <row r="18680" spans="1:12" x14ac:dyDescent="0.3">
      <c r="A18680" s="286" t="str">
        <f t="shared" si="584"/>
        <v>2020</v>
      </c>
      <c r="B18680" s="205" t="s">
        <v>691</v>
      </c>
      <c r="C18680" s="205" t="s">
        <v>692</v>
      </c>
      <c r="D18680" s="72" t="str">
        <f t="shared" si="583"/>
        <v>jun/2020</v>
      </c>
      <c r="E18680" s="206">
        <v>44012</v>
      </c>
      <c r="F18680" s="205" t="s">
        <v>210</v>
      </c>
      <c r="G18680" s="205" t="s">
        <v>303</v>
      </c>
      <c r="H18680" s="207" t="s">
        <v>196</v>
      </c>
      <c r="I18680" s="207" t="s">
        <v>130</v>
      </c>
      <c r="J18680" s="207">
        <v>-10</v>
      </c>
      <c r="K18680" s="79" t="str">
        <f>IFERROR(IFERROR(VLOOKUP(I18680,'DE-PARA'!B:D,3,0),VLOOKUP(I18680,'DE-PARA'!C:D,2,0)),"NÃO ENCONTRADO")</f>
        <v>Outras Saídas</v>
      </c>
      <c r="L18680" s="56" t="str">
        <f>VLOOKUP(K18680,'Base -Receita-Despesa'!$B:$AS,1,FALSE)</f>
        <v>Outras Saídas</v>
      </c>
    </row>
    <row r="18681" spans="1:12" x14ac:dyDescent="0.3">
      <c r="A18681" s="286" t="str">
        <f t="shared" si="584"/>
        <v>2020</v>
      </c>
      <c r="B18681" s="205" t="s">
        <v>691</v>
      </c>
      <c r="C18681" s="205" t="s">
        <v>692</v>
      </c>
      <c r="D18681" s="72" t="str">
        <f t="shared" si="583"/>
        <v>jun/2020</v>
      </c>
      <c r="E18681" s="206">
        <v>44012</v>
      </c>
      <c r="F18681" s="205" t="s">
        <v>210</v>
      </c>
      <c r="G18681" s="205" t="s">
        <v>317</v>
      </c>
      <c r="H18681" s="207" t="s">
        <v>196</v>
      </c>
      <c r="I18681" s="207" t="s">
        <v>130</v>
      </c>
      <c r="J18681" s="207">
        <v>-10</v>
      </c>
      <c r="K18681" s="79" t="str">
        <f>IFERROR(IFERROR(VLOOKUP(I18681,'DE-PARA'!B:D,3,0),VLOOKUP(I18681,'DE-PARA'!C:D,2,0)),"NÃO ENCONTRADO")</f>
        <v>Outras Saídas</v>
      </c>
      <c r="L18681" s="56" t="str">
        <f>VLOOKUP(K18681,'Base -Receita-Despesa'!$B:$AS,1,FALSE)</f>
        <v>Outras Saídas</v>
      </c>
    </row>
    <row r="18682" spans="1:12" x14ac:dyDescent="0.3">
      <c r="A18682" s="286" t="str">
        <f t="shared" si="584"/>
        <v>2020</v>
      </c>
      <c r="B18682" s="205" t="s">
        <v>691</v>
      </c>
      <c r="C18682" s="205" t="s">
        <v>692</v>
      </c>
      <c r="D18682" s="72" t="str">
        <f t="shared" si="583"/>
        <v>jun/2020</v>
      </c>
      <c r="E18682" s="206">
        <v>44012</v>
      </c>
      <c r="F18682" s="205" t="s">
        <v>210</v>
      </c>
      <c r="G18682" s="205" t="s">
        <v>656</v>
      </c>
      <c r="H18682" s="207" t="s">
        <v>196</v>
      </c>
      <c r="I18682" s="207" t="s">
        <v>130</v>
      </c>
      <c r="J18682" s="207">
        <v>-10</v>
      </c>
      <c r="K18682" s="79" t="str">
        <f>IFERROR(IFERROR(VLOOKUP(I18682,'DE-PARA'!B:D,3,0),VLOOKUP(I18682,'DE-PARA'!C:D,2,0)),"NÃO ENCONTRADO")</f>
        <v>Outras Saídas</v>
      </c>
      <c r="L18682" s="56" t="str">
        <f>VLOOKUP(K18682,'Base -Receita-Despesa'!$B:$AS,1,FALSE)</f>
        <v>Outras Saídas</v>
      </c>
    </row>
    <row r="18683" spans="1:12" x14ac:dyDescent="0.3">
      <c r="A18683" s="286" t="str">
        <f t="shared" si="584"/>
        <v>2020</v>
      </c>
      <c r="B18683" s="205" t="s">
        <v>691</v>
      </c>
      <c r="C18683" s="205" t="s">
        <v>692</v>
      </c>
      <c r="D18683" s="72" t="str">
        <f t="shared" si="583"/>
        <v>jun/2020</v>
      </c>
      <c r="E18683" s="206">
        <v>44012</v>
      </c>
      <c r="F18683" s="205" t="s">
        <v>210</v>
      </c>
      <c r="G18683" s="205" t="s">
        <v>302</v>
      </c>
      <c r="H18683" s="207" t="s">
        <v>196</v>
      </c>
      <c r="I18683" s="207" t="s">
        <v>130</v>
      </c>
      <c r="J18683" s="207">
        <v>-10</v>
      </c>
      <c r="K18683" s="79" t="str">
        <f>IFERROR(IFERROR(VLOOKUP(I18683,'DE-PARA'!B:D,3,0),VLOOKUP(I18683,'DE-PARA'!C:D,2,0)),"NÃO ENCONTRADO")</f>
        <v>Outras Saídas</v>
      </c>
      <c r="L18683" s="56" t="str">
        <f>VLOOKUP(K18683,'Base -Receita-Despesa'!$B:$AS,1,FALSE)</f>
        <v>Outras Saídas</v>
      </c>
    </row>
    <row r="18684" spans="1:12" x14ac:dyDescent="0.3">
      <c r="A18684" s="286" t="str">
        <f t="shared" si="584"/>
        <v>2020</v>
      </c>
      <c r="B18684" s="205" t="s">
        <v>691</v>
      </c>
      <c r="C18684" s="205" t="s">
        <v>692</v>
      </c>
      <c r="D18684" s="72" t="str">
        <f t="shared" si="583"/>
        <v>jun/2020</v>
      </c>
      <c r="E18684" s="206">
        <v>44012</v>
      </c>
      <c r="F18684" s="205" t="s">
        <v>210</v>
      </c>
      <c r="G18684" s="205" t="s">
        <v>2530</v>
      </c>
      <c r="H18684" s="207" t="s">
        <v>196</v>
      </c>
      <c r="I18684" s="207" t="s">
        <v>130</v>
      </c>
      <c r="J18684" s="207">
        <v>-10</v>
      </c>
      <c r="K18684" s="79" t="str">
        <f>IFERROR(IFERROR(VLOOKUP(I18684,'DE-PARA'!B:D,3,0),VLOOKUP(I18684,'DE-PARA'!C:D,2,0)),"NÃO ENCONTRADO")</f>
        <v>Outras Saídas</v>
      </c>
      <c r="L18684" s="56" t="str">
        <f>VLOOKUP(K18684,'Base -Receita-Despesa'!$B:$AS,1,FALSE)</f>
        <v>Outras Saídas</v>
      </c>
    </row>
    <row r="18685" spans="1:12" x14ac:dyDescent="0.3">
      <c r="A18685" s="286" t="str">
        <f t="shared" si="584"/>
        <v>2020</v>
      </c>
      <c r="B18685" s="205" t="s">
        <v>691</v>
      </c>
      <c r="C18685" s="205" t="s">
        <v>692</v>
      </c>
      <c r="D18685" s="72" t="str">
        <f t="shared" si="583"/>
        <v>jun/2020</v>
      </c>
      <c r="E18685" s="206">
        <v>44012</v>
      </c>
      <c r="F18685" s="205" t="s">
        <v>210</v>
      </c>
      <c r="G18685" s="205" t="s">
        <v>3097</v>
      </c>
      <c r="H18685" s="207" t="s">
        <v>196</v>
      </c>
      <c r="I18685" s="207" t="s">
        <v>130</v>
      </c>
      <c r="J18685" s="207">
        <v>-10</v>
      </c>
      <c r="K18685" s="79" t="str">
        <f>IFERROR(IFERROR(VLOOKUP(I18685,'DE-PARA'!B:D,3,0),VLOOKUP(I18685,'DE-PARA'!C:D,2,0)),"NÃO ENCONTRADO")</f>
        <v>Outras Saídas</v>
      </c>
      <c r="L18685" s="56" t="str">
        <f>VLOOKUP(K18685,'Base -Receita-Despesa'!$B:$AS,1,FALSE)</f>
        <v>Outras Saídas</v>
      </c>
    </row>
    <row r="18686" spans="1:12" x14ac:dyDescent="0.3">
      <c r="A18686" s="286" t="str">
        <f t="shared" si="584"/>
        <v>2020</v>
      </c>
      <c r="B18686" s="205" t="s">
        <v>691</v>
      </c>
      <c r="C18686" s="205" t="s">
        <v>692</v>
      </c>
      <c r="D18686" s="72" t="str">
        <f t="shared" si="583"/>
        <v>jun/2020</v>
      </c>
      <c r="E18686" s="206">
        <v>44012</v>
      </c>
      <c r="F18686" s="205" t="s">
        <v>210</v>
      </c>
      <c r="G18686" s="205" t="s">
        <v>3098</v>
      </c>
      <c r="H18686" s="207" t="s">
        <v>196</v>
      </c>
      <c r="I18686" s="207" t="s">
        <v>130</v>
      </c>
      <c r="J18686" s="207">
        <v>-10</v>
      </c>
      <c r="K18686" s="79" t="str">
        <f>IFERROR(IFERROR(VLOOKUP(I18686,'DE-PARA'!B:D,3,0),VLOOKUP(I18686,'DE-PARA'!C:D,2,0)),"NÃO ENCONTRADO")</f>
        <v>Outras Saídas</v>
      </c>
      <c r="L18686" s="56" t="str">
        <f>VLOOKUP(K18686,'Base -Receita-Despesa'!$B:$AS,1,FALSE)</f>
        <v>Outras Saídas</v>
      </c>
    </row>
    <row r="18687" spans="1:12" x14ac:dyDescent="0.3">
      <c r="A18687" s="286" t="str">
        <f t="shared" si="584"/>
        <v>2020</v>
      </c>
      <c r="B18687" s="205" t="s">
        <v>691</v>
      </c>
      <c r="C18687" s="205" t="s">
        <v>692</v>
      </c>
      <c r="D18687" s="72" t="str">
        <f t="shared" si="583"/>
        <v>jun/2020</v>
      </c>
      <c r="E18687" s="206">
        <v>44012</v>
      </c>
      <c r="F18687" s="205" t="s">
        <v>210</v>
      </c>
      <c r="G18687" s="205" t="s">
        <v>3099</v>
      </c>
      <c r="H18687" s="207" t="s">
        <v>196</v>
      </c>
      <c r="I18687" s="207" t="s">
        <v>130</v>
      </c>
      <c r="J18687" s="207">
        <v>-10</v>
      </c>
      <c r="K18687" s="79" t="str">
        <f>IFERROR(IFERROR(VLOOKUP(I18687,'DE-PARA'!B:D,3,0),VLOOKUP(I18687,'DE-PARA'!C:D,2,0)),"NÃO ENCONTRADO")</f>
        <v>Outras Saídas</v>
      </c>
      <c r="L18687" s="56" t="str">
        <f>VLOOKUP(K18687,'Base -Receita-Despesa'!$B:$AS,1,FALSE)</f>
        <v>Outras Saídas</v>
      </c>
    </row>
    <row r="18688" spans="1:12" x14ac:dyDescent="0.3">
      <c r="A18688" s="286" t="str">
        <f t="shared" si="584"/>
        <v>2020</v>
      </c>
      <c r="B18688" s="205" t="s">
        <v>691</v>
      </c>
      <c r="C18688" s="205" t="s">
        <v>692</v>
      </c>
      <c r="D18688" s="72" t="str">
        <f t="shared" si="583"/>
        <v>jun/2020</v>
      </c>
      <c r="E18688" s="206">
        <v>44012</v>
      </c>
      <c r="F18688" s="205" t="s">
        <v>210</v>
      </c>
      <c r="G18688" s="205" t="s">
        <v>3100</v>
      </c>
      <c r="H18688" s="207" t="s">
        <v>196</v>
      </c>
      <c r="I18688" s="207" t="s">
        <v>130</v>
      </c>
      <c r="J18688" s="207">
        <v>-10</v>
      </c>
      <c r="K18688" s="79" t="str">
        <f>IFERROR(IFERROR(VLOOKUP(I18688,'DE-PARA'!B:D,3,0),VLOOKUP(I18688,'DE-PARA'!C:D,2,0)),"NÃO ENCONTRADO")</f>
        <v>Outras Saídas</v>
      </c>
      <c r="L18688" s="56" t="str">
        <f>VLOOKUP(K18688,'Base -Receita-Despesa'!$B:$AS,1,FALSE)</f>
        <v>Outras Saídas</v>
      </c>
    </row>
    <row r="18689" spans="1:12" x14ac:dyDescent="0.3">
      <c r="A18689" s="286" t="str">
        <f t="shared" si="584"/>
        <v>2020</v>
      </c>
      <c r="B18689" s="205" t="s">
        <v>691</v>
      </c>
      <c r="C18689" s="205" t="s">
        <v>692</v>
      </c>
      <c r="D18689" s="72" t="str">
        <f t="shared" si="583"/>
        <v>jun/2020</v>
      </c>
      <c r="E18689" s="206">
        <v>44012</v>
      </c>
      <c r="F18689" s="205" t="s">
        <v>127</v>
      </c>
      <c r="G18689" s="205" t="s">
        <v>287</v>
      </c>
      <c r="H18689" s="207" t="s">
        <v>1955</v>
      </c>
      <c r="I18689" s="207" t="s">
        <v>128</v>
      </c>
      <c r="J18689" s="208">
        <v>-1685.25</v>
      </c>
      <c r="K18689" s="79" t="str">
        <f>IFERROR(IFERROR(VLOOKUP(I18689,'DE-PARA'!B:D,3,0),VLOOKUP(I18689,'DE-PARA'!C:D,2,0)),"NÃO ENCONTRADO")</f>
        <v>Pessoal</v>
      </c>
      <c r="L18689" s="56" t="str">
        <f>VLOOKUP(K18689,'Base -Receita-Despesa'!$B:$AS,1,FALSE)</f>
        <v>Pessoal</v>
      </c>
    </row>
    <row r="18690" spans="1:12" x14ac:dyDescent="0.3">
      <c r="A18690" s="286" t="str">
        <f t="shared" si="584"/>
        <v>2020</v>
      </c>
      <c r="B18690" s="205" t="s">
        <v>691</v>
      </c>
      <c r="C18690" s="205" t="s">
        <v>692</v>
      </c>
      <c r="D18690" s="72" t="str">
        <f t="shared" si="583"/>
        <v>jun/2020</v>
      </c>
      <c r="E18690" s="206">
        <v>44012</v>
      </c>
      <c r="F18690" s="205">
        <v>434280</v>
      </c>
      <c r="G18690" s="205" t="s">
        <v>287</v>
      </c>
      <c r="H18690" s="207" t="s">
        <v>1039</v>
      </c>
      <c r="I18690" s="207" t="s">
        <v>245</v>
      </c>
      <c r="J18690" s="207">
        <v>-158.5</v>
      </c>
      <c r="K18690" s="79" t="str">
        <f>IFERROR(IFERROR(VLOOKUP(I18690,'DE-PARA'!B:D,3,0),VLOOKUP(I18690,'DE-PARA'!C:D,2,0)),"NÃO ENCONTRADO")</f>
        <v>Materiais</v>
      </c>
      <c r="L18690" s="56" t="str">
        <f>VLOOKUP(K18690,'Base -Receita-Despesa'!$B:$AS,1,FALSE)</f>
        <v>Materiais</v>
      </c>
    </row>
    <row r="18691" spans="1:12" x14ac:dyDescent="0.3">
      <c r="A18691" s="286" t="str">
        <f t="shared" si="584"/>
        <v>2020</v>
      </c>
      <c r="B18691" s="205" t="s">
        <v>691</v>
      </c>
      <c r="C18691" s="205" t="s">
        <v>692</v>
      </c>
      <c r="D18691" s="72" t="str">
        <f t="shared" si="583"/>
        <v>jun/2020</v>
      </c>
      <c r="E18691" s="206">
        <v>44012</v>
      </c>
      <c r="F18691" s="205">
        <v>434556</v>
      </c>
      <c r="G18691" s="205" t="s">
        <v>287</v>
      </c>
      <c r="H18691" s="207" t="s">
        <v>1039</v>
      </c>
      <c r="I18691" s="207" t="s">
        <v>245</v>
      </c>
      <c r="J18691" s="207">
        <v>-158.5</v>
      </c>
      <c r="K18691" s="79" t="str">
        <f>IFERROR(IFERROR(VLOOKUP(I18691,'DE-PARA'!B:D,3,0),VLOOKUP(I18691,'DE-PARA'!C:D,2,0)),"NÃO ENCONTRADO")</f>
        <v>Materiais</v>
      </c>
      <c r="L18691" s="56" t="str">
        <f>VLOOKUP(K18691,'Base -Receita-Despesa'!$B:$AS,1,FALSE)</f>
        <v>Materiais</v>
      </c>
    </row>
    <row r="18692" spans="1:12" x14ac:dyDescent="0.3">
      <c r="A18692" s="286" t="str">
        <f t="shared" si="584"/>
        <v>2020</v>
      </c>
      <c r="B18692" s="205" t="s">
        <v>691</v>
      </c>
      <c r="C18692" s="205" t="s">
        <v>692</v>
      </c>
      <c r="D18692" s="72" t="str">
        <f t="shared" ref="D18692:D18755" si="585">TEXT(E18692,"mmm/aaaa")</f>
        <v>jun/2020</v>
      </c>
      <c r="E18692" s="206">
        <v>44012</v>
      </c>
      <c r="F18692" s="205">
        <v>434509</v>
      </c>
      <c r="G18692" s="205" t="s">
        <v>287</v>
      </c>
      <c r="H18692" s="207" t="s">
        <v>1039</v>
      </c>
      <c r="I18692" s="207" t="s">
        <v>245</v>
      </c>
      <c r="J18692" s="207">
        <v>-158.5</v>
      </c>
      <c r="K18692" s="79" t="str">
        <f>IFERROR(IFERROR(VLOOKUP(I18692,'DE-PARA'!B:D,3,0),VLOOKUP(I18692,'DE-PARA'!C:D,2,0)),"NÃO ENCONTRADO")</f>
        <v>Materiais</v>
      </c>
      <c r="L18692" s="56" t="str">
        <f>VLOOKUP(K18692,'Base -Receita-Despesa'!$B:$AS,1,FALSE)</f>
        <v>Materiais</v>
      </c>
    </row>
    <row r="18693" spans="1:12" x14ac:dyDescent="0.3">
      <c r="A18693" s="286" t="str">
        <f t="shared" si="584"/>
        <v>2020</v>
      </c>
      <c r="B18693" s="205" t="s">
        <v>691</v>
      </c>
      <c r="C18693" s="205" t="s">
        <v>692</v>
      </c>
      <c r="D18693" s="72" t="str">
        <f t="shared" si="585"/>
        <v>jun/2020</v>
      </c>
      <c r="E18693" s="206">
        <v>44012</v>
      </c>
      <c r="F18693" s="205">
        <v>434514</v>
      </c>
      <c r="G18693" s="205" t="s">
        <v>287</v>
      </c>
      <c r="H18693" s="207" t="s">
        <v>1039</v>
      </c>
      <c r="I18693" s="207" t="s">
        <v>245</v>
      </c>
      <c r="J18693" s="207">
        <v>-165.43</v>
      </c>
      <c r="K18693" s="79" t="str">
        <f>IFERROR(IFERROR(VLOOKUP(I18693,'DE-PARA'!B:D,3,0),VLOOKUP(I18693,'DE-PARA'!C:D,2,0)),"NÃO ENCONTRADO")</f>
        <v>Materiais</v>
      </c>
      <c r="L18693" s="56" t="str">
        <f>VLOOKUP(K18693,'Base -Receita-Despesa'!$B:$AS,1,FALSE)</f>
        <v>Materiais</v>
      </c>
    </row>
    <row r="18694" spans="1:12" x14ac:dyDescent="0.3">
      <c r="A18694" s="286" t="str">
        <f t="shared" si="584"/>
        <v>2020</v>
      </c>
      <c r="B18694" s="205" t="s">
        <v>691</v>
      </c>
      <c r="C18694" s="205" t="s">
        <v>692</v>
      </c>
      <c r="D18694" s="72" t="str">
        <f t="shared" si="585"/>
        <v>jun/2020</v>
      </c>
      <c r="E18694" s="206">
        <v>44012</v>
      </c>
      <c r="F18694" s="205">
        <v>434301</v>
      </c>
      <c r="G18694" s="205" t="s">
        <v>287</v>
      </c>
      <c r="H18694" s="207" t="s">
        <v>1039</v>
      </c>
      <c r="I18694" s="207" t="s">
        <v>245</v>
      </c>
      <c r="J18694" s="207">
        <v>-177.84</v>
      </c>
      <c r="K18694" s="79" t="str">
        <f>IFERROR(IFERROR(VLOOKUP(I18694,'DE-PARA'!B:D,3,0),VLOOKUP(I18694,'DE-PARA'!C:D,2,0)),"NÃO ENCONTRADO")</f>
        <v>Materiais</v>
      </c>
      <c r="L18694" s="56" t="str">
        <f>VLOOKUP(K18694,'Base -Receita-Despesa'!$B:$AS,1,FALSE)</f>
        <v>Materiais</v>
      </c>
    </row>
    <row r="18695" spans="1:12" x14ac:dyDescent="0.3">
      <c r="A18695" s="286" t="str">
        <f t="shared" si="584"/>
        <v>2020</v>
      </c>
      <c r="B18695" s="205" t="s">
        <v>691</v>
      </c>
      <c r="C18695" s="205" t="s">
        <v>692</v>
      </c>
      <c r="D18695" s="72" t="str">
        <f t="shared" si="585"/>
        <v>jun/2020</v>
      </c>
      <c r="E18695" s="206">
        <v>44012</v>
      </c>
      <c r="F18695" s="205">
        <v>434303</v>
      </c>
      <c r="G18695" s="205" t="s">
        <v>287</v>
      </c>
      <c r="H18695" s="207" t="s">
        <v>1039</v>
      </c>
      <c r="I18695" s="207" t="s">
        <v>245</v>
      </c>
      <c r="J18695" s="207">
        <v>-212.29</v>
      </c>
      <c r="K18695" s="79" t="str">
        <f>IFERROR(IFERROR(VLOOKUP(I18695,'DE-PARA'!B:D,3,0),VLOOKUP(I18695,'DE-PARA'!C:D,2,0)),"NÃO ENCONTRADO")</f>
        <v>Materiais</v>
      </c>
      <c r="L18695" s="56" t="str">
        <f>VLOOKUP(K18695,'Base -Receita-Despesa'!$B:$AS,1,FALSE)</f>
        <v>Materiais</v>
      </c>
    </row>
    <row r="18696" spans="1:12" x14ac:dyDescent="0.3">
      <c r="A18696" s="286" t="str">
        <f t="shared" si="584"/>
        <v>2020</v>
      </c>
      <c r="B18696" s="205" t="s">
        <v>691</v>
      </c>
      <c r="C18696" s="205" t="s">
        <v>692</v>
      </c>
      <c r="D18696" s="72" t="str">
        <f t="shared" si="585"/>
        <v>jun/2020</v>
      </c>
      <c r="E18696" s="206">
        <v>44012</v>
      </c>
      <c r="F18696" s="205">
        <v>434508</v>
      </c>
      <c r="G18696" s="205" t="s">
        <v>287</v>
      </c>
      <c r="H18696" s="207" t="s">
        <v>1039</v>
      </c>
      <c r="I18696" s="207" t="s">
        <v>245</v>
      </c>
      <c r="J18696" s="207">
        <v>-212.29</v>
      </c>
      <c r="K18696" s="79" t="str">
        <f>IFERROR(IFERROR(VLOOKUP(I18696,'DE-PARA'!B:D,3,0),VLOOKUP(I18696,'DE-PARA'!C:D,2,0)),"NÃO ENCONTRADO")</f>
        <v>Materiais</v>
      </c>
      <c r="L18696" s="56" t="str">
        <f>VLOOKUP(K18696,'Base -Receita-Despesa'!$B:$AS,1,FALSE)</f>
        <v>Materiais</v>
      </c>
    </row>
    <row r="18697" spans="1:12" x14ac:dyDescent="0.3">
      <c r="A18697" s="286" t="str">
        <f t="shared" si="584"/>
        <v>2020</v>
      </c>
      <c r="B18697" s="205" t="s">
        <v>691</v>
      </c>
      <c r="C18697" s="205" t="s">
        <v>692</v>
      </c>
      <c r="D18697" s="72" t="str">
        <f t="shared" si="585"/>
        <v>jun/2020</v>
      </c>
      <c r="E18697" s="206">
        <v>44012</v>
      </c>
      <c r="F18697" s="205">
        <v>430545</v>
      </c>
      <c r="G18697" s="205" t="s">
        <v>287</v>
      </c>
      <c r="H18697" s="207" t="s">
        <v>1039</v>
      </c>
      <c r="I18697" s="207" t="s">
        <v>245</v>
      </c>
      <c r="J18697" s="207">
        <v>-221.04</v>
      </c>
      <c r="K18697" s="79" t="str">
        <f>IFERROR(IFERROR(VLOOKUP(I18697,'DE-PARA'!B:D,3,0),VLOOKUP(I18697,'DE-PARA'!C:D,2,0)),"NÃO ENCONTRADO")</f>
        <v>Materiais</v>
      </c>
      <c r="L18697" s="56" t="str">
        <f>VLOOKUP(K18697,'Base -Receita-Despesa'!$B:$AS,1,FALSE)</f>
        <v>Materiais</v>
      </c>
    </row>
    <row r="18698" spans="1:12" x14ac:dyDescent="0.3">
      <c r="A18698" s="286" t="str">
        <f t="shared" si="584"/>
        <v>2020</v>
      </c>
      <c r="B18698" s="205" t="s">
        <v>691</v>
      </c>
      <c r="C18698" s="205" t="s">
        <v>692</v>
      </c>
      <c r="D18698" s="72" t="str">
        <f t="shared" si="585"/>
        <v>jun/2020</v>
      </c>
      <c r="E18698" s="206">
        <v>44012</v>
      </c>
      <c r="F18698" s="205">
        <v>433170</v>
      </c>
      <c r="G18698" s="205" t="s">
        <v>287</v>
      </c>
      <c r="H18698" s="207" t="s">
        <v>1039</v>
      </c>
      <c r="I18698" s="207" t="s">
        <v>245</v>
      </c>
      <c r="J18698" s="207">
        <v>-228.55</v>
      </c>
      <c r="K18698" s="79" t="str">
        <f>IFERROR(IFERROR(VLOOKUP(I18698,'DE-PARA'!B:D,3,0),VLOOKUP(I18698,'DE-PARA'!C:D,2,0)),"NÃO ENCONTRADO")</f>
        <v>Materiais</v>
      </c>
      <c r="L18698" s="56" t="str">
        <f>VLOOKUP(K18698,'Base -Receita-Despesa'!$B:$AS,1,FALSE)</f>
        <v>Materiais</v>
      </c>
    </row>
    <row r="18699" spans="1:12" x14ac:dyDescent="0.3">
      <c r="A18699" s="286" t="str">
        <f t="shared" si="584"/>
        <v>2020</v>
      </c>
      <c r="B18699" s="205" t="s">
        <v>691</v>
      </c>
      <c r="C18699" s="205" t="s">
        <v>692</v>
      </c>
      <c r="D18699" s="72" t="str">
        <f t="shared" si="585"/>
        <v>jun/2020</v>
      </c>
      <c r="E18699" s="206">
        <v>44012</v>
      </c>
      <c r="F18699" s="205">
        <v>434524</v>
      </c>
      <c r="G18699" s="205" t="s">
        <v>287</v>
      </c>
      <c r="H18699" s="207" t="s">
        <v>1039</v>
      </c>
      <c r="I18699" s="234" t="s">
        <v>245</v>
      </c>
      <c r="J18699" s="207">
        <v>-247.93</v>
      </c>
      <c r="K18699" s="79" t="str">
        <f>IFERROR(IFERROR(VLOOKUP(I18699,'DE-PARA'!B:D,3,0),VLOOKUP(I18699,'DE-PARA'!C:D,2,0)),"NÃO ENCONTRADO")</f>
        <v>Materiais</v>
      </c>
      <c r="L18699" s="56" t="str">
        <f>VLOOKUP(K18699,'Base -Receita-Despesa'!$B:$AS,1,FALSE)</f>
        <v>Materiais</v>
      </c>
    </row>
    <row r="18700" spans="1:12" x14ac:dyDescent="0.3">
      <c r="A18700" s="286" t="str">
        <f t="shared" si="584"/>
        <v>2020</v>
      </c>
      <c r="B18700" s="205" t="s">
        <v>691</v>
      </c>
      <c r="C18700" s="205" t="s">
        <v>692</v>
      </c>
      <c r="D18700" s="72" t="str">
        <f t="shared" si="585"/>
        <v>jun/2020</v>
      </c>
      <c r="E18700" s="206">
        <v>44012</v>
      </c>
      <c r="F18700" s="205">
        <v>434510</v>
      </c>
      <c r="G18700" s="205" t="s">
        <v>287</v>
      </c>
      <c r="H18700" s="207" t="s">
        <v>1039</v>
      </c>
      <c r="I18700" s="207" t="s">
        <v>245</v>
      </c>
      <c r="J18700" s="207">
        <v>-247.93</v>
      </c>
      <c r="K18700" s="79" t="str">
        <f>IFERROR(IFERROR(VLOOKUP(I18700,'DE-PARA'!B:D,3,0),VLOOKUP(I18700,'DE-PARA'!C:D,2,0)),"NÃO ENCONTRADO")</f>
        <v>Materiais</v>
      </c>
      <c r="L18700" s="56" t="str">
        <f>VLOOKUP(K18700,'Base -Receita-Despesa'!$B:$AS,1,FALSE)</f>
        <v>Materiais</v>
      </c>
    </row>
    <row r="18701" spans="1:12" x14ac:dyDescent="0.3">
      <c r="A18701" s="286" t="str">
        <f t="shared" si="584"/>
        <v>2020</v>
      </c>
      <c r="B18701" s="205" t="s">
        <v>691</v>
      </c>
      <c r="C18701" s="205" t="s">
        <v>692</v>
      </c>
      <c r="D18701" s="72" t="str">
        <f t="shared" si="585"/>
        <v>jun/2020</v>
      </c>
      <c r="E18701" s="206">
        <v>44012</v>
      </c>
      <c r="F18701" s="205">
        <v>434299</v>
      </c>
      <c r="G18701" s="205" t="s">
        <v>287</v>
      </c>
      <c r="H18701" s="207" t="s">
        <v>1039</v>
      </c>
      <c r="I18701" s="234" t="s">
        <v>245</v>
      </c>
      <c r="J18701" s="207">
        <v>-258.27</v>
      </c>
      <c r="K18701" s="79" t="str">
        <f>IFERROR(IFERROR(VLOOKUP(I18701,'DE-PARA'!B:D,3,0),VLOOKUP(I18701,'DE-PARA'!C:D,2,0)),"NÃO ENCONTRADO")</f>
        <v>Materiais</v>
      </c>
      <c r="L18701" s="56" t="str">
        <f>VLOOKUP(K18701,'Base -Receita-Despesa'!$B:$AS,1,FALSE)</f>
        <v>Materiais</v>
      </c>
    </row>
    <row r="18702" spans="1:12" x14ac:dyDescent="0.3">
      <c r="A18702" s="286" t="str">
        <f t="shared" si="584"/>
        <v>2020</v>
      </c>
      <c r="B18702" s="205" t="s">
        <v>691</v>
      </c>
      <c r="C18702" s="205" t="s">
        <v>692</v>
      </c>
      <c r="D18702" s="72" t="str">
        <f t="shared" si="585"/>
        <v>jun/2020</v>
      </c>
      <c r="E18702" s="206">
        <v>44012</v>
      </c>
      <c r="F18702" s="205">
        <v>434295</v>
      </c>
      <c r="G18702" s="205" t="s">
        <v>287</v>
      </c>
      <c r="H18702" s="207" t="s">
        <v>1039</v>
      </c>
      <c r="I18702" s="207" t="s">
        <v>245</v>
      </c>
      <c r="J18702" s="207">
        <v>-259.83999999999997</v>
      </c>
      <c r="K18702" s="79" t="str">
        <f>IFERROR(IFERROR(VLOOKUP(I18702,'DE-PARA'!B:D,3,0),VLOOKUP(I18702,'DE-PARA'!C:D,2,0)),"NÃO ENCONTRADO")</f>
        <v>Materiais</v>
      </c>
      <c r="L18702" s="56" t="str">
        <f>VLOOKUP(K18702,'Base -Receita-Despesa'!$B:$AS,1,FALSE)</f>
        <v>Materiais</v>
      </c>
    </row>
    <row r="18703" spans="1:12" x14ac:dyDescent="0.3">
      <c r="A18703" s="286" t="str">
        <f t="shared" si="584"/>
        <v>2020</v>
      </c>
      <c r="B18703" s="205" t="s">
        <v>691</v>
      </c>
      <c r="C18703" s="205" t="s">
        <v>692</v>
      </c>
      <c r="D18703" s="72" t="str">
        <f t="shared" si="585"/>
        <v>jun/2020</v>
      </c>
      <c r="E18703" s="206">
        <v>44012</v>
      </c>
      <c r="F18703" s="205">
        <v>434288</v>
      </c>
      <c r="G18703" s="205" t="s">
        <v>287</v>
      </c>
      <c r="H18703" s="207" t="s">
        <v>1039</v>
      </c>
      <c r="I18703" s="207" t="s">
        <v>245</v>
      </c>
      <c r="J18703" s="207">
        <v>-259.83999999999997</v>
      </c>
      <c r="K18703" s="79" t="str">
        <f>IFERROR(IFERROR(VLOOKUP(I18703,'DE-PARA'!B:D,3,0),VLOOKUP(I18703,'DE-PARA'!C:D,2,0)),"NÃO ENCONTRADO")</f>
        <v>Materiais</v>
      </c>
      <c r="L18703" s="56" t="str">
        <f>VLOOKUP(K18703,'Base -Receita-Despesa'!$B:$AS,1,FALSE)</f>
        <v>Materiais</v>
      </c>
    </row>
    <row r="18704" spans="1:12" x14ac:dyDescent="0.3">
      <c r="A18704" s="286" t="str">
        <f t="shared" si="584"/>
        <v>2020</v>
      </c>
      <c r="B18704" s="205" t="s">
        <v>691</v>
      </c>
      <c r="C18704" s="205" t="s">
        <v>692</v>
      </c>
      <c r="D18704" s="72" t="str">
        <f t="shared" si="585"/>
        <v>jun/2020</v>
      </c>
      <c r="E18704" s="206">
        <v>44012</v>
      </c>
      <c r="F18704" s="205">
        <v>434298</v>
      </c>
      <c r="G18704" s="205" t="s">
        <v>287</v>
      </c>
      <c r="H18704" s="207" t="s">
        <v>1039</v>
      </c>
      <c r="I18704" s="234" t="s">
        <v>245</v>
      </c>
      <c r="J18704" s="207">
        <v>-259.83999999999997</v>
      </c>
      <c r="K18704" s="79" t="str">
        <f>IFERROR(IFERROR(VLOOKUP(I18704,'DE-PARA'!B:D,3,0),VLOOKUP(I18704,'DE-PARA'!C:D,2,0)),"NÃO ENCONTRADO")</f>
        <v>Materiais</v>
      </c>
      <c r="L18704" s="56" t="str">
        <f>VLOOKUP(K18704,'Base -Receita-Despesa'!$B:$AS,1,FALSE)</f>
        <v>Materiais</v>
      </c>
    </row>
    <row r="18705" spans="1:12" x14ac:dyDescent="0.3">
      <c r="A18705" s="286" t="str">
        <f t="shared" si="584"/>
        <v>2020</v>
      </c>
      <c r="B18705" s="205" t="s">
        <v>691</v>
      </c>
      <c r="C18705" s="205" t="s">
        <v>692</v>
      </c>
      <c r="D18705" s="72" t="str">
        <f t="shared" si="585"/>
        <v>jun/2020</v>
      </c>
      <c r="E18705" s="206">
        <v>44012</v>
      </c>
      <c r="F18705" s="205">
        <v>434512</v>
      </c>
      <c r="G18705" s="205" t="s">
        <v>287</v>
      </c>
      <c r="H18705" s="207" t="s">
        <v>1039</v>
      </c>
      <c r="I18705" s="207" t="s">
        <v>245</v>
      </c>
      <c r="J18705" s="207">
        <v>-266.52</v>
      </c>
      <c r="K18705" s="79" t="str">
        <f>IFERROR(IFERROR(VLOOKUP(I18705,'DE-PARA'!B:D,3,0),VLOOKUP(I18705,'DE-PARA'!C:D,2,0)),"NÃO ENCONTRADO")</f>
        <v>Materiais</v>
      </c>
      <c r="L18705" s="56" t="str">
        <f>VLOOKUP(K18705,'Base -Receita-Despesa'!$B:$AS,1,FALSE)</f>
        <v>Materiais</v>
      </c>
    </row>
    <row r="18706" spans="1:12" x14ac:dyDescent="0.3">
      <c r="A18706" s="286" t="str">
        <f t="shared" si="584"/>
        <v>2020</v>
      </c>
      <c r="B18706" s="205" t="s">
        <v>691</v>
      </c>
      <c r="C18706" s="205" t="s">
        <v>692</v>
      </c>
      <c r="D18706" s="72" t="str">
        <f t="shared" si="585"/>
        <v>jun/2020</v>
      </c>
      <c r="E18706" s="206">
        <v>44012</v>
      </c>
      <c r="F18706" s="205">
        <v>433734</v>
      </c>
      <c r="G18706" s="205" t="s">
        <v>287</v>
      </c>
      <c r="H18706" s="207" t="s">
        <v>1039</v>
      </c>
      <c r="I18706" s="234" t="s">
        <v>245</v>
      </c>
      <c r="J18706" s="207">
        <v>-269.91000000000003</v>
      </c>
      <c r="K18706" s="79" t="str">
        <f>IFERROR(IFERROR(VLOOKUP(I18706,'DE-PARA'!B:D,3,0),VLOOKUP(I18706,'DE-PARA'!C:D,2,0)),"NÃO ENCONTRADO")</f>
        <v>Materiais</v>
      </c>
      <c r="L18706" s="56" t="str">
        <f>VLOOKUP(K18706,'Base -Receita-Despesa'!$B:$AS,1,FALSE)</f>
        <v>Materiais</v>
      </c>
    </row>
    <row r="18707" spans="1:12" x14ac:dyDescent="0.3">
      <c r="A18707" s="286" t="str">
        <f t="shared" si="584"/>
        <v>2020</v>
      </c>
      <c r="B18707" s="205" t="s">
        <v>691</v>
      </c>
      <c r="C18707" s="205" t="s">
        <v>692</v>
      </c>
      <c r="D18707" s="72" t="str">
        <f t="shared" si="585"/>
        <v>jun/2020</v>
      </c>
      <c r="E18707" s="206">
        <v>44012</v>
      </c>
      <c r="F18707" s="205">
        <v>434502</v>
      </c>
      <c r="G18707" s="205" t="s">
        <v>287</v>
      </c>
      <c r="H18707" s="207" t="s">
        <v>1039</v>
      </c>
      <c r="I18707" s="207" t="s">
        <v>245</v>
      </c>
      <c r="J18707" s="207">
        <v>-269.91000000000003</v>
      </c>
      <c r="K18707" s="79" t="str">
        <f>IFERROR(IFERROR(VLOOKUP(I18707,'DE-PARA'!B:D,3,0),VLOOKUP(I18707,'DE-PARA'!C:D,2,0)),"NÃO ENCONTRADO")</f>
        <v>Materiais</v>
      </c>
      <c r="L18707" s="56" t="str">
        <f>VLOOKUP(K18707,'Base -Receita-Despesa'!$B:$AS,1,FALSE)</f>
        <v>Materiais</v>
      </c>
    </row>
    <row r="18708" spans="1:12" x14ac:dyDescent="0.3">
      <c r="A18708" s="286" t="str">
        <f t="shared" si="584"/>
        <v>2020</v>
      </c>
      <c r="B18708" s="205" t="s">
        <v>691</v>
      </c>
      <c r="C18708" s="205" t="s">
        <v>692</v>
      </c>
      <c r="D18708" s="72" t="str">
        <f t="shared" si="585"/>
        <v>jun/2020</v>
      </c>
      <c r="E18708" s="206">
        <v>44012</v>
      </c>
      <c r="F18708" s="205">
        <v>434495</v>
      </c>
      <c r="G18708" s="205" t="s">
        <v>287</v>
      </c>
      <c r="H18708" s="207" t="s">
        <v>1039</v>
      </c>
      <c r="I18708" s="207" t="s">
        <v>245</v>
      </c>
      <c r="J18708" s="207">
        <v>-138.94</v>
      </c>
      <c r="K18708" s="79" t="str">
        <f>IFERROR(IFERROR(VLOOKUP(I18708,'DE-PARA'!B:D,3,0),VLOOKUP(I18708,'DE-PARA'!C:D,2,0)),"NÃO ENCONTRADO")</f>
        <v>Materiais</v>
      </c>
      <c r="L18708" s="56" t="str">
        <f>VLOOKUP(K18708,'Base -Receita-Despesa'!$B:$AS,1,FALSE)</f>
        <v>Materiais</v>
      </c>
    </row>
    <row r="18709" spans="1:12" x14ac:dyDescent="0.3">
      <c r="A18709" s="286" t="str">
        <f t="shared" si="584"/>
        <v>2020</v>
      </c>
      <c r="B18709" s="205" t="s">
        <v>691</v>
      </c>
      <c r="C18709" s="205" t="s">
        <v>692</v>
      </c>
      <c r="D18709" s="72" t="str">
        <f t="shared" si="585"/>
        <v>jun/2020</v>
      </c>
      <c r="E18709" s="206">
        <v>44012</v>
      </c>
      <c r="F18709" s="205">
        <v>434493</v>
      </c>
      <c r="G18709" s="205" t="s">
        <v>287</v>
      </c>
      <c r="H18709" s="207" t="s">
        <v>1039</v>
      </c>
      <c r="I18709" s="207" t="s">
        <v>245</v>
      </c>
      <c r="J18709" s="207">
        <v>-27.61</v>
      </c>
      <c r="K18709" s="79" t="str">
        <f>IFERROR(IFERROR(VLOOKUP(I18709,'DE-PARA'!B:D,3,0),VLOOKUP(I18709,'DE-PARA'!C:D,2,0)),"NÃO ENCONTRADO")</f>
        <v>Materiais</v>
      </c>
      <c r="L18709" s="56" t="str">
        <f>VLOOKUP(K18709,'Base -Receita-Despesa'!$B:$AS,1,FALSE)</f>
        <v>Materiais</v>
      </c>
    </row>
    <row r="18710" spans="1:12" x14ac:dyDescent="0.3">
      <c r="A18710" s="286" t="str">
        <f t="shared" si="584"/>
        <v>2020</v>
      </c>
      <c r="B18710" s="205" t="s">
        <v>691</v>
      </c>
      <c r="C18710" s="205" t="s">
        <v>692</v>
      </c>
      <c r="D18710" s="72" t="str">
        <f t="shared" si="585"/>
        <v>jun/2020</v>
      </c>
      <c r="E18710" s="206">
        <v>44012</v>
      </c>
      <c r="F18710" s="205">
        <v>434281</v>
      </c>
      <c r="G18710" s="205" t="s">
        <v>287</v>
      </c>
      <c r="H18710" s="207" t="s">
        <v>1039</v>
      </c>
      <c r="I18710" s="207" t="s">
        <v>245</v>
      </c>
      <c r="J18710" s="207">
        <v>-293.39999999999998</v>
      </c>
      <c r="K18710" s="79" t="str">
        <f>IFERROR(IFERROR(VLOOKUP(I18710,'DE-PARA'!B:D,3,0),VLOOKUP(I18710,'DE-PARA'!C:D,2,0)),"NÃO ENCONTRADO")</f>
        <v>Materiais</v>
      </c>
      <c r="L18710" s="56" t="str">
        <f>VLOOKUP(K18710,'Base -Receita-Despesa'!$B:$AS,1,FALSE)</f>
        <v>Materiais</v>
      </c>
    </row>
    <row r="18711" spans="1:12" x14ac:dyDescent="0.3">
      <c r="A18711" s="286" t="str">
        <f t="shared" si="584"/>
        <v>2020</v>
      </c>
      <c r="B18711" s="205" t="s">
        <v>691</v>
      </c>
      <c r="C18711" s="205" t="s">
        <v>692</v>
      </c>
      <c r="D18711" s="72" t="str">
        <f t="shared" si="585"/>
        <v>jun/2020</v>
      </c>
      <c r="E18711" s="206">
        <v>44012</v>
      </c>
      <c r="F18711" s="205">
        <v>434285</v>
      </c>
      <c r="G18711" s="205" t="s">
        <v>287</v>
      </c>
      <c r="H18711" s="207" t="s">
        <v>1039</v>
      </c>
      <c r="I18711" s="207" t="s">
        <v>245</v>
      </c>
      <c r="J18711" s="207">
        <v>-330.86</v>
      </c>
      <c r="K18711" s="79" t="str">
        <f>IFERROR(IFERROR(VLOOKUP(I18711,'DE-PARA'!B:D,3,0),VLOOKUP(I18711,'DE-PARA'!C:D,2,0)),"NÃO ENCONTRADO")</f>
        <v>Materiais</v>
      </c>
      <c r="L18711" s="56" t="str">
        <f>VLOOKUP(K18711,'Base -Receita-Despesa'!$B:$AS,1,FALSE)</f>
        <v>Materiais</v>
      </c>
    </row>
    <row r="18712" spans="1:12" x14ac:dyDescent="0.3">
      <c r="A18712" s="286" t="str">
        <f t="shared" si="584"/>
        <v>2020</v>
      </c>
      <c r="B18712" s="205" t="s">
        <v>691</v>
      </c>
      <c r="C18712" s="205" t="s">
        <v>692</v>
      </c>
      <c r="D18712" s="72" t="str">
        <f t="shared" si="585"/>
        <v>jun/2020</v>
      </c>
      <c r="E18712" s="206">
        <v>44012</v>
      </c>
      <c r="F18712" s="205">
        <v>434552</v>
      </c>
      <c r="G18712" s="205" t="s">
        <v>287</v>
      </c>
      <c r="H18712" s="207" t="s">
        <v>1039</v>
      </c>
      <c r="I18712" s="207" t="s">
        <v>245</v>
      </c>
      <c r="J18712" s="207">
        <v>-553.23</v>
      </c>
      <c r="K18712" s="79" t="str">
        <f>IFERROR(IFERROR(VLOOKUP(I18712,'DE-PARA'!B:D,3,0),VLOOKUP(I18712,'DE-PARA'!C:D,2,0)),"NÃO ENCONTRADO")</f>
        <v>Materiais</v>
      </c>
      <c r="L18712" s="56" t="str">
        <f>VLOOKUP(K18712,'Base -Receita-Despesa'!$B:$AS,1,FALSE)</f>
        <v>Materiais</v>
      </c>
    </row>
    <row r="18713" spans="1:12" x14ac:dyDescent="0.3">
      <c r="A18713" s="286" t="str">
        <f t="shared" si="584"/>
        <v>2020</v>
      </c>
      <c r="B18713" s="205" t="s">
        <v>691</v>
      </c>
      <c r="C18713" s="205" t="s">
        <v>692</v>
      </c>
      <c r="D18713" s="72" t="str">
        <f t="shared" si="585"/>
        <v>jun/2020</v>
      </c>
      <c r="E18713" s="206">
        <v>44012</v>
      </c>
      <c r="F18713" s="205">
        <v>434542</v>
      </c>
      <c r="G18713" s="205" t="s">
        <v>287</v>
      </c>
      <c r="H18713" s="207" t="s">
        <v>1039</v>
      </c>
      <c r="I18713" s="207" t="s">
        <v>245</v>
      </c>
      <c r="J18713" s="207">
        <v>-583.29999999999995</v>
      </c>
      <c r="K18713" s="79" t="str">
        <f>IFERROR(IFERROR(VLOOKUP(I18713,'DE-PARA'!B:D,3,0),VLOOKUP(I18713,'DE-PARA'!C:D,2,0)),"NÃO ENCONTRADO")</f>
        <v>Materiais</v>
      </c>
      <c r="L18713" s="56" t="str">
        <f>VLOOKUP(K18713,'Base -Receita-Despesa'!$B:$AS,1,FALSE)</f>
        <v>Materiais</v>
      </c>
    </row>
    <row r="18714" spans="1:12" x14ac:dyDescent="0.3">
      <c r="A18714" s="286" t="str">
        <f t="shared" si="584"/>
        <v>2020</v>
      </c>
      <c r="B18714" s="205" t="s">
        <v>691</v>
      </c>
      <c r="C18714" s="205" t="s">
        <v>692</v>
      </c>
      <c r="D18714" s="72" t="str">
        <f t="shared" si="585"/>
        <v>jun/2020</v>
      </c>
      <c r="E18714" s="206">
        <v>44012</v>
      </c>
      <c r="F18714" s="205">
        <v>434531</v>
      </c>
      <c r="G18714" s="205" t="s">
        <v>287</v>
      </c>
      <c r="H18714" s="207" t="s">
        <v>1039</v>
      </c>
      <c r="I18714" s="207" t="s">
        <v>245</v>
      </c>
      <c r="J18714" s="207">
        <v>-583.29999999999995</v>
      </c>
      <c r="K18714" s="79" t="str">
        <f>IFERROR(IFERROR(VLOOKUP(I18714,'DE-PARA'!B:D,3,0),VLOOKUP(I18714,'DE-PARA'!C:D,2,0)),"NÃO ENCONTRADO")</f>
        <v>Materiais</v>
      </c>
      <c r="L18714" s="56" t="str">
        <f>VLOOKUP(K18714,'Base -Receita-Despesa'!$B:$AS,1,FALSE)</f>
        <v>Materiais</v>
      </c>
    </row>
    <row r="18715" spans="1:12" x14ac:dyDescent="0.3">
      <c r="A18715" s="286" t="str">
        <f t="shared" si="584"/>
        <v>2020</v>
      </c>
      <c r="B18715" s="205" t="s">
        <v>691</v>
      </c>
      <c r="C18715" s="205" t="s">
        <v>692</v>
      </c>
      <c r="D18715" s="72" t="str">
        <f t="shared" si="585"/>
        <v>jun/2020</v>
      </c>
      <c r="E18715" s="206">
        <v>44012</v>
      </c>
      <c r="F18715" s="205">
        <v>433495</v>
      </c>
      <c r="G18715" s="205" t="s">
        <v>287</v>
      </c>
      <c r="H18715" s="207" t="s">
        <v>1039</v>
      </c>
      <c r="I18715" s="207" t="s">
        <v>245</v>
      </c>
      <c r="J18715" s="207">
        <v>-618.17999999999995</v>
      </c>
      <c r="K18715" s="79" t="str">
        <f>IFERROR(IFERROR(VLOOKUP(I18715,'DE-PARA'!B:D,3,0),VLOOKUP(I18715,'DE-PARA'!C:D,2,0)),"NÃO ENCONTRADO")</f>
        <v>Materiais</v>
      </c>
      <c r="L18715" s="56" t="str">
        <f>VLOOKUP(K18715,'Base -Receita-Despesa'!$B:$AS,1,FALSE)</f>
        <v>Materiais</v>
      </c>
    </row>
    <row r="18716" spans="1:12" x14ac:dyDescent="0.3">
      <c r="A18716" s="286" t="str">
        <f t="shared" si="584"/>
        <v>2020</v>
      </c>
      <c r="B18716" s="205" t="s">
        <v>691</v>
      </c>
      <c r="C18716" s="205" t="s">
        <v>692</v>
      </c>
      <c r="D18716" s="72" t="str">
        <f t="shared" si="585"/>
        <v>jun/2020</v>
      </c>
      <c r="E18716" s="206">
        <v>44012</v>
      </c>
      <c r="F18716" s="205">
        <v>434282</v>
      </c>
      <c r="G18716" s="205" t="s">
        <v>287</v>
      </c>
      <c r="H18716" s="207" t="s">
        <v>1039</v>
      </c>
      <c r="I18716" s="207" t="s">
        <v>245</v>
      </c>
      <c r="J18716" s="207">
        <v>-651.26</v>
      </c>
      <c r="K18716" s="79" t="str">
        <f>IFERROR(IFERROR(VLOOKUP(I18716,'DE-PARA'!B:D,3,0),VLOOKUP(I18716,'DE-PARA'!C:D,2,0)),"NÃO ENCONTRADO")</f>
        <v>Materiais</v>
      </c>
      <c r="L18716" s="56" t="str">
        <f>VLOOKUP(K18716,'Base -Receita-Despesa'!$B:$AS,1,FALSE)</f>
        <v>Materiais</v>
      </c>
    </row>
    <row r="18717" spans="1:12" x14ac:dyDescent="0.3">
      <c r="A18717" s="286" t="str">
        <f t="shared" si="584"/>
        <v>2020</v>
      </c>
      <c r="B18717" s="205" t="s">
        <v>691</v>
      </c>
      <c r="C18717" s="205" t="s">
        <v>692</v>
      </c>
      <c r="D18717" s="72" t="str">
        <f t="shared" si="585"/>
        <v>jun/2020</v>
      </c>
      <c r="E18717" s="206">
        <v>44012</v>
      </c>
      <c r="F18717" s="205">
        <v>434304</v>
      </c>
      <c r="G18717" s="205" t="s">
        <v>287</v>
      </c>
      <c r="H18717" s="207" t="s">
        <v>1039</v>
      </c>
      <c r="I18717" s="207" t="s">
        <v>245</v>
      </c>
      <c r="J18717" s="207">
        <v>-700.53</v>
      </c>
      <c r="K18717" s="79" t="str">
        <f>IFERROR(IFERROR(VLOOKUP(I18717,'DE-PARA'!B:D,3,0),VLOOKUP(I18717,'DE-PARA'!C:D,2,0)),"NÃO ENCONTRADO")</f>
        <v>Materiais</v>
      </c>
      <c r="L18717" s="56" t="str">
        <f>VLOOKUP(K18717,'Base -Receita-Despesa'!$B:$AS,1,FALSE)</f>
        <v>Materiais</v>
      </c>
    </row>
    <row r="18718" spans="1:12" x14ac:dyDescent="0.3">
      <c r="A18718" s="286" t="str">
        <f t="shared" si="584"/>
        <v>2020</v>
      </c>
      <c r="B18718" s="205" t="s">
        <v>691</v>
      </c>
      <c r="C18718" s="205" t="s">
        <v>692</v>
      </c>
      <c r="D18718" s="72" t="str">
        <f t="shared" si="585"/>
        <v>jun/2020</v>
      </c>
      <c r="E18718" s="206">
        <v>44012</v>
      </c>
      <c r="F18718" s="205">
        <v>430278</v>
      </c>
      <c r="G18718" s="205" t="s">
        <v>287</v>
      </c>
      <c r="H18718" s="207" t="s">
        <v>1039</v>
      </c>
      <c r="I18718" s="207" t="s">
        <v>245</v>
      </c>
      <c r="J18718" s="207">
        <v>-842.92</v>
      </c>
      <c r="K18718" s="79" t="str">
        <f>IFERROR(IFERROR(VLOOKUP(I18718,'DE-PARA'!B:D,3,0),VLOOKUP(I18718,'DE-PARA'!C:D,2,0)),"NÃO ENCONTRADO")</f>
        <v>Materiais</v>
      </c>
      <c r="L18718" s="56" t="str">
        <f>VLOOKUP(K18718,'Base -Receita-Despesa'!$B:$AS,1,FALSE)</f>
        <v>Materiais</v>
      </c>
    </row>
    <row r="18719" spans="1:12" x14ac:dyDescent="0.3">
      <c r="A18719" s="286" t="str">
        <f t="shared" si="584"/>
        <v>2020</v>
      </c>
      <c r="B18719" s="205" t="s">
        <v>691</v>
      </c>
      <c r="C18719" s="205" t="s">
        <v>692</v>
      </c>
      <c r="D18719" s="72" t="str">
        <f t="shared" si="585"/>
        <v>jun/2020</v>
      </c>
      <c r="E18719" s="206">
        <v>44012</v>
      </c>
      <c r="F18719" s="205">
        <v>434527</v>
      </c>
      <c r="G18719" s="205" t="s">
        <v>287</v>
      </c>
      <c r="H18719" s="207" t="s">
        <v>1039</v>
      </c>
      <c r="I18719" s="207" t="s">
        <v>245</v>
      </c>
      <c r="J18719" s="207">
        <v>-842.92</v>
      </c>
      <c r="K18719" s="79" t="str">
        <f>IFERROR(IFERROR(VLOOKUP(I18719,'DE-PARA'!B:D,3,0),VLOOKUP(I18719,'DE-PARA'!C:D,2,0)),"NÃO ENCONTRADO")</f>
        <v>Materiais</v>
      </c>
      <c r="L18719" s="56" t="str">
        <f>VLOOKUP(K18719,'Base -Receita-Despesa'!$B:$AS,1,FALSE)</f>
        <v>Materiais</v>
      </c>
    </row>
    <row r="18720" spans="1:12" x14ac:dyDescent="0.3">
      <c r="A18720" s="286" t="str">
        <f t="shared" si="584"/>
        <v>2020</v>
      </c>
      <c r="B18720" s="205" t="s">
        <v>691</v>
      </c>
      <c r="C18720" s="205" t="s">
        <v>692</v>
      </c>
      <c r="D18720" s="72" t="str">
        <f t="shared" si="585"/>
        <v>jun/2020</v>
      </c>
      <c r="E18720" s="206">
        <v>44012</v>
      </c>
      <c r="F18720" s="205">
        <v>434534</v>
      </c>
      <c r="G18720" s="205" t="s">
        <v>287</v>
      </c>
      <c r="H18720" s="207" t="s">
        <v>1039</v>
      </c>
      <c r="I18720" s="207" t="s">
        <v>245</v>
      </c>
      <c r="J18720" s="207">
        <v>-890.23</v>
      </c>
      <c r="K18720" s="79" t="str">
        <f>IFERROR(IFERROR(VLOOKUP(I18720,'DE-PARA'!B:D,3,0),VLOOKUP(I18720,'DE-PARA'!C:D,2,0)),"NÃO ENCONTRADO")</f>
        <v>Materiais</v>
      </c>
      <c r="L18720" s="56" t="str">
        <f>VLOOKUP(K18720,'Base -Receita-Despesa'!$B:$AS,1,FALSE)</f>
        <v>Materiais</v>
      </c>
    </row>
    <row r="18721" spans="1:12" x14ac:dyDescent="0.3">
      <c r="A18721" s="286" t="str">
        <f t="shared" si="584"/>
        <v>2020</v>
      </c>
      <c r="B18721" s="205" t="s">
        <v>691</v>
      </c>
      <c r="C18721" s="205" t="s">
        <v>692</v>
      </c>
      <c r="D18721" s="72" t="str">
        <f t="shared" si="585"/>
        <v>jun/2020</v>
      </c>
      <c r="E18721" s="206">
        <v>44012</v>
      </c>
      <c r="F18721" s="205">
        <v>434504</v>
      </c>
      <c r="G18721" s="205" t="s">
        <v>287</v>
      </c>
      <c r="H18721" s="207" t="s">
        <v>1039</v>
      </c>
      <c r="I18721" s="207" t="s">
        <v>245</v>
      </c>
      <c r="J18721" s="207">
        <v>-970.44</v>
      </c>
      <c r="K18721" s="79" t="str">
        <f>IFERROR(IFERROR(VLOOKUP(I18721,'DE-PARA'!B:D,3,0),VLOOKUP(I18721,'DE-PARA'!C:D,2,0)),"NÃO ENCONTRADO")</f>
        <v>Materiais</v>
      </c>
      <c r="L18721" s="56" t="str">
        <f>VLOOKUP(K18721,'Base -Receita-Despesa'!$B:$AS,1,FALSE)</f>
        <v>Materiais</v>
      </c>
    </row>
    <row r="18722" spans="1:12" x14ac:dyDescent="0.3">
      <c r="A18722" s="286" t="str">
        <f t="shared" si="584"/>
        <v>2020</v>
      </c>
      <c r="B18722" s="205" t="s">
        <v>691</v>
      </c>
      <c r="C18722" s="205" t="s">
        <v>692</v>
      </c>
      <c r="D18722" s="72" t="str">
        <f t="shared" si="585"/>
        <v>jun/2020</v>
      </c>
      <c r="E18722" s="206">
        <v>44012</v>
      </c>
      <c r="F18722" s="205">
        <v>433740</v>
      </c>
      <c r="G18722" s="205" t="s">
        <v>287</v>
      </c>
      <c r="H18722" s="207" t="s">
        <v>1039</v>
      </c>
      <c r="I18722" s="207" t="s">
        <v>245</v>
      </c>
      <c r="J18722" s="207">
        <v>-986.75</v>
      </c>
      <c r="K18722" s="79" t="str">
        <f>IFERROR(IFERROR(VLOOKUP(I18722,'DE-PARA'!B:D,3,0),VLOOKUP(I18722,'DE-PARA'!C:D,2,0)),"NÃO ENCONTRADO")</f>
        <v>Materiais</v>
      </c>
      <c r="L18722" s="56" t="str">
        <f>VLOOKUP(K18722,'Base -Receita-Despesa'!$B:$AS,1,FALSE)</f>
        <v>Materiais</v>
      </c>
    </row>
    <row r="18723" spans="1:12" x14ac:dyDescent="0.3">
      <c r="A18723" s="286" t="str">
        <f t="shared" si="584"/>
        <v>2020</v>
      </c>
      <c r="B18723" s="205" t="s">
        <v>691</v>
      </c>
      <c r="C18723" s="205" t="s">
        <v>692</v>
      </c>
      <c r="D18723" s="72" t="str">
        <f t="shared" si="585"/>
        <v>jun/2020</v>
      </c>
      <c r="E18723" s="206">
        <v>44012</v>
      </c>
      <c r="F18723" s="205">
        <v>434284</v>
      </c>
      <c r="G18723" s="205" t="s">
        <v>287</v>
      </c>
      <c r="H18723" s="207" t="s">
        <v>1039</v>
      </c>
      <c r="I18723" s="207" t="s">
        <v>245</v>
      </c>
      <c r="J18723" s="207">
        <v>-986.75</v>
      </c>
      <c r="K18723" s="79" t="str">
        <f>IFERROR(IFERROR(VLOOKUP(I18723,'DE-PARA'!B:D,3,0),VLOOKUP(I18723,'DE-PARA'!C:D,2,0)),"NÃO ENCONTRADO")</f>
        <v>Materiais</v>
      </c>
      <c r="L18723" s="56" t="str">
        <f>VLOOKUP(K18723,'Base -Receita-Despesa'!$B:$AS,1,FALSE)</f>
        <v>Materiais</v>
      </c>
    </row>
    <row r="18724" spans="1:12" x14ac:dyDescent="0.3">
      <c r="A18724" s="286" t="str">
        <f t="shared" si="584"/>
        <v>2020</v>
      </c>
      <c r="B18724" s="205" t="s">
        <v>691</v>
      </c>
      <c r="C18724" s="205" t="s">
        <v>692</v>
      </c>
      <c r="D18724" s="72" t="str">
        <f t="shared" si="585"/>
        <v>jun/2020</v>
      </c>
      <c r="E18724" s="206">
        <v>44012</v>
      </c>
      <c r="F18724" s="205">
        <v>434548</v>
      </c>
      <c r="G18724" s="205" t="s">
        <v>287</v>
      </c>
      <c r="H18724" s="207" t="s">
        <v>1039</v>
      </c>
      <c r="I18724" s="207" t="s">
        <v>245</v>
      </c>
      <c r="J18724" s="208">
        <v>-1008</v>
      </c>
      <c r="K18724" s="79" t="str">
        <f>IFERROR(IFERROR(VLOOKUP(I18724,'DE-PARA'!B:D,3,0),VLOOKUP(I18724,'DE-PARA'!C:D,2,0)),"NÃO ENCONTRADO")</f>
        <v>Materiais</v>
      </c>
      <c r="L18724" s="56" t="str">
        <f>VLOOKUP(K18724,'Base -Receita-Despesa'!$B:$AS,1,FALSE)</f>
        <v>Materiais</v>
      </c>
    </row>
    <row r="18725" spans="1:12" x14ac:dyDescent="0.3">
      <c r="A18725" s="286" t="str">
        <f t="shared" si="584"/>
        <v>2020</v>
      </c>
      <c r="B18725" s="205" t="s">
        <v>691</v>
      </c>
      <c r="C18725" s="205" t="s">
        <v>692</v>
      </c>
      <c r="D18725" s="72" t="str">
        <f t="shared" si="585"/>
        <v>jun/2020</v>
      </c>
      <c r="E18725" s="206">
        <v>44012</v>
      </c>
      <c r="F18725" s="205">
        <v>434280</v>
      </c>
      <c r="G18725" s="205" t="s">
        <v>287</v>
      </c>
      <c r="H18725" s="207" t="s">
        <v>1039</v>
      </c>
      <c r="I18725" s="207" t="s">
        <v>245</v>
      </c>
      <c r="J18725" s="207">
        <v>158.5</v>
      </c>
      <c r="K18725" s="79" t="str">
        <f>IFERROR(IFERROR(VLOOKUP(I18725,'DE-PARA'!B:D,3,0),VLOOKUP(I18725,'DE-PARA'!C:D,2,0)),"NÃO ENCONTRADO")</f>
        <v>Materiais</v>
      </c>
      <c r="L18725" s="56" t="str">
        <f>VLOOKUP(K18725,'Base -Receita-Despesa'!$B:$AS,1,FALSE)</f>
        <v>Materiais</v>
      </c>
    </row>
    <row r="18726" spans="1:12" x14ac:dyDescent="0.3">
      <c r="A18726" s="286" t="str">
        <f t="shared" si="584"/>
        <v>2020</v>
      </c>
      <c r="B18726" s="205" t="s">
        <v>691</v>
      </c>
      <c r="C18726" s="205" t="s">
        <v>692</v>
      </c>
      <c r="D18726" s="72" t="str">
        <f t="shared" si="585"/>
        <v>jun/2020</v>
      </c>
      <c r="E18726" s="206">
        <v>44012</v>
      </c>
      <c r="F18726" s="205">
        <v>434556</v>
      </c>
      <c r="G18726" s="205" t="s">
        <v>287</v>
      </c>
      <c r="H18726" s="207" t="s">
        <v>1039</v>
      </c>
      <c r="I18726" s="207" t="s">
        <v>245</v>
      </c>
      <c r="J18726" s="207">
        <v>158.5</v>
      </c>
      <c r="K18726" s="79" t="str">
        <f>IFERROR(IFERROR(VLOOKUP(I18726,'DE-PARA'!B:D,3,0),VLOOKUP(I18726,'DE-PARA'!C:D,2,0)),"NÃO ENCONTRADO")</f>
        <v>Materiais</v>
      </c>
      <c r="L18726" s="56" t="str">
        <f>VLOOKUP(K18726,'Base -Receita-Despesa'!$B:$AS,1,FALSE)</f>
        <v>Materiais</v>
      </c>
    </row>
    <row r="18727" spans="1:12" x14ac:dyDescent="0.3">
      <c r="A18727" s="286" t="str">
        <f t="shared" si="584"/>
        <v>2020</v>
      </c>
      <c r="B18727" s="205" t="s">
        <v>691</v>
      </c>
      <c r="C18727" s="205" t="s">
        <v>692</v>
      </c>
      <c r="D18727" s="72" t="str">
        <f t="shared" si="585"/>
        <v>jun/2020</v>
      </c>
      <c r="E18727" s="206">
        <v>44012</v>
      </c>
      <c r="F18727" s="205">
        <v>434509</v>
      </c>
      <c r="G18727" s="205" t="s">
        <v>287</v>
      </c>
      <c r="H18727" s="207" t="s">
        <v>1039</v>
      </c>
      <c r="I18727" s="207" t="s">
        <v>245</v>
      </c>
      <c r="J18727" s="207">
        <v>158.5</v>
      </c>
      <c r="K18727" s="79" t="str">
        <f>IFERROR(IFERROR(VLOOKUP(I18727,'DE-PARA'!B:D,3,0),VLOOKUP(I18727,'DE-PARA'!C:D,2,0)),"NÃO ENCONTRADO")</f>
        <v>Materiais</v>
      </c>
      <c r="L18727" s="56" t="str">
        <f>VLOOKUP(K18727,'Base -Receita-Despesa'!$B:$AS,1,FALSE)</f>
        <v>Materiais</v>
      </c>
    </row>
    <row r="18728" spans="1:12" x14ac:dyDescent="0.3">
      <c r="A18728" s="286" t="str">
        <f t="shared" si="584"/>
        <v>2020</v>
      </c>
      <c r="B18728" s="205" t="s">
        <v>691</v>
      </c>
      <c r="C18728" s="205" t="s">
        <v>692</v>
      </c>
      <c r="D18728" s="72" t="str">
        <f t="shared" si="585"/>
        <v>jun/2020</v>
      </c>
      <c r="E18728" s="206">
        <v>44012</v>
      </c>
      <c r="F18728" s="205">
        <v>434514</v>
      </c>
      <c r="G18728" s="205" t="s">
        <v>287</v>
      </c>
      <c r="H18728" s="207" t="s">
        <v>1039</v>
      </c>
      <c r="I18728" s="207" t="s">
        <v>245</v>
      </c>
      <c r="J18728" s="207">
        <v>165.43</v>
      </c>
      <c r="K18728" s="79" t="str">
        <f>IFERROR(IFERROR(VLOOKUP(I18728,'DE-PARA'!B:D,3,0),VLOOKUP(I18728,'DE-PARA'!C:D,2,0)),"NÃO ENCONTRADO")</f>
        <v>Materiais</v>
      </c>
      <c r="L18728" s="56" t="str">
        <f>VLOOKUP(K18728,'Base -Receita-Despesa'!$B:$AS,1,FALSE)</f>
        <v>Materiais</v>
      </c>
    </row>
    <row r="18729" spans="1:12" x14ac:dyDescent="0.3">
      <c r="A18729" s="286" t="str">
        <f t="shared" si="584"/>
        <v>2020</v>
      </c>
      <c r="B18729" s="205" t="s">
        <v>691</v>
      </c>
      <c r="C18729" s="205" t="s">
        <v>692</v>
      </c>
      <c r="D18729" s="72" t="str">
        <f t="shared" si="585"/>
        <v>jun/2020</v>
      </c>
      <c r="E18729" s="206">
        <v>44012</v>
      </c>
      <c r="F18729" s="205">
        <v>434301</v>
      </c>
      <c r="G18729" s="205" t="s">
        <v>287</v>
      </c>
      <c r="H18729" s="207" t="s">
        <v>1039</v>
      </c>
      <c r="I18729" s="207" t="s">
        <v>245</v>
      </c>
      <c r="J18729" s="207">
        <v>177.84</v>
      </c>
      <c r="K18729" s="79" t="str">
        <f>IFERROR(IFERROR(VLOOKUP(I18729,'DE-PARA'!B:D,3,0),VLOOKUP(I18729,'DE-PARA'!C:D,2,0)),"NÃO ENCONTRADO")</f>
        <v>Materiais</v>
      </c>
      <c r="L18729" s="56" t="str">
        <f>VLOOKUP(K18729,'Base -Receita-Despesa'!$B:$AS,1,FALSE)</f>
        <v>Materiais</v>
      </c>
    </row>
    <row r="18730" spans="1:12" x14ac:dyDescent="0.3">
      <c r="A18730" s="286" t="str">
        <f t="shared" si="584"/>
        <v>2020</v>
      </c>
      <c r="B18730" s="205" t="s">
        <v>691</v>
      </c>
      <c r="C18730" s="205" t="s">
        <v>692</v>
      </c>
      <c r="D18730" s="72" t="str">
        <f t="shared" si="585"/>
        <v>jun/2020</v>
      </c>
      <c r="E18730" s="206">
        <v>44012</v>
      </c>
      <c r="F18730" s="205">
        <v>434303</v>
      </c>
      <c r="G18730" s="205" t="s">
        <v>287</v>
      </c>
      <c r="H18730" s="207" t="s">
        <v>1039</v>
      </c>
      <c r="I18730" s="207" t="s">
        <v>245</v>
      </c>
      <c r="J18730" s="207">
        <v>212.29</v>
      </c>
      <c r="K18730" s="79" t="str">
        <f>IFERROR(IFERROR(VLOOKUP(I18730,'DE-PARA'!B:D,3,0),VLOOKUP(I18730,'DE-PARA'!C:D,2,0)),"NÃO ENCONTRADO")</f>
        <v>Materiais</v>
      </c>
      <c r="L18730" s="56" t="str">
        <f>VLOOKUP(K18730,'Base -Receita-Despesa'!$B:$AS,1,FALSE)</f>
        <v>Materiais</v>
      </c>
    </row>
    <row r="18731" spans="1:12" x14ac:dyDescent="0.3">
      <c r="A18731" s="286" t="str">
        <f t="shared" si="584"/>
        <v>2020</v>
      </c>
      <c r="B18731" s="205" t="s">
        <v>691</v>
      </c>
      <c r="C18731" s="205" t="s">
        <v>692</v>
      </c>
      <c r="D18731" s="72" t="str">
        <f t="shared" si="585"/>
        <v>jun/2020</v>
      </c>
      <c r="E18731" s="206">
        <v>44012</v>
      </c>
      <c r="F18731" s="205">
        <v>434508</v>
      </c>
      <c r="G18731" s="205" t="s">
        <v>287</v>
      </c>
      <c r="H18731" s="207" t="s">
        <v>1039</v>
      </c>
      <c r="I18731" s="207" t="s">
        <v>245</v>
      </c>
      <c r="J18731" s="207">
        <v>212.29</v>
      </c>
      <c r="K18731" s="79" t="str">
        <f>IFERROR(IFERROR(VLOOKUP(I18731,'DE-PARA'!B:D,3,0),VLOOKUP(I18731,'DE-PARA'!C:D,2,0)),"NÃO ENCONTRADO")</f>
        <v>Materiais</v>
      </c>
      <c r="L18731" s="56" t="str">
        <f>VLOOKUP(K18731,'Base -Receita-Despesa'!$B:$AS,1,FALSE)</f>
        <v>Materiais</v>
      </c>
    </row>
    <row r="18732" spans="1:12" x14ac:dyDescent="0.3">
      <c r="A18732" s="286" t="str">
        <f t="shared" si="584"/>
        <v>2020</v>
      </c>
      <c r="B18732" s="205" t="s">
        <v>691</v>
      </c>
      <c r="C18732" s="205" t="s">
        <v>692</v>
      </c>
      <c r="D18732" s="72" t="str">
        <f t="shared" si="585"/>
        <v>jun/2020</v>
      </c>
      <c r="E18732" s="206">
        <v>44012</v>
      </c>
      <c r="F18732" s="205">
        <v>430545</v>
      </c>
      <c r="G18732" s="205" t="s">
        <v>287</v>
      </c>
      <c r="H18732" s="207" t="s">
        <v>1039</v>
      </c>
      <c r="I18732" s="207" t="s">
        <v>245</v>
      </c>
      <c r="J18732" s="207">
        <v>221.04</v>
      </c>
      <c r="K18732" s="79" t="str">
        <f>IFERROR(IFERROR(VLOOKUP(I18732,'DE-PARA'!B:D,3,0),VLOOKUP(I18732,'DE-PARA'!C:D,2,0)),"NÃO ENCONTRADO")</f>
        <v>Materiais</v>
      </c>
      <c r="L18732" s="56" t="str">
        <f>VLOOKUP(K18732,'Base -Receita-Despesa'!$B:$AS,1,FALSE)</f>
        <v>Materiais</v>
      </c>
    </row>
    <row r="18733" spans="1:12" x14ac:dyDescent="0.3">
      <c r="A18733" s="286" t="str">
        <f t="shared" si="584"/>
        <v>2020</v>
      </c>
      <c r="B18733" s="205" t="s">
        <v>691</v>
      </c>
      <c r="C18733" s="205" t="s">
        <v>692</v>
      </c>
      <c r="D18733" s="72" t="str">
        <f t="shared" si="585"/>
        <v>jun/2020</v>
      </c>
      <c r="E18733" s="206">
        <v>44012</v>
      </c>
      <c r="F18733" s="205">
        <v>433170</v>
      </c>
      <c r="G18733" s="205" t="s">
        <v>287</v>
      </c>
      <c r="H18733" s="207" t="s">
        <v>1039</v>
      </c>
      <c r="I18733" s="207" t="s">
        <v>245</v>
      </c>
      <c r="J18733" s="207">
        <v>228.55</v>
      </c>
      <c r="K18733" s="79" t="str">
        <f>IFERROR(IFERROR(VLOOKUP(I18733,'DE-PARA'!B:D,3,0),VLOOKUP(I18733,'DE-PARA'!C:D,2,0)),"NÃO ENCONTRADO")</f>
        <v>Materiais</v>
      </c>
      <c r="L18733" s="56" t="str">
        <f>VLOOKUP(K18733,'Base -Receita-Despesa'!$B:$AS,1,FALSE)</f>
        <v>Materiais</v>
      </c>
    </row>
    <row r="18734" spans="1:12" x14ac:dyDescent="0.3">
      <c r="A18734" s="286" t="str">
        <f t="shared" si="584"/>
        <v>2020</v>
      </c>
      <c r="B18734" s="205" t="s">
        <v>691</v>
      </c>
      <c r="C18734" s="205" t="s">
        <v>692</v>
      </c>
      <c r="D18734" s="72" t="str">
        <f t="shared" si="585"/>
        <v>jun/2020</v>
      </c>
      <c r="E18734" s="206">
        <v>44012</v>
      </c>
      <c r="F18734" s="205">
        <v>434524</v>
      </c>
      <c r="G18734" s="205" t="s">
        <v>287</v>
      </c>
      <c r="H18734" s="207" t="s">
        <v>1039</v>
      </c>
      <c r="I18734" s="207" t="s">
        <v>245</v>
      </c>
      <c r="J18734" s="207">
        <v>247.93</v>
      </c>
      <c r="K18734" s="79" t="str">
        <f>IFERROR(IFERROR(VLOOKUP(I18734,'DE-PARA'!B:D,3,0),VLOOKUP(I18734,'DE-PARA'!C:D,2,0)),"NÃO ENCONTRADO")</f>
        <v>Materiais</v>
      </c>
      <c r="L18734" s="56" t="str">
        <f>VLOOKUP(K18734,'Base -Receita-Despesa'!$B:$AS,1,FALSE)</f>
        <v>Materiais</v>
      </c>
    </row>
    <row r="18735" spans="1:12" x14ac:dyDescent="0.3">
      <c r="A18735" s="286" t="str">
        <f t="shared" si="584"/>
        <v>2020</v>
      </c>
      <c r="B18735" s="205" t="s">
        <v>691</v>
      </c>
      <c r="C18735" s="205" t="s">
        <v>692</v>
      </c>
      <c r="D18735" s="72" t="str">
        <f t="shared" si="585"/>
        <v>jun/2020</v>
      </c>
      <c r="E18735" s="206">
        <v>44012</v>
      </c>
      <c r="F18735" s="205">
        <v>434510</v>
      </c>
      <c r="G18735" s="205" t="s">
        <v>287</v>
      </c>
      <c r="H18735" s="207" t="s">
        <v>1039</v>
      </c>
      <c r="I18735" s="207" t="s">
        <v>245</v>
      </c>
      <c r="J18735" s="207">
        <v>247.93</v>
      </c>
      <c r="K18735" s="79" t="str">
        <f>IFERROR(IFERROR(VLOOKUP(I18735,'DE-PARA'!B:D,3,0),VLOOKUP(I18735,'DE-PARA'!C:D,2,0)),"NÃO ENCONTRADO")</f>
        <v>Materiais</v>
      </c>
      <c r="L18735" s="56" t="str">
        <f>VLOOKUP(K18735,'Base -Receita-Despesa'!$B:$AS,1,FALSE)</f>
        <v>Materiais</v>
      </c>
    </row>
    <row r="18736" spans="1:12" x14ac:dyDescent="0.3">
      <c r="A18736" s="286" t="str">
        <f t="shared" si="584"/>
        <v>2020</v>
      </c>
      <c r="B18736" s="205" t="s">
        <v>691</v>
      </c>
      <c r="C18736" s="205" t="s">
        <v>692</v>
      </c>
      <c r="D18736" s="72" t="str">
        <f t="shared" si="585"/>
        <v>jun/2020</v>
      </c>
      <c r="E18736" s="206">
        <v>44012</v>
      </c>
      <c r="F18736" s="205">
        <v>434299</v>
      </c>
      <c r="G18736" s="205" t="s">
        <v>287</v>
      </c>
      <c r="H18736" s="207" t="s">
        <v>1039</v>
      </c>
      <c r="I18736" s="207" t="s">
        <v>245</v>
      </c>
      <c r="J18736" s="207">
        <v>258.27</v>
      </c>
      <c r="K18736" s="79" t="str">
        <f>IFERROR(IFERROR(VLOOKUP(I18736,'DE-PARA'!B:D,3,0),VLOOKUP(I18736,'DE-PARA'!C:D,2,0)),"NÃO ENCONTRADO")</f>
        <v>Materiais</v>
      </c>
      <c r="L18736" s="56" t="str">
        <f>VLOOKUP(K18736,'Base -Receita-Despesa'!$B:$AS,1,FALSE)</f>
        <v>Materiais</v>
      </c>
    </row>
    <row r="18737" spans="1:12" x14ac:dyDescent="0.3">
      <c r="A18737" s="286" t="str">
        <f t="shared" si="584"/>
        <v>2020</v>
      </c>
      <c r="B18737" s="205" t="s">
        <v>691</v>
      </c>
      <c r="C18737" s="205" t="s">
        <v>692</v>
      </c>
      <c r="D18737" s="72" t="str">
        <f t="shared" si="585"/>
        <v>jun/2020</v>
      </c>
      <c r="E18737" s="206">
        <v>44012</v>
      </c>
      <c r="F18737" s="205">
        <v>434295</v>
      </c>
      <c r="G18737" s="205" t="s">
        <v>287</v>
      </c>
      <c r="H18737" s="207" t="s">
        <v>1039</v>
      </c>
      <c r="I18737" s="207" t="s">
        <v>245</v>
      </c>
      <c r="J18737" s="207">
        <v>259.83999999999997</v>
      </c>
      <c r="K18737" s="79" t="str">
        <f>IFERROR(IFERROR(VLOOKUP(I18737,'DE-PARA'!B:D,3,0),VLOOKUP(I18737,'DE-PARA'!C:D,2,0)),"NÃO ENCONTRADO")</f>
        <v>Materiais</v>
      </c>
      <c r="L18737" s="56" t="str">
        <f>VLOOKUP(K18737,'Base -Receita-Despesa'!$B:$AS,1,FALSE)</f>
        <v>Materiais</v>
      </c>
    </row>
    <row r="18738" spans="1:12" x14ac:dyDescent="0.3">
      <c r="A18738" s="286" t="str">
        <f t="shared" si="584"/>
        <v>2020</v>
      </c>
      <c r="B18738" s="205" t="s">
        <v>691</v>
      </c>
      <c r="C18738" s="205" t="s">
        <v>692</v>
      </c>
      <c r="D18738" s="72" t="str">
        <f t="shared" si="585"/>
        <v>jun/2020</v>
      </c>
      <c r="E18738" s="206">
        <v>44012</v>
      </c>
      <c r="F18738" s="205">
        <v>434288</v>
      </c>
      <c r="G18738" s="205" t="s">
        <v>287</v>
      </c>
      <c r="H18738" s="207" t="s">
        <v>1039</v>
      </c>
      <c r="I18738" s="207" t="s">
        <v>245</v>
      </c>
      <c r="J18738" s="207">
        <v>259.83999999999997</v>
      </c>
      <c r="K18738" s="79" t="str">
        <f>IFERROR(IFERROR(VLOOKUP(I18738,'DE-PARA'!B:D,3,0),VLOOKUP(I18738,'DE-PARA'!C:D,2,0)),"NÃO ENCONTRADO")</f>
        <v>Materiais</v>
      </c>
      <c r="L18738" s="56" t="str">
        <f>VLOOKUP(K18738,'Base -Receita-Despesa'!$B:$AS,1,FALSE)</f>
        <v>Materiais</v>
      </c>
    </row>
    <row r="18739" spans="1:12" x14ac:dyDescent="0.3">
      <c r="A18739" s="286" t="str">
        <f t="shared" si="584"/>
        <v>2020</v>
      </c>
      <c r="B18739" s="205" t="s">
        <v>691</v>
      </c>
      <c r="C18739" s="205" t="s">
        <v>692</v>
      </c>
      <c r="D18739" s="72" t="str">
        <f t="shared" si="585"/>
        <v>jun/2020</v>
      </c>
      <c r="E18739" s="206">
        <v>44012</v>
      </c>
      <c r="F18739" s="205">
        <v>434298</v>
      </c>
      <c r="G18739" s="205" t="s">
        <v>287</v>
      </c>
      <c r="H18739" s="207" t="s">
        <v>1039</v>
      </c>
      <c r="I18739" s="207" t="s">
        <v>245</v>
      </c>
      <c r="J18739" s="207">
        <v>259.83999999999997</v>
      </c>
      <c r="K18739" s="79" t="str">
        <f>IFERROR(IFERROR(VLOOKUP(I18739,'DE-PARA'!B:D,3,0),VLOOKUP(I18739,'DE-PARA'!C:D,2,0)),"NÃO ENCONTRADO")</f>
        <v>Materiais</v>
      </c>
      <c r="L18739" s="56" t="str">
        <f>VLOOKUP(K18739,'Base -Receita-Despesa'!$B:$AS,1,FALSE)</f>
        <v>Materiais</v>
      </c>
    </row>
    <row r="18740" spans="1:12" x14ac:dyDescent="0.3">
      <c r="A18740" s="286" t="str">
        <f t="shared" si="584"/>
        <v>2020</v>
      </c>
      <c r="B18740" s="205" t="s">
        <v>691</v>
      </c>
      <c r="C18740" s="205" t="s">
        <v>692</v>
      </c>
      <c r="D18740" s="72" t="str">
        <f t="shared" si="585"/>
        <v>jun/2020</v>
      </c>
      <c r="E18740" s="206">
        <v>44012</v>
      </c>
      <c r="F18740" s="205">
        <v>434512</v>
      </c>
      <c r="G18740" s="205" t="s">
        <v>287</v>
      </c>
      <c r="H18740" s="207" t="s">
        <v>1039</v>
      </c>
      <c r="I18740" s="207" t="s">
        <v>245</v>
      </c>
      <c r="J18740" s="207">
        <v>266.52</v>
      </c>
      <c r="K18740" s="79" t="str">
        <f>IFERROR(IFERROR(VLOOKUP(I18740,'DE-PARA'!B:D,3,0),VLOOKUP(I18740,'DE-PARA'!C:D,2,0)),"NÃO ENCONTRADO")</f>
        <v>Materiais</v>
      </c>
      <c r="L18740" s="56" t="str">
        <f>VLOOKUP(K18740,'Base -Receita-Despesa'!$B:$AS,1,FALSE)</f>
        <v>Materiais</v>
      </c>
    </row>
    <row r="18741" spans="1:12" x14ac:dyDescent="0.3">
      <c r="A18741" s="286" t="str">
        <f t="shared" si="584"/>
        <v>2020</v>
      </c>
      <c r="B18741" s="205" t="s">
        <v>691</v>
      </c>
      <c r="C18741" s="205" t="s">
        <v>692</v>
      </c>
      <c r="D18741" s="72" t="str">
        <f t="shared" si="585"/>
        <v>jun/2020</v>
      </c>
      <c r="E18741" s="206">
        <v>44012</v>
      </c>
      <c r="F18741" s="205">
        <v>433734</v>
      </c>
      <c r="G18741" s="205" t="s">
        <v>287</v>
      </c>
      <c r="H18741" s="207" t="s">
        <v>1039</v>
      </c>
      <c r="I18741" s="207" t="s">
        <v>245</v>
      </c>
      <c r="J18741" s="207">
        <v>269.91000000000003</v>
      </c>
      <c r="K18741" s="79" t="str">
        <f>IFERROR(IFERROR(VLOOKUP(I18741,'DE-PARA'!B:D,3,0),VLOOKUP(I18741,'DE-PARA'!C:D,2,0)),"NÃO ENCONTRADO")</f>
        <v>Materiais</v>
      </c>
      <c r="L18741" s="56" t="str">
        <f>VLOOKUP(K18741,'Base -Receita-Despesa'!$B:$AS,1,FALSE)</f>
        <v>Materiais</v>
      </c>
    </row>
    <row r="18742" spans="1:12" x14ac:dyDescent="0.3">
      <c r="A18742" s="286" t="str">
        <f t="shared" si="584"/>
        <v>2020</v>
      </c>
      <c r="B18742" s="205" t="s">
        <v>691</v>
      </c>
      <c r="C18742" s="205" t="s">
        <v>692</v>
      </c>
      <c r="D18742" s="72" t="str">
        <f t="shared" si="585"/>
        <v>jun/2020</v>
      </c>
      <c r="E18742" s="206">
        <v>44012</v>
      </c>
      <c r="F18742" s="205">
        <v>434502</v>
      </c>
      <c r="G18742" s="205" t="s">
        <v>287</v>
      </c>
      <c r="H18742" s="207" t="s">
        <v>1039</v>
      </c>
      <c r="I18742" s="207" t="s">
        <v>245</v>
      </c>
      <c r="J18742" s="207">
        <v>269.91000000000003</v>
      </c>
      <c r="K18742" s="79" t="str">
        <f>IFERROR(IFERROR(VLOOKUP(I18742,'DE-PARA'!B:D,3,0),VLOOKUP(I18742,'DE-PARA'!C:D,2,0)),"NÃO ENCONTRADO")</f>
        <v>Materiais</v>
      </c>
      <c r="L18742" s="56" t="str">
        <f>VLOOKUP(K18742,'Base -Receita-Despesa'!$B:$AS,1,FALSE)</f>
        <v>Materiais</v>
      </c>
    </row>
    <row r="18743" spans="1:12" x14ac:dyDescent="0.3">
      <c r="A18743" s="286" t="str">
        <f t="shared" ref="A18743:A18806" si="586">IF(K18743="NÃO ENCONTRADO",0,RIGHT(D18743,4))</f>
        <v>2020</v>
      </c>
      <c r="B18743" s="205" t="s">
        <v>691</v>
      </c>
      <c r="C18743" s="205" t="s">
        <v>692</v>
      </c>
      <c r="D18743" s="72" t="str">
        <f t="shared" si="585"/>
        <v>jun/2020</v>
      </c>
      <c r="E18743" s="206">
        <v>44012</v>
      </c>
      <c r="F18743" s="205">
        <v>434495</v>
      </c>
      <c r="G18743" s="205" t="s">
        <v>287</v>
      </c>
      <c r="H18743" s="207" t="s">
        <v>1039</v>
      </c>
      <c r="I18743" s="207" t="s">
        <v>245</v>
      </c>
      <c r="J18743" s="207">
        <v>138.94</v>
      </c>
      <c r="K18743" s="79" t="str">
        <f>IFERROR(IFERROR(VLOOKUP(I18743,'DE-PARA'!B:D,3,0),VLOOKUP(I18743,'DE-PARA'!C:D,2,0)),"NÃO ENCONTRADO")</f>
        <v>Materiais</v>
      </c>
      <c r="L18743" s="56" t="str">
        <f>VLOOKUP(K18743,'Base -Receita-Despesa'!$B:$AS,1,FALSE)</f>
        <v>Materiais</v>
      </c>
    </row>
    <row r="18744" spans="1:12" x14ac:dyDescent="0.3">
      <c r="A18744" s="286" t="str">
        <f t="shared" si="586"/>
        <v>2020</v>
      </c>
      <c r="B18744" s="205" t="s">
        <v>691</v>
      </c>
      <c r="C18744" s="205" t="s">
        <v>692</v>
      </c>
      <c r="D18744" s="72" t="str">
        <f t="shared" si="585"/>
        <v>jun/2020</v>
      </c>
      <c r="E18744" s="206">
        <v>44012</v>
      </c>
      <c r="F18744" s="205">
        <v>434493</v>
      </c>
      <c r="G18744" s="205" t="s">
        <v>287</v>
      </c>
      <c r="H18744" s="207" t="s">
        <v>1039</v>
      </c>
      <c r="I18744" s="207" t="s">
        <v>245</v>
      </c>
      <c r="J18744" s="207">
        <v>27.61</v>
      </c>
      <c r="K18744" s="79" t="str">
        <f>IFERROR(IFERROR(VLOOKUP(I18744,'DE-PARA'!B:D,3,0),VLOOKUP(I18744,'DE-PARA'!C:D,2,0)),"NÃO ENCONTRADO")</f>
        <v>Materiais</v>
      </c>
      <c r="L18744" s="56" t="str">
        <f>VLOOKUP(K18744,'Base -Receita-Despesa'!$B:$AS,1,FALSE)</f>
        <v>Materiais</v>
      </c>
    </row>
    <row r="18745" spans="1:12" x14ac:dyDescent="0.3">
      <c r="A18745" s="286" t="str">
        <f t="shared" si="586"/>
        <v>2020</v>
      </c>
      <c r="B18745" s="205" t="s">
        <v>691</v>
      </c>
      <c r="C18745" s="205" t="s">
        <v>692</v>
      </c>
      <c r="D18745" s="72" t="str">
        <f t="shared" si="585"/>
        <v>jun/2020</v>
      </c>
      <c r="E18745" s="206">
        <v>44012</v>
      </c>
      <c r="F18745" s="205">
        <v>434281</v>
      </c>
      <c r="G18745" s="205" t="s">
        <v>287</v>
      </c>
      <c r="H18745" s="207" t="s">
        <v>1039</v>
      </c>
      <c r="I18745" s="207" t="s">
        <v>245</v>
      </c>
      <c r="J18745" s="207">
        <v>293.39999999999998</v>
      </c>
      <c r="K18745" s="79" t="str">
        <f>IFERROR(IFERROR(VLOOKUP(I18745,'DE-PARA'!B:D,3,0),VLOOKUP(I18745,'DE-PARA'!C:D,2,0)),"NÃO ENCONTRADO")</f>
        <v>Materiais</v>
      </c>
      <c r="L18745" s="56" t="str">
        <f>VLOOKUP(K18745,'Base -Receita-Despesa'!$B:$AS,1,FALSE)</f>
        <v>Materiais</v>
      </c>
    </row>
    <row r="18746" spans="1:12" x14ac:dyDescent="0.3">
      <c r="A18746" s="286" t="str">
        <f t="shared" si="586"/>
        <v>2020</v>
      </c>
      <c r="B18746" s="205" t="s">
        <v>691</v>
      </c>
      <c r="C18746" s="205" t="s">
        <v>692</v>
      </c>
      <c r="D18746" s="72" t="str">
        <f t="shared" si="585"/>
        <v>jun/2020</v>
      </c>
      <c r="E18746" s="206">
        <v>44012</v>
      </c>
      <c r="F18746" s="205">
        <v>434285</v>
      </c>
      <c r="G18746" s="205" t="s">
        <v>287</v>
      </c>
      <c r="H18746" s="207" t="s">
        <v>1039</v>
      </c>
      <c r="I18746" s="207" t="s">
        <v>245</v>
      </c>
      <c r="J18746" s="207">
        <v>330.86</v>
      </c>
      <c r="K18746" s="79" t="str">
        <f>IFERROR(IFERROR(VLOOKUP(I18746,'DE-PARA'!B:D,3,0),VLOOKUP(I18746,'DE-PARA'!C:D,2,0)),"NÃO ENCONTRADO")</f>
        <v>Materiais</v>
      </c>
      <c r="L18746" s="56" t="str">
        <f>VLOOKUP(K18746,'Base -Receita-Despesa'!$B:$AS,1,FALSE)</f>
        <v>Materiais</v>
      </c>
    </row>
    <row r="18747" spans="1:12" x14ac:dyDescent="0.3">
      <c r="A18747" s="286" t="str">
        <f t="shared" si="586"/>
        <v>2020</v>
      </c>
      <c r="B18747" s="205" t="s">
        <v>691</v>
      </c>
      <c r="C18747" s="205" t="s">
        <v>692</v>
      </c>
      <c r="D18747" s="72" t="str">
        <f t="shared" si="585"/>
        <v>jun/2020</v>
      </c>
      <c r="E18747" s="206">
        <v>44012</v>
      </c>
      <c r="F18747" s="205">
        <v>434552</v>
      </c>
      <c r="G18747" s="205" t="s">
        <v>287</v>
      </c>
      <c r="H18747" s="207" t="s">
        <v>1039</v>
      </c>
      <c r="I18747" s="207" t="s">
        <v>245</v>
      </c>
      <c r="J18747" s="207">
        <v>553.23</v>
      </c>
      <c r="K18747" s="79" t="str">
        <f>IFERROR(IFERROR(VLOOKUP(I18747,'DE-PARA'!B:D,3,0),VLOOKUP(I18747,'DE-PARA'!C:D,2,0)),"NÃO ENCONTRADO")</f>
        <v>Materiais</v>
      </c>
      <c r="L18747" s="56" t="str">
        <f>VLOOKUP(K18747,'Base -Receita-Despesa'!$B:$AS,1,FALSE)</f>
        <v>Materiais</v>
      </c>
    </row>
    <row r="18748" spans="1:12" x14ac:dyDescent="0.3">
      <c r="A18748" s="286" t="str">
        <f t="shared" si="586"/>
        <v>2020</v>
      </c>
      <c r="B18748" s="205" t="s">
        <v>691</v>
      </c>
      <c r="C18748" s="205" t="s">
        <v>692</v>
      </c>
      <c r="D18748" s="72" t="str">
        <f t="shared" si="585"/>
        <v>jun/2020</v>
      </c>
      <c r="E18748" s="206">
        <v>44012</v>
      </c>
      <c r="F18748" s="205">
        <v>434542</v>
      </c>
      <c r="G18748" s="205" t="s">
        <v>287</v>
      </c>
      <c r="H18748" s="207" t="s">
        <v>1039</v>
      </c>
      <c r="I18748" s="207" t="s">
        <v>245</v>
      </c>
      <c r="J18748" s="207">
        <v>583.29999999999995</v>
      </c>
      <c r="K18748" s="79" t="str">
        <f>IFERROR(IFERROR(VLOOKUP(I18748,'DE-PARA'!B:D,3,0),VLOOKUP(I18748,'DE-PARA'!C:D,2,0)),"NÃO ENCONTRADO")</f>
        <v>Materiais</v>
      </c>
      <c r="L18748" s="56" t="str">
        <f>VLOOKUP(K18748,'Base -Receita-Despesa'!$B:$AS,1,FALSE)</f>
        <v>Materiais</v>
      </c>
    </row>
    <row r="18749" spans="1:12" x14ac:dyDescent="0.3">
      <c r="A18749" s="286" t="str">
        <f t="shared" si="586"/>
        <v>2020</v>
      </c>
      <c r="B18749" s="205" t="s">
        <v>691</v>
      </c>
      <c r="C18749" s="205" t="s">
        <v>692</v>
      </c>
      <c r="D18749" s="72" t="str">
        <f t="shared" si="585"/>
        <v>jun/2020</v>
      </c>
      <c r="E18749" s="206">
        <v>44012</v>
      </c>
      <c r="F18749" s="205">
        <v>434531</v>
      </c>
      <c r="G18749" s="205" t="s">
        <v>287</v>
      </c>
      <c r="H18749" s="207" t="s">
        <v>1039</v>
      </c>
      <c r="I18749" s="207" t="s">
        <v>245</v>
      </c>
      <c r="J18749" s="207">
        <v>583.29999999999995</v>
      </c>
      <c r="K18749" s="79" t="str">
        <f>IFERROR(IFERROR(VLOOKUP(I18749,'DE-PARA'!B:D,3,0),VLOOKUP(I18749,'DE-PARA'!C:D,2,0)),"NÃO ENCONTRADO")</f>
        <v>Materiais</v>
      </c>
      <c r="L18749" s="56" t="str">
        <f>VLOOKUP(K18749,'Base -Receita-Despesa'!$B:$AS,1,FALSE)</f>
        <v>Materiais</v>
      </c>
    </row>
    <row r="18750" spans="1:12" x14ac:dyDescent="0.3">
      <c r="A18750" s="286" t="str">
        <f t="shared" si="586"/>
        <v>2020</v>
      </c>
      <c r="B18750" s="205" t="s">
        <v>691</v>
      </c>
      <c r="C18750" s="205" t="s">
        <v>692</v>
      </c>
      <c r="D18750" s="72" t="str">
        <f t="shared" si="585"/>
        <v>jun/2020</v>
      </c>
      <c r="E18750" s="206">
        <v>44012</v>
      </c>
      <c r="F18750" s="205">
        <v>433495</v>
      </c>
      <c r="G18750" s="205" t="s">
        <v>287</v>
      </c>
      <c r="H18750" s="207" t="s">
        <v>1039</v>
      </c>
      <c r="I18750" s="207" t="s">
        <v>245</v>
      </c>
      <c r="J18750" s="207">
        <v>618.17999999999995</v>
      </c>
      <c r="K18750" s="79" t="str">
        <f>IFERROR(IFERROR(VLOOKUP(I18750,'DE-PARA'!B:D,3,0),VLOOKUP(I18750,'DE-PARA'!C:D,2,0)),"NÃO ENCONTRADO")</f>
        <v>Materiais</v>
      </c>
      <c r="L18750" s="56" t="str">
        <f>VLOOKUP(K18750,'Base -Receita-Despesa'!$B:$AS,1,FALSE)</f>
        <v>Materiais</v>
      </c>
    </row>
    <row r="18751" spans="1:12" x14ac:dyDescent="0.3">
      <c r="A18751" s="286" t="str">
        <f t="shared" si="586"/>
        <v>2020</v>
      </c>
      <c r="B18751" s="205" t="s">
        <v>691</v>
      </c>
      <c r="C18751" s="205" t="s">
        <v>692</v>
      </c>
      <c r="D18751" s="72" t="str">
        <f t="shared" si="585"/>
        <v>jun/2020</v>
      </c>
      <c r="E18751" s="206">
        <v>44012</v>
      </c>
      <c r="F18751" s="205">
        <v>434282</v>
      </c>
      <c r="G18751" s="205" t="s">
        <v>287</v>
      </c>
      <c r="H18751" s="207" t="s">
        <v>1039</v>
      </c>
      <c r="I18751" s="207" t="s">
        <v>245</v>
      </c>
      <c r="J18751" s="207">
        <v>651.26</v>
      </c>
      <c r="K18751" s="79" t="str">
        <f>IFERROR(IFERROR(VLOOKUP(I18751,'DE-PARA'!B:D,3,0),VLOOKUP(I18751,'DE-PARA'!C:D,2,0)),"NÃO ENCONTRADO")</f>
        <v>Materiais</v>
      </c>
      <c r="L18751" s="56" t="str">
        <f>VLOOKUP(K18751,'Base -Receita-Despesa'!$B:$AS,1,FALSE)</f>
        <v>Materiais</v>
      </c>
    </row>
    <row r="18752" spans="1:12" x14ac:dyDescent="0.3">
      <c r="A18752" s="286" t="str">
        <f t="shared" si="586"/>
        <v>2020</v>
      </c>
      <c r="B18752" s="205" t="s">
        <v>691</v>
      </c>
      <c r="C18752" s="205" t="s">
        <v>692</v>
      </c>
      <c r="D18752" s="72" t="str">
        <f t="shared" si="585"/>
        <v>jun/2020</v>
      </c>
      <c r="E18752" s="206">
        <v>44012</v>
      </c>
      <c r="F18752" s="205">
        <v>434304</v>
      </c>
      <c r="G18752" s="205" t="s">
        <v>287</v>
      </c>
      <c r="H18752" s="207" t="s">
        <v>1039</v>
      </c>
      <c r="I18752" s="207" t="s">
        <v>245</v>
      </c>
      <c r="J18752" s="207">
        <v>700.53</v>
      </c>
      <c r="K18752" s="79" t="str">
        <f>IFERROR(IFERROR(VLOOKUP(I18752,'DE-PARA'!B:D,3,0),VLOOKUP(I18752,'DE-PARA'!C:D,2,0)),"NÃO ENCONTRADO")</f>
        <v>Materiais</v>
      </c>
      <c r="L18752" s="56" t="str">
        <f>VLOOKUP(K18752,'Base -Receita-Despesa'!$B:$AS,1,FALSE)</f>
        <v>Materiais</v>
      </c>
    </row>
    <row r="18753" spans="1:12" x14ac:dyDescent="0.3">
      <c r="A18753" s="286" t="str">
        <f t="shared" si="586"/>
        <v>2020</v>
      </c>
      <c r="B18753" s="205" t="s">
        <v>691</v>
      </c>
      <c r="C18753" s="205" t="s">
        <v>692</v>
      </c>
      <c r="D18753" s="72" t="str">
        <f t="shared" si="585"/>
        <v>jun/2020</v>
      </c>
      <c r="E18753" s="206">
        <v>44012</v>
      </c>
      <c r="F18753" s="205">
        <v>430278</v>
      </c>
      <c r="G18753" s="205" t="s">
        <v>287</v>
      </c>
      <c r="H18753" s="207" t="s">
        <v>1039</v>
      </c>
      <c r="I18753" s="207" t="s">
        <v>245</v>
      </c>
      <c r="J18753" s="207">
        <v>842.92</v>
      </c>
      <c r="K18753" s="79" t="str">
        <f>IFERROR(IFERROR(VLOOKUP(I18753,'DE-PARA'!B:D,3,0),VLOOKUP(I18753,'DE-PARA'!C:D,2,0)),"NÃO ENCONTRADO")</f>
        <v>Materiais</v>
      </c>
      <c r="L18753" s="56" t="str">
        <f>VLOOKUP(K18753,'Base -Receita-Despesa'!$B:$AS,1,FALSE)</f>
        <v>Materiais</v>
      </c>
    </row>
    <row r="18754" spans="1:12" x14ac:dyDescent="0.3">
      <c r="A18754" s="286" t="str">
        <f t="shared" si="586"/>
        <v>2020</v>
      </c>
      <c r="B18754" s="205" t="s">
        <v>691</v>
      </c>
      <c r="C18754" s="205" t="s">
        <v>692</v>
      </c>
      <c r="D18754" s="72" t="str">
        <f t="shared" si="585"/>
        <v>jun/2020</v>
      </c>
      <c r="E18754" s="206">
        <v>44012</v>
      </c>
      <c r="F18754" s="205">
        <v>434527</v>
      </c>
      <c r="G18754" s="205" t="s">
        <v>287</v>
      </c>
      <c r="H18754" s="207" t="s">
        <v>1039</v>
      </c>
      <c r="I18754" s="207" t="s">
        <v>245</v>
      </c>
      <c r="J18754" s="207">
        <v>842.92</v>
      </c>
      <c r="K18754" s="79" t="str">
        <f>IFERROR(IFERROR(VLOOKUP(I18754,'DE-PARA'!B:D,3,0),VLOOKUP(I18754,'DE-PARA'!C:D,2,0)),"NÃO ENCONTRADO")</f>
        <v>Materiais</v>
      </c>
      <c r="L18754" s="56" t="str">
        <f>VLOOKUP(K18754,'Base -Receita-Despesa'!$B:$AS,1,FALSE)</f>
        <v>Materiais</v>
      </c>
    </row>
    <row r="18755" spans="1:12" x14ac:dyDescent="0.3">
      <c r="A18755" s="286" t="str">
        <f t="shared" si="586"/>
        <v>2020</v>
      </c>
      <c r="B18755" s="205" t="s">
        <v>691</v>
      </c>
      <c r="C18755" s="205" t="s">
        <v>692</v>
      </c>
      <c r="D18755" s="72" t="str">
        <f t="shared" si="585"/>
        <v>jun/2020</v>
      </c>
      <c r="E18755" s="206">
        <v>44012</v>
      </c>
      <c r="F18755" s="205">
        <v>434534</v>
      </c>
      <c r="G18755" s="205" t="s">
        <v>287</v>
      </c>
      <c r="H18755" s="207" t="s">
        <v>1039</v>
      </c>
      <c r="I18755" s="207" t="s">
        <v>245</v>
      </c>
      <c r="J18755" s="207">
        <v>890.23</v>
      </c>
      <c r="K18755" s="79" t="str">
        <f>IFERROR(IFERROR(VLOOKUP(I18755,'DE-PARA'!B:D,3,0),VLOOKUP(I18755,'DE-PARA'!C:D,2,0)),"NÃO ENCONTRADO")</f>
        <v>Materiais</v>
      </c>
      <c r="L18755" s="56" t="str">
        <f>VLOOKUP(K18755,'Base -Receita-Despesa'!$B:$AS,1,FALSE)</f>
        <v>Materiais</v>
      </c>
    </row>
    <row r="18756" spans="1:12" x14ac:dyDescent="0.3">
      <c r="A18756" s="286" t="str">
        <f t="shared" si="586"/>
        <v>2020</v>
      </c>
      <c r="B18756" s="205" t="s">
        <v>691</v>
      </c>
      <c r="C18756" s="205" t="s">
        <v>692</v>
      </c>
      <c r="D18756" s="72" t="str">
        <f t="shared" ref="D18756:D18819" si="587">TEXT(E18756,"mmm/aaaa")</f>
        <v>jun/2020</v>
      </c>
      <c r="E18756" s="206">
        <v>44012</v>
      </c>
      <c r="F18756" s="205">
        <v>434504</v>
      </c>
      <c r="G18756" s="205" t="s">
        <v>287</v>
      </c>
      <c r="H18756" s="207" t="s">
        <v>1039</v>
      </c>
      <c r="I18756" s="207" t="s">
        <v>245</v>
      </c>
      <c r="J18756" s="207">
        <v>970.44</v>
      </c>
      <c r="K18756" s="79" t="str">
        <f>IFERROR(IFERROR(VLOOKUP(I18756,'DE-PARA'!B:D,3,0),VLOOKUP(I18756,'DE-PARA'!C:D,2,0)),"NÃO ENCONTRADO")</f>
        <v>Materiais</v>
      </c>
      <c r="L18756" s="56" t="str">
        <f>VLOOKUP(K18756,'Base -Receita-Despesa'!$B:$AS,1,FALSE)</f>
        <v>Materiais</v>
      </c>
    </row>
    <row r="18757" spans="1:12" x14ac:dyDescent="0.3">
      <c r="A18757" s="286" t="str">
        <f t="shared" si="586"/>
        <v>2020</v>
      </c>
      <c r="B18757" s="205" t="s">
        <v>691</v>
      </c>
      <c r="C18757" s="205" t="s">
        <v>692</v>
      </c>
      <c r="D18757" s="72" t="str">
        <f t="shared" si="587"/>
        <v>jun/2020</v>
      </c>
      <c r="E18757" s="206">
        <v>44012</v>
      </c>
      <c r="F18757" s="205">
        <v>433740</v>
      </c>
      <c r="G18757" s="205" t="s">
        <v>287</v>
      </c>
      <c r="H18757" s="207" t="s">
        <v>1039</v>
      </c>
      <c r="I18757" s="207" t="s">
        <v>245</v>
      </c>
      <c r="J18757" s="207">
        <v>986.75</v>
      </c>
      <c r="K18757" s="79" t="str">
        <f>IFERROR(IFERROR(VLOOKUP(I18757,'DE-PARA'!B:D,3,0),VLOOKUP(I18757,'DE-PARA'!C:D,2,0)),"NÃO ENCONTRADO")</f>
        <v>Materiais</v>
      </c>
      <c r="L18757" s="56" t="str">
        <f>VLOOKUP(K18757,'Base -Receita-Despesa'!$B:$AS,1,FALSE)</f>
        <v>Materiais</v>
      </c>
    </row>
    <row r="18758" spans="1:12" x14ac:dyDescent="0.3">
      <c r="A18758" s="286" t="str">
        <f t="shared" si="586"/>
        <v>2020</v>
      </c>
      <c r="B18758" s="205" t="s">
        <v>691</v>
      </c>
      <c r="C18758" s="205" t="s">
        <v>692</v>
      </c>
      <c r="D18758" s="72" t="str">
        <f t="shared" si="587"/>
        <v>jun/2020</v>
      </c>
      <c r="E18758" s="206">
        <v>44012</v>
      </c>
      <c r="F18758" s="205">
        <v>434284</v>
      </c>
      <c r="G18758" s="205" t="s">
        <v>287</v>
      </c>
      <c r="H18758" s="207" t="s">
        <v>1039</v>
      </c>
      <c r="I18758" s="207" t="s">
        <v>245</v>
      </c>
      <c r="J18758" s="207">
        <v>986.75</v>
      </c>
      <c r="K18758" s="79" t="str">
        <f>IFERROR(IFERROR(VLOOKUP(I18758,'DE-PARA'!B:D,3,0),VLOOKUP(I18758,'DE-PARA'!C:D,2,0)),"NÃO ENCONTRADO")</f>
        <v>Materiais</v>
      </c>
      <c r="L18758" s="56" t="str">
        <f>VLOOKUP(K18758,'Base -Receita-Despesa'!$B:$AS,1,FALSE)</f>
        <v>Materiais</v>
      </c>
    </row>
    <row r="18759" spans="1:12" x14ac:dyDescent="0.3">
      <c r="A18759" s="286" t="str">
        <f t="shared" si="586"/>
        <v>2020</v>
      </c>
      <c r="B18759" s="205" t="s">
        <v>691</v>
      </c>
      <c r="C18759" s="205" t="s">
        <v>692</v>
      </c>
      <c r="D18759" s="72" t="str">
        <f t="shared" si="587"/>
        <v>jun/2020</v>
      </c>
      <c r="E18759" s="206">
        <v>44012</v>
      </c>
      <c r="F18759" s="205">
        <v>434548</v>
      </c>
      <c r="G18759" s="205" t="s">
        <v>287</v>
      </c>
      <c r="H18759" s="207" t="s">
        <v>1039</v>
      </c>
      <c r="I18759" s="207" t="s">
        <v>245</v>
      </c>
      <c r="J18759" s="208">
        <v>1008</v>
      </c>
      <c r="K18759" s="79" t="str">
        <f>IFERROR(IFERROR(VLOOKUP(I18759,'DE-PARA'!B:D,3,0),VLOOKUP(I18759,'DE-PARA'!C:D,2,0)),"NÃO ENCONTRADO")</f>
        <v>Materiais</v>
      </c>
      <c r="L18759" s="56" t="str">
        <f>VLOOKUP(K18759,'Base -Receita-Despesa'!$B:$AS,1,FALSE)</f>
        <v>Materiais</v>
      </c>
    </row>
    <row r="18760" spans="1:12" x14ac:dyDescent="0.3">
      <c r="A18760" s="286" t="str">
        <f t="shared" si="586"/>
        <v>2020</v>
      </c>
      <c r="B18760" s="205" t="s">
        <v>691</v>
      </c>
      <c r="C18760" s="205" t="s">
        <v>692</v>
      </c>
      <c r="D18760" s="72" t="str">
        <f t="shared" si="587"/>
        <v>jun/2020</v>
      </c>
      <c r="E18760" s="206">
        <v>44012</v>
      </c>
      <c r="F18760" s="205" t="s">
        <v>170</v>
      </c>
      <c r="G18760" s="205" t="s">
        <v>287</v>
      </c>
      <c r="H18760" s="207" t="s">
        <v>3101</v>
      </c>
      <c r="I18760" s="207" t="s">
        <v>230</v>
      </c>
      <c r="J18760" s="207">
        <v>63.8</v>
      </c>
      <c r="K18760" s="79" t="str">
        <f>IFERROR(IFERROR(VLOOKUP(I18760,'DE-PARA'!B:D,3,0),VLOOKUP(I18760,'DE-PARA'!C:D,2,0)),"NÃO ENCONTRADO")</f>
        <v>Rendimentos sobre Aplicações Financeiras</v>
      </c>
      <c r="L18760" s="56" t="str">
        <f>VLOOKUP(K18760,'Base -Receita-Despesa'!$B:$AS,1,FALSE)</f>
        <v>Rendimentos sobre Aplicações Financeiras</v>
      </c>
    </row>
    <row r="18761" spans="1:12" x14ac:dyDescent="0.3">
      <c r="A18761" s="286" t="str">
        <f t="shared" si="586"/>
        <v>2020</v>
      </c>
      <c r="B18761" s="205" t="s">
        <v>693</v>
      </c>
      <c r="C18761" s="205" t="s">
        <v>692</v>
      </c>
      <c r="D18761" s="72" t="str">
        <f t="shared" si="587"/>
        <v>jun/2020</v>
      </c>
      <c r="E18761" s="206">
        <v>44012</v>
      </c>
      <c r="F18761" s="205" t="s">
        <v>170</v>
      </c>
      <c r="G18761" s="205" t="s">
        <v>287</v>
      </c>
      <c r="H18761" s="207" t="s">
        <v>3101</v>
      </c>
      <c r="I18761" s="207" t="s">
        <v>230</v>
      </c>
      <c r="J18761" s="207">
        <v>66.73</v>
      </c>
      <c r="K18761" s="79" t="str">
        <f>IFERROR(IFERROR(VLOOKUP(I18761,'DE-PARA'!B:D,3,0),VLOOKUP(I18761,'DE-PARA'!C:D,2,0)),"NÃO ENCONTRADO")</f>
        <v>Rendimentos sobre Aplicações Financeiras</v>
      </c>
      <c r="L18761" s="56" t="str">
        <f>VLOOKUP(K18761,'Base -Receita-Despesa'!$B:$AS,1,FALSE)</f>
        <v>Rendimentos sobre Aplicações Financeiras</v>
      </c>
    </row>
    <row r="18762" spans="1:12" x14ac:dyDescent="0.3">
      <c r="A18762" s="286" t="str">
        <f t="shared" si="586"/>
        <v>2020</v>
      </c>
      <c r="B18762" s="205" t="s">
        <v>691</v>
      </c>
      <c r="C18762" s="205" t="s">
        <v>692</v>
      </c>
      <c r="D18762" s="72" t="str">
        <f t="shared" si="587"/>
        <v>jul/2020</v>
      </c>
      <c r="E18762" s="206">
        <v>44013</v>
      </c>
      <c r="F18762" s="205">
        <v>238984</v>
      </c>
      <c r="G18762" s="205" t="s">
        <v>287</v>
      </c>
      <c r="H18762" s="207" t="s">
        <v>2660</v>
      </c>
      <c r="I18762" s="207" t="s">
        <v>241</v>
      </c>
      <c r="J18762" s="208">
        <v>-7972</v>
      </c>
      <c r="K18762" s="79" t="str">
        <f>IFERROR(IFERROR(VLOOKUP(I18762,'DE-PARA'!B:D,3,0),VLOOKUP(I18762,'DE-PARA'!C:D,2,0)),"NÃO ENCONTRADO")</f>
        <v>Materiais</v>
      </c>
      <c r="L18762" s="56" t="str">
        <f>VLOOKUP(K18762,'Base -Receita-Despesa'!$B:$AS,1,FALSE)</f>
        <v>Materiais</v>
      </c>
    </row>
    <row r="18763" spans="1:12" x14ac:dyDescent="0.3">
      <c r="A18763" s="286" t="str">
        <f t="shared" si="586"/>
        <v>2020</v>
      </c>
      <c r="B18763" s="205" t="s">
        <v>691</v>
      </c>
      <c r="C18763" s="205" t="s">
        <v>692</v>
      </c>
      <c r="D18763" s="72" t="str">
        <f t="shared" si="587"/>
        <v>jul/2020</v>
      </c>
      <c r="E18763" s="206">
        <v>44013</v>
      </c>
      <c r="F18763" s="205">
        <v>433495</v>
      </c>
      <c r="G18763" s="205" t="s">
        <v>287</v>
      </c>
      <c r="H18763" s="207" t="s">
        <v>1039</v>
      </c>
      <c r="I18763" s="207" t="s">
        <v>245</v>
      </c>
      <c r="J18763" s="207">
        <v>-618.17999999999995</v>
      </c>
      <c r="K18763" s="79" t="str">
        <f>IFERROR(IFERROR(VLOOKUP(I18763,'DE-PARA'!B:D,3,0),VLOOKUP(I18763,'DE-PARA'!C:D,2,0)),"NÃO ENCONTRADO")</f>
        <v>Materiais</v>
      </c>
      <c r="L18763" s="56" t="str">
        <f>VLOOKUP(K18763,'Base -Receita-Despesa'!$B:$AS,1,FALSE)</f>
        <v>Materiais</v>
      </c>
    </row>
    <row r="18764" spans="1:12" x14ac:dyDescent="0.3">
      <c r="A18764" s="286" t="str">
        <f t="shared" si="586"/>
        <v>2020</v>
      </c>
      <c r="B18764" s="205" t="s">
        <v>691</v>
      </c>
      <c r="C18764" s="205" t="s">
        <v>692</v>
      </c>
      <c r="D18764" s="72" t="str">
        <f t="shared" si="587"/>
        <v>jul/2020</v>
      </c>
      <c r="E18764" s="206">
        <v>44013</v>
      </c>
      <c r="F18764" s="205">
        <v>433741</v>
      </c>
      <c r="G18764" s="205" t="s">
        <v>287</v>
      </c>
      <c r="H18764" s="207" t="s">
        <v>1039</v>
      </c>
      <c r="I18764" s="207" t="s">
        <v>245</v>
      </c>
      <c r="J18764" s="207">
        <v>-986.75</v>
      </c>
      <c r="K18764" s="79" t="str">
        <f>IFERROR(IFERROR(VLOOKUP(I18764,'DE-PARA'!B:D,3,0),VLOOKUP(I18764,'DE-PARA'!C:D,2,0)),"NÃO ENCONTRADO")</f>
        <v>Materiais</v>
      </c>
      <c r="L18764" s="56" t="str">
        <f>VLOOKUP(K18764,'Base -Receita-Despesa'!$B:$AS,1,FALSE)</f>
        <v>Materiais</v>
      </c>
    </row>
    <row r="18765" spans="1:12" x14ac:dyDescent="0.3">
      <c r="A18765" s="286" t="str">
        <f t="shared" si="586"/>
        <v>2020</v>
      </c>
      <c r="B18765" s="205" t="s">
        <v>691</v>
      </c>
      <c r="C18765" s="205" t="s">
        <v>692</v>
      </c>
      <c r="D18765" s="72" t="str">
        <f t="shared" si="587"/>
        <v>jul/2020</v>
      </c>
      <c r="E18765" s="206">
        <v>44013</v>
      </c>
      <c r="F18765" s="205">
        <v>433734</v>
      </c>
      <c r="G18765" s="205" t="s">
        <v>287</v>
      </c>
      <c r="H18765" s="207" t="s">
        <v>1039</v>
      </c>
      <c r="I18765" s="207" t="s">
        <v>245</v>
      </c>
      <c r="J18765" s="207">
        <v>-269.91000000000003</v>
      </c>
      <c r="K18765" s="79" t="str">
        <f>IFERROR(IFERROR(VLOOKUP(I18765,'DE-PARA'!B:D,3,0),VLOOKUP(I18765,'DE-PARA'!C:D,2,0)),"NÃO ENCONTRADO")</f>
        <v>Materiais</v>
      </c>
      <c r="L18765" s="56" t="str">
        <f>VLOOKUP(K18765,'Base -Receita-Despesa'!$B:$AS,1,FALSE)</f>
        <v>Materiais</v>
      </c>
    </row>
    <row r="18766" spans="1:12" x14ac:dyDescent="0.3">
      <c r="A18766" s="286" t="str">
        <f t="shared" si="586"/>
        <v>2020</v>
      </c>
      <c r="B18766" s="205" t="s">
        <v>691</v>
      </c>
      <c r="C18766" s="205" t="s">
        <v>692</v>
      </c>
      <c r="D18766" s="72" t="str">
        <f t="shared" si="587"/>
        <v>jul/2020</v>
      </c>
      <c r="E18766" s="206">
        <v>44013</v>
      </c>
      <c r="F18766" s="205">
        <v>434548</v>
      </c>
      <c r="G18766" s="205" t="s">
        <v>287</v>
      </c>
      <c r="H18766" s="207" t="s">
        <v>1039</v>
      </c>
      <c r="I18766" s="207" t="s">
        <v>245</v>
      </c>
      <c r="J18766" s="208">
        <v>-1008</v>
      </c>
      <c r="K18766" s="79" t="str">
        <f>IFERROR(IFERROR(VLOOKUP(I18766,'DE-PARA'!B:D,3,0),VLOOKUP(I18766,'DE-PARA'!C:D,2,0)),"NÃO ENCONTRADO")</f>
        <v>Materiais</v>
      </c>
      <c r="L18766" s="56" t="str">
        <f>VLOOKUP(K18766,'Base -Receita-Despesa'!$B:$AS,1,FALSE)</f>
        <v>Materiais</v>
      </c>
    </row>
    <row r="18767" spans="1:12" x14ac:dyDescent="0.3">
      <c r="A18767" s="286" t="str">
        <f t="shared" si="586"/>
        <v>2020</v>
      </c>
      <c r="B18767" s="205" t="s">
        <v>691</v>
      </c>
      <c r="C18767" s="205" t="s">
        <v>692</v>
      </c>
      <c r="D18767" s="72" t="str">
        <f t="shared" si="587"/>
        <v>jul/2020</v>
      </c>
      <c r="E18767" s="206">
        <v>44013</v>
      </c>
      <c r="F18767" s="205">
        <v>434542</v>
      </c>
      <c r="G18767" s="205" t="s">
        <v>287</v>
      </c>
      <c r="H18767" s="207" t="s">
        <v>1039</v>
      </c>
      <c r="I18767" s="207" t="s">
        <v>245</v>
      </c>
      <c r="J18767" s="207">
        <v>-583.29999999999995</v>
      </c>
      <c r="K18767" s="79" t="str">
        <f>IFERROR(IFERROR(VLOOKUP(I18767,'DE-PARA'!B:D,3,0),VLOOKUP(I18767,'DE-PARA'!C:D,2,0)),"NÃO ENCONTRADO")</f>
        <v>Materiais</v>
      </c>
      <c r="L18767" s="56" t="str">
        <f>VLOOKUP(K18767,'Base -Receita-Despesa'!$B:$AS,1,FALSE)</f>
        <v>Materiais</v>
      </c>
    </row>
    <row r="18768" spans="1:12" x14ac:dyDescent="0.3">
      <c r="A18768" s="286" t="str">
        <f t="shared" si="586"/>
        <v>2020</v>
      </c>
      <c r="B18768" s="205" t="s">
        <v>691</v>
      </c>
      <c r="C18768" s="205" t="s">
        <v>692</v>
      </c>
      <c r="D18768" s="72" t="str">
        <f t="shared" si="587"/>
        <v>jul/2020</v>
      </c>
      <c r="E18768" s="206">
        <v>44013</v>
      </c>
      <c r="F18768" s="205">
        <v>434534</v>
      </c>
      <c r="G18768" s="205" t="s">
        <v>287</v>
      </c>
      <c r="H18768" s="207" t="s">
        <v>1039</v>
      </c>
      <c r="I18768" s="207" t="s">
        <v>245</v>
      </c>
      <c r="J18768" s="207">
        <v>-890.23</v>
      </c>
      <c r="K18768" s="79" t="str">
        <f>IFERROR(IFERROR(VLOOKUP(I18768,'DE-PARA'!B:D,3,0),VLOOKUP(I18768,'DE-PARA'!C:D,2,0)),"NÃO ENCONTRADO")</f>
        <v>Materiais</v>
      </c>
      <c r="L18768" s="56" t="str">
        <f>VLOOKUP(K18768,'Base -Receita-Despesa'!$B:$AS,1,FALSE)</f>
        <v>Materiais</v>
      </c>
    </row>
    <row r="18769" spans="1:12" x14ac:dyDescent="0.3">
      <c r="A18769" s="286" t="str">
        <f t="shared" si="586"/>
        <v>2020</v>
      </c>
      <c r="B18769" s="205" t="s">
        <v>691</v>
      </c>
      <c r="C18769" s="205" t="s">
        <v>692</v>
      </c>
      <c r="D18769" s="72" t="str">
        <f t="shared" si="587"/>
        <v>jul/2020</v>
      </c>
      <c r="E18769" s="206">
        <v>44013</v>
      </c>
      <c r="F18769" s="205">
        <v>434531</v>
      </c>
      <c r="G18769" s="205" t="s">
        <v>287</v>
      </c>
      <c r="H18769" s="207" t="s">
        <v>1039</v>
      </c>
      <c r="I18769" s="207" t="s">
        <v>245</v>
      </c>
      <c r="J18769" s="207">
        <v>-583.29999999999995</v>
      </c>
      <c r="K18769" s="79" t="str">
        <f>IFERROR(IFERROR(VLOOKUP(I18769,'DE-PARA'!B:D,3,0),VLOOKUP(I18769,'DE-PARA'!C:D,2,0)),"NÃO ENCONTRADO")</f>
        <v>Materiais</v>
      </c>
      <c r="L18769" s="56" t="str">
        <f>VLOOKUP(K18769,'Base -Receita-Despesa'!$B:$AS,1,FALSE)</f>
        <v>Materiais</v>
      </c>
    </row>
    <row r="18770" spans="1:12" x14ac:dyDescent="0.3">
      <c r="A18770" s="286" t="str">
        <f t="shared" si="586"/>
        <v>2020</v>
      </c>
      <c r="B18770" s="205" t="s">
        <v>691</v>
      </c>
      <c r="C18770" s="205" t="s">
        <v>692</v>
      </c>
      <c r="D18770" s="72" t="str">
        <f t="shared" si="587"/>
        <v>jul/2020</v>
      </c>
      <c r="E18770" s="206">
        <v>44013</v>
      </c>
      <c r="F18770" s="205">
        <v>434524</v>
      </c>
      <c r="G18770" s="205" t="s">
        <v>287</v>
      </c>
      <c r="H18770" s="207" t="s">
        <v>1039</v>
      </c>
      <c r="I18770" s="207" t="s">
        <v>245</v>
      </c>
      <c r="J18770" s="207">
        <v>-247.93</v>
      </c>
      <c r="K18770" s="79" t="str">
        <f>IFERROR(IFERROR(VLOOKUP(I18770,'DE-PARA'!B:D,3,0),VLOOKUP(I18770,'DE-PARA'!C:D,2,0)),"NÃO ENCONTRADO")</f>
        <v>Materiais</v>
      </c>
      <c r="L18770" s="56" t="str">
        <f>VLOOKUP(K18770,'Base -Receita-Despesa'!$B:$AS,1,FALSE)</f>
        <v>Materiais</v>
      </c>
    </row>
    <row r="18771" spans="1:12" x14ac:dyDescent="0.3">
      <c r="A18771" s="286" t="str">
        <f t="shared" si="586"/>
        <v>2020</v>
      </c>
      <c r="B18771" s="205" t="s">
        <v>691</v>
      </c>
      <c r="C18771" s="205" t="s">
        <v>692</v>
      </c>
      <c r="D18771" s="72" t="str">
        <f t="shared" si="587"/>
        <v>jul/2020</v>
      </c>
      <c r="E18771" s="206">
        <v>44013</v>
      </c>
      <c r="F18771" s="205">
        <v>434508</v>
      </c>
      <c r="G18771" s="205" t="s">
        <v>287</v>
      </c>
      <c r="H18771" s="207" t="s">
        <v>1039</v>
      </c>
      <c r="I18771" s="207" t="s">
        <v>245</v>
      </c>
      <c r="J18771" s="207">
        <v>-212.29</v>
      </c>
      <c r="K18771" s="79" t="str">
        <f>IFERROR(IFERROR(VLOOKUP(I18771,'DE-PARA'!B:D,3,0),VLOOKUP(I18771,'DE-PARA'!C:D,2,0)),"NÃO ENCONTRADO")</f>
        <v>Materiais</v>
      </c>
      <c r="L18771" s="56" t="str">
        <f>VLOOKUP(K18771,'Base -Receita-Despesa'!$B:$AS,1,FALSE)</f>
        <v>Materiais</v>
      </c>
    </row>
    <row r="18772" spans="1:12" x14ac:dyDescent="0.3">
      <c r="A18772" s="286" t="str">
        <f t="shared" si="586"/>
        <v>2020</v>
      </c>
      <c r="B18772" s="205" t="s">
        <v>691</v>
      </c>
      <c r="C18772" s="205" t="s">
        <v>692</v>
      </c>
      <c r="D18772" s="72" t="str">
        <f t="shared" si="587"/>
        <v>jul/2020</v>
      </c>
      <c r="E18772" s="206">
        <v>44013</v>
      </c>
      <c r="F18772" s="205">
        <v>434504</v>
      </c>
      <c r="G18772" s="205" t="s">
        <v>287</v>
      </c>
      <c r="H18772" s="207" t="s">
        <v>1039</v>
      </c>
      <c r="I18772" s="207" t="s">
        <v>245</v>
      </c>
      <c r="J18772" s="207">
        <v>-970.44</v>
      </c>
      <c r="K18772" s="79" t="str">
        <f>IFERROR(IFERROR(VLOOKUP(I18772,'DE-PARA'!B:D,3,0),VLOOKUP(I18772,'DE-PARA'!C:D,2,0)),"NÃO ENCONTRADO")</f>
        <v>Materiais</v>
      </c>
      <c r="L18772" s="56" t="str">
        <f>VLOOKUP(K18772,'Base -Receita-Despesa'!$B:$AS,1,FALSE)</f>
        <v>Materiais</v>
      </c>
    </row>
    <row r="18773" spans="1:12" x14ac:dyDescent="0.3">
      <c r="A18773" s="286" t="str">
        <f t="shared" si="586"/>
        <v>2020</v>
      </c>
      <c r="B18773" s="205" t="s">
        <v>691</v>
      </c>
      <c r="C18773" s="205" t="s">
        <v>692</v>
      </c>
      <c r="D18773" s="72" t="str">
        <f t="shared" si="587"/>
        <v>jul/2020</v>
      </c>
      <c r="E18773" s="206">
        <v>44013</v>
      </c>
      <c r="F18773" s="205">
        <v>434502</v>
      </c>
      <c r="G18773" s="205" t="s">
        <v>287</v>
      </c>
      <c r="H18773" s="207" t="s">
        <v>1039</v>
      </c>
      <c r="I18773" s="207" t="s">
        <v>245</v>
      </c>
      <c r="J18773" s="207">
        <v>-269.91000000000003</v>
      </c>
      <c r="K18773" s="79" t="str">
        <f>IFERROR(IFERROR(VLOOKUP(I18773,'DE-PARA'!B:D,3,0),VLOOKUP(I18773,'DE-PARA'!C:D,2,0)),"NÃO ENCONTRADO")</f>
        <v>Materiais</v>
      </c>
      <c r="L18773" s="56" t="str">
        <f>VLOOKUP(K18773,'Base -Receita-Despesa'!$B:$AS,1,FALSE)</f>
        <v>Materiais</v>
      </c>
    </row>
    <row r="18774" spans="1:12" x14ac:dyDescent="0.3">
      <c r="A18774" s="286" t="str">
        <f t="shared" si="586"/>
        <v>2020</v>
      </c>
      <c r="B18774" s="205" t="s">
        <v>691</v>
      </c>
      <c r="C18774" s="205" t="s">
        <v>692</v>
      </c>
      <c r="D18774" s="72" t="str">
        <f t="shared" si="587"/>
        <v>jul/2020</v>
      </c>
      <c r="E18774" s="206">
        <v>44013</v>
      </c>
      <c r="F18774" s="205">
        <v>434527</v>
      </c>
      <c r="G18774" s="205" t="s">
        <v>287</v>
      </c>
      <c r="H18774" s="207" t="s">
        <v>1039</v>
      </c>
      <c r="I18774" s="207" t="s">
        <v>245</v>
      </c>
      <c r="J18774" s="207">
        <v>-842.92</v>
      </c>
      <c r="K18774" s="79" t="str">
        <f>IFERROR(IFERROR(VLOOKUP(I18774,'DE-PARA'!B:D,3,0),VLOOKUP(I18774,'DE-PARA'!C:D,2,0)),"NÃO ENCONTRADO")</f>
        <v>Materiais</v>
      </c>
      <c r="L18774" s="56" t="str">
        <f>VLOOKUP(K18774,'Base -Receita-Despesa'!$B:$AS,1,FALSE)</f>
        <v>Materiais</v>
      </c>
    </row>
    <row r="18775" spans="1:12" x14ac:dyDescent="0.3">
      <c r="A18775" s="286" t="str">
        <f t="shared" si="586"/>
        <v>2020</v>
      </c>
      <c r="B18775" s="205" t="s">
        <v>691</v>
      </c>
      <c r="C18775" s="205" t="s">
        <v>692</v>
      </c>
      <c r="D18775" s="72" t="str">
        <f t="shared" si="587"/>
        <v>jul/2020</v>
      </c>
      <c r="E18775" s="206">
        <v>44013</v>
      </c>
      <c r="F18775" s="205">
        <v>434552</v>
      </c>
      <c r="G18775" s="205" t="s">
        <v>287</v>
      </c>
      <c r="H18775" s="207" t="s">
        <v>1039</v>
      </c>
      <c r="I18775" s="207" t="s">
        <v>245</v>
      </c>
      <c r="J18775" s="207">
        <v>-553.23</v>
      </c>
      <c r="K18775" s="79" t="str">
        <f>IFERROR(IFERROR(VLOOKUP(I18775,'DE-PARA'!B:D,3,0),VLOOKUP(I18775,'DE-PARA'!C:D,2,0)),"NÃO ENCONTRADO")</f>
        <v>Materiais</v>
      </c>
      <c r="L18775" s="56" t="str">
        <f>VLOOKUP(K18775,'Base -Receita-Despesa'!$B:$AS,1,FALSE)</f>
        <v>Materiais</v>
      </c>
    </row>
    <row r="18776" spans="1:12" x14ac:dyDescent="0.3">
      <c r="A18776" s="286" t="str">
        <f t="shared" si="586"/>
        <v>2020</v>
      </c>
      <c r="B18776" s="205" t="s">
        <v>691</v>
      </c>
      <c r="C18776" s="205" t="s">
        <v>692</v>
      </c>
      <c r="D18776" s="72" t="str">
        <f t="shared" si="587"/>
        <v>jul/2020</v>
      </c>
      <c r="E18776" s="206">
        <v>44013</v>
      </c>
      <c r="F18776" s="205">
        <v>434295</v>
      </c>
      <c r="G18776" s="205" t="s">
        <v>287</v>
      </c>
      <c r="H18776" s="207" t="s">
        <v>1039</v>
      </c>
      <c r="I18776" s="207" t="s">
        <v>245</v>
      </c>
      <c r="J18776" s="207">
        <v>-259.83999999999997</v>
      </c>
      <c r="K18776" s="79" t="str">
        <f>IFERROR(IFERROR(VLOOKUP(I18776,'DE-PARA'!B:D,3,0),VLOOKUP(I18776,'DE-PARA'!C:D,2,0)),"NÃO ENCONTRADO")</f>
        <v>Materiais</v>
      </c>
      <c r="L18776" s="56" t="str">
        <f>VLOOKUP(K18776,'Base -Receita-Despesa'!$B:$AS,1,FALSE)</f>
        <v>Materiais</v>
      </c>
    </row>
    <row r="18777" spans="1:12" x14ac:dyDescent="0.3">
      <c r="A18777" s="286" t="str">
        <f t="shared" si="586"/>
        <v>2020</v>
      </c>
      <c r="B18777" s="205" t="s">
        <v>691</v>
      </c>
      <c r="C18777" s="205" t="s">
        <v>692</v>
      </c>
      <c r="D18777" s="72" t="str">
        <f t="shared" si="587"/>
        <v>jul/2020</v>
      </c>
      <c r="E18777" s="206">
        <v>44013</v>
      </c>
      <c r="F18777" s="205">
        <v>434288</v>
      </c>
      <c r="G18777" s="205" t="s">
        <v>287</v>
      </c>
      <c r="H18777" s="207" t="s">
        <v>1039</v>
      </c>
      <c r="I18777" s="207" t="s">
        <v>245</v>
      </c>
      <c r="J18777" s="207">
        <v>-259.83999999999997</v>
      </c>
      <c r="K18777" s="79" t="str">
        <f>IFERROR(IFERROR(VLOOKUP(I18777,'DE-PARA'!B:D,3,0),VLOOKUP(I18777,'DE-PARA'!C:D,2,0)),"NÃO ENCONTRADO")</f>
        <v>Materiais</v>
      </c>
      <c r="L18777" s="56" t="str">
        <f>VLOOKUP(K18777,'Base -Receita-Despesa'!$B:$AS,1,FALSE)</f>
        <v>Materiais</v>
      </c>
    </row>
    <row r="18778" spans="1:12" x14ac:dyDescent="0.3">
      <c r="A18778" s="286" t="str">
        <f t="shared" si="586"/>
        <v>2020</v>
      </c>
      <c r="B18778" s="205" t="s">
        <v>691</v>
      </c>
      <c r="C18778" s="205" t="s">
        <v>692</v>
      </c>
      <c r="D18778" s="72" t="str">
        <f t="shared" si="587"/>
        <v>jul/2020</v>
      </c>
      <c r="E18778" s="206">
        <v>44013</v>
      </c>
      <c r="F18778" s="205">
        <v>434285</v>
      </c>
      <c r="G18778" s="205" t="s">
        <v>287</v>
      </c>
      <c r="H18778" s="207" t="s">
        <v>1039</v>
      </c>
      <c r="I18778" s="207" t="s">
        <v>245</v>
      </c>
      <c r="J18778" s="207">
        <v>-330.86</v>
      </c>
      <c r="K18778" s="79" t="str">
        <f>IFERROR(IFERROR(VLOOKUP(I18778,'DE-PARA'!B:D,3,0),VLOOKUP(I18778,'DE-PARA'!C:D,2,0)),"NÃO ENCONTRADO")</f>
        <v>Materiais</v>
      </c>
      <c r="L18778" s="56" t="str">
        <f>VLOOKUP(K18778,'Base -Receita-Despesa'!$B:$AS,1,FALSE)</f>
        <v>Materiais</v>
      </c>
    </row>
    <row r="18779" spans="1:12" x14ac:dyDescent="0.3">
      <c r="A18779" s="286" t="str">
        <f t="shared" si="586"/>
        <v>2020</v>
      </c>
      <c r="B18779" s="205" t="s">
        <v>691</v>
      </c>
      <c r="C18779" s="205" t="s">
        <v>692</v>
      </c>
      <c r="D18779" s="72" t="str">
        <f t="shared" si="587"/>
        <v>jul/2020</v>
      </c>
      <c r="E18779" s="206">
        <v>44013</v>
      </c>
      <c r="F18779" s="205">
        <v>434514</v>
      </c>
      <c r="G18779" s="205" t="s">
        <v>287</v>
      </c>
      <c r="H18779" s="207" t="s">
        <v>1039</v>
      </c>
      <c r="I18779" s="207" t="s">
        <v>245</v>
      </c>
      <c r="J18779" s="207">
        <v>-165.43</v>
      </c>
      <c r="K18779" s="79" t="str">
        <f>IFERROR(IFERROR(VLOOKUP(I18779,'DE-PARA'!B:D,3,0),VLOOKUP(I18779,'DE-PARA'!C:D,2,0)),"NÃO ENCONTRADO")</f>
        <v>Materiais</v>
      </c>
      <c r="L18779" s="56" t="str">
        <f>VLOOKUP(K18779,'Base -Receita-Despesa'!$B:$AS,1,FALSE)</f>
        <v>Materiais</v>
      </c>
    </row>
    <row r="18780" spans="1:12" x14ac:dyDescent="0.3">
      <c r="A18780" s="286" t="str">
        <f t="shared" si="586"/>
        <v>2020</v>
      </c>
      <c r="B18780" s="205" t="s">
        <v>691</v>
      </c>
      <c r="C18780" s="205" t="s">
        <v>692</v>
      </c>
      <c r="D18780" s="72" t="str">
        <f t="shared" si="587"/>
        <v>jul/2020</v>
      </c>
      <c r="E18780" s="206">
        <v>44013</v>
      </c>
      <c r="F18780" s="205">
        <v>434512</v>
      </c>
      <c r="G18780" s="205" t="s">
        <v>287</v>
      </c>
      <c r="H18780" s="207" t="s">
        <v>1039</v>
      </c>
      <c r="I18780" s="207" t="s">
        <v>245</v>
      </c>
      <c r="J18780" s="207">
        <v>-266.52</v>
      </c>
      <c r="K18780" s="79" t="str">
        <f>IFERROR(IFERROR(VLOOKUP(I18780,'DE-PARA'!B:D,3,0),VLOOKUP(I18780,'DE-PARA'!C:D,2,0)),"NÃO ENCONTRADO")</f>
        <v>Materiais</v>
      </c>
      <c r="L18780" s="56" t="str">
        <f>VLOOKUP(K18780,'Base -Receita-Despesa'!$B:$AS,1,FALSE)</f>
        <v>Materiais</v>
      </c>
    </row>
    <row r="18781" spans="1:12" x14ac:dyDescent="0.3">
      <c r="A18781" s="286" t="str">
        <f t="shared" si="586"/>
        <v>2020</v>
      </c>
      <c r="B18781" s="205" t="s">
        <v>691</v>
      </c>
      <c r="C18781" s="205" t="s">
        <v>692</v>
      </c>
      <c r="D18781" s="72" t="str">
        <f t="shared" si="587"/>
        <v>jul/2020</v>
      </c>
      <c r="E18781" s="206">
        <v>44013</v>
      </c>
      <c r="F18781" s="205">
        <v>434510</v>
      </c>
      <c r="G18781" s="205" t="s">
        <v>287</v>
      </c>
      <c r="H18781" s="207" t="s">
        <v>1039</v>
      </c>
      <c r="I18781" s="207" t="s">
        <v>245</v>
      </c>
      <c r="J18781" s="207">
        <v>-247.93</v>
      </c>
      <c r="K18781" s="79" t="str">
        <f>IFERROR(IFERROR(VLOOKUP(I18781,'DE-PARA'!B:D,3,0),VLOOKUP(I18781,'DE-PARA'!C:D,2,0)),"NÃO ENCONTRADO")</f>
        <v>Materiais</v>
      </c>
      <c r="L18781" s="56" t="str">
        <f>VLOOKUP(K18781,'Base -Receita-Despesa'!$B:$AS,1,FALSE)</f>
        <v>Materiais</v>
      </c>
    </row>
    <row r="18782" spans="1:12" x14ac:dyDescent="0.3">
      <c r="A18782" s="286" t="str">
        <f t="shared" si="586"/>
        <v>2020</v>
      </c>
      <c r="B18782" s="205" t="s">
        <v>691</v>
      </c>
      <c r="C18782" s="205" t="s">
        <v>692</v>
      </c>
      <c r="D18782" s="72" t="str">
        <f t="shared" si="587"/>
        <v>jul/2020</v>
      </c>
      <c r="E18782" s="206">
        <v>44013</v>
      </c>
      <c r="F18782" s="205">
        <v>434509</v>
      </c>
      <c r="G18782" s="205" t="s">
        <v>287</v>
      </c>
      <c r="H18782" s="207" t="s">
        <v>1039</v>
      </c>
      <c r="I18782" s="207" t="s">
        <v>245</v>
      </c>
      <c r="J18782" s="207">
        <v>-158.5</v>
      </c>
      <c r="K18782" s="79" t="str">
        <f>IFERROR(IFERROR(VLOOKUP(I18782,'DE-PARA'!B:D,3,0),VLOOKUP(I18782,'DE-PARA'!C:D,2,0)),"NÃO ENCONTRADO")</f>
        <v>Materiais</v>
      </c>
      <c r="L18782" s="56" t="str">
        <f>VLOOKUP(K18782,'Base -Receita-Despesa'!$B:$AS,1,FALSE)</f>
        <v>Materiais</v>
      </c>
    </row>
    <row r="18783" spans="1:12" x14ac:dyDescent="0.3">
      <c r="A18783" s="286" t="str">
        <f t="shared" si="586"/>
        <v>2020</v>
      </c>
      <c r="B18783" s="205" t="s">
        <v>691</v>
      </c>
      <c r="C18783" s="205" t="s">
        <v>692</v>
      </c>
      <c r="D18783" s="72" t="str">
        <f t="shared" si="587"/>
        <v>jul/2020</v>
      </c>
      <c r="E18783" s="206">
        <v>44013</v>
      </c>
      <c r="F18783" s="205">
        <v>434284</v>
      </c>
      <c r="G18783" s="205" t="s">
        <v>287</v>
      </c>
      <c r="H18783" s="207" t="s">
        <v>1039</v>
      </c>
      <c r="I18783" s="207" t="s">
        <v>245</v>
      </c>
      <c r="J18783" s="207">
        <v>-986.75</v>
      </c>
      <c r="K18783" s="79" t="str">
        <f>IFERROR(IFERROR(VLOOKUP(I18783,'DE-PARA'!B:D,3,0),VLOOKUP(I18783,'DE-PARA'!C:D,2,0)),"NÃO ENCONTRADO")</f>
        <v>Materiais</v>
      </c>
      <c r="L18783" s="56" t="str">
        <f>VLOOKUP(K18783,'Base -Receita-Despesa'!$B:$AS,1,FALSE)</f>
        <v>Materiais</v>
      </c>
    </row>
    <row r="18784" spans="1:12" x14ac:dyDescent="0.3">
      <c r="A18784" s="286" t="str">
        <f t="shared" si="586"/>
        <v>2020</v>
      </c>
      <c r="B18784" s="205" t="s">
        <v>691</v>
      </c>
      <c r="C18784" s="205" t="s">
        <v>692</v>
      </c>
      <c r="D18784" s="72" t="str">
        <f t="shared" si="587"/>
        <v>jul/2020</v>
      </c>
      <c r="E18784" s="206">
        <v>44013</v>
      </c>
      <c r="F18784" s="205">
        <v>434282</v>
      </c>
      <c r="G18784" s="205" t="s">
        <v>287</v>
      </c>
      <c r="H18784" s="207" t="s">
        <v>1039</v>
      </c>
      <c r="I18784" s="207" t="s">
        <v>245</v>
      </c>
      <c r="J18784" s="207">
        <v>-651.26</v>
      </c>
      <c r="K18784" s="79" t="str">
        <f>IFERROR(IFERROR(VLOOKUP(I18784,'DE-PARA'!B:D,3,0),VLOOKUP(I18784,'DE-PARA'!C:D,2,0)),"NÃO ENCONTRADO")</f>
        <v>Materiais</v>
      </c>
      <c r="L18784" s="56" t="str">
        <f>VLOOKUP(K18784,'Base -Receita-Despesa'!$B:$AS,1,FALSE)</f>
        <v>Materiais</v>
      </c>
    </row>
    <row r="18785" spans="1:12" x14ac:dyDescent="0.3">
      <c r="A18785" s="286" t="str">
        <f t="shared" si="586"/>
        <v>2020</v>
      </c>
      <c r="B18785" s="205" t="s">
        <v>691</v>
      </c>
      <c r="C18785" s="205" t="s">
        <v>692</v>
      </c>
      <c r="D18785" s="72" t="str">
        <f t="shared" si="587"/>
        <v>jul/2020</v>
      </c>
      <c r="E18785" s="206">
        <v>44013</v>
      </c>
      <c r="F18785" s="205">
        <v>434280</v>
      </c>
      <c r="G18785" s="205" t="s">
        <v>287</v>
      </c>
      <c r="H18785" s="207" t="s">
        <v>1039</v>
      </c>
      <c r="I18785" s="207" t="s">
        <v>245</v>
      </c>
      <c r="J18785" s="207">
        <v>-158.5</v>
      </c>
      <c r="K18785" s="79" t="str">
        <f>IFERROR(IFERROR(VLOOKUP(I18785,'DE-PARA'!B:D,3,0),VLOOKUP(I18785,'DE-PARA'!C:D,2,0)),"NÃO ENCONTRADO")</f>
        <v>Materiais</v>
      </c>
      <c r="L18785" s="56" t="str">
        <f>VLOOKUP(K18785,'Base -Receita-Despesa'!$B:$AS,1,FALSE)</f>
        <v>Materiais</v>
      </c>
    </row>
    <row r="18786" spans="1:12" x14ac:dyDescent="0.3">
      <c r="A18786" s="286" t="str">
        <f t="shared" si="586"/>
        <v>2020</v>
      </c>
      <c r="B18786" s="205" t="s">
        <v>691</v>
      </c>
      <c r="C18786" s="205" t="s">
        <v>692</v>
      </c>
      <c r="D18786" s="72" t="str">
        <f t="shared" si="587"/>
        <v>jul/2020</v>
      </c>
      <c r="E18786" s="206">
        <v>44013</v>
      </c>
      <c r="F18786" s="205">
        <v>434281</v>
      </c>
      <c r="G18786" s="205" t="s">
        <v>287</v>
      </c>
      <c r="H18786" s="207" t="s">
        <v>1039</v>
      </c>
      <c r="I18786" s="207" t="s">
        <v>245</v>
      </c>
      <c r="J18786" s="207">
        <v>-293.39999999999998</v>
      </c>
      <c r="K18786" s="79" t="str">
        <f>IFERROR(IFERROR(VLOOKUP(I18786,'DE-PARA'!B:D,3,0),VLOOKUP(I18786,'DE-PARA'!C:D,2,0)),"NÃO ENCONTRADO")</f>
        <v>Materiais</v>
      </c>
      <c r="L18786" s="56" t="str">
        <f>VLOOKUP(K18786,'Base -Receita-Despesa'!$B:$AS,1,FALSE)</f>
        <v>Materiais</v>
      </c>
    </row>
    <row r="18787" spans="1:12" x14ac:dyDescent="0.3">
      <c r="A18787" s="286" t="str">
        <f t="shared" si="586"/>
        <v>2020</v>
      </c>
      <c r="B18787" s="205" t="s">
        <v>691</v>
      </c>
      <c r="C18787" s="205" t="s">
        <v>692</v>
      </c>
      <c r="D18787" s="72" t="str">
        <f t="shared" si="587"/>
        <v>jul/2020</v>
      </c>
      <c r="E18787" s="206">
        <v>44013</v>
      </c>
      <c r="F18787" s="205">
        <v>434298</v>
      </c>
      <c r="G18787" s="205" t="s">
        <v>287</v>
      </c>
      <c r="H18787" s="207" t="s">
        <v>1039</v>
      </c>
      <c r="I18787" s="207" t="s">
        <v>245</v>
      </c>
      <c r="J18787" s="207">
        <v>-259.83999999999997</v>
      </c>
      <c r="K18787" s="79" t="str">
        <f>IFERROR(IFERROR(VLOOKUP(I18787,'DE-PARA'!B:D,3,0),VLOOKUP(I18787,'DE-PARA'!C:D,2,0)),"NÃO ENCONTRADO")</f>
        <v>Materiais</v>
      </c>
      <c r="L18787" s="56" t="str">
        <f>VLOOKUP(K18787,'Base -Receita-Despesa'!$B:$AS,1,FALSE)</f>
        <v>Materiais</v>
      </c>
    </row>
    <row r="18788" spans="1:12" x14ac:dyDescent="0.3">
      <c r="A18788" s="286" t="str">
        <f t="shared" si="586"/>
        <v>2020</v>
      </c>
      <c r="B18788" s="205" t="s">
        <v>691</v>
      </c>
      <c r="C18788" s="205" t="s">
        <v>692</v>
      </c>
      <c r="D18788" s="72" t="str">
        <f t="shared" si="587"/>
        <v>jul/2020</v>
      </c>
      <c r="E18788" s="206">
        <v>44013</v>
      </c>
      <c r="F18788" s="205">
        <v>434299</v>
      </c>
      <c r="G18788" s="205" t="s">
        <v>287</v>
      </c>
      <c r="H18788" s="207" t="s">
        <v>1039</v>
      </c>
      <c r="I18788" s="207" t="s">
        <v>245</v>
      </c>
      <c r="J18788" s="207">
        <v>-258.27</v>
      </c>
      <c r="K18788" s="79" t="str">
        <f>IFERROR(IFERROR(VLOOKUP(I18788,'DE-PARA'!B:D,3,0),VLOOKUP(I18788,'DE-PARA'!C:D,2,0)),"NÃO ENCONTRADO")</f>
        <v>Materiais</v>
      </c>
      <c r="L18788" s="56" t="str">
        <f>VLOOKUP(K18788,'Base -Receita-Despesa'!$B:$AS,1,FALSE)</f>
        <v>Materiais</v>
      </c>
    </row>
    <row r="18789" spans="1:12" x14ac:dyDescent="0.3">
      <c r="A18789" s="286" t="str">
        <f t="shared" si="586"/>
        <v>2020</v>
      </c>
      <c r="B18789" s="205" t="s">
        <v>691</v>
      </c>
      <c r="C18789" s="205" t="s">
        <v>692</v>
      </c>
      <c r="D18789" s="72" t="str">
        <f t="shared" si="587"/>
        <v>jul/2020</v>
      </c>
      <c r="E18789" s="206">
        <v>44013</v>
      </c>
      <c r="F18789" s="205">
        <v>434301</v>
      </c>
      <c r="G18789" s="205" t="s">
        <v>287</v>
      </c>
      <c r="H18789" s="207" t="s">
        <v>1039</v>
      </c>
      <c r="I18789" s="207" t="s">
        <v>245</v>
      </c>
      <c r="J18789" s="207">
        <v>-177.84</v>
      </c>
      <c r="K18789" s="79" t="str">
        <f>IFERROR(IFERROR(VLOOKUP(I18789,'DE-PARA'!B:D,3,0),VLOOKUP(I18789,'DE-PARA'!C:D,2,0)),"NÃO ENCONTRADO")</f>
        <v>Materiais</v>
      </c>
      <c r="L18789" s="56" t="str">
        <f>VLOOKUP(K18789,'Base -Receita-Despesa'!$B:$AS,1,FALSE)</f>
        <v>Materiais</v>
      </c>
    </row>
    <row r="18790" spans="1:12" x14ac:dyDescent="0.3">
      <c r="A18790" s="286" t="str">
        <f t="shared" si="586"/>
        <v>2020</v>
      </c>
      <c r="B18790" s="205" t="s">
        <v>691</v>
      </c>
      <c r="C18790" s="205" t="s">
        <v>692</v>
      </c>
      <c r="D18790" s="72" t="str">
        <f t="shared" si="587"/>
        <v>jul/2020</v>
      </c>
      <c r="E18790" s="206">
        <v>44013</v>
      </c>
      <c r="F18790" s="205">
        <v>434303</v>
      </c>
      <c r="G18790" s="205" t="s">
        <v>287</v>
      </c>
      <c r="H18790" s="207" t="s">
        <v>1039</v>
      </c>
      <c r="I18790" s="207" t="s">
        <v>245</v>
      </c>
      <c r="J18790" s="207">
        <v>-212.29</v>
      </c>
      <c r="K18790" s="79" t="str">
        <f>IFERROR(IFERROR(VLOOKUP(I18790,'DE-PARA'!B:D,3,0),VLOOKUP(I18790,'DE-PARA'!C:D,2,0)),"NÃO ENCONTRADO")</f>
        <v>Materiais</v>
      </c>
      <c r="L18790" s="56" t="str">
        <f>VLOOKUP(K18790,'Base -Receita-Despesa'!$B:$AS,1,FALSE)</f>
        <v>Materiais</v>
      </c>
    </row>
    <row r="18791" spans="1:12" x14ac:dyDescent="0.3">
      <c r="A18791" s="286" t="str">
        <f t="shared" si="586"/>
        <v>2020</v>
      </c>
      <c r="B18791" s="205" t="s">
        <v>691</v>
      </c>
      <c r="C18791" s="205" t="s">
        <v>692</v>
      </c>
      <c r="D18791" s="72" t="str">
        <f t="shared" si="587"/>
        <v>jul/2020</v>
      </c>
      <c r="E18791" s="206">
        <v>44013</v>
      </c>
      <c r="F18791" s="205">
        <v>434304</v>
      </c>
      <c r="G18791" s="205" t="s">
        <v>287</v>
      </c>
      <c r="H18791" s="207" t="s">
        <v>1039</v>
      </c>
      <c r="I18791" s="207" t="s">
        <v>245</v>
      </c>
      <c r="J18791" s="207">
        <v>-700.53</v>
      </c>
      <c r="K18791" s="79" t="str">
        <f>IFERROR(IFERROR(VLOOKUP(I18791,'DE-PARA'!B:D,3,0),VLOOKUP(I18791,'DE-PARA'!C:D,2,0)),"NÃO ENCONTRADO")</f>
        <v>Materiais</v>
      </c>
      <c r="L18791" s="56" t="str">
        <f>VLOOKUP(K18791,'Base -Receita-Despesa'!$B:$AS,1,FALSE)</f>
        <v>Materiais</v>
      </c>
    </row>
    <row r="18792" spans="1:12" x14ac:dyDescent="0.3">
      <c r="A18792" s="286" t="str">
        <f t="shared" si="586"/>
        <v>2020</v>
      </c>
      <c r="B18792" s="205" t="s">
        <v>691</v>
      </c>
      <c r="C18792" s="205" t="s">
        <v>692</v>
      </c>
      <c r="D18792" s="72" t="str">
        <f t="shared" si="587"/>
        <v>jul/2020</v>
      </c>
      <c r="E18792" s="206">
        <v>44013</v>
      </c>
      <c r="F18792" s="205">
        <v>433170</v>
      </c>
      <c r="G18792" s="205" t="s">
        <v>287</v>
      </c>
      <c r="H18792" s="207" t="s">
        <v>1039</v>
      </c>
      <c r="I18792" s="207" t="s">
        <v>245</v>
      </c>
      <c r="J18792" s="207">
        <v>-228.55</v>
      </c>
      <c r="K18792" s="79" t="str">
        <f>IFERROR(IFERROR(VLOOKUP(I18792,'DE-PARA'!B:D,3,0),VLOOKUP(I18792,'DE-PARA'!C:D,2,0)),"NÃO ENCONTRADO")</f>
        <v>Materiais</v>
      </c>
      <c r="L18792" s="56" t="str">
        <f>VLOOKUP(K18792,'Base -Receita-Despesa'!$B:$AS,1,FALSE)</f>
        <v>Materiais</v>
      </c>
    </row>
    <row r="18793" spans="1:12" x14ac:dyDescent="0.3">
      <c r="A18793" s="286" t="str">
        <f t="shared" si="586"/>
        <v>2020</v>
      </c>
      <c r="B18793" s="205" t="s">
        <v>691</v>
      </c>
      <c r="C18793" s="205" t="s">
        <v>692</v>
      </c>
      <c r="D18793" s="72" t="str">
        <f t="shared" si="587"/>
        <v>jul/2020</v>
      </c>
      <c r="E18793" s="206">
        <v>44013</v>
      </c>
      <c r="F18793" s="205">
        <v>434556</v>
      </c>
      <c r="G18793" s="205" t="s">
        <v>287</v>
      </c>
      <c r="H18793" s="207" t="s">
        <v>1039</v>
      </c>
      <c r="I18793" s="207" t="s">
        <v>245</v>
      </c>
      <c r="J18793" s="207">
        <v>-158.5</v>
      </c>
      <c r="K18793" s="79" t="str">
        <f>IFERROR(IFERROR(VLOOKUP(I18793,'DE-PARA'!B:D,3,0),VLOOKUP(I18793,'DE-PARA'!C:D,2,0)),"NÃO ENCONTRADO")</f>
        <v>Materiais</v>
      </c>
      <c r="L18793" s="56" t="str">
        <f>VLOOKUP(K18793,'Base -Receita-Despesa'!$B:$AS,1,FALSE)</f>
        <v>Materiais</v>
      </c>
    </row>
    <row r="18794" spans="1:12" x14ac:dyDescent="0.3">
      <c r="A18794" s="286" t="str">
        <f t="shared" si="586"/>
        <v>2020</v>
      </c>
      <c r="B18794" s="205" t="s">
        <v>691</v>
      </c>
      <c r="C18794" s="205" t="s">
        <v>692</v>
      </c>
      <c r="D18794" s="72" t="str">
        <f t="shared" si="587"/>
        <v>jul/2020</v>
      </c>
      <c r="E18794" s="206">
        <v>44013</v>
      </c>
      <c r="F18794" s="205">
        <v>430545</v>
      </c>
      <c r="G18794" s="205" t="s">
        <v>287</v>
      </c>
      <c r="H18794" s="207" t="s">
        <v>1039</v>
      </c>
      <c r="I18794" s="207" t="s">
        <v>245</v>
      </c>
      <c r="J18794" s="207">
        <v>-221.04</v>
      </c>
      <c r="K18794" s="79" t="str">
        <f>IFERROR(IFERROR(VLOOKUP(I18794,'DE-PARA'!B:D,3,0),VLOOKUP(I18794,'DE-PARA'!C:D,2,0)),"NÃO ENCONTRADO")</f>
        <v>Materiais</v>
      </c>
      <c r="L18794" s="56" t="str">
        <f>VLOOKUP(K18794,'Base -Receita-Despesa'!$B:$AS,1,FALSE)</f>
        <v>Materiais</v>
      </c>
    </row>
    <row r="18795" spans="1:12" x14ac:dyDescent="0.3">
      <c r="A18795" s="286" t="str">
        <f t="shared" si="586"/>
        <v>2020</v>
      </c>
      <c r="B18795" s="205" t="s">
        <v>691</v>
      </c>
      <c r="C18795" s="205" t="s">
        <v>692</v>
      </c>
      <c r="D18795" s="72" t="str">
        <f t="shared" si="587"/>
        <v>jul/2020</v>
      </c>
      <c r="E18795" s="206">
        <v>44013</v>
      </c>
      <c r="F18795" s="205">
        <v>430278</v>
      </c>
      <c r="G18795" s="205" t="s">
        <v>287</v>
      </c>
      <c r="H18795" s="207" t="s">
        <v>1039</v>
      </c>
      <c r="I18795" s="207" t="s">
        <v>245</v>
      </c>
      <c r="J18795" s="207">
        <v>-842.92</v>
      </c>
      <c r="K18795" s="79" t="str">
        <f>IFERROR(IFERROR(VLOOKUP(I18795,'DE-PARA'!B:D,3,0),VLOOKUP(I18795,'DE-PARA'!C:D,2,0)),"NÃO ENCONTRADO")</f>
        <v>Materiais</v>
      </c>
      <c r="L18795" s="56" t="str">
        <f>VLOOKUP(K18795,'Base -Receita-Despesa'!$B:$AS,1,FALSE)</f>
        <v>Materiais</v>
      </c>
    </row>
    <row r="18796" spans="1:12" x14ac:dyDescent="0.3">
      <c r="A18796" s="286" t="str">
        <f t="shared" si="586"/>
        <v>2020</v>
      </c>
      <c r="B18796" s="205" t="s">
        <v>691</v>
      </c>
      <c r="C18796" s="205" t="s">
        <v>692</v>
      </c>
      <c r="D18796" s="72" t="str">
        <f t="shared" si="587"/>
        <v>jul/2020</v>
      </c>
      <c r="E18796" s="206">
        <v>44013</v>
      </c>
      <c r="F18796" s="205">
        <v>434495</v>
      </c>
      <c r="G18796" s="205" t="s">
        <v>287</v>
      </c>
      <c r="H18796" s="207" t="s">
        <v>1039</v>
      </c>
      <c r="I18796" s="207" t="s">
        <v>245</v>
      </c>
      <c r="J18796" s="207">
        <v>-138.94</v>
      </c>
      <c r="K18796" s="79" t="str">
        <f>IFERROR(IFERROR(VLOOKUP(I18796,'DE-PARA'!B:D,3,0),VLOOKUP(I18796,'DE-PARA'!C:D,2,0)),"NÃO ENCONTRADO")</f>
        <v>Materiais</v>
      </c>
      <c r="L18796" s="56" t="str">
        <f>VLOOKUP(K18796,'Base -Receita-Despesa'!$B:$AS,1,FALSE)</f>
        <v>Materiais</v>
      </c>
    </row>
    <row r="18797" spans="1:12" x14ac:dyDescent="0.3">
      <c r="A18797" s="286" t="str">
        <f t="shared" si="586"/>
        <v>2020</v>
      </c>
      <c r="B18797" s="205" t="s">
        <v>691</v>
      </c>
      <c r="C18797" s="205" t="s">
        <v>692</v>
      </c>
      <c r="D18797" s="72" t="str">
        <f t="shared" si="587"/>
        <v>jul/2020</v>
      </c>
      <c r="E18797" s="206">
        <v>44013</v>
      </c>
      <c r="F18797" s="205">
        <v>434493</v>
      </c>
      <c r="G18797" s="205" t="s">
        <v>287</v>
      </c>
      <c r="H18797" s="207" t="s">
        <v>1039</v>
      </c>
      <c r="I18797" s="207" t="s">
        <v>245</v>
      </c>
      <c r="J18797" s="207">
        <v>-27.61</v>
      </c>
      <c r="K18797" s="79" t="str">
        <f>IFERROR(IFERROR(VLOOKUP(I18797,'DE-PARA'!B:D,3,0),VLOOKUP(I18797,'DE-PARA'!C:D,2,0)),"NÃO ENCONTRADO")</f>
        <v>Materiais</v>
      </c>
      <c r="L18797" s="56" t="str">
        <f>VLOOKUP(K18797,'Base -Receita-Despesa'!$B:$AS,1,FALSE)</f>
        <v>Materiais</v>
      </c>
    </row>
    <row r="18798" spans="1:12" x14ac:dyDescent="0.3">
      <c r="A18798" s="286" t="str">
        <f t="shared" si="586"/>
        <v>2020</v>
      </c>
      <c r="B18798" s="205" t="s">
        <v>691</v>
      </c>
      <c r="C18798" s="205" t="s">
        <v>692</v>
      </c>
      <c r="D18798" s="72" t="str">
        <f t="shared" si="587"/>
        <v>jul/2020</v>
      </c>
      <c r="E18798" s="206">
        <v>44013</v>
      </c>
      <c r="F18798" s="205">
        <v>31</v>
      </c>
      <c r="G18798" s="205" t="s">
        <v>287</v>
      </c>
      <c r="H18798" s="207" t="s">
        <v>3030</v>
      </c>
      <c r="I18798" s="207" t="s">
        <v>235</v>
      </c>
      <c r="J18798" s="208">
        <v>-23717.77</v>
      </c>
      <c r="K18798" s="79" t="str">
        <f>IFERROR(IFERROR(VLOOKUP(I18798,'DE-PARA'!B:D,3,0),VLOOKUP(I18798,'DE-PARA'!C:D,2,0)),"NÃO ENCONTRADO")</f>
        <v>Pessoal</v>
      </c>
      <c r="L18798" s="56" t="str">
        <f>VLOOKUP(K18798,'Base -Receita-Despesa'!$B:$AS,1,FALSE)</f>
        <v>Pessoal</v>
      </c>
    </row>
    <row r="18799" spans="1:12" x14ac:dyDescent="0.3">
      <c r="A18799" s="286" t="str">
        <f t="shared" si="586"/>
        <v>2020</v>
      </c>
      <c r="B18799" s="205" t="s">
        <v>691</v>
      </c>
      <c r="C18799" s="205" t="s">
        <v>692</v>
      </c>
      <c r="D18799" s="72" t="str">
        <f t="shared" si="587"/>
        <v>jul/2020</v>
      </c>
      <c r="E18799" s="206">
        <v>44013</v>
      </c>
      <c r="F18799" s="205">
        <v>1037</v>
      </c>
      <c r="G18799" s="205" t="s">
        <v>287</v>
      </c>
      <c r="H18799" s="207" t="s">
        <v>2196</v>
      </c>
      <c r="I18799" s="207" t="s">
        <v>146</v>
      </c>
      <c r="J18799" s="208">
        <v>-8000</v>
      </c>
      <c r="K18799" s="79" t="str">
        <f>IFERROR(IFERROR(VLOOKUP(I18799,'DE-PARA'!B:D,3,0),VLOOKUP(I18799,'DE-PARA'!C:D,2,0)),"NÃO ENCONTRADO")</f>
        <v>Serviços</v>
      </c>
      <c r="L18799" s="56" t="str">
        <f>VLOOKUP(K18799,'Base -Receita-Despesa'!$B:$AS,1,FALSE)</f>
        <v>Serviços</v>
      </c>
    </row>
    <row r="18800" spans="1:12" x14ac:dyDescent="0.3">
      <c r="A18800" s="286" t="str">
        <f t="shared" si="586"/>
        <v>2020</v>
      </c>
      <c r="B18800" s="205" t="s">
        <v>691</v>
      </c>
      <c r="C18800" s="205" t="s">
        <v>692</v>
      </c>
      <c r="D18800" s="72" t="str">
        <f t="shared" si="587"/>
        <v>jul/2020</v>
      </c>
      <c r="E18800" s="206">
        <v>44013</v>
      </c>
      <c r="F18800" s="205">
        <v>1975</v>
      </c>
      <c r="G18800" s="205" t="s">
        <v>287</v>
      </c>
      <c r="H18800" s="207" t="s">
        <v>2196</v>
      </c>
      <c r="I18800" s="207" t="s">
        <v>146</v>
      </c>
      <c r="J18800" s="208">
        <v>-3154</v>
      </c>
      <c r="K18800" s="79" t="str">
        <f>IFERROR(IFERROR(VLOOKUP(I18800,'DE-PARA'!B:D,3,0),VLOOKUP(I18800,'DE-PARA'!C:D,2,0)),"NÃO ENCONTRADO")</f>
        <v>Serviços</v>
      </c>
      <c r="L18800" s="56" t="str">
        <f>VLOOKUP(K18800,'Base -Receita-Despesa'!$B:$AS,1,FALSE)</f>
        <v>Serviços</v>
      </c>
    </row>
    <row r="18801" spans="1:12" x14ac:dyDescent="0.3">
      <c r="A18801" s="286" t="str">
        <f t="shared" si="586"/>
        <v>2020</v>
      </c>
      <c r="B18801" s="205" t="s">
        <v>691</v>
      </c>
      <c r="C18801" s="205" t="s">
        <v>692</v>
      </c>
      <c r="D18801" s="72" t="str">
        <f t="shared" si="587"/>
        <v>jul/2020</v>
      </c>
      <c r="E18801" s="206">
        <v>44013</v>
      </c>
      <c r="F18801" s="205">
        <v>72909</v>
      </c>
      <c r="G18801" s="205" t="s">
        <v>287</v>
      </c>
      <c r="H18801" s="207" t="s">
        <v>2702</v>
      </c>
      <c r="I18801" s="207" t="s">
        <v>134</v>
      </c>
      <c r="J18801" s="208">
        <v>-9013.0400000000009</v>
      </c>
      <c r="K18801" s="79" t="str">
        <f>IFERROR(IFERROR(VLOOKUP(I18801,'DE-PARA'!B:D,3,0),VLOOKUP(I18801,'DE-PARA'!C:D,2,0)),"NÃO ENCONTRADO")</f>
        <v>Serviços</v>
      </c>
      <c r="L18801" s="56" t="str">
        <f>VLOOKUP(K18801,'Base -Receita-Despesa'!$B:$AS,1,FALSE)</f>
        <v>Serviços</v>
      </c>
    </row>
    <row r="18802" spans="1:12" x14ac:dyDescent="0.3">
      <c r="A18802" s="286" t="str">
        <f t="shared" si="586"/>
        <v>2020</v>
      </c>
      <c r="B18802" s="205" t="s">
        <v>691</v>
      </c>
      <c r="C18802" s="205" t="s">
        <v>692</v>
      </c>
      <c r="D18802" s="72" t="str">
        <f t="shared" si="587"/>
        <v>jul/2020</v>
      </c>
      <c r="E18802" s="206">
        <v>44013</v>
      </c>
      <c r="F18802" s="205">
        <v>75549</v>
      </c>
      <c r="G18802" s="205" t="s">
        <v>287</v>
      </c>
      <c r="H18802" s="207" t="s">
        <v>2780</v>
      </c>
      <c r="I18802" s="207" t="s">
        <v>240</v>
      </c>
      <c r="J18802" s="208">
        <v>-3146</v>
      </c>
      <c r="K18802" s="79" t="str">
        <f>IFERROR(IFERROR(VLOOKUP(I18802,'DE-PARA'!B:D,3,0),VLOOKUP(I18802,'DE-PARA'!C:D,2,0)),"NÃO ENCONTRADO")</f>
        <v>Materiais</v>
      </c>
      <c r="L18802" s="56" t="str">
        <f>VLOOKUP(K18802,'Base -Receita-Despesa'!$B:$AS,1,FALSE)</f>
        <v>Materiais</v>
      </c>
    </row>
    <row r="18803" spans="1:12" x14ac:dyDescent="0.3">
      <c r="A18803" s="286" t="str">
        <f t="shared" si="586"/>
        <v>2020</v>
      </c>
      <c r="B18803" s="205" t="s">
        <v>691</v>
      </c>
      <c r="C18803" s="205" t="s">
        <v>692</v>
      </c>
      <c r="D18803" s="72" t="str">
        <f t="shared" si="587"/>
        <v>jul/2020</v>
      </c>
      <c r="E18803" s="206">
        <v>44013</v>
      </c>
      <c r="F18803" s="205">
        <v>75547</v>
      </c>
      <c r="G18803" s="205" t="s">
        <v>287</v>
      </c>
      <c r="H18803" s="207" t="s">
        <v>2780</v>
      </c>
      <c r="I18803" s="207" t="s">
        <v>240</v>
      </c>
      <c r="J18803" s="207">
        <v>-745</v>
      </c>
      <c r="K18803" s="79" t="str">
        <f>IFERROR(IFERROR(VLOOKUP(I18803,'DE-PARA'!B:D,3,0),VLOOKUP(I18803,'DE-PARA'!C:D,2,0)),"NÃO ENCONTRADO")</f>
        <v>Materiais</v>
      </c>
      <c r="L18803" s="56" t="str">
        <f>VLOOKUP(K18803,'Base -Receita-Despesa'!$B:$AS,1,FALSE)</f>
        <v>Materiais</v>
      </c>
    </row>
    <row r="18804" spans="1:12" x14ac:dyDescent="0.3">
      <c r="A18804" s="286" t="str">
        <f t="shared" si="586"/>
        <v>2020</v>
      </c>
      <c r="B18804" s="205" t="s">
        <v>691</v>
      </c>
      <c r="C18804" s="205" t="s">
        <v>692</v>
      </c>
      <c r="D18804" s="72" t="str">
        <f t="shared" si="587"/>
        <v>jul/2020</v>
      </c>
      <c r="E18804" s="206">
        <v>44013</v>
      </c>
      <c r="F18804" s="205">
        <v>75550</v>
      </c>
      <c r="G18804" s="205" t="s">
        <v>287</v>
      </c>
      <c r="H18804" s="207" t="s">
        <v>2780</v>
      </c>
      <c r="I18804" s="207" t="s">
        <v>240</v>
      </c>
      <c r="J18804" s="208">
        <v>-7450</v>
      </c>
      <c r="K18804" s="79" t="str">
        <f>IFERROR(IFERROR(VLOOKUP(I18804,'DE-PARA'!B:D,3,0),VLOOKUP(I18804,'DE-PARA'!C:D,2,0)),"NÃO ENCONTRADO")</f>
        <v>Materiais</v>
      </c>
      <c r="L18804" s="56" t="str">
        <f>VLOOKUP(K18804,'Base -Receita-Despesa'!$B:$AS,1,FALSE)</f>
        <v>Materiais</v>
      </c>
    </row>
    <row r="18805" spans="1:12" x14ac:dyDescent="0.3">
      <c r="A18805" s="286" t="str">
        <f t="shared" si="586"/>
        <v>2020</v>
      </c>
      <c r="B18805" s="205" t="s">
        <v>691</v>
      </c>
      <c r="C18805" s="205" t="s">
        <v>692</v>
      </c>
      <c r="D18805" s="72" t="str">
        <f t="shared" si="587"/>
        <v>jul/2020</v>
      </c>
      <c r="E18805" s="206">
        <v>44013</v>
      </c>
      <c r="F18805" s="205">
        <v>75548</v>
      </c>
      <c r="G18805" s="205" t="s">
        <v>287</v>
      </c>
      <c r="H18805" s="207" t="s">
        <v>2780</v>
      </c>
      <c r="I18805" s="207" t="s">
        <v>240</v>
      </c>
      <c r="J18805" s="208">
        <v>-3146</v>
      </c>
      <c r="K18805" s="79" t="str">
        <f>IFERROR(IFERROR(VLOOKUP(I18805,'DE-PARA'!B:D,3,0),VLOOKUP(I18805,'DE-PARA'!C:D,2,0)),"NÃO ENCONTRADO")</f>
        <v>Materiais</v>
      </c>
      <c r="L18805" s="56" t="str">
        <f>VLOOKUP(K18805,'Base -Receita-Despesa'!$B:$AS,1,FALSE)</f>
        <v>Materiais</v>
      </c>
    </row>
    <row r="18806" spans="1:12" x14ac:dyDescent="0.3">
      <c r="A18806" s="286" t="str">
        <f t="shared" si="586"/>
        <v>2020</v>
      </c>
      <c r="B18806" s="205" t="s">
        <v>691</v>
      </c>
      <c r="C18806" s="205" t="s">
        <v>692</v>
      </c>
      <c r="D18806" s="72" t="str">
        <f t="shared" si="587"/>
        <v>jul/2020</v>
      </c>
      <c r="E18806" s="206">
        <v>44013</v>
      </c>
      <c r="F18806" s="205" t="s">
        <v>210</v>
      </c>
      <c r="G18806" s="205" t="s">
        <v>287</v>
      </c>
      <c r="H18806" s="207" t="s">
        <v>133</v>
      </c>
      <c r="I18806" s="207" t="s">
        <v>130</v>
      </c>
      <c r="J18806" s="207">
        <v>-31.8</v>
      </c>
      <c r="K18806" s="79" t="str">
        <f>IFERROR(IFERROR(VLOOKUP(I18806,'DE-PARA'!B:D,3,0),VLOOKUP(I18806,'DE-PARA'!C:D,2,0)),"NÃO ENCONTRADO")</f>
        <v>Outras Saídas</v>
      </c>
      <c r="L18806" s="56" t="str">
        <f>VLOOKUP(K18806,'Base -Receita-Despesa'!$B:$AS,1,FALSE)</f>
        <v>Outras Saídas</v>
      </c>
    </row>
    <row r="18807" spans="1:12" x14ac:dyDescent="0.3">
      <c r="A18807" s="286" t="str">
        <f t="shared" ref="A18807:A18870" si="588">IF(K18807="NÃO ENCONTRADO",0,RIGHT(D18807,4))</f>
        <v>2020</v>
      </c>
      <c r="B18807" s="205" t="s">
        <v>691</v>
      </c>
      <c r="C18807" s="205" t="s">
        <v>692</v>
      </c>
      <c r="D18807" s="72" t="str">
        <f t="shared" si="587"/>
        <v>jul/2020</v>
      </c>
      <c r="E18807" s="206">
        <v>44014</v>
      </c>
      <c r="F18807" s="205">
        <v>78329</v>
      </c>
      <c r="G18807" s="205" t="s">
        <v>287</v>
      </c>
      <c r="H18807" s="207" t="s">
        <v>3081</v>
      </c>
      <c r="I18807" s="207" t="s">
        <v>252</v>
      </c>
      <c r="J18807" s="208">
        <v>-8845.51</v>
      </c>
      <c r="K18807" s="79" t="str">
        <f>IFERROR(IFERROR(VLOOKUP(I18807,'DE-PARA'!B:D,3,0),VLOOKUP(I18807,'DE-PARA'!C:D,2,0)),"NÃO ENCONTRADO")</f>
        <v>Materiais</v>
      </c>
      <c r="L18807" s="56" t="str">
        <f>VLOOKUP(K18807,'Base -Receita-Despesa'!$B:$AS,1,FALSE)</f>
        <v>Materiais</v>
      </c>
    </row>
    <row r="18808" spans="1:12" x14ac:dyDescent="0.3">
      <c r="A18808" s="286" t="str">
        <f t="shared" si="588"/>
        <v>2020</v>
      </c>
      <c r="B18808" s="205" t="s">
        <v>691</v>
      </c>
      <c r="C18808" s="205" t="s">
        <v>692</v>
      </c>
      <c r="D18808" s="72" t="str">
        <f t="shared" si="587"/>
        <v>jul/2020</v>
      </c>
      <c r="E18808" s="206">
        <v>44014</v>
      </c>
      <c r="F18808" s="205" t="s">
        <v>210</v>
      </c>
      <c r="G18808" s="205" t="s">
        <v>287</v>
      </c>
      <c r="H18808" s="207" t="s">
        <v>133</v>
      </c>
      <c r="I18808" s="207" t="s">
        <v>130</v>
      </c>
      <c r="J18808" s="207">
        <v>-1.59</v>
      </c>
      <c r="K18808" s="79" t="str">
        <f>IFERROR(IFERROR(VLOOKUP(I18808,'DE-PARA'!B:D,3,0),VLOOKUP(I18808,'DE-PARA'!C:D,2,0)),"NÃO ENCONTRADO")</f>
        <v>Outras Saídas</v>
      </c>
      <c r="L18808" s="56" t="str">
        <f>VLOOKUP(K18808,'Base -Receita-Despesa'!$B:$AS,1,FALSE)</f>
        <v>Outras Saídas</v>
      </c>
    </row>
    <row r="18809" spans="1:12" x14ac:dyDescent="0.3">
      <c r="A18809" s="286" t="str">
        <f t="shared" si="588"/>
        <v>2020</v>
      </c>
      <c r="B18809" s="205" t="s">
        <v>691</v>
      </c>
      <c r="C18809" s="205" t="s">
        <v>692</v>
      </c>
      <c r="D18809" s="72" t="str">
        <f t="shared" si="587"/>
        <v>jul/2020</v>
      </c>
      <c r="E18809" s="206">
        <v>44015</v>
      </c>
      <c r="F18809" s="205">
        <v>6994</v>
      </c>
      <c r="G18809" s="205" t="s">
        <v>287</v>
      </c>
      <c r="H18809" s="207" t="s">
        <v>3102</v>
      </c>
      <c r="I18809" s="207" t="s">
        <v>1937</v>
      </c>
      <c r="J18809" s="207">
        <v>-843</v>
      </c>
      <c r="K18809" s="79" t="str">
        <f>IFERROR(IFERROR(VLOOKUP(I18809,'DE-PARA'!B:D,3,0),VLOOKUP(I18809,'DE-PARA'!C:D,2,0)),"NÃO ENCONTRADO")</f>
        <v>Serviços</v>
      </c>
      <c r="L18809" s="56" t="str">
        <f>VLOOKUP(K18809,'Base -Receita-Despesa'!$B:$AS,1,FALSE)</f>
        <v>Serviços</v>
      </c>
    </row>
    <row r="18810" spans="1:12" x14ac:dyDescent="0.3">
      <c r="A18810" s="286" t="str">
        <f t="shared" si="588"/>
        <v>2020</v>
      </c>
      <c r="B18810" s="205" t="s">
        <v>691</v>
      </c>
      <c r="C18810" s="205" t="s">
        <v>692</v>
      </c>
      <c r="D18810" s="72" t="str">
        <f t="shared" si="587"/>
        <v>jul/2020</v>
      </c>
      <c r="E18810" s="206">
        <v>44015</v>
      </c>
      <c r="F18810" s="205">
        <v>293</v>
      </c>
      <c r="G18810" s="205" t="s">
        <v>287</v>
      </c>
      <c r="H18810" s="207" t="s">
        <v>2174</v>
      </c>
      <c r="I18810" s="207" t="s">
        <v>137</v>
      </c>
      <c r="J18810" s="207">
        <v>-933.33</v>
      </c>
      <c r="K18810" s="79" t="str">
        <f>IFERROR(IFERROR(VLOOKUP(I18810,'DE-PARA'!B:D,3,0),VLOOKUP(I18810,'DE-PARA'!C:D,2,0)),"NÃO ENCONTRADO")</f>
        <v>Materiais</v>
      </c>
      <c r="L18810" s="56" t="str">
        <f>VLOOKUP(K18810,'Base -Receita-Despesa'!$B:$AS,1,FALSE)</f>
        <v>Materiais</v>
      </c>
    </row>
    <row r="18811" spans="1:12" x14ac:dyDescent="0.3">
      <c r="A18811" s="286" t="str">
        <f t="shared" si="588"/>
        <v>2020</v>
      </c>
      <c r="B18811" s="205" t="s">
        <v>691</v>
      </c>
      <c r="C18811" s="205" t="s">
        <v>692</v>
      </c>
      <c r="D18811" s="72" t="str">
        <f t="shared" si="587"/>
        <v>jul/2020</v>
      </c>
      <c r="E18811" s="206">
        <v>44015</v>
      </c>
      <c r="F18811" s="205">
        <v>299</v>
      </c>
      <c r="G18811" s="205" t="s">
        <v>287</v>
      </c>
      <c r="H18811" s="207" t="s">
        <v>2174</v>
      </c>
      <c r="I18811" s="207" t="s">
        <v>137</v>
      </c>
      <c r="J18811" s="207">
        <v>-704.8</v>
      </c>
      <c r="K18811" s="79" t="str">
        <f>IFERROR(IFERROR(VLOOKUP(I18811,'DE-PARA'!B:D,3,0),VLOOKUP(I18811,'DE-PARA'!C:D,2,0)),"NÃO ENCONTRADO")</f>
        <v>Materiais</v>
      </c>
      <c r="L18811" s="56" t="str">
        <f>VLOOKUP(K18811,'Base -Receita-Despesa'!$B:$AS,1,FALSE)</f>
        <v>Materiais</v>
      </c>
    </row>
    <row r="18812" spans="1:12" x14ac:dyDescent="0.3">
      <c r="A18812" s="286" t="str">
        <f t="shared" si="588"/>
        <v>2020</v>
      </c>
      <c r="B18812" s="205" t="s">
        <v>691</v>
      </c>
      <c r="C18812" s="205" t="s">
        <v>692</v>
      </c>
      <c r="D18812" s="72" t="str">
        <f t="shared" si="587"/>
        <v>jul/2020</v>
      </c>
      <c r="E18812" s="206">
        <v>44015</v>
      </c>
      <c r="F18812" s="205">
        <v>297</v>
      </c>
      <c r="G18812" s="205" t="s">
        <v>287</v>
      </c>
      <c r="H18812" s="207" t="s">
        <v>2174</v>
      </c>
      <c r="I18812" s="207" t="s">
        <v>137</v>
      </c>
      <c r="J18812" s="207">
        <v>-625.96</v>
      </c>
      <c r="K18812" s="79" t="str">
        <f>IFERROR(IFERROR(VLOOKUP(I18812,'DE-PARA'!B:D,3,0),VLOOKUP(I18812,'DE-PARA'!C:D,2,0)),"NÃO ENCONTRADO")</f>
        <v>Materiais</v>
      </c>
      <c r="L18812" s="56" t="str">
        <f>VLOOKUP(K18812,'Base -Receita-Despesa'!$B:$AS,1,FALSE)</f>
        <v>Materiais</v>
      </c>
    </row>
    <row r="18813" spans="1:12" x14ac:dyDescent="0.3">
      <c r="A18813" s="286" t="str">
        <f t="shared" si="588"/>
        <v>2020</v>
      </c>
      <c r="B18813" s="205" t="s">
        <v>691</v>
      </c>
      <c r="C18813" s="205" t="s">
        <v>692</v>
      </c>
      <c r="D18813" s="72" t="str">
        <f t="shared" si="587"/>
        <v>jul/2020</v>
      </c>
      <c r="E18813" s="206">
        <v>44015</v>
      </c>
      <c r="F18813" s="205">
        <v>301</v>
      </c>
      <c r="G18813" s="205" t="s">
        <v>287</v>
      </c>
      <c r="H18813" s="207" t="s">
        <v>2174</v>
      </c>
      <c r="I18813" s="207" t="s">
        <v>137</v>
      </c>
      <c r="J18813" s="207">
        <v>-676.19</v>
      </c>
      <c r="K18813" s="79" t="str">
        <f>IFERROR(IFERROR(VLOOKUP(I18813,'DE-PARA'!B:D,3,0),VLOOKUP(I18813,'DE-PARA'!C:D,2,0)),"NÃO ENCONTRADO")</f>
        <v>Materiais</v>
      </c>
      <c r="L18813" s="56" t="str">
        <f>VLOOKUP(K18813,'Base -Receita-Despesa'!$B:$AS,1,FALSE)</f>
        <v>Materiais</v>
      </c>
    </row>
    <row r="18814" spans="1:12" x14ac:dyDescent="0.3">
      <c r="A18814" s="286" t="str">
        <f t="shared" si="588"/>
        <v>2020</v>
      </c>
      <c r="B18814" s="205" t="s">
        <v>691</v>
      </c>
      <c r="C18814" s="205" t="s">
        <v>692</v>
      </c>
      <c r="D18814" s="72" t="str">
        <f t="shared" si="587"/>
        <v>jul/2020</v>
      </c>
      <c r="E18814" s="206">
        <v>44015</v>
      </c>
      <c r="F18814" s="205">
        <v>14993</v>
      </c>
      <c r="G18814" s="205" t="s">
        <v>287</v>
      </c>
      <c r="H18814" s="207" t="s">
        <v>3103</v>
      </c>
      <c r="I18814" s="207" t="s">
        <v>195</v>
      </c>
      <c r="J18814" s="207">
        <v>-170.02</v>
      </c>
      <c r="K18814" s="79" t="str">
        <f>IFERROR(IFERROR(VLOOKUP(I18814,'DE-PARA'!B:D,3,0),VLOOKUP(I18814,'DE-PARA'!C:D,2,0)),"NÃO ENCONTRADO")</f>
        <v>Pessoal</v>
      </c>
      <c r="L18814" s="56" t="str">
        <f>VLOOKUP(K18814,'Base -Receita-Despesa'!$B:$AS,1,FALSE)</f>
        <v>Pessoal</v>
      </c>
    </row>
    <row r="18815" spans="1:12" x14ac:dyDescent="0.3">
      <c r="A18815" s="286" t="str">
        <f t="shared" si="588"/>
        <v>2020</v>
      </c>
      <c r="B18815" s="205" t="s">
        <v>691</v>
      </c>
      <c r="C18815" s="205" t="s">
        <v>692</v>
      </c>
      <c r="D18815" s="72" t="str">
        <f t="shared" si="587"/>
        <v>jul/2020</v>
      </c>
      <c r="E18815" s="206">
        <v>44015</v>
      </c>
      <c r="F18815" s="205">
        <v>14844</v>
      </c>
      <c r="G18815" s="205" t="s">
        <v>287</v>
      </c>
      <c r="H18815" s="207" t="s">
        <v>3103</v>
      </c>
      <c r="I18815" s="207" t="s">
        <v>195</v>
      </c>
      <c r="J18815" s="207">
        <v>-242.9</v>
      </c>
      <c r="K18815" s="79" t="str">
        <f>IFERROR(IFERROR(VLOOKUP(I18815,'DE-PARA'!B:D,3,0),VLOOKUP(I18815,'DE-PARA'!C:D,2,0)),"NÃO ENCONTRADO")</f>
        <v>Pessoal</v>
      </c>
      <c r="L18815" s="56" t="str">
        <f>VLOOKUP(K18815,'Base -Receita-Despesa'!$B:$AS,1,FALSE)</f>
        <v>Pessoal</v>
      </c>
    </row>
    <row r="18816" spans="1:12" x14ac:dyDescent="0.3">
      <c r="A18816" s="286" t="str">
        <f t="shared" si="588"/>
        <v>2020</v>
      </c>
      <c r="B18816" s="205" t="s">
        <v>691</v>
      </c>
      <c r="C18816" s="205" t="s">
        <v>692</v>
      </c>
      <c r="D18816" s="72" t="str">
        <f t="shared" si="587"/>
        <v>jul/2020</v>
      </c>
      <c r="E18816" s="206">
        <v>44015</v>
      </c>
      <c r="F18816" s="205">
        <v>14760</v>
      </c>
      <c r="G18816" s="205" t="s">
        <v>287</v>
      </c>
      <c r="H18816" s="207" t="s">
        <v>3103</v>
      </c>
      <c r="I18816" s="207" t="s">
        <v>195</v>
      </c>
      <c r="J18816" s="207">
        <v>-242.9</v>
      </c>
      <c r="K18816" s="79" t="str">
        <f>IFERROR(IFERROR(VLOOKUP(I18816,'DE-PARA'!B:D,3,0),VLOOKUP(I18816,'DE-PARA'!C:D,2,0)),"NÃO ENCONTRADO")</f>
        <v>Pessoal</v>
      </c>
      <c r="L18816" s="56" t="str">
        <f>VLOOKUP(K18816,'Base -Receita-Despesa'!$B:$AS,1,FALSE)</f>
        <v>Pessoal</v>
      </c>
    </row>
    <row r="18817" spans="1:12" x14ac:dyDescent="0.3">
      <c r="A18817" s="286" t="str">
        <f t="shared" si="588"/>
        <v>2020</v>
      </c>
      <c r="B18817" s="205" t="s">
        <v>691</v>
      </c>
      <c r="C18817" s="205" t="s">
        <v>692</v>
      </c>
      <c r="D18817" s="72" t="str">
        <f t="shared" si="587"/>
        <v>jul/2020</v>
      </c>
      <c r="E18817" s="206">
        <v>44015</v>
      </c>
      <c r="F18817" s="205">
        <v>14583</v>
      </c>
      <c r="G18817" s="205" t="s">
        <v>287</v>
      </c>
      <c r="H18817" s="207" t="s">
        <v>3103</v>
      </c>
      <c r="I18817" s="207" t="s">
        <v>195</v>
      </c>
      <c r="J18817" s="207">
        <v>-242.9</v>
      </c>
      <c r="K18817" s="79" t="str">
        <f>IFERROR(IFERROR(VLOOKUP(I18817,'DE-PARA'!B:D,3,0),VLOOKUP(I18817,'DE-PARA'!C:D,2,0)),"NÃO ENCONTRADO")</f>
        <v>Pessoal</v>
      </c>
      <c r="L18817" s="56" t="str">
        <f>VLOOKUP(K18817,'Base -Receita-Despesa'!$B:$AS,1,FALSE)</f>
        <v>Pessoal</v>
      </c>
    </row>
    <row r="18818" spans="1:12" x14ac:dyDescent="0.3">
      <c r="A18818" s="286" t="str">
        <f t="shared" si="588"/>
        <v>2020</v>
      </c>
      <c r="B18818" s="205" t="s">
        <v>691</v>
      </c>
      <c r="C18818" s="205" t="s">
        <v>692</v>
      </c>
      <c r="D18818" s="72" t="str">
        <f t="shared" si="587"/>
        <v>jul/2020</v>
      </c>
      <c r="E18818" s="206">
        <v>44015</v>
      </c>
      <c r="F18818" s="205">
        <v>14368</v>
      </c>
      <c r="G18818" s="205" t="s">
        <v>287</v>
      </c>
      <c r="H18818" s="207" t="s">
        <v>3103</v>
      </c>
      <c r="I18818" s="207" t="s">
        <v>195</v>
      </c>
      <c r="J18818" s="207">
        <v>-273.16000000000003</v>
      </c>
      <c r="K18818" s="79" t="str">
        <f>IFERROR(IFERROR(VLOOKUP(I18818,'DE-PARA'!B:D,3,0),VLOOKUP(I18818,'DE-PARA'!C:D,2,0)),"NÃO ENCONTRADO")</f>
        <v>Pessoal</v>
      </c>
      <c r="L18818" s="56" t="str">
        <f>VLOOKUP(K18818,'Base -Receita-Despesa'!$B:$AS,1,FALSE)</f>
        <v>Pessoal</v>
      </c>
    </row>
    <row r="18819" spans="1:12" x14ac:dyDescent="0.3">
      <c r="A18819" s="286" t="str">
        <f t="shared" si="588"/>
        <v>2020</v>
      </c>
      <c r="B18819" s="205" t="s">
        <v>691</v>
      </c>
      <c r="C18819" s="205" t="s">
        <v>692</v>
      </c>
      <c r="D18819" s="72" t="str">
        <f t="shared" si="587"/>
        <v>jul/2020</v>
      </c>
      <c r="E18819" s="206">
        <v>44015</v>
      </c>
      <c r="F18819" s="205">
        <v>66</v>
      </c>
      <c r="G18819" s="205" t="s">
        <v>287</v>
      </c>
      <c r="H18819" s="207" t="s">
        <v>3104</v>
      </c>
      <c r="I18819" s="207" t="s">
        <v>137</v>
      </c>
      <c r="J18819" s="208">
        <v>-25000</v>
      </c>
      <c r="K18819" s="79" t="str">
        <f>IFERROR(IFERROR(VLOOKUP(I18819,'DE-PARA'!B:D,3,0),VLOOKUP(I18819,'DE-PARA'!C:D,2,0)),"NÃO ENCONTRADO")</f>
        <v>Materiais</v>
      </c>
      <c r="L18819" s="56" t="str">
        <f>VLOOKUP(K18819,'Base -Receita-Despesa'!$B:$AS,1,FALSE)</f>
        <v>Materiais</v>
      </c>
    </row>
    <row r="18820" spans="1:12" x14ac:dyDescent="0.3">
      <c r="A18820" s="286" t="str">
        <f t="shared" si="588"/>
        <v>2020</v>
      </c>
      <c r="B18820" s="205" t="s">
        <v>691</v>
      </c>
      <c r="C18820" s="205" t="s">
        <v>692</v>
      </c>
      <c r="D18820" s="72" t="str">
        <f t="shared" ref="D18820:D18883" si="589">TEXT(E18820,"mmm/aaaa")</f>
        <v>jul/2020</v>
      </c>
      <c r="E18820" s="206">
        <v>44015</v>
      </c>
      <c r="F18820" s="205" t="s">
        <v>211</v>
      </c>
      <c r="G18820" s="205" t="s">
        <v>287</v>
      </c>
      <c r="H18820" s="207" t="s">
        <v>3105</v>
      </c>
      <c r="I18820" s="207" t="s">
        <v>139</v>
      </c>
      <c r="J18820" s="208">
        <v>-5000</v>
      </c>
      <c r="K18820" s="79" t="str">
        <f>IFERROR(IFERROR(VLOOKUP(I18820,'DE-PARA'!B:D,3,0),VLOOKUP(I18820,'DE-PARA'!C:D,2,0)),"NÃO ENCONTRADO")</f>
        <v>Outras Saídas</v>
      </c>
      <c r="L18820" s="56" t="str">
        <f>VLOOKUP(K18820,'Base -Receita-Despesa'!$B:$AS,1,FALSE)</f>
        <v>Outras Saídas</v>
      </c>
    </row>
    <row r="18821" spans="1:12" x14ac:dyDescent="0.3">
      <c r="A18821" s="286" t="str">
        <f t="shared" si="588"/>
        <v>2020</v>
      </c>
      <c r="B18821" s="205" t="s">
        <v>691</v>
      </c>
      <c r="C18821" s="205" t="s">
        <v>692</v>
      </c>
      <c r="D18821" s="72" t="str">
        <f t="shared" si="589"/>
        <v>jul/2020</v>
      </c>
      <c r="E18821" s="206">
        <v>44015</v>
      </c>
      <c r="F18821" s="205" t="s">
        <v>210</v>
      </c>
      <c r="G18821" s="205" t="s">
        <v>287</v>
      </c>
      <c r="H18821" s="207" t="s">
        <v>196</v>
      </c>
      <c r="I18821" s="207" t="s">
        <v>130</v>
      </c>
      <c r="J18821" s="207">
        <v>-10</v>
      </c>
      <c r="K18821" s="79" t="str">
        <f>IFERROR(IFERROR(VLOOKUP(I18821,'DE-PARA'!B:D,3,0),VLOOKUP(I18821,'DE-PARA'!C:D,2,0)),"NÃO ENCONTRADO")</f>
        <v>Outras Saídas</v>
      </c>
      <c r="L18821" s="56" t="str">
        <f>VLOOKUP(K18821,'Base -Receita-Despesa'!$B:$AS,1,FALSE)</f>
        <v>Outras Saídas</v>
      </c>
    </row>
    <row r="18822" spans="1:12" x14ac:dyDescent="0.3">
      <c r="A18822" s="286" t="str">
        <f t="shared" si="588"/>
        <v>2020</v>
      </c>
      <c r="B18822" s="205" t="s">
        <v>691</v>
      </c>
      <c r="C18822" s="205" t="s">
        <v>692</v>
      </c>
      <c r="D18822" s="72" t="str">
        <f t="shared" si="589"/>
        <v>jul/2020</v>
      </c>
      <c r="E18822" s="206">
        <v>44015</v>
      </c>
      <c r="F18822" s="205" t="s">
        <v>210</v>
      </c>
      <c r="G18822" s="205" t="s">
        <v>287</v>
      </c>
      <c r="H18822" s="207" t="s">
        <v>196</v>
      </c>
      <c r="I18822" s="207" t="s">
        <v>130</v>
      </c>
      <c r="J18822" s="207">
        <v>-10</v>
      </c>
      <c r="K18822" s="79" t="str">
        <f>IFERROR(IFERROR(VLOOKUP(I18822,'DE-PARA'!B:D,3,0),VLOOKUP(I18822,'DE-PARA'!C:D,2,0)),"NÃO ENCONTRADO")</f>
        <v>Outras Saídas</v>
      </c>
      <c r="L18822" s="56" t="str">
        <f>VLOOKUP(K18822,'Base -Receita-Despesa'!$B:$AS,1,FALSE)</f>
        <v>Outras Saídas</v>
      </c>
    </row>
    <row r="18823" spans="1:12" x14ac:dyDescent="0.3">
      <c r="A18823" s="286" t="str">
        <f t="shared" si="588"/>
        <v>2020</v>
      </c>
      <c r="B18823" s="205" t="s">
        <v>693</v>
      </c>
      <c r="C18823" s="205" t="s">
        <v>692</v>
      </c>
      <c r="D18823" s="72" t="str">
        <f t="shared" si="589"/>
        <v>jul/2020</v>
      </c>
      <c r="E18823" s="206">
        <v>44018</v>
      </c>
      <c r="F18823" s="205" t="s">
        <v>201</v>
      </c>
      <c r="G18823" s="205" t="s">
        <v>287</v>
      </c>
      <c r="H18823" s="207" t="s">
        <v>1887</v>
      </c>
      <c r="I18823" s="207" t="s">
        <v>123</v>
      </c>
      <c r="J18823" s="208">
        <v>-116317.65</v>
      </c>
      <c r="K18823" s="79" t="str">
        <f>IFERROR(IFERROR(VLOOKUP(I18823,'DE-PARA'!B:D,3,0),VLOOKUP(I18823,'DE-PARA'!C:D,2,0)),"NÃO ENCONTRADO")</f>
        <v>TEV – Transferências Entre Contas (Entradas)</v>
      </c>
      <c r="L18823" s="56" t="str">
        <f>VLOOKUP(K18823,'Base -Receita-Despesa'!$B:$AS,1,FALSE)</f>
        <v>TEV – Transferências Entre Contas (Entradas)</v>
      </c>
    </row>
    <row r="18824" spans="1:12" x14ac:dyDescent="0.3">
      <c r="A18824" s="286" t="str">
        <f t="shared" si="588"/>
        <v>2020</v>
      </c>
      <c r="B18824" s="205" t="s">
        <v>693</v>
      </c>
      <c r="C18824" s="205" t="s">
        <v>692</v>
      </c>
      <c r="D18824" s="72" t="str">
        <f t="shared" si="589"/>
        <v>jul/2020</v>
      </c>
      <c r="E18824" s="206">
        <v>44018</v>
      </c>
      <c r="F18824" s="205" t="s">
        <v>203</v>
      </c>
      <c r="G18824" s="205" t="s">
        <v>287</v>
      </c>
      <c r="H18824" s="207" t="s">
        <v>204</v>
      </c>
      <c r="I18824" s="207" t="s">
        <v>292</v>
      </c>
      <c r="J18824" s="207">
        <v>3.76</v>
      </c>
      <c r="K18824" s="79" t="str">
        <f>IFERROR(IFERROR(VLOOKUP(I18824,'DE-PARA'!B:D,3,0),VLOOKUP(I18824,'DE-PARA'!C:D,2,0)),"NÃO ENCONTRADO")</f>
        <v>Entrada Conta Aplicação (+)</v>
      </c>
      <c r="L18824" s="56" t="str">
        <f>VLOOKUP(K18824,'Base -Receita-Despesa'!$B:$AS,1,FALSE)</f>
        <v>ENTRADA CONTA APLICAÇÃO (+)</v>
      </c>
    </row>
    <row r="18825" spans="1:12" x14ac:dyDescent="0.3">
      <c r="A18825" s="286" t="str">
        <f t="shared" si="588"/>
        <v>2020</v>
      </c>
      <c r="B18825" s="205" t="s">
        <v>691</v>
      </c>
      <c r="C18825" s="205" t="s">
        <v>692</v>
      </c>
      <c r="D18825" s="72" t="str">
        <f t="shared" si="589"/>
        <v>jul/2020</v>
      </c>
      <c r="E18825" s="206">
        <v>44018</v>
      </c>
      <c r="F18825" s="205" t="s">
        <v>201</v>
      </c>
      <c r="G18825" s="205" t="s">
        <v>287</v>
      </c>
      <c r="H18825" s="207" t="s">
        <v>1887</v>
      </c>
      <c r="I18825" s="207" t="s">
        <v>123</v>
      </c>
      <c r="J18825" s="208">
        <v>116317.65</v>
      </c>
      <c r="K18825" s="79" t="str">
        <f>IFERROR(IFERROR(VLOOKUP(I18825,'DE-PARA'!B:D,3,0),VLOOKUP(I18825,'DE-PARA'!C:D,2,0)),"NÃO ENCONTRADO")</f>
        <v>TEV – Transferências Entre Contas (Entradas)</v>
      </c>
      <c r="L18825" s="56" t="str">
        <f>VLOOKUP(K18825,'Base -Receita-Despesa'!$B:$AS,1,FALSE)</f>
        <v>TEV – Transferências Entre Contas (Entradas)</v>
      </c>
    </row>
    <row r="18826" spans="1:12" x14ac:dyDescent="0.3">
      <c r="A18826" s="286" t="str">
        <f t="shared" si="588"/>
        <v>2020</v>
      </c>
      <c r="B18826" s="205" t="s">
        <v>691</v>
      </c>
      <c r="C18826" s="205" t="s">
        <v>692</v>
      </c>
      <c r="D18826" s="72" t="str">
        <f t="shared" si="589"/>
        <v>jul/2020</v>
      </c>
      <c r="E18826" s="206">
        <v>44018</v>
      </c>
      <c r="F18826" s="205" t="s">
        <v>3106</v>
      </c>
      <c r="G18826" s="205" t="s">
        <v>287</v>
      </c>
      <c r="H18826" s="207" t="s">
        <v>399</v>
      </c>
      <c r="I18826" s="207" t="s">
        <v>188</v>
      </c>
      <c r="J18826" s="207">
        <v>-247.63</v>
      </c>
      <c r="K18826" s="79" t="str">
        <f>IFERROR(IFERROR(VLOOKUP(I18826,'DE-PARA'!B:D,3,0),VLOOKUP(I18826,'DE-PARA'!C:D,2,0)),"NÃO ENCONTRADO")</f>
        <v>Tributos, Taxas e Contribuições</v>
      </c>
      <c r="L18826" s="56" t="str">
        <f>VLOOKUP(K18826,'Base -Receita-Despesa'!$B:$AS,1,FALSE)</f>
        <v>Tributos, Taxas e Contribuições</v>
      </c>
    </row>
    <row r="18827" spans="1:12" x14ac:dyDescent="0.3">
      <c r="A18827" s="286" t="str">
        <f t="shared" si="588"/>
        <v>2020</v>
      </c>
      <c r="B18827" s="205" t="s">
        <v>691</v>
      </c>
      <c r="C18827" s="205" t="s">
        <v>692</v>
      </c>
      <c r="D18827" s="72" t="str">
        <f t="shared" si="589"/>
        <v>jul/2020</v>
      </c>
      <c r="E18827" s="206">
        <v>44019</v>
      </c>
      <c r="F18827" s="205" t="s">
        <v>3107</v>
      </c>
      <c r="G18827" s="205" t="s">
        <v>287</v>
      </c>
      <c r="H18827" s="207" t="s">
        <v>399</v>
      </c>
      <c r="I18827" s="207" t="s">
        <v>188</v>
      </c>
      <c r="J18827" s="207">
        <v>-262.94</v>
      </c>
      <c r="K18827" s="79" t="str">
        <f>IFERROR(IFERROR(VLOOKUP(I18827,'DE-PARA'!B:D,3,0),VLOOKUP(I18827,'DE-PARA'!C:D,2,0)),"NÃO ENCONTRADO")</f>
        <v>Tributos, Taxas e Contribuições</v>
      </c>
      <c r="L18827" s="56" t="str">
        <f>VLOOKUP(K18827,'Base -Receita-Despesa'!$B:$AS,1,FALSE)</f>
        <v>Tributos, Taxas e Contribuições</v>
      </c>
    </row>
    <row r="18828" spans="1:12" x14ac:dyDescent="0.3">
      <c r="A18828" s="286" t="str">
        <f t="shared" si="588"/>
        <v>2020</v>
      </c>
      <c r="B18828" s="205" t="s">
        <v>691</v>
      </c>
      <c r="C18828" s="205" t="s">
        <v>692</v>
      </c>
      <c r="D18828" s="72" t="str">
        <f t="shared" si="589"/>
        <v>jul/2020</v>
      </c>
      <c r="E18828" s="206">
        <v>44019</v>
      </c>
      <c r="F18828" s="205">
        <v>8714</v>
      </c>
      <c r="G18828" s="205" t="s">
        <v>287</v>
      </c>
      <c r="H18828" s="207" t="s">
        <v>2710</v>
      </c>
      <c r="I18828" s="207" t="s">
        <v>192</v>
      </c>
      <c r="J18828" s="208">
        <v>-6315.22</v>
      </c>
      <c r="K18828" s="79" t="str">
        <f>IFERROR(IFERROR(VLOOKUP(I18828,'DE-PARA'!B:D,3,0),VLOOKUP(I18828,'DE-PARA'!C:D,2,0)),"NÃO ENCONTRADO")</f>
        <v>Serviços</v>
      </c>
      <c r="L18828" s="56" t="str">
        <f>VLOOKUP(K18828,'Base -Receita-Despesa'!$B:$AS,1,FALSE)</f>
        <v>Serviços</v>
      </c>
    </row>
    <row r="18829" spans="1:12" x14ac:dyDescent="0.3">
      <c r="A18829" s="286" t="str">
        <f t="shared" si="588"/>
        <v>2020</v>
      </c>
      <c r="B18829" s="205" t="s">
        <v>691</v>
      </c>
      <c r="C18829" s="205" t="s">
        <v>692</v>
      </c>
      <c r="D18829" s="72" t="str">
        <f t="shared" si="589"/>
        <v>jul/2020</v>
      </c>
      <c r="E18829" s="206">
        <v>44019</v>
      </c>
      <c r="F18829" s="205" t="s">
        <v>131</v>
      </c>
      <c r="G18829" s="205" t="s">
        <v>287</v>
      </c>
      <c r="H18829" s="207" t="s">
        <v>3007</v>
      </c>
      <c r="I18829" s="207" t="s">
        <v>132</v>
      </c>
      <c r="J18829" s="207">
        <v>-382.44</v>
      </c>
      <c r="K18829" s="79" t="str">
        <f>IFERROR(IFERROR(VLOOKUP(I18829,'DE-PARA'!B:D,3,0),VLOOKUP(I18829,'DE-PARA'!C:D,2,0)),"NÃO ENCONTRADO")</f>
        <v>Pessoal</v>
      </c>
      <c r="L18829" s="56" t="str">
        <f>VLOOKUP(K18829,'Base -Receita-Despesa'!$B:$AS,1,FALSE)</f>
        <v>Pessoal</v>
      </c>
    </row>
    <row r="18830" spans="1:12" x14ac:dyDescent="0.3">
      <c r="A18830" s="286" t="str">
        <f t="shared" si="588"/>
        <v>2020</v>
      </c>
      <c r="B18830" s="205" t="s">
        <v>691</v>
      </c>
      <c r="C18830" s="205" t="s">
        <v>692</v>
      </c>
      <c r="D18830" s="72" t="str">
        <f t="shared" si="589"/>
        <v>jul/2020</v>
      </c>
      <c r="E18830" s="206">
        <v>44019</v>
      </c>
      <c r="F18830" s="205" t="s">
        <v>131</v>
      </c>
      <c r="G18830" s="205" t="s">
        <v>287</v>
      </c>
      <c r="H18830" s="207" t="s">
        <v>3043</v>
      </c>
      <c r="I18830" s="207" t="s">
        <v>132</v>
      </c>
      <c r="J18830" s="207">
        <v>-620.89</v>
      </c>
      <c r="K18830" s="79" t="str">
        <f>IFERROR(IFERROR(VLOOKUP(I18830,'DE-PARA'!B:D,3,0),VLOOKUP(I18830,'DE-PARA'!C:D,2,0)),"NÃO ENCONTRADO")</f>
        <v>Pessoal</v>
      </c>
      <c r="L18830" s="56" t="str">
        <f>VLOOKUP(K18830,'Base -Receita-Despesa'!$B:$AS,1,FALSE)</f>
        <v>Pessoal</v>
      </c>
    </row>
    <row r="18831" spans="1:12" x14ac:dyDescent="0.3">
      <c r="A18831" s="286" t="str">
        <f t="shared" si="588"/>
        <v>2020</v>
      </c>
      <c r="B18831" s="205" t="s">
        <v>691</v>
      </c>
      <c r="C18831" s="205" t="s">
        <v>692</v>
      </c>
      <c r="D18831" s="72" t="str">
        <f t="shared" si="589"/>
        <v>jul/2020</v>
      </c>
      <c r="E18831" s="206">
        <v>44019</v>
      </c>
      <c r="F18831" s="205" t="s">
        <v>131</v>
      </c>
      <c r="G18831" s="205" t="s">
        <v>287</v>
      </c>
      <c r="H18831" s="207" t="s">
        <v>2885</v>
      </c>
      <c r="I18831" s="207" t="s">
        <v>132</v>
      </c>
      <c r="J18831" s="207">
        <v>-456.06</v>
      </c>
      <c r="K18831" s="79" t="str">
        <f>IFERROR(IFERROR(VLOOKUP(I18831,'DE-PARA'!B:D,3,0),VLOOKUP(I18831,'DE-PARA'!C:D,2,0)),"NÃO ENCONTRADO")</f>
        <v>Pessoal</v>
      </c>
      <c r="L18831" s="56" t="str">
        <f>VLOOKUP(K18831,'Base -Receita-Despesa'!$B:$AS,1,FALSE)</f>
        <v>Pessoal</v>
      </c>
    </row>
    <row r="18832" spans="1:12" x14ac:dyDescent="0.3">
      <c r="A18832" s="286" t="str">
        <f t="shared" si="588"/>
        <v>2020</v>
      </c>
      <c r="B18832" s="205" t="s">
        <v>691</v>
      </c>
      <c r="C18832" s="205" t="s">
        <v>692</v>
      </c>
      <c r="D18832" s="72" t="str">
        <f t="shared" si="589"/>
        <v>jul/2020</v>
      </c>
      <c r="E18832" s="206">
        <v>44019</v>
      </c>
      <c r="F18832" s="205" t="s">
        <v>2948</v>
      </c>
      <c r="G18832" s="205" t="s">
        <v>287</v>
      </c>
      <c r="H18832" s="207" t="s">
        <v>294</v>
      </c>
      <c r="I18832" s="207" t="s">
        <v>229</v>
      </c>
      <c r="J18832" s="208">
        <v>-50000</v>
      </c>
      <c r="K18832" s="79" t="str">
        <f>IFERROR(IFERROR(VLOOKUP(I18832,'DE-PARA'!B:D,3,0),VLOOKUP(I18832,'DE-PARA'!C:D,2,0)),"NÃO ENCONTRADO")</f>
        <v>Reembolso de Rateios(-)</v>
      </c>
      <c r="L18832" s="56" t="str">
        <f>VLOOKUP(K18832,'Base -Receita-Despesa'!$B:$AS,1,FALSE)</f>
        <v>Reembolso de Rateios(-)</v>
      </c>
    </row>
    <row r="18833" spans="1:12" x14ac:dyDescent="0.3">
      <c r="A18833" s="286" t="str">
        <f t="shared" si="588"/>
        <v>2020</v>
      </c>
      <c r="B18833" s="205" t="s">
        <v>691</v>
      </c>
      <c r="C18833" s="205" t="s">
        <v>692</v>
      </c>
      <c r="D18833" s="72" t="str">
        <f t="shared" si="589"/>
        <v>jul/2020</v>
      </c>
      <c r="E18833" s="206">
        <v>44019</v>
      </c>
      <c r="F18833" s="205" t="s">
        <v>210</v>
      </c>
      <c r="G18833" s="205" t="s">
        <v>287</v>
      </c>
      <c r="H18833" s="207" t="s">
        <v>196</v>
      </c>
      <c r="I18833" s="207" t="s">
        <v>130</v>
      </c>
      <c r="J18833" s="207">
        <v>-10</v>
      </c>
      <c r="K18833" s="79" t="str">
        <f>IFERROR(IFERROR(VLOOKUP(I18833,'DE-PARA'!B:D,3,0),VLOOKUP(I18833,'DE-PARA'!C:D,2,0)),"NÃO ENCONTRADO")</f>
        <v>Outras Saídas</v>
      </c>
      <c r="L18833" s="56" t="str">
        <f>VLOOKUP(K18833,'Base -Receita-Despesa'!$B:$AS,1,FALSE)</f>
        <v>Outras Saídas</v>
      </c>
    </row>
    <row r="18834" spans="1:12" x14ac:dyDescent="0.3">
      <c r="A18834" s="286" t="str">
        <f t="shared" si="588"/>
        <v>2020</v>
      </c>
      <c r="B18834" s="205" t="s">
        <v>691</v>
      </c>
      <c r="C18834" s="205" t="s">
        <v>692</v>
      </c>
      <c r="D18834" s="72" t="str">
        <f t="shared" si="589"/>
        <v>jul/2020</v>
      </c>
      <c r="E18834" s="206">
        <v>44019</v>
      </c>
      <c r="F18834" s="205" t="s">
        <v>131</v>
      </c>
      <c r="G18834" s="205" t="s">
        <v>287</v>
      </c>
      <c r="H18834" s="207" t="s">
        <v>3108</v>
      </c>
      <c r="I18834" s="207" t="s">
        <v>132</v>
      </c>
      <c r="J18834" s="208">
        <v>-228495.56</v>
      </c>
      <c r="K18834" s="79" t="str">
        <f>IFERROR(IFERROR(VLOOKUP(I18834,'DE-PARA'!B:D,3,0),VLOOKUP(I18834,'DE-PARA'!C:D,2,0)),"NÃO ENCONTRADO")</f>
        <v>Pessoal</v>
      </c>
      <c r="L18834" s="56" t="str">
        <f>VLOOKUP(K18834,'Base -Receita-Despesa'!$B:$AS,1,FALSE)</f>
        <v>Pessoal</v>
      </c>
    </row>
    <row r="18835" spans="1:12" x14ac:dyDescent="0.3">
      <c r="A18835" s="286" t="str">
        <f t="shared" si="588"/>
        <v>2020</v>
      </c>
      <c r="B18835" s="205" t="s">
        <v>691</v>
      </c>
      <c r="C18835" s="205" t="s">
        <v>692</v>
      </c>
      <c r="D18835" s="72" t="str">
        <f t="shared" si="589"/>
        <v>jul/2020</v>
      </c>
      <c r="E18835" s="206">
        <v>44020</v>
      </c>
      <c r="F18835" s="205">
        <v>403</v>
      </c>
      <c r="G18835" s="205" t="s">
        <v>287</v>
      </c>
      <c r="H18835" s="207" t="s">
        <v>3109</v>
      </c>
      <c r="I18835" s="207" t="s">
        <v>271</v>
      </c>
      <c r="J18835" s="208">
        <v>-2590</v>
      </c>
      <c r="K18835" s="79" t="str">
        <f>IFERROR(IFERROR(VLOOKUP(I18835,'DE-PARA'!B:D,3,0),VLOOKUP(I18835,'DE-PARA'!C:D,2,0)),"NÃO ENCONTRADO")</f>
        <v>Serviços</v>
      </c>
      <c r="L18835" s="56" t="str">
        <f>VLOOKUP(K18835,'Base -Receita-Despesa'!$B:$AS,1,FALSE)</f>
        <v>Serviços</v>
      </c>
    </row>
    <row r="18836" spans="1:12" x14ac:dyDescent="0.3">
      <c r="A18836" s="286" t="str">
        <f t="shared" si="588"/>
        <v>2020</v>
      </c>
      <c r="B18836" s="205" t="s">
        <v>691</v>
      </c>
      <c r="C18836" s="205" t="s">
        <v>692</v>
      </c>
      <c r="D18836" s="72" t="str">
        <f t="shared" si="589"/>
        <v>jul/2020</v>
      </c>
      <c r="E18836" s="206">
        <v>44020</v>
      </c>
      <c r="F18836" s="205">
        <v>386</v>
      </c>
      <c r="G18836" s="205" t="s">
        <v>287</v>
      </c>
      <c r="H18836" s="207" t="s">
        <v>2988</v>
      </c>
      <c r="I18836" s="207" t="s">
        <v>163</v>
      </c>
      <c r="J18836" s="208">
        <v>-3220</v>
      </c>
      <c r="K18836" s="79" t="str">
        <f>IFERROR(IFERROR(VLOOKUP(I18836,'DE-PARA'!B:D,3,0),VLOOKUP(I18836,'DE-PARA'!C:D,2,0)),"NÃO ENCONTRADO")</f>
        <v>Serviços</v>
      </c>
      <c r="L18836" s="56" t="str">
        <f>VLOOKUP(K18836,'Base -Receita-Despesa'!$B:$AS,1,FALSE)</f>
        <v>Serviços</v>
      </c>
    </row>
    <row r="18837" spans="1:12" x14ac:dyDescent="0.3">
      <c r="A18837" s="286" t="str">
        <f t="shared" si="588"/>
        <v>2020</v>
      </c>
      <c r="B18837" s="205" t="s">
        <v>691</v>
      </c>
      <c r="C18837" s="205" t="s">
        <v>692</v>
      </c>
      <c r="D18837" s="72" t="str">
        <f t="shared" si="589"/>
        <v>jul/2020</v>
      </c>
      <c r="E18837" s="206">
        <v>44020</v>
      </c>
      <c r="F18837" s="205" t="s">
        <v>210</v>
      </c>
      <c r="G18837" s="205" t="s">
        <v>287</v>
      </c>
      <c r="H18837" s="207" t="s">
        <v>196</v>
      </c>
      <c r="I18837" s="207" t="s">
        <v>130</v>
      </c>
      <c r="J18837" s="207">
        <v>-10</v>
      </c>
      <c r="K18837" s="79" t="str">
        <f>IFERROR(IFERROR(VLOOKUP(I18837,'DE-PARA'!B:D,3,0),VLOOKUP(I18837,'DE-PARA'!C:D,2,0)),"NÃO ENCONTRADO")</f>
        <v>Outras Saídas</v>
      </c>
      <c r="L18837" s="56" t="str">
        <f>VLOOKUP(K18837,'Base -Receita-Despesa'!$B:$AS,1,FALSE)</f>
        <v>Outras Saídas</v>
      </c>
    </row>
    <row r="18838" spans="1:12" x14ac:dyDescent="0.3">
      <c r="A18838" s="286" t="str">
        <f t="shared" si="588"/>
        <v>2020</v>
      </c>
      <c r="B18838" s="205" t="s">
        <v>691</v>
      </c>
      <c r="C18838" s="205" t="s">
        <v>692</v>
      </c>
      <c r="D18838" s="72" t="str">
        <f t="shared" si="589"/>
        <v>jul/2020</v>
      </c>
      <c r="E18838" s="206">
        <v>44020</v>
      </c>
      <c r="F18838" s="205" t="s">
        <v>210</v>
      </c>
      <c r="G18838" s="205" t="s">
        <v>287</v>
      </c>
      <c r="H18838" s="207" t="s">
        <v>196</v>
      </c>
      <c r="I18838" s="207" t="s">
        <v>130</v>
      </c>
      <c r="J18838" s="207">
        <v>-10</v>
      </c>
      <c r="K18838" s="79" t="str">
        <f>IFERROR(IFERROR(VLOOKUP(I18838,'DE-PARA'!B:D,3,0),VLOOKUP(I18838,'DE-PARA'!C:D,2,0)),"NÃO ENCONTRADO")</f>
        <v>Outras Saídas</v>
      </c>
      <c r="L18838" s="56" t="str">
        <f>VLOOKUP(K18838,'Base -Receita-Despesa'!$B:$AS,1,FALSE)</f>
        <v>Outras Saídas</v>
      </c>
    </row>
    <row r="18839" spans="1:12" x14ac:dyDescent="0.3">
      <c r="A18839" s="286" t="str">
        <f t="shared" si="588"/>
        <v>2020</v>
      </c>
      <c r="B18839" s="205" t="s">
        <v>691</v>
      </c>
      <c r="C18839" s="205" t="s">
        <v>692</v>
      </c>
      <c r="D18839" s="72" t="str">
        <f t="shared" si="589"/>
        <v>jul/2020</v>
      </c>
      <c r="E18839" s="206">
        <v>44021</v>
      </c>
      <c r="F18839" s="205" t="s">
        <v>1670</v>
      </c>
      <c r="G18839" s="205" t="s">
        <v>287</v>
      </c>
      <c r="H18839" s="207" t="s">
        <v>1262</v>
      </c>
      <c r="I18839" s="207" t="s">
        <v>126</v>
      </c>
      <c r="J18839" s="208">
        <v>-2418.5500000000002</v>
      </c>
      <c r="K18839" s="79" t="str">
        <f>IFERROR(IFERROR(VLOOKUP(I18839,'DE-PARA'!B:D,3,0),VLOOKUP(I18839,'DE-PARA'!C:D,2,0)),"NÃO ENCONTRADO")</f>
        <v>Rescisões Trabalhistas</v>
      </c>
      <c r="L18839" s="56" t="str">
        <f>VLOOKUP(K18839,'Base -Receita-Despesa'!$B:$AS,1,FALSE)</f>
        <v>Rescisões Trabalhistas</v>
      </c>
    </row>
    <row r="18840" spans="1:12" x14ac:dyDescent="0.3">
      <c r="A18840" s="286" t="str">
        <f t="shared" si="588"/>
        <v>2020</v>
      </c>
      <c r="B18840" s="205" t="s">
        <v>691</v>
      </c>
      <c r="C18840" s="205" t="s">
        <v>692</v>
      </c>
      <c r="D18840" s="72" t="str">
        <f t="shared" si="589"/>
        <v>jul/2020</v>
      </c>
      <c r="E18840" s="206">
        <v>44021</v>
      </c>
      <c r="F18840" s="205" t="s">
        <v>127</v>
      </c>
      <c r="G18840" s="205" t="s">
        <v>287</v>
      </c>
      <c r="H18840" s="207" t="s">
        <v>3110</v>
      </c>
      <c r="I18840" s="207" t="s">
        <v>128</v>
      </c>
      <c r="J18840" s="208">
        <v>-2184.14</v>
      </c>
      <c r="K18840" s="79" t="str">
        <f>IFERROR(IFERROR(VLOOKUP(I18840,'DE-PARA'!B:D,3,0),VLOOKUP(I18840,'DE-PARA'!C:D,2,0)),"NÃO ENCONTRADO")</f>
        <v>Pessoal</v>
      </c>
      <c r="L18840" s="56" t="str">
        <f>VLOOKUP(K18840,'Base -Receita-Despesa'!$B:$AS,1,FALSE)</f>
        <v>Pessoal</v>
      </c>
    </row>
    <row r="18841" spans="1:12" x14ac:dyDescent="0.3">
      <c r="A18841" s="286" t="str">
        <f t="shared" si="588"/>
        <v>2020</v>
      </c>
      <c r="B18841" s="205" t="s">
        <v>691</v>
      </c>
      <c r="C18841" s="205" t="s">
        <v>692</v>
      </c>
      <c r="D18841" s="72" t="str">
        <f t="shared" si="589"/>
        <v>jul/2020</v>
      </c>
      <c r="E18841" s="206">
        <v>44021</v>
      </c>
      <c r="F18841" s="205" t="s">
        <v>127</v>
      </c>
      <c r="G18841" s="205" t="s">
        <v>287</v>
      </c>
      <c r="H18841" s="207" t="s">
        <v>3111</v>
      </c>
      <c r="I18841" s="207" t="s">
        <v>128</v>
      </c>
      <c r="J18841" s="208">
        <v>-2917.82</v>
      </c>
      <c r="K18841" s="79" t="str">
        <f>IFERROR(IFERROR(VLOOKUP(I18841,'DE-PARA'!B:D,3,0),VLOOKUP(I18841,'DE-PARA'!C:D,2,0)),"NÃO ENCONTRADO")</f>
        <v>Pessoal</v>
      </c>
      <c r="L18841" s="56" t="str">
        <f>VLOOKUP(K18841,'Base -Receita-Despesa'!$B:$AS,1,FALSE)</f>
        <v>Pessoal</v>
      </c>
    </row>
    <row r="18842" spans="1:12" x14ac:dyDescent="0.3">
      <c r="A18842" s="286" t="str">
        <f t="shared" si="588"/>
        <v>2020</v>
      </c>
      <c r="B18842" s="205" t="s">
        <v>691</v>
      </c>
      <c r="C18842" s="205" t="s">
        <v>692</v>
      </c>
      <c r="D18842" s="72" t="str">
        <f t="shared" si="589"/>
        <v>jul/2020</v>
      </c>
      <c r="E18842" s="206">
        <v>44021</v>
      </c>
      <c r="F18842" s="205" t="s">
        <v>125</v>
      </c>
      <c r="G18842" s="205" t="s">
        <v>287</v>
      </c>
      <c r="H18842" s="207" t="s">
        <v>1262</v>
      </c>
      <c r="I18842" s="207" t="s">
        <v>126</v>
      </c>
      <c r="J18842" s="208">
        <v>-6241.93</v>
      </c>
      <c r="K18842" s="79" t="str">
        <f>IFERROR(IFERROR(VLOOKUP(I18842,'DE-PARA'!B:D,3,0),VLOOKUP(I18842,'DE-PARA'!C:D,2,0)),"NÃO ENCONTRADO")</f>
        <v>Rescisões Trabalhistas</v>
      </c>
      <c r="L18842" s="56" t="str">
        <f>VLOOKUP(K18842,'Base -Receita-Despesa'!$B:$AS,1,FALSE)</f>
        <v>Rescisões Trabalhistas</v>
      </c>
    </row>
    <row r="18843" spans="1:12" x14ac:dyDescent="0.3">
      <c r="A18843" s="286" t="str">
        <f t="shared" si="588"/>
        <v>2020</v>
      </c>
      <c r="B18843" s="205" t="s">
        <v>691</v>
      </c>
      <c r="C18843" s="205" t="s">
        <v>692</v>
      </c>
      <c r="D18843" s="72" t="str">
        <f t="shared" si="589"/>
        <v>jul/2020</v>
      </c>
      <c r="E18843" s="206">
        <v>44021</v>
      </c>
      <c r="F18843" s="205" t="s">
        <v>210</v>
      </c>
      <c r="G18843" s="205" t="s">
        <v>287</v>
      </c>
      <c r="H18843" s="207" t="s">
        <v>196</v>
      </c>
      <c r="I18843" s="207" t="s">
        <v>130</v>
      </c>
      <c r="J18843" s="207">
        <v>-10</v>
      </c>
      <c r="K18843" s="79" t="str">
        <f>IFERROR(IFERROR(VLOOKUP(I18843,'DE-PARA'!B:D,3,0),VLOOKUP(I18843,'DE-PARA'!C:D,2,0)),"NÃO ENCONTRADO")</f>
        <v>Outras Saídas</v>
      </c>
      <c r="L18843" s="56" t="str">
        <f>VLOOKUP(K18843,'Base -Receita-Despesa'!$B:$AS,1,FALSE)</f>
        <v>Outras Saídas</v>
      </c>
    </row>
    <row r="18844" spans="1:12" x14ac:dyDescent="0.3">
      <c r="A18844" s="286" t="str">
        <f t="shared" si="588"/>
        <v>2020</v>
      </c>
      <c r="B18844" s="205" t="s">
        <v>691</v>
      </c>
      <c r="C18844" s="205" t="s">
        <v>692</v>
      </c>
      <c r="D18844" s="72" t="str">
        <f t="shared" si="589"/>
        <v>jul/2020</v>
      </c>
      <c r="E18844" s="206">
        <v>44021</v>
      </c>
      <c r="F18844" s="205" t="s">
        <v>210</v>
      </c>
      <c r="G18844" s="205" t="s">
        <v>287</v>
      </c>
      <c r="H18844" s="207" t="s">
        <v>196</v>
      </c>
      <c r="I18844" s="207" t="s">
        <v>130</v>
      </c>
      <c r="J18844" s="207">
        <v>-10</v>
      </c>
      <c r="K18844" s="79" t="str">
        <f>IFERROR(IFERROR(VLOOKUP(I18844,'DE-PARA'!B:D,3,0),VLOOKUP(I18844,'DE-PARA'!C:D,2,0)),"NÃO ENCONTRADO")</f>
        <v>Outras Saídas</v>
      </c>
      <c r="L18844" s="56" t="str">
        <f>VLOOKUP(K18844,'Base -Receita-Despesa'!$B:$AS,1,FALSE)</f>
        <v>Outras Saídas</v>
      </c>
    </row>
    <row r="18845" spans="1:12" x14ac:dyDescent="0.3">
      <c r="A18845" s="286" t="str">
        <f t="shared" si="588"/>
        <v>2020</v>
      </c>
      <c r="B18845" s="205" t="s">
        <v>691</v>
      </c>
      <c r="C18845" s="205" t="s">
        <v>692</v>
      </c>
      <c r="D18845" s="72" t="str">
        <f t="shared" si="589"/>
        <v>jul/2020</v>
      </c>
      <c r="E18845" s="206">
        <v>44021</v>
      </c>
      <c r="F18845" s="205" t="s">
        <v>210</v>
      </c>
      <c r="G18845" s="205" t="s">
        <v>287</v>
      </c>
      <c r="H18845" s="207" t="s">
        <v>133</v>
      </c>
      <c r="I18845" s="207" t="s">
        <v>130</v>
      </c>
      <c r="J18845" s="207">
        <v>-456.33</v>
      </c>
      <c r="K18845" s="79" t="str">
        <f>IFERROR(IFERROR(VLOOKUP(I18845,'DE-PARA'!B:D,3,0),VLOOKUP(I18845,'DE-PARA'!C:D,2,0)),"NÃO ENCONTRADO")</f>
        <v>Outras Saídas</v>
      </c>
      <c r="L18845" s="56" t="str">
        <f>VLOOKUP(K18845,'Base -Receita-Despesa'!$B:$AS,1,FALSE)</f>
        <v>Outras Saídas</v>
      </c>
    </row>
    <row r="18846" spans="1:12" x14ac:dyDescent="0.3">
      <c r="A18846" s="286" t="str">
        <f t="shared" si="588"/>
        <v>2020</v>
      </c>
      <c r="B18846" s="205" t="s">
        <v>691</v>
      </c>
      <c r="C18846" s="205" t="s">
        <v>692</v>
      </c>
      <c r="D18846" s="72" t="str">
        <f t="shared" si="589"/>
        <v>jul/2020</v>
      </c>
      <c r="E18846" s="206">
        <v>44022</v>
      </c>
      <c r="F18846" s="205">
        <v>10516</v>
      </c>
      <c r="G18846" s="205" t="s">
        <v>287</v>
      </c>
      <c r="H18846" s="207" t="s">
        <v>3112</v>
      </c>
      <c r="I18846" s="207" t="s">
        <v>134</v>
      </c>
      <c r="J18846" s="208">
        <v>-1327.27</v>
      </c>
      <c r="K18846" s="79" t="str">
        <f>IFERROR(IFERROR(VLOOKUP(I18846,'DE-PARA'!B:D,3,0),VLOOKUP(I18846,'DE-PARA'!C:D,2,0)),"NÃO ENCONTRADO")</f>
        <v>Serviços</v>
      </c>
      <c r="L18846" s="56" t="str">
        <f>VLOOKUP(K18846,'Base -Receita-Despesa'!$B:$AS,1,FALSE)</f>
        <v>Serviços</v>
      </c>
    </row>
    <row r="18847" spans="1:12" x14ac:dyDescent="0.3">
      <c r="A18847" s="286" t="str">
        <f t="shared" si="588"/>
        <v>2020</v>
      </c>
      <c r="B18847" s="205" t="s">
        <v>691</v>
      </c>
      <c r="C18847" s="205" t="s">
        <v>692</v>
      </c>
      <c r="D18847" s="72" t="str">
        <f t="shared" si="589"/>
        <v>jul/2020</v>
      </c>
      <c r="E18847" s="206">
        <v>44022</v>
      </c>
      <c r="F18847" s="205">
        <v>10650</v>
      </c>
      <c r="G18847" s="205" t="s">
        <v>287</v>
      </c>
      <c r="H18847" s="207" t="s">
        <v>3112</v>
      </c>
      <c r="I18847" s="207" t="s">
        <v>134</v>
      </c>
      <c r="J18847" s="208">
        <v>-1327.27</v>
      </c>
      <c r="K18847" s="79" t="str">
        <f>IFERROR(IFERROR(VLOOKUP(I18847,'DE-PARA'!B:D,3,0),VLOOKUP(I18847,'DE-PARA'!C:D,2,0)),"NÃO ENCONTRADO")</f>
        <v>Serviços</v>
      </c>
      <c r="L18847" s="56" t="str">
        <f>VLOOKUP(K18847,'Base -Receita-Despesa'!$B:$AS,1,FALSE)</f>
        <v>Serviços</v>
      </c>
    </row>
    <row r="18848" spans="1:12" x14ac:dyDescent="0.3">
      <c r="A18848" s="286" t="str">
        <f t="shared" si="588"/>
        <v>2020</v>
      </c>
      <c r="B18848" s="205" t="s">
        <v>691</v>
      </c>
      <c r="C18848" s="205" t="s">
        <v>692</v>
      </c>
      <c r="D18848" s="72" t="str">
        <f t="shared" si="589"/>
        <v>jul/2020</v>
      </c>
      <c r="E18848" s="206">
        <v>44022</v>
      </c>
      <c r="F18848" s="205">
        <v>10816</v>
      </c>
      <c r="G18848" s="205" t="s">
        <v>287</v>
      </c>
      <c r="H18848" s="207" t="s">
        <v>3112</v>
      </c>
      <c r="I18848" s="207" t="s">
        <v>134</v>
      </c>
      <c r="J18848" s="208">
        <v>-1327.27</v>
      </c>
      <c r="K18848" s="79" t="str">
        <f>IFERROR(IFERROR(VLOOKUP(I18848,'DE-PARA'!B:D,3,0),VLOOKUP(I18848,'DE-PARA'!C:D,2,0)),"NÃO ENCONTRADO")</f>
        <v>Serviços</v>
      </c>
      <c r="L18848" s="56" t="str">
        <f>VLOOKUP(K18848,'Base -Receita-Despesa'!$B:$AS,1,FALSE)</f>
        <v>Serviços</v>
      </c>
    </row>
    <row r="18849" spans="1:12" x14ac:dyDescent="0.3">
      <c r="A18849" s="286" t="str">
        <f t="shared" si="588"/>
        <v>2020</v>
      </c>
      <c r="B18849" s="205" t="s">
        <v>693</v>
      </c>
      <c r="C18849" s="205" t="s">
        <v>692</v>
      </c>
      <c r="D18849" s="72" t="str">
        <f t="shared" si="589"/>
        <v>jul/2020</v>
      </c>
      <c r="E18849" s="206">
        <v>44025</v>
      </c>
      <c r="F18849" s="205" t="s">
        <v>140</v>
      </c>
      <c r="G18849" s="205" t="s">
        <v>287</v>
      </c>
      <c r="H18849" s="207" t="s">
        <v>140</v>
      </c>
      <c r="I18849" s="207" t="s">
        <v>227</v>
      </c>
      <c r="J18849" s="208">
        <v>1430387.97</v>
      </c>
      <c r="K18849" s="79" t="str">
        <f>IFERROR(IFERROR(VLOOKUP(I18849,'DE-PARA'!B:D,3,0),VLOOKUP(I18849,'DE-PARA'!C:D,2,0)),"NÃO ENCONTRADO")</f>
        <v>Repasses Contrato de Gestão</v>
      </c>
      <c r="L18849" s="56" t="str">
        <f>VLOOKUP(K18849,'Base -Receita-Despesa'!$B:$AS,1,FALSE)</f>
        <v>Repasses Contrato de Gestão</v>
      </c>
    </row>
    <row r="18850" spans="1:12" x14ac:dyDescent="0.3">
      <c r="A18850" s="286" t="str">
        <f t="shared" si="588"/>
        <v>2020</v>
      </c>
      <c r="B18850" s="205" t="s">
        <v>693</v>
      </c>
      <c r="C18850" s="205" t="s">
        <v>692</v>
      </c>
      <c r="D18850" s="72" t="str">
        <f t="shared" si="589"/>
        <v>jul/2020</v>
      </c>
      <c r="E18850" s="206">
        <v>44025</v>
      </c>
      <c r="F18850" s="205" t="s">
        <v>140</v>
      </c>
      <c r="G18850" s="205" t="s">
        <v>287</v>
      </c>
      <c r="H18850" s="207" t="s">
        <v>140</v>
      </c>
      <c r="I18850" s="207" t="s">
        <v>227</v>
      </c>
      <c r="J18850" s="208">
        <v>247407.75</v>
      </c>
      <c r="K18850" s="79" t="str">
        <f>IFERROR(IFERROR(VLOOKUP(I18850,'DE-PARA'!B:D,3,0),VLOOKUP(I18850,'DE-PARA'!C:D,2,0)),"NÃO ENCONTRADO")</f>
        <v>Repasses Contrato de Gestão</v>
      </c>
      <c r="L18850" s="56" t="str">
        <f>VLOOKUP(K18850,'Base -Receita-Despesa'!$B:$AS,1,FALSE)</f>
        <v>Repasses Contrato de Gestão</v>
      </c>
    </row>
    <row r="18851" spans="1:12" x14ac:dyDescent="0.3">
      <c r="A18851" s="286" t="str">
        <f t="shared" si="588"/>
        <v>2020</v>
      </c>
      <c r="B18851" s="205" t="s">
        <v>693</v>
      </c>
      <c r="C18851" s="205" t="s">
        <v>692</v>
      </c>
      <c r="D18851" s="72" t="str">
        <f t="shared" si="589"/>
        <v>jul/2020</v>
      </c>
      <c r="E18851" s="206">
        <v>44025</v>
      </c>
      <c r="F18851" s="205" t="s">
        <v>201</v>
      </c>
      <c r="G18851" s="205" t="s">
        <v>287</v>
      </c>
      <c r="H18851" s="207" t="s">
        <v>1887</v>
      </c>
      <c r="I18851" s="207" t="s">
        <v>123</v>
      </c>
      <c r="J18851" s="208">
        <v>-500000</v>
      </c>
      <c r="K18851" s="79" t="str">
        <f>IFERROR(IFERROR(VLOOKUP(I18851,'DE-PARA'!B:D,3,0),VLOOKUP(I18851,'DE-PARA'!C:D,2,0)),"NÃO ENCONTRADO")</f>
        <v>TEV – Transferências Entre Contas (Entradas)</v>
      </c>
      <c r="L18851" s="56" t="str">
        <f>VLOOKUP(K18851,'Base -Receita-Despesa'!$B:$AS,1,FALSE)</f>
        <v>TEV – Transferências Entre Contas (Entradas)</v>
      </c>
    </row>
    <row r="18852" spans="1:12" x14ac:dyDescent="0.3">
      <c r="A18852" s="286" t="str">
        <f t="shared" si="588"/>
        <v>2020</v>
      </c>
      <c r="B18852" s="205" t="s">
        <v>693</v>
      </c>
      <c r="C18852" s="205" t="s">
        <v>692</v>
      </c>
      <c r="D18852" s="72" t="str">
        <f t="shared" si="589"/>
        <v>jul/2020</v>
      </c>
      <c r="E18852" s="206">
        <v>44025</v>
      </c>
      <c r="F18852" s="205" t="s">
        <v>210</v>
      </c>
      <c r="G18852" s="205" t="s">
        <v>287</v>
      </c>
      <c r="H18852" s="207" t="s">
        <v>321</v>
      </c>
      <c r="I18852" s="207" t="s">
        <v>130</v>
      </c>
      <c r="J18852" s="207">
        <v>-99</v>
      </c>
      <c r="K18852" s="79" t="str">
        <f>IFERROR(IFERROR(VLOOKUP(I18852,'DE-PARA'!B:D,3,0),VLOOKUP(I18852,'DE-PARA'!C:D,2,0)),"NÃO ENCONTRADO")</f>
        <v>Outras Saídas</v>
      </c>
      <c r="L18852" s="56" t="str">
        <f>VLOOKUP(K18852,'Base -Receita-Despesa'!$B:$AS,1,FALSE)</f>
        <v>Outras Saídas</v>
      </c>
    </row>
    <row r="18853" spans="1:12" x14ac:dyDescent="0.3">
      <c r="A18853" s="286" t="str">
        <f t="shared" si="588"/>
        <v>2020</v>
      </c>
      <c r="B18853" s="205" t="s">
        <v>691</v>
      </c>
      <c r="C18853" s="205" t="s">
        <v>692</v>
      </c>
      <c r="D18853" s="72" t="str">
        <f t="shared" si="589"/>
        <v>jul/2020</v>
      </c>
      <c r="E18853" s="206">
        <v>44025</v>
      </c>
      <c r="F18853" s="205" t="s">
        <v>3073</v>
      </c>
      <c r="G18853" s="205" t="s">
        <v>287</v>
      </c>
      <c r="H18853" s="207" t="s">
        <v>1887</v>
      </c>
      <c r="I18853" s="207" t="s">
        <v>123</v>
      </c>
      <c r="J18853" s="208">
        <v>500000</v>
      </c>
      <c r="K18853" s="79" t="str">
        <f>IFERROR(IFERROR(VLOOKUP(I18853,'DE-PARA'!B:D,3,0),VLOOKUP(I18853,'DE-PARA'!C:D,2,0)),"NÃO ENCONTRADO")</f>
        <v>TEV – Transferências Entre Contas (Entradas)</v>
      </c>
      <c r="L18853" s="56" t="str">
        <f>VLOOKUP(K18853,'Base -Receita-Despesa'!$B:$AS,1,FALSE)</f>
        <v>TEV – Transferências Entre Contas (Entradas)</v>
      </c>
    </row>
    <row r="18854" spans="1:12" x14ac:dyDescent="0.3">
      <c r="A18854" s="286" t="str">
        <f t="shared" si="588"/>
        <v>2020</v>
      </c>
      <c r="B18854" s="205" t="s">
        <v>691</v>
      </c>
      <c r="C18854" s="205" t="s">
        <v>692</v>
      </c>
      <c r="D18854" s="72" t="str">
        <f t="shared" si="589"/>
        <v>jul/2020</v>
      </c>
      <c r="E18854" s="206">
        <v>44026</v>
      </c>
      <c r="F18854" s="205" t="s">
        <v>3113</v>
      </c>
      <c r="G18854" s="205" t="s">
        <v>287</v>
      </c>
      <c r="H18854" s="207" t="s">
        <v>988</v>
      </c>
      <c r="I18854" s="207" t="s">
        <v>189</v>
      </c>
      <c r="J18854" s="207">
        <v>80.13</v>
      </c>
      <c r="K18854" s="79" t="str">
        <f>IFERROR(IFERROR(VLOOKUP(I18854,'DE-PARA'!B:D,3,0),VLOOKUP(I18854,'DE-PARA'!C:D,2,0)),"NÃO ENCONTRADO")</f>
        <v>Outras Saídas</v>
      </c>
      <c r="L18854" s="56" t="str">
        <f>VLOOKUP(K18854,'Base -Receita-Despesa'!$B:$AS,1,FALSE)</f>
        <v>Outras Saídas</v>
      </c>
    </row>
    <row r="18855" spans="1:12" x14ac:dyDescent="0.3">
      <c r="A18855" s="286" t="str">
        <f t="shared" si="588"/>
        <v>2020</v>
      </c>
      <c r="B18855" s="205" t="s">
        <v>693</v>
      </c>
      <c r="C18855" s="205" t="s">
        <v>692</v>
      </c>
      <c r="D18855" s="72" t="str">
        <f t="shared" si="589"/>
        <v>jul/2020</v>
      </c>
      <c r="E18855" s="206">
        <v>44026</v>
      </c>
      <c r="F18855" s="205" t="s">
        <v>201</v>
      </c>
      <c r="G18855" s="205" t="s">
        <v>287</v>
      </c>
      <c r="H18855" s="207" t="s">
        <v>1887</v>
      </c>
      <c r="I18855" s="207" t="s">
        <v>123</v>
      </c>
      <c r="J18855" s="208">
        <v>-500000</v>
      </c>
      <c r="K18855" s="79" t="str">
        <f>IFERROR(IFERROR(VLOOKUP(I18855,'DE-PARA'!B:D,3,0),VLOOKUP(I18855,'DE-PARA'!C:D,2,0)),"NÃO ENCONTRADO")</f>
        <v>TEV – Transferências Entre Contas (Entradas)</v>
      </c>
      <c r="L18855" s="56" t="str">
        <f>VLOOKUP(K18855,'Base -Receita-Despesa'!$B:$AS,1,FALSE)</f>
        <v>TEV – Transferências Entre Contas (Entradas)</v>
      </c>
    </row>
    <row r="18856" spans="1:12" x14ac:dyDescent="0.3">
      <c r="A18856" s="286" t="str">
        <f t="shared" si="588"/>
        <v>2020</v>
      </c>
      <c r="B18856" s="205" t="s">
        <v>691</v>
      </c>
      <c r="C18856" s="205" t="s">
        <v>692</v>
      </c>
      <c r="D18856" s="72" t="str">
        <f t="shared" si="589"/>
        <v>jul/2020</v>
      </c>
      <c r="E18856" s="206">
        <v>44026</v>
      </c>
      <c r="F18856" s="205" t="s">
        <v>201</v>
      </c>
      <c r="G18856" s="205" t="s">
        <v>287</v>
      </c>
      <c r="H18856" s="207" t="s">
        <v>1887</v>
      </c>
      <c r="I18856" s="207" t="s">
        <v>123</v>
      </c>
      <c r="J18856" s="208">
        <v>500000</v>
      </c>
      <c r="K18856" s="79" t="str">
        <f>IFERROR(IFERROR(VLOOKUP(I18856,'DE-PARA'!B:D,3,0),VLOOKUP(I18856,'DE-PARA'!C:D,2,0)),"NÃO ENCONTRADO")</f>
        <v>TEV – Transferências Entre Contas (Entradas)</v>
      </c>
      <c r="L18856" s="56" t="str">
        <f>VLOOKUP(K18856,'Base -Receita-Despesa'!$B:$AS,1,FALSE)</f>
        <v>TEV – Transferências Entre Contas (Entradas)</v>
      </c>
    </row>
    <row r="18857" spans="1:12" x14ac:dyDescent="0.3">
      <c r="A18857" s="286" t="str">
        <f t="shared" si="588"/>
        <v>2020</v>
      </c>
      <c r="B18857" s="205" t="s">
        <v>691</v>
      </c>
      <c r="C18857" s="205" t="s">
        <v>692</v>
      </c>
      <c r="D18857" s="72" t="str">
        <f t="shared" si="589"/>
        <v>jul/2020</v>
      </c>
      <c r="E18857" s="206">
        <v>44026</v>
      </c>
      <c r="F18857" s="205" t="s">
        <v>3113</v>
      </c>
      <c r="G18857" s="205" t="s">
        <v>287</v>
      </c>
      <c r="H18857" s="207" t="s">
        <v>988</v>
      </c>
      <c r="I18857" s="207" t="s">
        <v>189</v>
      </c>
      <c r="J18857" s="207">
        <v>80.13</v>
      </c>
      <c r="K18857" s="79" t="str">
        <f>IFERROR(IFERROR(VLOOKUP(I18857,'DE-PARA'!B:D,3,0),VLOOKUP(I18857,'DE-PARA'!C:D,2,0)),"NÃO ENCONTRADO")</f>
        <v>Outras Saídas</v>
      </c>
      <c r="L18857" s="56" t="str">
        <f>VLOOKUP(K18857,'Base -Receita-Despesa'!$B:$AS,1,FALSE)</f>
        <v>Outras Saídas</v>
      </c>
    </row>
    <row r="18858" spans="1:12" x14ac:dyDescent="0.3">
      <c r="A18858" s="286" t="str">
        <f t="shared" si="588"/>
        <v>2020</v>
      </c>
      <c r="B18858" s="205" t="s">
        <v>691</v>
      </c>
      <c r="C18858" s="205" t="s">
        <v>692</v>
      </c>
      <c r="D18858" s="72" t="str">
        <f t="shared" si="589"/>
        <v>jul/2020</v>
      </c>
      <c r="E18858" s="206">
        <v>44026</v>
      </c>
      <c r="F18858" s="205">
        <v>117</v>
      </c>
      <c r="G18858" s="205" t="s">
        <v>287</v>
      </c>
      <c r="H18858" s="207" t="s">
        <v>1017</v>
      </c>
      <c r="I18858" s="207" t="s">
        <v>235</v>
      </c>
      <c r="J18858" s="208">
        <v>-16259.55</v>
      </c>
      <c r="K18858" s="79" t="str">
        <f>IFERROR(IFERROR(VLOOKUP(I18858,'DE-PARA'!B:D,3,0),VLOOKUP(I18858,'DE-PARA'!C:D,2,0)),"NÃO ENCONTRADO")</f>
        <v>Pessoal</v>
      </c>
      <c r="L18858" s="56" t="str">
        <f>VLOOKUP(K18858,'Base -Receita-Despesa'!$B:$AS,1,FALSE)</f>
        <v>Pessoal</v>
      </c>
    </row>
    <row r="18859" spans="1:12" x14ac:dyDescent="0.3">
      <c r="A18859" s="286" t="str">
        <f t="shared" si="588"/>
        <v>2020</v>
      </c>
      <c r="B18859" s="205" t="s">
        <v>691</v>
      </c>
      <c r="C18859" s="205" t="s">
        <v>692</v>
      </c>
      <c r="D18859" s="72" t="str">
        <f t="shared" si="589"/>
        <v>jul/2020</v>
      </c>
      <c r="E18859" s="206">
        <v>44026</v>
      </c>
      <c r="F18859" s="205">
        <v>44</v>
      </c>
      <c r="G18859" s="205" t="s">
        <v>287</v>
      </c>
      <c r="H18859" s="207" t="s">
        <v>3040</v>
      </c>
      <c r="I18859" s="207" t="s">
        <v>236</v>
      </c>
      <c r="J18859" s="208">
        <v>-20000</v>
      </c>
      <c r="K18859" s="79" t="str">
        <f>IFERROR(IFERROR(VLOOKUP(I18859,'DE-PARA'!B:D,3,0),VLOOKUP(I18859,'DE-PARA'!C:D,2,0)),"NÃO ENCONTRADO")</f>
        <v>Pessoal</v>
      </c>
      <c r="L18859" s="56" t="str">
        <f>VLOOKUP(K18859,'Base -Receita-Despesa'!$B:$AS,1,FALSE)</f>
        <v>Pessoal</v>
      </c>
    </row>
    <row r="18860" spans="1:12" x14ac:dyDescent="0.3">
      <c r="A18860" s="286" t="str">
        <f t="shared" si="588"/>
        <v>2020</v>
      </c>
      <c r="B18860" s="205" t="s">
        <v>691</v>
      </c>
      <c r="C18860" s="205" t="s">
        <v>692</v>
      </c>
      <c r="D18860" s="72" t="str">
        <f t="shared" si="589"/>
        <v>jul/2020</v>
      </c>
      <c r="E18860" s="206">
        <v>44026</v>
      </c>
      <c r="F18860" s="205">
        <v>10</v>
      </c>
      <c r="G18860" s="205" t="s">
        <v>287</v>
      </c>
      <c r="H18860" s="207" t="s">
        <v>3023</v>
      </c>
      <c r="I18860" s="207" t="s">
        <v>235</v>
      </c>
      <c r="J18860" s="208">
        <v>-23740.3</v>
      </c>
      <c r="K18860" s="79" t="str">
        <f>IFERROR(IFERROR(VLOOKUP(I18860,'DE-PARA'!B:D,3,0),VLOOKUP(I18860,'DE-PARA'!C:D,2,0)),"NÃO ENCONTRADO")</f>
        <v>Pessoal</v>
      </c>
      <c r="L18860" s="56" t="str">
        <f>VLOOKUP(K18860,'Base -Receita-Despesa'!$B:$AS,1,FALSE)</f>
        <v>Pessoal</v>
      </c>
    </row>
    <row r="18861" spans="1:12" x14ac:dyDescent="0.3">
      <c r="A18861" s="286" t="str">
        <f t="shared" si="588"/>
        <v>2020</v>
      </c>
      <c r="B18861" s="205" t="s">
        <v>691</v>
      </c>
      <c r="C18861" s="205" t="s">
        <v>692</v>
      </c>
      <c r="D18861" s="72" t="str">
        <f t="shared" si="589"/>
        <v>jul/2020</v>
      </c>
      <c r="E18861" s="206">
        <v>44026</v>
      </c>
      <c r="F18861" s="205">
        <v>11</v>
      </c>
      <c r="G18861" s="205" t="s">
        <v>287</v>
      </c>
      <c r="H18861" s="207" t="s">
        <v>3023</v>
      </c>
      <c r="I18861" s="207" t="s">
        <v>235</v>
      </c>
      <c r="J18861" s="208">
        <v>-117304.99</v>
      </c>
      <c r="K18861" s="79" t="str">
        <f>IFERROR(IFERROR(VLOOKUP(I18861,'DE-PARA'!B:D,3,0),VLOOKUP(I18861,'DE-PARA'!C:D,2,0)),"NÃO ENCONTRADO")</f>
        <v>Pessoal</v>
      </c>
      <c r="L18861" s="56" t="str">
        <f>VLOOKUP(K18861,'Base -Receita-Despesa'!$B:$AS,1,FALSE)</f>
        <v>Pessoal</v>
      </c>
    </row>
    <row r="18862" spans="1:12" x14ac:dyDescent="0.3">
      <c r="A18862" s="286" t="str">
        <f t="shared" si="588"/>
        <v>2020</v>
      </c>
      <c r="B18862" s="205" t="s">
        <v>691</v>
      </c>
      <c r="C18862" s="205" t="s">
        <v>692</v>
      </c>
      <c r="D18862" s="72" t="str">
        <f t="shared" si="589"/>
        <v>jul/2020</v>
      </c>
      <c r="E18862" s="206">
        <v>44026</v>
      </c>
      <c r="F18862" s="205">
        <v>12</v>
      </c>
      <c r="G18862" s="205" t="s">
        <v>287</v>
      </c>
      <c r="H18862" s="207" t="s">
        <v>3023</v>
      </c>
      <c r="I18862" s="207" t="s">
        <v>235</v>
      </c>
      <c r="J18862" s="208">
        <v>-23740.3</v>
      </c>
      <c r="K18862" s="79" t="str">
        <f>IFERROR(IFERROR(VLOOKUP(I18862,'DE-PARA'!B:D,3,0),VLOOKUP(I18862,'DE-PARA'!C:D,2,0)),"NÃO ENCONTRADO")</f>
        <v>Pessoal</v>
      </c>
      <c r="L18862" s="56" t="str">
        <f>VLOOKUP(K18862,'Base -Receita-Despesa'!$B:$AS,1,FALSE)</f>
        <v>Pessoal</v>
      </c>
    </row>
    <row r="18863" spans="1:12" x14ac:dyDescent="0.3">
      <c r="A18863" s="286" t="str">
        <f t="shared" si="588"/>
        <v>2020</v>
      </c>
      <c r="B18863" s="205" t="s">
        <v>691</v>
      </c>
      <c r="C18863" s="205" t="s">
        <v>692</v>
      </c>
      <c r="D18863" s="72" t="str">
        <f t="shared" si="589"/>
        <v>jul/2020</v>
      </c>
      <c r="E18863" s="206">
        <v>44026</v>
      </c>
      <c r="F18863" s="205">
        <v>73</v>
      </c>
      <c r="G18863" s="205" t="s">
        <v>287</v>
      </c>
      <c r="H18863" s="207" t="s">
        <v>2309</v>
      </c>
      <c r="I18863" s="207" t="s">
        <v>260</v>
      </c>
      <c r="J18863" s="208">
        <v>-27073.37</v>
      </c>
      <c r="K18863" s="79" t="str">
        <f>IFERROR(IFERROR(VLOOKUP(I18863,'DE-PARA'!B:D,3,0),VLOOKUP(I18863,'DE-PARA'!C:D,2,0)),"NÃO ENCONTRADO")</f>
        <v>Serviços</v>
      </c>
      <c r="L18863" s="56" t="str">
        <f>VLOOKUP(K18863,'Base -Receita-Despesa'!$B:$AS,1,FALSE)</f>
        <v>Serviços</v>
      </c>
    </row>
    <row r="18864" spans="1:12" x14ac:dyDescent="0.3">
      <c r="A18864" s="286" t="str">
        <f t="shared" si="588"/>
        <v>2020</v>
      </c>
      <c r="B18864" s="205" t="s">
        <v>691</v>
      </c>
      <c r="C18864" s="205" t="s">
        <v>692</v>
      </c>
      <c r="D18864" s="72" t="str">
        <f t="shared" si="589"/>
        <v>jul/2020</v>
      </c>
      <c r="E18864" s="206">
        <v>44026</v>
      </c>
      <c r="F18864" s="205">
        <v>409</v>
      </c>
      <c r="G18864" s="205" t="s">
        <v>287</v>
      </c>
      <c r="H18864" s="207" t="s">
        <v>3032</v>
      </c>
      <c r="I18864" s="207" t="s">
        <v>235</v>
      </c>
      <c r="J18864" s="208">
        <v>-37840.32</v>
      </c>
      <c r="K18864" s="79" t="str">
        <f>IFERROR(IFERROR(VLOOKUP(I18864,'DE-PARA'!B:D,3,0),VLOOKUP(I18864,'DE-PARA'!C:D,2,0)),"NÃO ENCONTRADO")</f>
        <v>Pessoal</v>
      </c>
      <c r="L18864" s="56" t="str">
        <f>VLOOKUP(K18864,'Base -Receita-Despesa'!$B:$AS,1,FALSE)</f>
        <v>Pessoal</v>
      </c>
    </row>
    <row r="18865" spans="1:12" x14ac:dyDescent="0.3">
      <c r="A18865" s="286" t="str">
        <f t="shared" si="588"/>
        <v>2020</v>
      </c>
      <c r="B18865" s="205" t="s">
        <v>691</v>
      </c>
      <c r="C18865" s="205" t="s">
        <v>692</v>
      </c>
      <c r="D18865" s="72" t="str">
        <f t="shared" si="589"/>
        <v>jul/2020</v>
      </c>
      <c r="E18865" s="206">
        <v>44026</v>
      </c>
      <c r="F18865" s="205">
        <v>408</v>
      </c>
      <c r="G18865" s="205" t="s">
        <v>287</v>
      </c>
      <c r="H18865" s="207" t="s">
        <v>3032</v>
      </c>
      <c r="I18865" s="207" t="s">
        <v>235</v>
      </c>
      <c r="J18865" s="208">
        <v>-58900.26</v>
      </c>
      <c r="K18865" s="79" t="str">
        <f>IFERROR(IFERROR(VLOOKUP(I18865,'DE-PARA'!B:D,3,0),VLOOKUP(I18865,'DE-PARA'!C:D,2,0)),"NÃO ENCONTRADO")</f>
        <v>Pessoal</v>
      </c>
      <c r="L18865" s="56" t="str">
        <f>VLOOKUP(K18865,'Base -Receita-Despesa'!$B:$AS,1,FALSE)</f>
        <v>Pessoal</v>
      </c>
    </row>
    <row r="18866" spans="1:12" x14ac:dyDescent="0.3">
      <c r="A18866" s="286" t="str">
        <f t="shared" si="588"/>
        <v>2020</v>
      </c>
      <c r="B18866" s="205" t="s">
        <v>691</v>
      </c>
      <c r="C18866" s="205" t="s">
        <v>692</v>
      </c>
      <c r="D18866" s="72" t="str">
        <f t="shared" si="589"/>
        <v>jul/2020</v>
      </c>
      <c r="E18866" s="206">
        <v>44026</v>
      </c>
      <c r="F18866" s="205">
        <v>377</v>
      </c>
      <c r="G18866" s="205" t="s">
        <v>287</v>
      </c>
      <c r="H18866" s="207" t="s">
        <v>1011</v>
      </c>
      <c r="I18866" s="207" t="s">
        <v>235</v>
      </c>
      <c r="J18866" s="208">
        <v>-6757.2</v>
      </c>
      <c r="K18866" s="79" t="str">
        <f>IFERROR(IFERROR(VLOOKUP(I18866,'DE-PARA'!B:D,3,0),VLOOKUP(I18866,'DE-PARA'!C:D,2,0)),"NÃO ENCONTRADO")</f>
        <v>Pessoal</v>
      </c>
      <c r="L18866" s="56" t="str">
        <f>VLOOKUP(K18866,'Base -Receita-Despesa'!$B:$AS,1,FALSE)</f>
        <v>Pessoal</v>
      </c>
    </row>
    <row r="18867" spans="1:12" x14ac:dyDescent="0.3">
      <c r="A18867" s="286" t="str">
        <f t="shared" si="588"/>
        <v>2020</v>
      </c>
      <c r="B18867" s="205" t="s">
        <v>691</v>
      </c>
      <c r="C18867" s="205" t="s">
        <v>692</v>
      </c>
      <c r="D18867" s="72" t="str">
        <f t="shared" si="589"/>
        <v>jul/2020</v>
      </c>
      <c r="E18867" s="206">
        <v>44026</v>
      </c>
      <c r="F18867" s="205">
        <v>30</v>
      </c>
      <c r="G18867" s="205" t="s">
        <v>287</v>
      </c>
      <c r="H18867" s="207" t="s">
        <v>3030</v>
      </c>
      <c r="I18867" s="207" t="s">
        <v>235</v>
      </c>
      <c r="J18867" s="208">
        <v>-119399.72</v>
      </c>
      <c r="K18867" s="79" t="str">
        <f>IFERROR(IFERROR(VLOOKUP(I18867,'DE-PARA'!B:D,3,0),VLOOKUP(I18867,'DE-PARA'!C:D,2,0)),"NÃO ENCONTRADO")</f>
        <v>Pessoal</v>
      </c>
      <c r="L18867" s="56" t="str">
        <f>VLOOKUP(K18867,'Base -Receita-Despesa'!$B:$AS,1,FALSE)</f>
        <v>Pessoal</v>
      </c>
    </row>
    <row r="18868" spans="1:12" x14ac:dyDescent="0.3">
      <c r="A18868" s="286" t="str">
        <f t="shared" si="588"/>
        <v>2020</v>
      </c>
      <c r="B18868" s="205" t="s">
        <v>691</v>
      </c>
      <c r="C18868" s="205" t="s">
        <v>692</v>
      </c>
      <c r="D18868" s="72" t="str">
        <f t="shared" si="589"/>
        <v>jul/2020</v>
      </c>
      <c r="E18868" s="206">
        <v>44026</v>
      </c>
      <c r="F18868" s="205">
        <v>36</v>
      </c>
      <c r="G18868" s="205" t="s">
        <v>287</v>
      </c>
      <c r="H18868" s="207" t="s">
        <v>3030</v>
      </c>
      <c r="I18868" s="207" t="s">
        <v>235</v>
      </c>
      <c r="J18868" s="208">
        <v>-71457.39</v>
      </c>
      <c r="K18868" s="79" t="str">
        <f>IFERROR(IFERROR(VLOOKUP(I18868,'DE-PARA'!B:D,3,0),VLOOKUP(I18868,'DE-PARA'!C:D,2,0)),"NÃO ENCONTRADO")</f>
        <v>Pessoal</v>
      </c>
      <c r="L18868" s="56" t="str">
        <f>VLOOKUP(K18868,'Base -Receita-Despesa'!$B:$AS,1,FALSE)</f>
        <v>Pessoal</v>
      </c>
    </row>
    <row r="18869" spans="1:12" x14ac:dyDescent="0.3">
      <c r="A18869" s="286" t="str">
        <f t="shared" si="588"/>
        <v>2020</v>
      </c>
      <c r="B18869" s="205" t="s">
        <v>691</v>
      </c>
      <c r="C18869" s="205" t="s">
        <v>692</v>
      </c>
      <c r="D18869" s="72" t="str">
        <f t="shared" si="589"/>
        <v>jul/2020</v>
      </c>
      <c r="E18869" s="206">
        <v>44026</v>
      </c>
      <c r="F18869" s="205" t="s">
        <v>131</v>
      </c>
      <c r="G18869" s="205" t="s">
        <v>287</v>
      </c>
      <c r="H18869" s="207" t="s">
        <v>3007</v>
      </c>
      <c r="I18869" s="207" t="s">
        <v>132</v>
      </c>
      <c r="J18869" s="207">
        <v>-353.03</v>
      </c>
      <c r="K18869" s="79" t="str">
        <f>IFERROR(IFERROR(VLOOKUP(I18869,'DE-PARA'!B:D,3,0),VLOOKUP(I18869,'DE-PARA'!C:D,2,0)),"NÃO ENCONTRADO")</f>
        <v>Pessoal</v>
      </c>
      <c r="L18869" s="56" t="str">
        <f>VLOOKUP(K18869,'Base -Receita-Despesa'!$B:$AS,1,FALSE)</f>
        <v>Pessoal</v>
      </c>
    </row>
    <row r="18870" spans="1:12" x14ac:dyDescent="0.3">
      <c r="A18870" s="286" t="str">
        <f t="shared" si="588"/>
        <v>2020</v>
      </c>
      <c r="B18870" s="205" t="s">
        <v>691</v>
      </c>
      <c r="C18870" s="205" t="s">
        <v>692</v>
      </c>
      <c r="D18870" s="72" t="str">
        <f t="shared" si="589"/>
        <v>jul/2020</v>
      </c>
      <c r="E18870" s="206">
        <v>44026</v>
      </c>
      <c r="F18870" s="205" t="s">
        <v>131</v>
      </c>
      <c r="G18870" s="205" t="s">
        <v>287</v>
      </c>
      <c r="H18870" s="207" t="s">
        <v>3114</v>
      </c>
      <c r="I18870" s="207" t="s">
        <v>132</v>
      </c>
      <c r="J18870" s="207">
        <v>-573.12</v>
      </c>
      <c r="K18870" s="79" t="str">
        <f>IFERROR(IFERROR(VLOOKUP(I18870,'DE-PARA'!B:D,3,0),VLOOKUP(I18870,'DE-PARA'!C:D,2,0)),"NÃO ENCONTRADO")</f>
        <v>Pessoal</v>
      </c>
      <c r="L18870" s="56" t="str">
        <f>VLOOKUP(K18870,'Base -Receita-Despesa'!$B:$AS,1,FALSE)</f>
        <v>Pessoal</v>
      </c>
    </row>
    <row r="18871" spans="1:12" x14ac:dyDescent="0.3">
      <c r="A18871" s="286" t="str">
        <f t="shared" ref="A18871:A18934" si="590">IF(K18871="NÃO ENCONTRADO",0,RIGHT(D18871,4))</f>
        <v>2020</v>
      </c>
      <c r="B18871" s="205" t="s">
        <v>691</v>
      </c>
      <c r="C18871" s="205" t="s">
        <v>692</v>
      </c>
      <c r="D18871" s="72" t="str">
        <f t="shared" si="589"/>
        <v>jul/2020</v>
      </c>
      <c r="E18871" s="206">
        <v>44026</v>
      </c>
      <c r="F18871" s="205" t="s">
        <v>131</v>
      </c>
      <c r="G18871" s="205" t="s">
        <v>287</v>
      </c>
      <c r="H18871" s="207" t="s">
        <v>2885</v>
      </c>
      <c r="I18871" s="207" t="s">
        <v>132</v>
      </c>
      <c r="J18871" s="207">
        <v>-420.98</v>
      </c>
      <c r="K18871" s="79" t="str">
        <f>IFERROR(IFERROR(VLOOKUP(I18871,'DE-PARA'!B:D,3,0),VLOOKUP(I18871,'DE-PARA'!C:D,2,0)),"NÃO ENCONTRADO")</f>
        <v>Pessoal</v>
      </c>
      <c r="L18871" s="56" t="str">
        <f>VLOOKUP(K18871,'Base -Receita-Despesa'!$B:$AS,1,FALSE)</f>
        <v>Pessoal</v>
      </c>
    </row>
    <row r="18872" spans="1:12" x14ac:dyDescent="0.3">
      <c r="A18872" s="286" t="str">
        <f t="shared" si="590"/>
        <v>2020</v>
      </c>
      <c r="B18872" s="205" t="s">
        <v>691</v>
      </c>
      <c r="C18872" s="205" t="s">
        <v>692</v>
      </c>
      <c r="D18872" s="72" t="str">
        <f t="shared" si="589"/>
        <v>jul/2020</v>
      </c>
      <c r="E18872" s="206">
        <v>44026</v>
      </c>
      <c r="F18872" s="205">
        <v>5</v>
      </c>
      <c r="G18872" s="205" t="s">
        <v>287</v>
      </c>
      <c r="H18872" s="207" t="s">
        <v>2911</v>
      </c>
      <c r="I18872" s="207" t="s">
        <v>236</v>
      </c>
      <c r="J18872" s="208">
        <v>-10000</v>
      </c>
      <c r="K18872" s="79" t="str">
        <f>IFERROR(IFERROR(VLOOKUP(I18872,'DE-PARA'!B:D,3,0),VLOOKUP(I18872,'DE-PARA'!C:D,2,0)),"NÃO ENCONTRADO")</f>
        <v>Pessoal</v>
      </c>
      <c r="L18872" s="56" t="str">
        <f>VLOOKUP(K18872,'Base -Receita-Despesa'!$B:$AS,1,FALSE)</f>
        <v>Pessoal</v>
      </c>
    </row>
    <row r="18873" spans="1:12" x14ac:dyDescent="0.3">
      <c r="A18873" s="286" t="str">
        <f t="shared" si="590"/>
        <v>2020</v>
      </c>
      <c r="B18873" s="205" t="s">
        <v>691</v>
      </c>
      <c r="C18873" s="205" t="s">
        <v>692</v>
      </c>
      <c r="D18873" s="72" t="str">
        <f t="shared" si="589"/>
        <v>jul/2020</v>
      </c>
      <c r="E18873" s="206">
        <v>44026</v>
      </c>
      <c r="F18873" s="205" t="s">
        <v>2948</v>
      </c>
      <c r="G18873" s="205" t="s">
        <v>287</v>
      </c>
      <c r="H18873" s="207" t="s">
        <v>294</v>
      </c>
      <c r="I18873" s="207" t="s">
        <v>229</v>
      </c>
      <c r="J18873" s="208">
        <v>-97880.49</v>
      </c>
      <c r="K18873" s="79" t="str">
        <f>IFERROR(IFERROR(VLOOKUP(I18873,'DE-PARA'!B:D,3,0),VLOOKUP(I18873,'DE-PARA'!C:D,2,0)),"NÃO ENCONTRADO")</f>
        <v>Reembolso de Rateios(-)</v>
      </c>
      <c r="L18873" s="56" t="str">
        <f>VLOOKUP(K18873,'Base -Receita-Despesa'!$B:$AS,1,FALSE)</f>
        <v>Reembolso de Rateios(-)</v>
      </c>
    </row>
    <row r="18874" spans="1:12" x14ac:dyDescent="0.3">
      <c r="A18874" s="286" t="str">
        <f t="shared" si="590"/>
        <v>2020</v>
      </c>
      <c r="B18874" s="205" t="s">
        <v>691</v>
      </c>
      <c r="C18874" s="205" t="s">
        <v>692</v>
      </c>
      <c r="D18874" s="72" t="str">
        <f t="shared" si="589"/>
        <v>jul/2020</v>
      </c>
      <c r="E18874" s="206">
        <v>44026</v>
      </c>
      <c r="F18874" s="205">
        <v>34578</v>
      </c>
      <c r="G18874" s="205" t="s">
        <v>287</v>
      </c>
      <c r="H18874" s="207" t="s">
        <v>1059</v>
      </c>
      <c r="I18874" s="207" t="s">
        <v>261</v>
      </c>
      <c r="J18874" s="208">
        <v>-21502.26</v>
      </c>
      <c r="K18874" s="79" t="str">
        <f>IFERROR(IFERROR(VLOOKUP(I18874,'DE-PARA'!B:D,3,0),VLOOKUP(I18874,'DE-PARA'!C:D,2,0)),"NÃO ENCONTRADO")</f>
        <v>Serviços</v>
      </c>
      <c r="L18874" s="56" t="str">
        <f>VLOOKUP(K18874,'Base -Receita-Despesa'!$B:$AS,1,FALSE)</f>
        <v>Serviços</v>
      </c>
    </row>
    <row r="18875" spans="1:12" x14ac:dyDescent="0.3">
      <c r="A18875" s="286" t="str">
        <f t="shared" si="590"/>
        <v>2020</v>
      </c>
      <c r="B18875" s="205" t="s">
        <v>691</v>
      </c>
      <c r="C18875" s="205" t="s">
        <v>692</v>
      </c>
      <c r="D18875" s="72" t="str">
        <f t="shared" si="589"/>
        <v>jul/2020</v>
      </c>
      <c r="E18875" s="206">
        <v>44026</v>
      </c>
      <c r="F18875" s="205">
        <v>76208</v>
      </c>
      <c r="G18875" s="205" t="s">
        <v>287</v>
      </c>
      <c r="H18875" s="207" t="s">
        <v>2780</v>
      </c>
      <c r="I18875" s="207" t="s">
        <v>240</v>
      </c>
      <c r="J18875" s="208">
        <v>-34800</v>
      </c>
      <c r="K18875" s="79" t="str">
        <f>IFERROR(IFERROR(VLOOKUP(I18875,'DE-PARA'!B:D,3,0),VLOOKUP(I18875,'DE-PARA'!C:D,2,0)),"NÃO ENCONTRADO")</f>
        <v>Materiais</v>
      </c>
      <c r="L18875" s="56" t="str">
        <f>VLOOKUP(K18875,'Base -Receita-Despesa'!$B:$AS,1,FALSE)</f>
        <v>Materiais</v>
      </c>
    </row>
    <row r="18876" spans="1:12" x14ac:dyDescent="0.3">
      <c r="A18876" s="286" t="str">
        <f t="shared" si="590"/>
        <v>2020</v>
      </c>
      <c r="B18876" s="205" t="s">
        <v>691</v>
      </c>
      <c r="C18876" s="205" t="s">
        <v>692</v>
      </c>
      <c r="D18876" s="72" t="str">
        <f t="shared" si="589"/>
        <v>jul/2020</v>
      </c>
      <c r="E18876" s="206">
        <v>44026</v>
      </c>
      <c r="F18876" s="205">
        <v>76207</v>
      </c>
      <c r="G18876" s="205" t="s">
        <v>287</v>
      </c>
      <c r="H18876" s="207" t="s">
        <v>2780</v>
      </c>
      <c r="I18876" s="207" t="s">
        <v>240</v>
      </c>
      <c r="J18876" s="208">
        <v>-13500</v>
      </c>
      <c r="K18876" s="79" t="str">
        <f>IFERROR(IFERROR(VLOOKUP(I18876,'DE-PARA'!B:D,3,0),VLOOKUP(I18876,'DE-PARA'!C:D,2,0)),"NÃO ENCONTRADO")</f>
        <v>Materiais</v>
      </c>
      <c r="L18876" s="56" t="str">
        <f>VLOOKUP(K18876,'Base -Receita-Despesa'!$B:$AS,1,FALSE)</f>
        <v>Materiais</v>
      </c>
    </row>
    <row r="18877" spans="1:12" x14ac:dyDescent="0.3">
      <c r="A18877" s="286" t="str">
        <f t="shared" si="590"/>
        <v>2020</v>
      </c>
      <c r="B18877" s="205" t="s">
        <v>691</v>
      </c>
      <c r="C18877" s="205" t="s">
        <v>692</v>
      </c>
      <c r="D18877" s="72" t="str">
        <f t="shared" si="589"/>
        <v>jul/2020</v>
      </c>
      <c r="E18877" s="206">
        <v>44026</v>
      </c>
      <c r="F18877" s="205">
        <v>66</v>
      </c>
      <c r="G18877" s="205" t="s">
        <v>287</v>
      </c>
      <c r="H18877" s="207" t="s">
        <v>3104</v>
      </c>
      <c r="I18877" s="207" t="s">
        <v>137</v>
      </c>
      <c r="J18877" s="208">
        <v>-7705.05</v>
      </c>
      <c r="K18877" s="79" t="str">
        <f>IFERROR(IFERROR(VLOOKUP(I18877,'DE-PARA'!B:D,3,0),VLOOKUP(I18877,'DE-PARA'!C:D,2,0)),"NÃO ENCONTRADO")</f>
        <v>Materiais</v>
      </c>
      <c r="L18877" s="56" t="str">
        <f>VLOOKUP(K18877,'Base -Receita-Despesa'!$B:$AS,1,FALSE)</f>
        <v>Materiais</v>
      </c>
    </row>
    <row r="18878" spans="1:12" x14ac:dyDescent="0.3">
      <c r="A18878" s="286" t="str">
        <f t="shared" si="590"/>
        <v>2020</v>
      </c>
      <c r="B18878" s="205" t="s">
        <v>691</v>
      </c>
      <c r="C18878" s="205" t="s">
        <v>692</v>
      </c>
      <c r="D18878" s="72" t="str">
        <f t="shared" si="589"/>
        <v>jul/2020</v>
      </c>
      <c r="E18878" s="206">
        <v>44026</v>
      </c>
      <c r="F18878" s="205">
        <v>69</v>
      </c>
      <c r="G18878" s="205" t="s">
        <v>287</v>
      </c>
      <c r="H18878" s="207" t="s">
        <v>3104</v>
      </c>
      <c r="I18878" s="207" t="s">
        <v>137</v>
      </c>
      <c r="J18878" s="208">
        <v>-19338.7</v>
      </c>
      <c r="K18878" s="79" t="str">
        <f>IFERROR(IFERROR(VLOOKUP(I18878,'DE-PARA'!B:D,3,0),VLOOKUP(I18878,'DE-PARA'!C:D,2,0)),"NÃO ENCONTRADO")</f>
        <v>Materiais</v>
      </c>
      <c r="L18878" s="56" t="str">
        <f>VLOOKUP(K18878,'Base -Receita-Despesa'!$B:$AS,1,FALSE)</f>
        <v>Materiais</v>
      </c>
    </row>
    <row r="18879" spans="1:12" x14ac:dyDescent="0.3">
      <c r="A18879" s="286" t="str">
        <f t="shared" si="590"/>
        <v>2020</v>
      </c>
      <c r="B18879" s="205" t="s">
        <v>691</v>
      </c>
      <c r="C18879" s="205" t="s">
        <v>692</v>
      </c>
      <c r="D18879" s="72" t="str">
        <f t="shared" si="589"/>
        <v>jul/2020</v>
      </c>
      <c r="E18879" s="206">
        <v>44026</v>
      </c>
      <c r="F18879" s="205">
        <v>68</v>
      </c>
      <c r="G18879" s="205" t="s">
        <v>287</v>
      </c>
      <c r="H18879" s="207" t="s">
        <v>3104</v>
      </c>
      <c r="I18879" s="207" t="s">
        <v>137</v>
      </c>
      <c r="J18879" s="208">
        <v>-16549.150000000001</v>
      </c>
      <c r="K18879" s="79" t="str">
        <f>IFERROR(IFERROR(VLOOKUP(I18879,'DE-PARA'!B:D,3,0),VLOOKUP(I18879,'DE-PARA'!C:D,2,0)),"NÃO ENCONTRADO")</f>
        <v>Materiais</v>
      </c>
      <c r="L18879" s="56" t="str">
        <f>VLOOKUP(K18879,'Base -Receita-Despesa'!$B:$AS,1,FALSE)</f>
        <v>Materiais</v>
      </c>
    </row>
    <row r="18880" spans="1:12" x14ac:dyDescent="0.3">
      <c r="A18880" s="286" t="str">
        <f t="shared" si="590"/>
        <v>2020</v>
      </c>
      <c r="B18880" s="205" t="s">
        <v>691</v>
      </c>
      <c r="C18880" s="205" t="s">
        <v>692</v>
      </c>
      <c r="D18880" s="72" t="str">
        <f t="shared" si="589"/>
        <v>jul/2020</v>
      </c>
      <c r="E18880" s="206">
        <v>44026</v>
      </c>
      <c r="F18880" s="205">
        <v>67</v>
      </c>
      <c r="G18880" s="205" t="s">
        <v>287</v>
      </c>
      <c r="H18880" s="207" t="s">
        <v>3104</v>
      </c>
      <c r="I18880" s="207" t="s">
        <v>137</v>
      </c>
      <c r="J18880" s="208">
        <v>-6317.8</v>
      </c>
      <c r="K18880" s="79" t="str">
        <f>IFERROR(IFERROR(VLOOKUP(I18880,'DE-PARA'!B:D,3,0),VLOOKUP(I18880,'DE-PARA'!C:D,2,0)),"NÃO ENCONTRADO")</f>
        <v>Materiais</v>
      </c>
      <c r="L18880" s="56" t="str">
        <f>VLOOKUP(K18880,'Base -Receita-Despesa'!$B:$AS,1,FALSE)</f>
        <v>Materiais</v>
      </c>
    </row>
    <row r="18881" spans="1:12" x14ac:dyDescent="0.3">
      <c r="A18881" s="286" t="str">
        <f t="shared" si="590"/>
        <v>2020</v>
      </c>
      <c r="B18881" s="205" t="s">
        <v>691</v>
      </c>
      <c r="C18881" s="205" t="s">
        <v>692</v>
      </c>
      <c r="D18881" s="72" t="str">
        <f t="shared" si="589"/>
        <v>jul/2020</v>
      </c>
      <c r="E18881" s="206">
        <v>44026</v>
      </c>
      <c r="F18881" s="205" t="s">
        <v>210</v>
      </c>
      <c r="G18881" s="205" t="s">
        <v>287</v>
      </c>
      <c r="H18881" s="207" t="s">
        <v>196</v>
      </c>
      <c r="I18881" s="207" t="s">
        <v>130</v>
      </c>
      <c r="J18881" s="207">
        <v>-10</v>
      </c>
      <c r="K18881" s="79" t="str">
        <f>IFERROR(IFERROR(VLOOKUP(I18881,'DE-PARA'!B:D,3,0),VLOOKUP(I18881,'DE-PARA'!C:D,2,0)),"NÃO ENCONTRADO")</f>
        <v>Outras Saídas</v>
      </c>
      <c r="L18881" s="56" t="str">
        <f>VLOOKUP(K18881,'Base -Receita-Despesa'!$B:$AS,1,FALSE)</f>
        <v>Outras Saídas</v>
      </c>
    </row>
    <row r="18882" spans="1:12" x14ac:dyDescent="0.3">
      <c r="A18882" s="286" t="str">
        <f t="shared" si="590"/>
        <v>2020</v>
      </c>
      <c r="B18882" s="205" t="s">
        <v>691</v>
      </c>
      <c r="C18882" s="205" t="s">
        <v>692</v>
      </c>
      <c r="D18882" s="72" t="str">
        <f t="shared" si="589"/>
        <v>jul/2020</v>
      </c>
      <c r="E18882" s="206">
        <v>44026</v>
      </c>
      <c r="F18882" s="205" t="s">
        <v>210</v>
      </c>
      <c r="G18882" s="205" t="s">
        <v>287</v>
      </c>
      <c r="H18882" s="207" t="s">
        <v>196</v>
      </c>
      <c r="I18882" s="207" t="s">
        <v>130</v>
      </c>
      <c r="J18882" s="207">
        <v>-10</v>
      </c>
      <c r="K18882" s="79" t="str">
        <f>IFERROR(IFERROR(VLOOKUP(I18882,'DE-PARA'!B:D,3,0),VLOOKUP(I18882,'DE-PARA'!C:D,2,0)),"NÃO ENCONTRADO")</f>
        <v>Outras Saídas</v>
      </c>
      <c r="L18882" s="56" t="str">
        <f>VLOOKUP(K18882,'Base -Receita-Despesa'!$B:$AS,1,FALSE)</f>
        <v>Outras Saídas</v>
      </c>
    </row>
    <row r="18883" spans="1:12" x14ac:dyDescent="0.3">
      <c r="A18883" s="286" t="str">
        <f t="shared" si="590"/>
        <v>2020</v>
      </c>
      <c r="B18883" s="205" t="s">
        <v>691</v>
      </c>
      <c r="C18883" s="205" t="s">
        <v>692</v>
      </c>
      <c r="D18883" s="72" t="str">
        <f t="shared" si="589"/>
        <v>jul/2020</v>
      </c>
      <c r="E18883" s="206">
        <v>44026</v>
      </c>
      <c r="F18883" s="205" t="s">
        <v>210</v>
      </c>
      <c r="G18883" s="205" t="s">
        <v>287</v>
      </c>
      <c r="H18883" s="207" t="s">
        <v>196</v>
      </c>
      <c r="I18883" s="207" t="s">
        <v>130</v>
      </c>
      <c r="J18883" s="207">
        <v>-10</v>
      </c>
      <c r="K18883" s="79" t="str">
        <f>IFERROR(IFERROR(VLOOKUP(I18883,'DE-PARA'!B:D,3,0),VLOOKUP(I18883,'DE-PARA'!C:D,2,0)),"NÃO ENCONTRADO")</f>
        <v>Outras Saídas</v>
      </c>
      <c r="L18883" s="56" t="str">
        <f>VLOOKUP(K18883,'Base -Receita-Despesa'!$B:$AS,1,FALSE)</f>
        <v>Outras Saídas</v>
      </c>
    </row>
    <row r="18884" spans="1:12" x14ac:dyDescent="0.3">
      <c r="A18884" s="286" t="str">
        <f t="shared" si="590"/>
        <v>2020</v>
      </c>
      <c r="B18884" s="205" t="s">
        <v>691</v>
      </c>
      <c r="C18884" s="205" t="s">
        <v>692</v>
      </c>
      <c r="D18884" s="72" t="str">
        <f t="shared" ref="D18884:D18947" si="591">TEXT(E18884,"mmm/aaaa")</f>
        <v>jul/2020</v>
      </c>
      <c r="E18884" s="206">
        <v>44026</v>
      </c>
      <c r="F18884" s="205" t="s">
        <v>210</v>
      </c>
      <c r="G18884" s="205" t="s">
        <v>287</v>
      </c>
      <c r="H18884" s="207" t="s">
        <v>196</v>
      </c>
      <c r="I18884" s="207" t="s">
        <v>130</v>
      </c>
      <c r="J18884" s="207">
        <v>-10</v>
      </c>
      <c r="K18884" s="79" t="str">
        <f>IFERROR(IFERROR(VLOOKUP(I18884,'DE-PARA'!B:D,3,0),VLOOKUP(I18884,'DE-PARA'!C:D,2,0)),"NÃO ENCONTRADO")</f>
        <v>Outras Saídas</v>
      </c>
      <c r="L18884" s="56" t="str">
        <f>VLOOKUP(K18884,'Base -Receita-Despesa'!$B:$AS,1,FALSE)</f>
        <v>Outras Saídas</v>
      </c>
    </row>
    <row r="18885" spans="1:12" x14ac:dyDescent="0.3">
      <c r="A18885" s="286" t="str">
        <f t="shared" si="590"/>
        <v>2020</v>
      </c>
      <c r="B18885" s="205" t="s">
        <v>691</v>
      </c>
      <c r="C18885" s="205" t="s">
        <v>692</v>
      </c>
      <c r="D18885" s="72" t="str">
        <f t="shared" si="591"/>
        <v>jul/2020</v>
      </c>
      <c r="E18885" s="206">
        <v>44026</v>
      </c>
      <c r="F18885" s="205" t="s">
        <v>210</v>
      </c>
      <c r="G18885" s="205" t="s">
        <v>287</v>
      </c>
      <c r="H18885" s="207" t="s">
        <v>196</v>
      </c>
      <c r="I18885" s="207" t="s">
        <v>130</v>
      </c>
      <c r="J18885" s="207">
        <v>-10</v>
      </c>
      <c r="K18885" s="79" t="str">
        <f>IFERROR(IFERROR(VLOOKUP(I18885,'DE-PARA'!B:D,3,0),VLOOKUP(I18885,'DE-PARA'!C:D,2,0)),"NÃO ENCONTRADO")</f>
        <v>Outras Saídas</v>
      </c>
      <c r="L18885" s="56" t="str">
        <f>VLOOKUP(K18885,'Base -Receita-Despesa'!$B:$AS,1,FALSE)</f>
        <v>Outras Saídas</v>
      </c>
    </row>
    <row r="18886" spans="1:12" x14ac:dyDescent="0.3">
      <c r="A18886" s="286" t="str">
        <f t="shared" si="590"/>
        <v>2020</v>
      </c>
      <c r="B18886" s="205" t="s">
        <v>691</v>
      </c>
      <c r="C18886" s="205" t="s">
        <v>692</v>
      </c>
      <c r="D18886" s="72" t="str">
        <f t="shared" si="591"/>
        <v>jul/2020</v>
      </c>
      <c r="E18886" s="206">
        <v>44026</v>
      </c>
      <c r="F18886" s="205" t="s">
        <v>210</v>
      </c>
      <c r="G18886" s="205" t="s">
        <v>287</v>
      </c>
      <c r="H18886" s="207" t="s">
        <v>196</v>
      </c>
      <c r="I18886" s="207" t="s">
        <v>130</v>
      </c>
      <c r="J18886" s="207">
        <v>-10</v>
      </c>
      <c r="K18886" s="79" t="str">
        <f>IFERROR(IFERROR(VLOOKUP(I18886,'DE-PARA'!B:D,3,0),VLOOKUP(I18886,'DE-PARA'!C:D,2,0)),"NÃO ENCONTRADO")</f>
        <v>Outras Saídas</v>
      </c>
      <c r="L18886" s="56" t="str">
        <f>VLOOKUP(K18886,'Base -Receita-Despesa'!$B:$AS,1,FALSE)</f>
        <v>Outras Saídas</v>
      </c>
    </row>
    <row r="18887" spans="1:12" x14ac:dyDescent="0.3">
      <c r="A18887" s="286" t="str">
        <f t="shared" si="590"/>
        <v>2020</v>
      </c>
      <c r="B18887" s="205" t="s">
        <v>691</v>
      </c>
      <c r="C18887" s="205" t="s">
        <v>692</v>
      </c>
      <c r="D18887" s="72" t="str">
        <f t="shared" si="591"/>
        <v>jul/2020</v>
      </c>
      <c r="E18887" s="206">
        <v>44026</v>
      </c>
      <c r="F18887" s="205" t="s">
        <v>210</v>
      </c>
      <c r="G18887" s="205" t="s">
        <v>287</v>
      </c>
      <c r="H18887" s="207" t="s">
        <v>196</v>
      </c>
      <c r="I18887" s="207" t="s">
        <v>130</v>
      </c>
      <c r="J18887" s="207">
        <v>-10</v>
      </c>
      <c r="K18887" s="79" t="str">
        <f>IFERROR(IFERROR(VLOOKUP(I18887,'DE-PARA'!B:D,3,0),VLOOKUP(I18887,'DE-PARA'!C:D,2,0)),"NÃO ENCONTRADO")</f>
        <v>Outras Saídas</v>
      </c>
      <c r="L18887" s="56" t="str">
        <f>VLOOKUP(K18887,'Base -Receita-Despesa'!$B:$AS,1,FALSE)</f>
        <v>Outras Saídas</v>
      </c>
    </row>
    <row r="18888" spans="1:12" x14ac:dyDescent="0.3">
      <c r="A18888" s="286" t="str">
        <f t="shared" si="590"/>
        <v>2020</v>
      </c>
      <c r="B18888" s="205" t="s">
        <v>691</v>
      </c>
      <c r="C18888" s="205" t="s">
        <v>692</v>
      </c>
      <c r="D18888" s="72" t="str">
        <f t="shared" si="591"/>
        <v>jul/2020</v>
      </c>
      <c r="E18888" s="206">
        <v>44026</v>
      </c>
      <c r="F18888" s="205" t="s">
        <v>131</v>
      </c>
      <c r="G18888" s="205" t="s">
        <v>287</v>
      </c>
      <c r="H18888" s="207" t="s">
        <v>3108</v>
      </c>
      <c r="I18888" s="207" t="s">
        <v>132</v>
      </c>
      <c r="J18888" s="208">
        <v>-210919</v>
      </c>
      <c r="K18888" s="79" t="str">
        <f>IFERROR(IFERROR(VLOOKUP(I18888,'DE-PARA'!B:D,3,0),VLOOKUP(I18888,'DE-PARA'!C:D,2,0)),"NÃO ENCONTRADO")</f>
        <v>Pessoal</v>
      </c>
      <c r="L18888" s="56" t="str">
        <f>VLOOKUP(K18888,'Base -Receita-Despesa'!$B:$AS,1,FALSE)</f>
        <v>Pessoal</v>
      </c>
    </row>
    <row r="18889" spans="1:12" x14ac:dyDescent="0.3">
      <c r="A18889" s="286" t="str">
        <f t="shared" si="590"/>
        <v>2020</v>
      </c>
      <c r="B18889" s="205" t="s">
        <v>693</v>
      </c>
      <c r="C18889" s="205" t="s">
        <v>692</v>
      </c>
      <c r="D18889" s="72" t="str">
        <f t="shared" si="591"/>
        <v>jul/2020</v>
      </c>
      <c r="E18889" s="206">
        <v>44027</v>
      </c>
      <c r="F18889" s="205" t="s">
        <v>140</v>
      </c>
      <c r="G18889" s="205" t="s">
        <v>287</v>
      </c>
      <c r="H18889" s="207" t="s">
        <v>140</v>
      </c>
      <c r="I18889" s="207" t="s">
        <v>227</v>
      </c>
      <c r="J18889" s="208">
        <v>94352.11</v>
      </c>
      <c r="K18889" s="79" t="str">
        <f>IFERROR(IFERROR(VLOOKUP(I18889,'DE-PARA'!B:D,3,0),VLOOKUP(I18889,'DE-PARA'!C:D,2,0)),"NÃO ENCONTRADO")</f>
        <v>Repasses Contrato de Gestão</v>
      </c>
      <c r="L18889" s="56" t="str">
        <f>VLOOKUP(K18889,'Base -Receita-Despesa'!$B:$AS,1,FALSE)</f>
        <v>Repasses Contrato de Gestão</v>
      </c>
    </row>
    <row r="18890" spans="1:12" x14ac:dyDescent="0.3">
      <c r="A18890" s="286" t="str">
        <f t="shared" si="590"/>
        <v>2020</v>
      </c>
      <c r="B18890" s="205" t="s">
        <v>693</v>
      </c>
      <c r="C18890" s="205" t="s">
        <v>692</v>
      </c>
      <c r="D18890" s="72" t="str">
        <f t="shared" si="591"/>
        <v>jul/2020</v>
      </c>
      <c r="E18890" s="206">
        <v>44027</v>
      </c>
      <c r="F18890" s="205" t="s">
        <v>201</v>
      </c>
      <c r="G18890" s="205" t="s">
        <v>287</v>
      </c>
      <c r="H18890" s="207" t="s">
        <v>1887</v>
      </c>
      <c r="I18890" s="207" t="s">
        <v>123</v>
      </c>
      <c r="J18890" s="208">
        <v>-500000</v>
      </c>
      <c r="K18890" s="79" t="str">
        <f>IFERROR(IFERROR(VLOOKUP(I18890,'DE-PARA'!B:D,3,0),VLOOKUP(I18890,'DE-PARA'!C:D,2,0)),"NÃO ENCONTRADO")</f>
        <v>TEV – Transferências Entre Contas (Entradas)</v>
      </c>
      <c r="L18890" s="56" t="str">
        <f>VLOOKUP(K18890,'Base -Receita-Despesa'!$B:$AS,1,FALSE)</f>
        <v>TEV – Transferências Entre Contas (Entradas)</v>
      </c>
    </row>
    <row r="18891" spans="1:12" x14ac:dyDescent="0.3">
      <c r="A18891" s="286" t="str">
        <f t="shared" si="590"/>
        <v>2020</v>
      </c>
      <c r="B18891" s="205" t="s">
        <v>691</v>
      </c>
      <c r="C18891" s="205" t="s">
        <v>692</v>
      </c>
      <c r="D18891" s="72" t="str">
        <f t="shared" si="591"/>
        <v>jul/2020</v>
      </c>
      <c r="E18891" s="206">
        <v>44027</v>
      </c>
      <c r="F18891" s="205">
        <v>308</v>
      </c>
      <c r="G18891" s="205" t="s">
        <v>287</v>
      </c>
      <c r="H18891" s="207" t="s">
        <v>3075</v>
      </c>
      <c r="I18891" s="207" t="s">
        <v>235</v>
      </c>
      <c r="J18891" s="208">
        <v>3421.93</v>
      </c>
      <c r="K18891" s="79" t="str">
        <f>IFERROR(IFERROR(VLOOKUP(I18891,'DE-PARA'!B:D,3,0),VLOOKUP(I18891,'DE-PARA'!C:D,2,0)),"NÃO ENCONTRADO")</f>
        <v>Pessoal</v>
      </c>
      <c r="L18891" s="56" t="str">
        <f>VLOOKUP(K18891,'Base -Receita-Despesa'!$B:$AS,1,FALSE)</f>
        <v>Pessoal</v>
      </c>
    </row>
    <row r="18892" spans="1:12" x14ac:dyDescent="0.3">
      <c r="A18892" s="286" t="str">
        <f t="shared" si="590"/>
        <v>2020</v>
      </c>
      <c r="B18892" s="205" t="s">
        <v>691</v>
      </c>
      <c r="C18892" s="205" t="s">
        <v>692</v>
      </c>
      <c r="D18892" s="72" t="str">
        <f t="shared" si="591"/>
        <v>jul/2020</v>
      </c>
      <c r="E18892" s="206">
        <v>44027</v>
      </c>
      <c r="F18892" s="205" t="s">
        <v>201</v>
      </c>
      <c r="G18892" s="205" t="s">
        <v>287</v>
      </c>
      <c r="H18892" s="207" t="s">
        <v>1887</v>
      </c>
      <c r="I18892" s="207" t="s">
        <v>123</v>
      </c>
      <c r="J18892" s="208">
        <v>500000</v>
      </c>
      <c r="K18892" s="79" t="str">
        <f>IFERROR(IFERROR(VLOOKUP(I18892,'DE-PARA'!B:D,3,0),VLOOKUP(I18892,'DE-PARA'!C:D,2,0)),"NÃO ENCONTRADO")</f>
        <v>TEV – Transferências Entre Contas (Entradas)</v>
      </c>
      <c r="L18892" s="56" t="str">
        <f>VLOOKUP(K18892,'Base -Receita-Despesa'!$B:$AS,1,FALSE)</f>
        <v>TEV – Transferências Entre Contas (Entradas)</v>
      </c>
    </row>
    <row r="18893" spans="1:12" x14ac:dyDescent="0.3">
      <c r="A18893" s="286" t="str">
        <f t="shared" si="590"/>
        <v>2020</v>
      </c>
      <c r="B18893" s="205" t="s">
        <v>691</v>
      </c>
      <c r="C18893" s="205" t="s">
        <v>692</v>
      </c>
      <c r="D18893" s="72" t="str">
        <f t="shared" si="591"/>
        <v>jul/2020</v>
      </c>
      <c r="E18893" s="206">
        <v>44027</v>
      </c>
      <c r="F18893" s="205">
        <v>122838</v>
      </c>
      <c r="G18893" s="205" t="s">
        <v>287</v>
      </c>
      <c r="H18893" s="207" t="s">
        <v>2308</v>
      </c>
      <c r="I18893" s="207" t="s">
        <v>251</v>
      </c>
      <c r="J18893" s="208">
        <v>-2777.26</v>
      </c>
      <c r="K18893" s="79" t="str">
        <f>IFERROR(IFERROR(VLOOKUP(I18893,'DE-PARA'!B:D,3,0),VLOOKUP(I18893,'DE-PARA'!C:D,2,0)),"NÃO ENCONTRADO")</f>
        <v>Materiais</v>
      </c>
      <c r="L18893" s="56" t="str">
        <f>VLOOKUP(K18893,'Base -Receita-Despesa'!$B:$AS,1,FALSE)</f>
        <v>Materiais</v>
      </c>
    </row>
    <row r="18894" spans="1:12" x14ac:dyDescent="0.3">
      <c r="A18894" s="286" t="str">
        <f t="shared" si="590"/>
        <v>2020</v>
      </c>
      <c r="B18894" s="205" t="s">
        <v>691</v>
      </c>
      <c r="C18894" s="205" t="s">
        <v>692</v>
      </c>
      <c r="D18894" s="72" t="str">
        <f t="shared" si="591"/>
        <v>jul/2020</v>
      </c>
      <c r="E18894" s="206">
        <v>44027</v>
      </c>
      <c r="F18894" s="205">
        <v>31</v>
      </c>
      <c r="G18894" s="205" t="s">
        <v>287</v>
      </c>
      <c r="H18894" s="207" t="s">
        <v>3030</v>
      </c>
      <c r="I18894" s="207" t="s">
        <v>235</v>
      </c>
      <c r="J18894" s="208">
        <v>-21893.33</v>
      </c>
      <c r="K18894" s="79" t="str">
        <f>IFERROR(IFERROR(VLOOKUP(I18894,'DE-PARA'!B:D,3,0),VLOOKUP(I18894,'DE-PARA'!C:D,2,0)),"NÃO ENCONTRADO")</f>
        <v>Pessoal</v>
      </c>
      <c r="L18894" s="56" t="str">
        <f>VLOOKUP(K18894,'Base -Receita-Despesa'!$B:$AS,1,FALSE)</f>
        <v>Pessoal</v>
      </c>
    </row>
    <row r="18895" spans="1:12" x14ac:dyDescent="0.3">
      <c r="A18895" s="286" t="str">
        <f t="shared" si="590"/>
        <v>2020</v>
      </c>
      <c r="B18895" s="205" t="s">
        <v>691</v>
      </c>
      <c r="C18895" s="205" t="s">
        <v>692</v>
      </c>
      <c r="D18895" s="72" t="str">
        <f t="shared" si="591"/>
        <v>jul/2020</v>
      </c>
      <c r="E18895" s="206">
        <v>44027</v>
      </c>
      <c r="F18895" s="205">
        <v>118</v>
      </c>
      <c r="G18895" s="205" t="s">
        <v>287</v>
      </c>
      <c r="H18895" s="207" t="s">
        <v>1017</v>
      </c>
      <c r="I18895" s="207" t="s">
        <v>235</v>
      </c>
      <c r="J18895" s="208">
        <v>-192404.67</v>
      </c>
      <c r="K18895" s="79" t="str">
        <f>IFERROR(IFERROR(VLOOKUP(I18895,'DE-PARA'!B:D,3,0),VLOOKUP(I18895,'DE-PARA'!C:D,2,0)),"NÃO ENCONTRADO")</f>
        <v>Pessoal</v>
      </c>
      <c r="L18895" s="56" t="str">
        <f>VLOOKUP(K18895,'Base -Receita-Despesa'!$B:$AS,1,FALSE)</f>
        <v>Pessoal</v>
      </c>
    </row>
    <row r="18896" spans="1:12" x14ac:dyDescent="0.3">
      <c r="A18896" s="286" t="str">
        <f t="shared" si="590"/>
        <v>2020</v>
      </c>
      <c r="B18896" s="205" t="s">
        <v>691</v>
      </c>
      <c r="C18896" s="205" t="s">
        <v>692</v>
      </c>
      <c r="D18896" s="72" t="str">
        <f t="shared" si="591"/>
        <v>jul/2020</v>
      </c>
      <c r="E18896" s="206">
        <v>44027</v>
      </c>
      <c r="F18896" s="205">
        <v>10473</v>
      </c>
      <c r="G18896" s="205" t="s">
        <v>287</v>
      </c>
      <c r="H18896" s="207" t="s">
        <v>3115</v>
      </c>
      <c r="I18896" s="207" t="s">
        <v>260</v>
      </c>
      <c r="J18896" s="208">
        <v>-44079.22</v>
      </c>
      <c r="K18896" s="79" t="str">
        <f>IFERROR(IFERROR(VLOOKUP(I18896,'DE-PARA'!B:D,3,0),VLOOKUP(I18896,'DE-PARA'!C:D,2,0)),"NÃO ENCONTRADO")</f>
        <v>Serviços</v>
      </c>
      <c r="L18896" s="56" t="str">
        <f>VLOOKUP(K18896,'Base -Receita-Despesa'!$B:$AS,1,FALSE)</f>
        <v>Serviços</v>
      </c>
    </row>
    <row r="18897" spans="1:12" x14ac:dyDescent="0.3">
      <c r="A18897" s="286" t="str">
        <f t="shared" si="590"/>
        <v>2020</v>
      </c>
      <c r="B18897" s="205" t="s">
        <v>691</v>
      </c>
      <c r="C18897" s="205" t="s">
        <v>692</v>
      </c>
      <c r="D18897" s="72" t="str">
        <f t="shared" si="591"/>
        <v>jul/2020</v>
      </c>
      <c r="E18897" s="206">
        <v>44027</v>
      </c>
      <c r="F18897" s="205">
        <v>2243</v>
      </c>
      <c r="G18897" s="205" t="s">
        <v>287</v>
      </c>
      <c r="H18897" s="207" t="s">
        <v>3116</v>
      </c>
      <c r="I18897" s="207" t="s">
        <v>134</v>
      </c>
      <c r="J18897" s="208">
        <v>-3500</v>
      </c>
      <c r="K18897" s="79" t="str">
        <f>IFERROR(IFERROR(VLOOKUP(I18897,'DE-PARA'!B:D,3,0),VLOOKUP(I18897,'DE-PARA'!C:D,2,0)),"NÃO ENCONTRADO")</f>
        <v>Serviços</v>
      </c>
      <c r="L18897" s="56" t="str">
        <f>VLOOKUP(K18897,'Base -Receita-Despesa'!$B:$AS,1,FALSE)</f>
        <v>Serviços</v>
      </c>
    </row>
    <row r="18898" spans="1:12" x14ac:dyDescent="0.3">
      <c r="A18898" s="286" t="str">
        <f t="shared" si="590"/>
        <v>2020</v>
      </c>
      <c r="B18898" s="205" t="s">
        <v>691</v>
      </c>
      <c r="C18898" s="205" t="s">
        <v>692</v>
      </c>
      <c r="D18898" s="72" t="str">
        <f t="shared" si="591"/>
        <v>jul/2020</v>
      </c>
      <c r="E18898" s="206">
        <v>44027</v>
      </c>
      <c r="F18898" s="205">
        <v>1422</v>
      </c>
      <c r="G18898" s="205" t="s">
        <v>287</v>
      </c>
      <c r="H18898" s="207" t="s">
        <v>3016</v>
      </c>
      <c r="I18898" s="207" t="s">
        <v>186</v>
      </c>
      <c r="J18898" s="208">
        <v>-32000</v>
      </c>
      <c r="K18898" s="79" t="str">
        <f>IFERROR(IFERROR(VLOOKUP(I18898,'DE-PARA'!B:D,3,0),VLOOKUP(I18898,'DE-PARA'!C:D,2,0)),"NÃO ENCONTRADO")</f>
        <v>Serviços</v>
      </c>
      <c r="L18898" s="56" t="str">
        <f>VLOOKUP(K18898,'Base -Receita-Despesa'!$B:$AS,1,FALSE)</f>
        <v>Serviços</v>
      </c>
    </row>
    <row r="18899" spans="1:12" x14ac:dyDescent="0.3">
      <c r="A18899" s="286" t="str">
        <f t="shared" si="590"/>
        <v>2020</v>
      </c>
      <c r="B18899" s="205" t="s">
        <v>691</v>
      </c>
      <c r="C18899" s="205" t="s">
        <v>692</v>
      </c>
      <c r="D18899" s="72" t="str">
        <f t="shared" si="591"/>
        <v>jul/2020</v>
      </c>
      <c r="E18899" s="206">
        <v>44027</v>
      </c>
      <c r="F18899" s="205">
        <v>56</v>
      </c>
      <c r="G18899" s="205" t="s">
        <v>289</v>
      </c>
      <c r="H18899" s="207" t="s">
        <v>3053</v>
      </c>
      <c r="I18899" s="207" t="s">
        <v>235</v>
      </c>
      <c r="J18899" s="208">
        <v>-3840</v>
      </c>
      <c r="K18899" s="79" t="str">
        <f>IFERROR(IFERROR(VLOOKUP(I18899,'DE-PARA'!B:D,3,0),VLOOKUP(I18899,'DE-PARA'!C:D,2,0)),"NÃO ENCONTRADO")</f>
        <v>Pessoal</v>
      </c>
      <c r="L18899" s="56" t="str">
        <f>VLOOKUP(K18899,'Base -Receita-Despesa'!$B:$AS,1,FALSE)</f>
        <v>Pessoal</v>
      </c>
    </row>
    <row r="18900" spans="1:12" x14ac:dyDescent="0.3">
      <c r="A18900" s="286" t="str">
        <f t="shared" si="590"/>
        <v>2020</v>
      </c>
      <c r="B18900" s="205" t="s">
        <v>691</v>
      </c>
      <c r="C18900" s="205" t="s">
        <v>692</v>
      </c>
      <c r="D18900" s="72" t="str">
        <f t="shared" si="591"/>
        <v>jul/2020</v>
      </c>
      <c r="E18900" s="206">
        <v>44027</v>
      </c>
      <c r="F18900" s="205">
        <v>238</v>
      </c>
      <c r="G18900" s="205" t="s">
        <v>287</v>
      </c>
      <c r="H18900" s="207" t="s">
        <v>2068</v>
      </c>
      <c r="I18900" s="207" t="s">
        <v>235</v>
      </c>
      <c r="J18900" s="208">
        <v>-17059.2</v>
      </c>
      <c r="K18900" s="79" t="str">
        <f>IFERROR(IFERROR(VLOOKUP(I18900,'DE-PARA'!B:D,3,0),VLOOKUP(I18900,'DE-PARA'!C:D,2,0)),"NÃO ENCONTRADO")</f>
        <v>Pessoal</v>
      </c>
      <c r="L18900" s="56" t="str">
        <f>VLOOKUP(K18900,'Base -Receita-Despesa'!$B:$AS,1,FALSE)</f>
        <v>Pessoal</v>
      </c>
    </row>
    <row r="18901" spans="1:12" x14ac:dyDescent="0.3">
      <c r="A18901" s="286" t="str">
        <f t="shared" si="590"/>
        <v>2020</v>
      </c>
      <c r="B18901" s="205" t="s">
        <v>691</v>
      </c>
      <c r="C18901" s="205" t="s">
        <v>692</v>
      </c>
      <c r="D18901" s="72" t="str">
        <f t="shared" si="591"/>
        <v>jul/2020</v>
      </c>
      <c r="E18901" s="206">
        <v>44027</v>
      </c>
      <c r="F18901" s="205">
        <v>239</v>
      </c>
      <c r="G18901" s="205" t="s">
        <v>287</v>
      </c>
      <c r="H18901" s="207" t="s">
        <v>2068</v>
      </c>
      <c r="I18901" s="207" t="s">
        <v>235</v>
      </c>
      <c r="J18901" s="208">
        <v>-82498.179999999993</v>
      </c>
      <c r="K18901" s="79" t="str">
        <f>IFERROR(IFERROR(VLOOKUP(I18901,'DE-PARA'!B:D,3,0),VLOOKUP(I18901,'DE-PARA'!C:D,2,0)),"NÃO ENCONTRADO")</f>
        <v>Pessoal</v>
      </c>
      <c r="L18901" s="56" t="str">
        <f>VLOOKUP(K18901,'Base -Receita-Despesa'!$B:$AS,1,FALSE)</f>
        <v>Pessoal</v>
      </c>
    </row>
    <row r="18902" spans="1:12" x14ac:dyDescent="0.3">
      <c r="A18902" s="286" t="str">
        <f t="shared" si="590"/>
        <v>2020</v>
      </c>
      <c r="B18902" s="205" t="s">
        <v>691</v>
      </c>
      <c r="C18902" s="205" t="s">
        <v>692</v>
      </c>
      <c r="D18902" s="72" t="str">
        <f t="shared" si="591"/>
        <v>jul/2020</v>
      </c>
      <c r="E18902" s="206">
        <v>44027</v>
      </c>
      <c r="F18902" s="205">
        <v>769</v>
      </c>
      <c r="G18902" s="205" t="s">
        <v>287</v>
      </c>
      <c r="H18902" s="207" t="s">
        <v>3059</v>
      </c>
      <c r="I18902" s="207" t="s">
        <v>235</v>
      </c>
      <c r="J18902" s="208">
        <v>-15541.56</v>
      </c>
      <c r="K18902" s="79" t="str">
        <f>IFERROR(IFERROR(VLOOKUP(I18902,'DE-PARA'!B:D,3,0),VLOOKUP(I18902,'DE-PARA'!C:D,2,0)),"NÃO ENCONTRADO")</f>
        <v>Pessoal</v>
      </c>
      <c r="L18902" s="56" t="str">
        <f>VLOOKUP(K18902,'Base -Receita-Despesa'!$B:$AS,1,FALSE)</f>
        <v>Pessoal</v>
      </c>
    </row>
    <row r="18903" spans="1:12" x14ac:dyDescent="0.3">
      <c r="A18903" s="286" t="str">
        <f t="shared" si="590"/>
        <v>2020</v>
      </c>
      <c r="B18903" s="205" t="s">
        <v>691</v>
      </c>
      <c r="C18903" s="205" t="s">
        <v>692</v>
      </c>
      <c r="D18903" s="72" t="str">
        <f t="shared" si="591"/>
        <v>jul/2020</v>
      </c>
      <c r="E18903" s="206">
        <v>44027</v>
      </c>
      <c r="F18903" s="205">
        <v>308</v>
      </c>
      <c r="G18903" s="205" t="s">
        <v>287</v>
      </c>
      <c r="H18903" s="207" t="s">
        <v>3075</v>
      </c>
      <c r="I18903" s="207" t="s">
        <v>235</v>
      </c>
      <c r="J18903" s="208">
        <v>-3421.93</v>
      </c>
      <c r="K18903" s="79" t="str">
        <f>IFERROR(IFERROR(VLOOKUP(I18903,'DE-PARA'!B:D,3,0),VLOOKUP(I18903,'DE-PARA'!C:D,2,0)),"NÃO ENCONTRADO")</f>
        <v>Pessoal</v>
      </c>
      <c r="L18903" s="56" t="str">
        <f>VLOOKUP(K18903,'Base -Receita-Despesa'!$B:$AS,1,FALSE)</f>
        <v>Pessoal</v>
      </c>
    </row>
    <row r="18904" spans="1:12" x14ac:dyDescent="0.3">
      <c r="A18904" s="286" t="str">
        <f t="shared" si="590"/>
        <v>2020</v>
      </c>
      <c r="B18904" s="205" t="s">
        <v>691</v>
      </c>
      <c r="C18904" s="205" t="s">
        <v>692</v>
      </c>
      <c r="D18904" s="72" t="str">
        <f t="shared" si="591"/>
        <v>jul/2020</v>
      </c>
      <c r="E18904" s="206">
        <v>44027</v>
      </c>
      <c r="F18904" s="205">
        <v>51</v>
      </c>
      <c r="G18904" s="205" t="s">
        <v>287</v>
      </c>
      <c r="H18904" s="207" t="s">
        <v>3033</v>
      </c>
      <c r="I18904" s="207" t="s">
        <v>235</v>
      </c>
      <c r="J18904" s="208">
        <v>-3519.56</v>
      </c>
      <c r="K18904" s="79" t="str">
        <f>IFERROR(IFERROR(VLOOKUP(I18904,'DE-PARA'!B:D,3,0),VLOOKUP(I18904,'DE-PARA'!C:D,2,0)),"NÃO ENCONTRADO")</f>
        <v>Pessoal</v>
      </c>
      <c r="L18904" s="56" t="str">
        <f>VLOOKUP(K18904,'Base -Receita-Despesa'!$B:$AS,1,FALSE)</f>
        <v>Pessoal</v>
      </c>
    </row>
    <row r="18905" spans="1:12" x14ac:dyDescent="0.3">
      <c r="A18905" s="286" t="str">
        <f t="shared" si="590"/>
        <v>2020</v>
      </c>
      <c r="B18905" s="205" t="s">
        <v>691</v>
      </c>
      <c r="C18905" s="205" t="s">
        <v>692</v>
      </c>
      <c r="D18905" s="72" t="str">
        <f t="shared" si="591"/>
        <v>jul/2020</v>
      </c>
      <c r="E18905" s="206">
        <v>44027</v>
      </c>
      <c r="F18905" s="205">
        <v>1813</v>
      </c>
      <c r="G18905" s="205" t="s">
        <v>287</v>
      </c>
      <c r="H18905" s="207" t="s">
        <v>2770</v>
      </c>
      <c r="I18905" s="207" t="s">
        <v>248</v>
      </c>
      <c r="J18905" s="208">
        <v>-7980.8</v>
      </c>
      <c r="K18905" s="79" t="str">
        <f>IFERROR(IFERROR(VLOOKUP(I18905,'DE-PARA'!B:D,3,0),VLOOKUP(I18905,'DE-PARA'!C:D,2,0)),"NÃO ENCONTRADO")</f>
        <v>Materiais</v>
      </c>
      <c r="L18905" s="56" t="str">
        <f>VLOOKUP(K18905,'Base -Receita-Despesa'!$B:$AS,1,FALSE)</f>
        <v>Materiais</v>
      </c>
    </row>
    <row r="18906" spans="1:12" x14ac:dyDescent="0.3">
      <c r="A18906" s="286" t="str">
        <f t="shared" si="590"/>
        <v>2020</v>
      </c>
      <c r="B18906" s="205" t="s">
        <v>691</v>
      </c>
      <c r="C18906" s="205" t="s">
        <v>692</v>
      </c>
      <c r="D18906" s="72" t="str">
        <f t="shared" si="591"/>
        <v>jul/2020</v>
      </c>
      <c r="E18906" s="206">
        <v>44027</v>
      </c>
      <c r="F18906" s="205" t="s">
        <v>2011</v>
      </c>
      <c r="G18906" s="205" t="s">
        <v>287</v>
      </c>
      <c r="H18906" s="207" t="s">
        <v>2654</v>
      </c>
      <c r="I18906" s="207" t="s">
        <v>268</v>
      </c>
      <c r="J18906" s="207">
        <v>-36.35</v>
      </c>
      <c r="K18906" s="79" t="str">
        <f>IFERROR(IFERROR(VLOOKUP(I18906,'DE-PARA'!B:D,3,0),VLOOKUP(I18906,'DE-PARA'!C:D,2,0)),"NÃO ENCONTRADO")</f>
        <v>Despesas com Viagens</v>
      </c>
      <c r="L18906" s="56" t="str">
        <f>VLOOKUP(K18906,'Base -Receita-Despesa'!$B:$AS,1,FALSE)</f>
        <v>Despesas com Viagens</v>
      </c>
    </row>
    <row r="18907" spans="1:12" x14ac:dyDescent="0.3">
      <c r="A18907" s="286" t="str">
        <f t="shared" si="590"/>
        <v>2020</v>
      </c>
      <c r="B18907" s="205" t="s">
        <v>691</v>
      </c>
      <c r="C18907" s="205" t="s">
        <v>692</v>
      </c>
      <c r="D18907" s="72" t="str">
        <f t="shared" si="591"/>
        <v>jul/2020</v>
      </c>
      <c r="E18907" s="206">
        <v>44027</v>
      </c>
      <c r="F18907" s="205" t="s">
        <v>210</v>
      </c>
      <c r="G18907" s="205" t="s">
        <v>287</v>
      </c>
      <c r="H18907" s="207" t="s">
        <v>196</v>
      </c>
      <c r="I18907" s="207" t="s">
        <v>130</v>
      </c>
      <c r="J18907" s="207">
        <v>-10</v>
      </c>
      <c r="K18907" s="79" t="str">
        <f>IFERROR(IFERROR(VLOOKUP(I18907,'DE-PARA'!B:D,3,0),VLOOKUP(I18907,'DE-PARA'!C:D,2,0)),"NÃO ENCONTRADO")</f>
        <v>Outras Saídas</v>
      </c>
      <c r="L18907" s="56" t="str">
        <f>VLOOKUP(K18907,'Base -Receita-Despesa'!$B:$AS,1,FALSE)</f>
        <v>Outras Saídas</v>
      </c>
    </row>
    <row r="18908" spans="1:12" x14ac:dyDescent="0.3">
      <c r="A18908" s="286" t="str">
        <f t="shared" si="590"/>
        <v>2020</v>
      </c>
      <c r="B18908" s="205" t="s">
        <v>691</v>
      </c>
      <c r="C18908" s="205" t="s">
        <v>692</v>
      </c>
      <c r="D18908" s="72" t="str">
        <f t="shared" si="591"/>
        <v>jul/2020</v>
      </c>
      <c r="E18908" s="206">
        <v>44027</v>
      </c>
      <c r="F18908" s="205" t="s">
        <v>210</v>
      </c>
      <c r="G18908" s="205" t="s">
        <v>287</v>
      </c>
      <c r="H18908" s="207" t="s">
        <v>196</v>
      </c>
      <c r="I18908" s="207" t="s">
        <v>130</v>
      </c>
      <c r="J18908" s="207">
        <v>-10</v>
      </c>
      <c r="K18908" s="79" t="str">
        <f>IFERROR(IFERROR(VLOOKUP(I18908,'DE-PARA'!B:D,3,0),VLOOKUP(I18908,'DE-PARA'!C:D,2,0)),"NÃO ENCONTRADO")</f>
        <v>Outras Saídas</v>
      </c>
      <c r="L18908" s="56" t="str">
        <f>VLOOKUP(K18908,'Base -Receita-Despesa'!$B:$AS,1,FALSE)</f>
        <v>Outras Saídas</v>
      </c>
    </row>
    <row r="18909" spans="1:12" x14ac:dyDescent="0.3">
      <c r="A18909" s="286" t="str">
        <f t="shared" si="590"/>
        <v>2020</v>
      </c>
      <c r="B18909" s="205" t="s">
        <v>691</v>
      </c>
      <c r="C18909" s="205" t="s">
        <v>692</v>
      </c>
      <c r="D18909" s="72" t="str">
        <f t="shared" si="591"/>
        <v>jul/2020</v>
      </c>
      <c r="E18909" s="206">
        <v>44027</v>
      </c>
      <c r="F18909" s="205" t="s">
        <v>210</v>
      </c>
      <c r="G18909" s="205" t="s">
        <v>287</v>
      </c>
      <c r="H18909" s="207" t="s">
        <v>196</v>
      </c>
      <c r="I18909" s="207" t="s">
        <v>130</v>
      </c>
      <c r="J18909" s="207">
        <v>-10</v>
      </c>
      <c r="K18909" s="79" t="str">
        <f>IFERROR(IFERROR(VLOOKUP(I18909,'DE-PARA'!B:D,3,0),VLOOKUP(I18909,'DE-PARA'!C:D,2,0)),"NÃO ENCONTRADO")</f>
        <v>Outras Saídas</v>
      </c>
      <c r="L18909" s="56" t="str">
        <f>VLOOKUP(K18909,'Base -Receita-Despesa'!$B:$AS,1,FALSE)</f>
        <v>Outras Saídas</v>
      </c>
    </row>
    <row r="18910" spans="1:12" x14ac:dyDescent="0.3">
      <c r="A18910" s="286" t="str">
        <f t="shared" si="590"/>
        <v>2020</v>
      </c>
      <c r="B18910" s="205" t="s">
        <v>691</v>
      </c>
      <c r="C18910" s="205" t="s">
        <v>692</v>
      </c>
      <c r="D18910" s="72" t="str">
        <f t="shared" si="591"/>
        <v>jul/2020</v>
      </c>
      <c r="E18910" s="206">
        <v>44027</v>
      </c>
      <c r="F18910" s="205" t="s">
        <v>210</v>
      </c>
      <c r="G18910" s="205" t="s">
        <v>287</v>
      </c>
      <c r="H18910" s="207" t="s">
        <v>196</v>
      </c>
      <c r="I18910" s="207" t="s">
        <v>130</v>
      </c>
      <c r="J18910" s="207">
        <v>-10</v>
      </c>
      <c r="K18910" s="79" t="str">
        <f>IFERROR(IFERROR(VLOOKUP(I18910,'DE-PARA'!B:D,3,0),VLOOKUP(I18910,'DE-PARA'!C:D,2,0)),"NÃO ENCONTRADO")</f>
        <v>Outras Saídas</v>
      </c>
      <c r="L18910" s="56" t="str">
        <f>VLOOKUP(K18910,'Base -Receita-Despesa'!$B:$AS,1,FALSE)</f>
        <v>Outras Saídas</v>
      </c>
    </row>
    <row r="18911" spans="1:12" x14ac:dyDescent="0.3">
      <c r="A18911" s="286" t="str">
        <f t="shared" si="590"/>
        <v>2020</v>
      </c>
      <c r="B18911" s="205" t="s">
        <v>691</v>
      </c>
      <c r="C18911" s="205" t="s">
        <v>692</v>
      </c>
      <c r="D18911" s="72" t="str">
        <f t="shared" si="591"/>
        <v>jul/2020</v>
      </c>
      <c r="E18911" s="206">
        <v>44027</v>
      </c>
      <c r="F18911" s="205" t="s">
        <v>210</v>
      </c>
      <c r="G18911" s="205" t="s">
        <v>287</v>
      </c>
      <c r="H18911" s="207" t="s">
        <v>196</v>
      </c>
      <c r="I18911" s="207" t="s">
        <v>130</v>
      </c>
      <c r="J18911" s="207">
        <v>-10</v>
      </c>
      <c r="K18911" s="79" t="str">
        <f>IFERROR(IFERROR(VLOOKUP(I18911,'DE-PARA'!B:D,3,0),VLOOKUP(I18911,'DE-PARA'!C:D,2,0)),"NÃO ENCONTRADO")</f>
        <v>Outras Saídas</v>
      </c>
      <c r="L18911" s="56" t="str">
        <f>VLOOKUP(K18911,'Base -Receita-Despesa'!$B:$AS,1,FALSE)</f>
        <v>Outras Saídas</v>
      </c>
    </row>
    <row r="18912" spans="1:12" x14ac:dyDescent="0.3">
      <c r="A18912" s="286" t="str">
        <f t="shared" si="590"/>
        <v>2020</v>
      </c>
      <c r="B18912" s="205" t="s">
        <v>691</v>
      </c>
      <c r="C18912" s="205" t="s">
        <v>692</v>
      </c>
      <c r="D18912" s="72" t="str">
        <f t="shared" si="591"/>
        <v>jul/2020</v>
      </c>
      <c r="E18912" s="206">
        <v>44027</v>
      </c>
      <c r="F18912" s="205" t="s">
        <v>210</v>
      </c>
      <c r="G18912" s="205" t="s">
        <v>287</v>
      </c>
      <c r="H18912" s="207" t="s">
        <v>196</v>
      </c>
      <c r="I18912" s="207" t="s">
        <v>130</v>
      </c>
      <c r="J18912" s="207">
        <v>-10</v>
      </c>
      <c r="K18912" s="79" t="str">
        <f>IFERROR(IFERROR(VLOOKUP(I18912,'DE-PARA'!B:D,3,0),VLOOKUP(I18912,'DE-PARA'!C:D,2,0)),"NÃO ENCONTRADO")</f>
        <v>Outras Saídas</v>
      </c>
      <c r="L18912" s="56" t="str">
        <f>VLOOKUP(K18912,'Base -Receita-Despesa'!$B:$AS,1,FALSE)</f>
        <v>Outras Saídas</v>
      </c>
    </row>
    <row r="18913" spans="1:12" x14ac:dyDescent="0.3">
      <c r="A18913" s="286" t="str">
        <f t="shared" si="590"/>
        <v>2020</v>
      </c>
      <c r="B18913" s="205" t="s">
        <v>691</v>
      </c>
      <c r="C18913" s="205" t="s">
        <v>692</v>
      </c>
      <c r="D18913" s="72" t="str">
        <f t="shared" si="591"/>
        <v>jul/2020</v>
      </c>
      <c r="E18913" s="206">
        <v>44027</v>
      </c>
      <c r="F18913" s="205" t="s">
        <v>210</v>
      </c>
      <c r="G18913" s="205" t="s">
        <v>287</v>
      </c>
      <c r="H18913" s="207" t="s">
        <v>196</v>
      </c>
      <c r="I18913" s="207" t="s">
        <v>130</v>
      </c>
      <c r="J18913" s="207">
        <v>-10</v>
      </c>
      <c r="K18913" s="79" t="str">
        <f>IFERROR(IFERROR(VLOOKUP(I18913,'DE-PARA'!B:D,3,0),VLOOKUP(I18913,'DE-PARA'!C:D,2,0)),"NÃO ENCONTRADO")</f>
        <v>Outras Saídas</v>
      </c>
      <c r="L18913" s="56" t="str">
        <f>VLOOKUP(K18913,'Base -Receita-Despesa'!$B:$AS,1,FALSE)</f>
        <v>Outras Saídas</v>
      </c>
    </row>
    <row r="18914" spans="1:12" x14ac:dyDescent="0.3">
      <c r="A18914" s="286" t="str">
        <f t="shared" si="590"/>
        <v>2020</v>
      </c>
      <c r="B18914" s="205" t="s">
        <v>691</v>
      </c>
      <c r="C18914" s="205" t="s">
        <v>692</v>
      </c>
      <c r="D18914" s="72" t="str">
        <f t="shared" si="591"/>
        <v>jul/2020</v>
      </c>
      <c r="E18914" s="206">
        <v>44027</v>
      </c>
      <c r="F18914" s="205" t="s">
        <v>210</v>
      </c>
      <c r="G18914" s="205" t="s">
        <v>287</v>
      </c>
      <c r="H18914" s="207" t="s">
        <v>196</v>
      </c>
      <c r="I18914" s="207" t="s">
        <v>130</v>
      </c>
      <c r="J18914" s="207">
        <v>-10</v>
      </c>
      <c r="K18914" s="79" t="str">
        <f>IFERROR(IFERROR(VLOOKUP(I18914,'DE-PARA'!B:D,3,0),VLOOKUP(I18914,'DE-PARA'!C:D,2,0)),"NÃO ENCONTRADO")</f>
        <v>Outras Saídas</v>
      </c>
      <c r="L18914" s="56" t="str">
        <f>VLOOKUP(K18914,'Base -Receita-Despesa'!$B:$AS,1,FALSE)</f>
        <v>Outras Saídas</v>
      </c>
    </row>
    <row r="18915" spans="1:12" x14ac:dyDescent="0.3">
      <c r="A18915" s="286" t="str">
        <f t="shared" si="590"/>
        <v>2020</v>
      </c>
      <c r="B18915" s="205" t="s">
        <v>691</v>
      </c>
      <c r="C18915" s="205" t="s">
        <v>692</v>
      </c>
      <c r="D18915" s="72" t="str">
        <f t="shared" si="591"/>
        <v>jul/2020</v>
      </c>
      <c r="E18915" s="206">
        <v>44027</v>
      </c>
      <c r="F18915" s="205" t="s">
        <v>210</v>
      </c>
      <c r="G18915" s="205" t="s">
        <v>287</v>
      </c>
      <c r="H18915" s="207" t="s">
        <v>196</v>
      </c>
      <c r="I18915" s="207" t="s">
        <v>130</v>
      </c>
      <c r="J18915" s="207">
        <v>-10</v>
      </c>
      <c r="K18915" s="79" t="str">
        <f>IFERROR(IFERROR(VLOOKUP(I18915,'DE-PARA'!B:D,3,0),VLOOKUP(I18915,'DE-PARA'!C:D,2,0)),"NÃO ENCONTRADO")</f>
        <v>Outras Saídas</v>
      </c>
      <c r="L18915" s="56" t="str">
        <f>VLOOKUP(K18915,'Base -Receita-Despesa'!$B:$AS,1,FALSE)</f>
        <v>Outras Saídas</v>
      </c>
    </row>
    <row r="18916" spans="1:12" x14ac:dyDescent="0.3">
      <c r="A18916" s="286" t="str">
        <f t="shared" si="590"/>
        <v>2020</v>
      </c>
      <c r="B18916" s="205" t="s">
        <v>691</v>
      </c>
      <c r="C18916" s="205" t="s">
        <v>692</v>
      </c>
      <c r="D18916" s="72" t="str">
        <f t="shared" si="591"/>
        <v>jul/2020</v>
      </c>
      <c r="E18916" s="206">
        <v>44027</v>
      </c>
      <c r="F18916" s="205" t="s">
        <v>210</v>
      </c>
      <c r="G18916" s="205" t="s">
        <v>287</v>
      </c>
      <c r="H18916" s="207" t="s">
        <v>196</v>
      </c>
      <c r="I18916" s="207" t="s">
        <v>130</v>
      </c>
      <c r="J18916" s="207">
        <v>-10</v>
      </c>
      <c r="K18916" s="79" t="str">
        <f>IFERROR(IFERROR(VLOOKUP(I18916,'DE-PARA'!B:D,3,0),VLOOKUP(I18916,'DE-PARA'!C:D,2,0)),"NÃO ENCONTRADO")</f>
        <v>Outras Saídas</v>
      </c>
      <c r="L18916" s="56" t="str">
        <f>VLOOKUP(K18916,'Base -Receita-Despesa'!$B:$AS,1,FALSE)</f>
        <v>Outras Saídas</v>
      </c>
    </row>
    <row r="18917" spans="1:12" x14ac:dyDescent="0.3">
      <c r="A18917" s="286" t="str">
        <f t="shared" si="590"/>
        <v>2020</v>
      </c>
      <c r="B18917" s="205" t="s">
        <v>691</v>
      </c>
      <c r="C18917" s="205" t="s">
        <v>692</v>
      </c>
      <c r="D18917" s="72" t="str">
        <f t="shared" si="591"/>
        <v>jul/2020</v>
      </c>
      <c r="E18917" s="206">
        <v>44027</v>
      </c>
      <c r="F18917" s="205" t="s">
        <v>210</v>
      </c>
      <c r="G18917" s="205" t="s">
        <v>287</v>
      </c>
      <c r="H18917" s="207" t="s">
        <v>196</v>
      </c>
      <c r="I18917" s="207" t="s">
        <v>130</v>
      </c>
      <c r="J18917" s="207">
        <v>-10</v>
      </c>
      <c r="K18917" s="79" t="str">
        <f>IFERROR(IFERROR(VLOOKUP(I18917,'DE-PARA'!B:D,3,0),VLOOKUP(I18917,'DE-PARA'!C:D,2,0)),"NÃO ENCONTRADO")</f>
        <v>Outras Saídas</v>
      </c>
      <c r="L18917" s="56" t="str">
        <f>VLOOKUP(K18917,'Base -Receita-Despesa'!$B:$AS,1,FALSE)</f>
        <v>Outras Saídas</v>
      </c>
    </row>
    <row r="18918" spans="1:12" x14ac:dyDescent="0.3">
      <c r="A18918" s="286" t="str">
        <f t="shared" si="590"/>
        <v>2020</v>
      </c>
      <c r="B18918" s="205" t="s">
        <v>691</v>
      </c>
      <c r="C18918" s="205" t="s">
        <v>692</v>
      </c>
      <c r="D18918" s="72" t="str">
        <f t="shared" si="591"/>
        <v>jul/2020</v>
      </c>
      <c r="E18918" s="206">
        <v>44027</v>
      </c>
      <c r="F18918" s="205" t="s">
        <v>210</v>
      </c>
      <c r="G18918" s="205" t="s">
        <v>287</v>
      </c>
      <c r="H18918" s="207" t="s">
        <v>321</v>
      </c>
      <c r="I18918" s="207" t="s">
        <v>130</v>
      </c>
      <c r="J18918" s="207">
        <v>-99</v>
      </c>
      <c r="K18918" s="79" t="str">
        <f>IFERROR(IFERROR(VLOOKUP(I18918,'DE-PARA'!B:D,3,0),VLOOKUP(I18918,'DE-PARA'!C:D,2,0)),"NÃO ENCONTRADO")</f>
        <v>Outras Saídas</v>
      </c>
      <c r="L18918" s="56" t="str">
        <f>VLOOKUP(K18918,'Base -Receita-Despesa'!$B:$AS,1,FALSE)</f>
        <v>Outras Saídas</v>
      </c>
    </row>
    <row r="18919" spans="1:12" x14ac:dyDescent="0.3">
      <c r="A18919" s="286" t="str">
        <f t="shared" si="590"/>
        <v>2020</v>
      </c>
      <c r="B18919" s="205" t="s">
        <v>691</v>
      </c>
      <c r="C18919" s="205" t="s">
        <v>692</v>
      </c>
      <c r="D18919" s="72" t="str">
        <f t="shared" si="591"/>
        <v>jul/2020</v>
      </c>
      <c r="E18919" s="206">
        <v>44028</v>
      </c>
      <c r="F18919" s="205">
        <v>1813</v>
      </c>
      <c r="G18919" s="205" t="s">
        <v>287</v>
      </c>
      <c r="H18919" s="207" t="s">
        <v>2770</v>
      </c>
      <c r="I18919" s="207" t="s">
        <v>248</v>
      </c>
      <c r="J18919" s="208">
        <v>4932.8</v>
      </c>
      <c r="K18919" s="79" t="str">
        <f>IFERROR(IFERROR(VLOOKUP(I18919,'DE-PARA'!B:D,3,0),VLOOKUP(I18919,'DE-PARA'!C:D,2,0)),"NÃO ENCONTRADO")</f>
        <v>Materiais</v>
      </c>
      <c r="L18919" s="56" t="str">
        <f>VLOOKUP(K18919,'Base -Receita-Despesa'!$B:$AS,1,FALSE)</f>
        <v>Materiais</v>
      </c>
    </row>
    <row r="18920" spans="1:12" x14ac:dyDescent="0.3">
      <c r="A18920" s="286" t="str">
        <f t="shared" si="590"/>
        <v>2020</v>
      </c>
      <c r="B18920" s="205" t="s">
        <v>691</v>
      </c>
      <c r="C18920" s="205" t="s">
        <v>692</v>
      </c>
      <c r="D18920" s="72" t="str">
        <f t="shared" si="591"/>
        <v>jul/2020</v>
      </c>
      <c r="E18920" s="206">
        <v>44028</v>
      </c>
      <c r="F18920" s="205">
        <v>308</v>
      </c>
      <c r="G18920" s="205" t="s">
        <v>287</v>
      </c>
      <c r="H18920" s="207" t="s">
        <v>3075</v>
      </c>
      <c r="I18920" s="207" t="s">
        <v>235</v>
      </c>
      <c r="J18920" s="208">
        <v>3421.93</v>
      </c>
      <c r="K18920" s="79" t="str">
        <f>IFERROR(IFERROR(VLOOKUP(I18920,'DE-PARA'!B:D,3,0),VLOOKUP(I18920,'DE-PARA'!C:D,2,0)),"NÃO ENCONTRADO")</f>
        <v>Pessoal</v>
      </c>
      <c r="L18920" s="56" t="str">
        <f>VLOOKUP(K18920,'Base -Receita-Despesa'!$B:$AS,1,FALSE)</f>
        <v>Pessoal</v>
      </c>
    </row>
    <row r="18921" spans="1:12" x14ac:dyDescent="0.3">
      <c r="A18921" s="286" t="str">
        <f t="shared" si="590"/>
        <v>2020</v>
      </c>
      <c r="B18921" s="205" t="s">
        <v>691</v>
      </c>
      <c r="C18921" s="205" t="s">
        <v>692</v>
      </c>
      <c r="D18921" s="72" t="str">
        <f t="shared" si="591"/>
        <v>jul/2020</v>
      </c>
      <c r="E18921" s="206">
        <v>44028</v>
      </c>
      <c r="F18921" s="205">
        <v>525893</v>
      </c>
      <c r="G18921" s="205" t="s">
        <v>287</v>
      </c>
      <c r="H18921" s="207" t="s">
        <v>3117</v>
      </c>
      <c r="I18921" s="207" t="s">
        <v>118</v>
      </c>
      <c r="J18921" s="208">
        <v>-3114.25</v>
      </c>
      <c r="K18921" s="79" t="str">
        <f>IFERROR(IFERROR(VLOOKUP(I18921,'DE-PARA'!B:D,3,0),VLOOKUP(I18921,'DE-PARA'!C:D,2,0)),"NÃO ENCONTRADO")</f>
        <v>Serviços</v>
      </c>
      <c r="L18921" s="56" t="str">
        <f>VLOOKUP(K18921,'Base -Receita-Despesa'!$B:$AS,1,FALSE)</f>
        <v>Serviços</v>
      </c>
    </row>
    <row r="18922" spans="1:12" x14ac:dyDescent="0.3">
      <c r="A18922" s="286" t="str">
        <f t="shared" si="590"/>
        <v>2020</v>
      </c>
      <c r="B18922" s="205" t="s">
        <v>691</v>
      </c>
      <c r="C18922" s="205" t="s">
        <v>692</v>
      </c>
      <c r="D18922" s="72" t="str">
        <f t="shared" si="591"/>
        <v>jul/2020</v>
      </c>
      <c r="E18922" s="206">
        <v>44028</v>
      </c>
      <c r="F18922" s="205">
        <v>2115569117</v>
      </c>
      <c r="G18922" s="205" t="s">
        <v>287</v>
      </c>
      <c r="H18922" s="207" t="s">
        <v>2657</v>
      </c>
      <c r="I18922" s="207" t="s">
        <v>136</v>
      </c>
      <c r="J18922" s="208">
        <v>-13611.89</v>
      </c>
      <c r="K18922" s="79" t="str">
        <f>IFERROR(IFERROR(VLOOKUP(I18922,'DE-PARA'!B:D,3,0),VLOOKUP(I18922,'DE-PARA'!C:D,2,0)),"NÃO ENCONTRADO")</f>
        <v>Concessionárias (água, luz e telefone)</v>
      </c>
      <c r="L18922" s="56" t="str">
        <f>VLOOKUP(K18922,'Base -Receita-Despesa'!$B:$AS,1,FALSE)</f>
        <v>Concessionárias (água, luz e telefone)</v>
      </c>
    </row>
    <row r="18923" spans="1:12" x14ac:dyDescent="0.3">
      <c r="A18923" s="286" t="str">
        <f t="shared" si="590"/>
        <v>2020</v>
      </c>
      <c r="B18923" s="205" t="s">
        <v>691</v>
      </c>
      <c r="C18923" s="205" t="s">
        <v>692</v>
      </c>
      <c r="D18923" s="72" t="str">
        <f t="shared" si="591"/>
        <v>jul/2020</v>
      </c>
      <c r="E18923" s="206">
        <v>44028</v>
      </c>
      <c r="F18923" s="205" t="s">
        <v>3118</v>
      </c>
      <c r="G18923" s="205" t="s">
        <v>287</v>
      </c>
      <c r="H18923" s="207" t="s">
        <v>185</v>
      </c>
      <c r="I18923" s="278" t="s">
        <v>135</v>
      </c>
      <c r="J18923" s="208">
        <v>-3390.78</v>
      </c>
      <c r="K18923" s="79" t="str">
        <f>IFERROR(IFERROR(VLOOKUP(I18923,'DE-PARA'!B:D,3,0),VLOOKUP(I18923,'DE-PARA'!C:D,2,0)),"NÃO ENCONTRADO")</f>
        <v>Concessionárias (água, luz e telefone)</v>
      </c>
      <c r="L18923" s="56" t="str">
        <f>VLOOKUP(K18923,'Base -Receita-Despesa'!$B:$AS,1,FALSE)</f>
        <v>Concessionárias (água, luz e telefone)</v>
      </c>
    </row>
    <row r="18924" spans="1:12" x14ac:dyDescent="0.3">
      <c r="A18924" s="286" t="str">
        <f t="shared" si="590"/>
        <v>2020</v>
      </c>
      <c r="B18924" s="205" t="s">
        <v>691</v>
      </c>
      <c r="C18924" s="205" t="s">
        <v>692</v>
      </c>
      <c r="D18924" s="72" t="str">
        <f t="shared" si="591"/>
        <v>jul/2020</v>
      </c>
      <c r="E18924" s="206">
        <v>44028</v>
      </c>
      <c r="F18924" s="205" t="s">
        <v>127</v>
      </c>
      <c r="G18924" s="205" t="s">
        <v>287</v>
      </c>
      <c r="H18924" s="207" t="s">
        <v>3119</v>
      </c>
      <c r="I18924" s="207" t="s">
        <v>128</v>
      </c>
      <c r="J18924" s="208">
        <v>-1652.31</v>
      </c>
      <c r="K18924" s="79" t="str">
        <f>IFERROR(IFERROR(VLOOKUP(I18924,'DE-PARA'!B:D,3,0),VLOOKUP(I18924,'DE-PARA'!C:D,2,0)),"NÃO ENCONTRADO")</f>
        <v>Pessoal</v>
      </c>
      <c r="L18924" s="56" t="str">
        <f>VLOOKUP(K18924,'Base -Receita-Despesa'!$B:$AS,1,FALSE)</f>
        <v>Pessoal</v>
      </c>
    </row>
    <row r="18925" spans="1:12" x14ac:dyDescent="0.3">
      <c r="A18925" s="286" t="str">
        <f t="shared" si="590"/>
        <v>2020</v>
      </c>
      <c r="B18925" s="205" t="s">
        <v>691</v>
      </c>
      <c r="C18925" s="205" t="s">
        <v>692</v>
      </c>
      <c r="D18925" s="72" t="str">
        <f t="shared" si="591"/>
        <v>jul/2020</v>
      </c>
      <c r="E18925" s="206">
        <v>44028</v>
      </c>
      <c r="F18925" s="205">
        <v>1907</v>
      </c>
      <c r="G18925" s="205" t="s">
        <v>287</v>
      </c>
      <c r="H18925" s="207" t="s">
        <v>2770</v>
      </c>
      <c r="I18925" s="207" t="s">
        <v>248</v>
      </c>
      <c r="J18925" s="208">
        <v>-5842.2</v>
      </c>
      <c r="K18925" s="79" t="str">
        <f>IFERROR(IFERROR(VLOOKUP(I18925,'DE-PARA'!B:D,3,0),VLOOKUP(I18925,'DE-PARA'!C:D,2,0)),"NÃO ENCONTRADO")</f>
        <v>Materiais</v>
      </c>
      <c r="L18925" s="56" t="str">
        <f>VLOOKUP(K18925,'Base -Receita-Despesa'!$B:$AS,1,FALSE)</f>
        <v>Materiais</v>
      </c>
    </row>
    <row r="18926" spans="1:12" x14ac:dyDescent="0.3">
      <c r="A18926" s="286" t="str">
        <f t="shared" si="590"/>
        <v>2020</v>
      </c>
      <c r="B18926" s="205" t="s">
        <v>691</v>
      </c>
      <c r="C18926" s="205" t="s">
        <v>692</v>
      </c>
      <c r="D18926" s="72" t="str">
        <f t="shared" si="591"/>
        <v>jul/2020</v>
      </c>
      <c r="E18926" s="206">
        <v>44028</v>
      </c>
      <c r="F18926" s="205">
        <v>1792</v>
      </c>
      <c r="G18926" s="205" t="s">
        <v>287</v>
      </c>
      <c r="H18926" s="207" t="s">
        <v>2770</v>
      </c>
      <c r="I18926" s="207" t="s">
        <v>248</v>
      </c>
      <c r="J18926" s="208">
        <v>-3048</v>
      </c>
      <c r="K18926" s="79" t="str">
        <f>IFERROR(IFERROR(VLOOKUP(I18926,'DE-PARA'!B:D,3,0),VLOOKUP(I18926,'DE-PARA'!C:D,2,0)),"NÃO ENCONTRADO")</f>
        <v>Materiais</v>
      </c>
      <c r="L18926" s="56" t="str">
        <f>VLOOKUP(K18926,'Base -Receita-Despesa'!$B:$AS,1,FALSE)</f>
        <v>Materiais</v>
      </c>
    </row>
    <row r="18927" spans="1:12" x14ac:dyDescent="0.3">
      <c r="A18927" s="286" t="str">
        <f t="shared" si="590"/>
        <v>2020</v>
      </c>
      <c r="B18927" s="205" t="s">
        <v>691</v>
      </c>
      <c r="C18927" s="205" t="s">
        <v>692</v>
      </c>
      <c r="D18927" s="72" t="str">
        <f t="shared" si="591"/>
        <v>jul/2020</v>
      </c>
      <c r="E18927" s="206">
        <v>44028</v>
      </c>
      <c r="F18927" s="205">
        <v>1813</v>
      </c>
      <c r="G18927" s="205" t="s">
        <v>287</v>
      </c>
      <c r="H18927" s="207" t="s">
        <v>2770</v>
      </c>
      <c r="I18927" s="207" t="s">
        <v>248</v>
      </c>
      <c r="J18927" s="208">
        <v>-4932.8</v>
      </c>
      <c r="K18927" s="79" t="str">
        <f>IFERROR(IFERROR(VLOOKUP(I18927,'DE-PARA'!B:D,3,0),VLOOKUP(I18927,'DE-PARA'!C:D,2,0)),"NÃO ENCONTRADO")</f>
        <v>Materiais</v>
      </c>
      <c r="L18927" s="56" t="str">
        <f>VLOOKUP(K18927,'Base -Receita-Despesa'!$B:$AS,1,FALSE)</f>
        <v>Materiais</v>
      </c>
    </row>
    <row r="18928" spans="1:12" x14ac:dyDescent="0.3">
      <c r="A18928" s="286" t="str">
        <f t="shared" si="590"/>
        <v>2020</v>
      </c>
      <c r="B18928" s="205" t="s">
        <v>691</v>
      </c>
      <c r="C18928" s="205" t="s">
        <v>692</v>
      </c>
      <c r="D18928" s="72" t="str">
        <f t="shared" si="591"/>
        <v>jul/2020</v>
      </c>
      <c r="E18928" s="206">
        <v>44028</v>
      </c>
      <c r="F18928" s="205">
        <v>29</v>
      </c>
      <c r="G18928" s="205" t="s">
        <v>287</v>
      </c>
      <c r="H18928" s="207" t="s">
        <v>1115</v>
      </c>
      <c r="I18928" s="207" t="s">
        <v>183</v>
      </c>
      <c r="J18928" s="207">
        <v>-500</v>
      </c>
      <c r="K18928" s="79" t="str">
        <f>IFERROR(IFERROR(VLOOKUP(I18928,'DE-PARA'!B:D,3,0),VLOOKUP(I18928,'DE-PARA'!C:D,2,0)),"NÃO ENCONTRADO")</f>
        <v>Aluguéis</v>
      </c>
      <c r="L18928" s="56" t="str">
        <f>VLOOKUP(K18928,'Base -Receita-Despesa'!$B:$AS,1,FALSE)</f>
        <v>Aluguéis</v>
      </c>
    </row>
    <row r="18929" spans="1:12" x14ac:dyDescent="0.3">
      <c r="A18929" s="286" t="str">
        <f t="shared" si="590"/>
        <v>2020</v>
      </c>
      <c r="B18929" s="205" t="s">
        <v>691</v>
      </c>
      <c r="C18929" s="205" t="s">
        <v>692</v>
      </c>
      <c r="D18929" s="72" t="str">
        <f t="shared" si="591"/>
        <v>jul/2020</v>
      </c>
      <c r="E18929" s="206">
        <v>44028</v>
      </c>
      <c r="F18929" s="205">
        <v>15385</v>
      </c>
      <c r="G18929" s="205" t="s">
        <v>287</v>
      </c>
      <c r="H18929" s="207" t="s">
        <v>2091</v>
      </c>
      <c r="I18929" s="278" t="s">
        <v>118</v>
      </c>
      <c r="J18929" s="207">
        <v>-698.85</v>
      </c>
      <c r="K18929" s="79" t="str">
        <f>IFERROR(IFERROR(VLOOKUP(I18929,'DE-PARA'!B:D,3,0),VLOOKUP(I18929,'DE-PARA'!C:D,2,0)),"NÃO ENCONTRADO")</f>
        <v>Serviços</v>
      </c>
      <c r="L18929" s="56" t="str">
        <f>VLOOKUP(K18929,'Base -Receita-Despesa'!$B:$AS,1,FALSE)</f>
        <v>Serviços</v>
      </c>
    </row>
    <row r="18930" spans="1:12" x14ac:dyDescent="0.3">
      <c r="A18930" s="286" t="str">
        <f t="shared" si="590"/>
        <v>2020</v>
      </c>
      <c r="B18930" s="205" t="s">
        <v>691</v>
      </c>
      <c r="C18930" s="205" t="s">
        <v>692</v>
      </c>
      <c r="D18930" s="72" t="str">
        <f t="shared" si="591"/>
        <v>jul/2020</v>
      </c>
      <c r="E18930" s="206">
        <v>44028</v>
      </c>
      <c r="F18930" s="205">
        <v>22341</v>
      </c>
      <c r="G18930" s="205" t="s">
        <v>287</v>
      </c>
      <c r="H18930" s="207" t="s">
        <v>3120</v>
      </c>
      <c r="I18930" s="278" t="s">
        <v>134</v>
      </c>
      <c r="J18930" s="208">
        <v>-11568.5</v>
      </c>
      <c r="K18930" s="79" t="str">
        <f>IFERROR(IFERROR(VLOOKUP(I18930,'DE-PARA'!B:D,3,0),VLOOKUP(I18930,'DE-PARA'!C:D,2,0)),"NÃO ENCONTRADO")</f>
        <v>Serviços</v>
      </c>
      <c r="L18930" s="56" t="str">
        <f>VLOOKUP(K18930,'Base -Receita-Despesa'!$B:$AS,1,FALSE)</f>
        <v>Serviços</v>
      </c>
    </row>
    <row r="18931" spans="1:12" x14ac:dyDescent="0.3">
      <c r="A18931" s="286" t="str">
        <f t="shared" si="590"/>
        <v>2020</v>
      </c>
      <c r="B18931" s="205" t="s">
        <v>691</v>
      </c>
      <c r="C18931" s="205" t="s">
        <v>692</v>
      </c>
      <c r="D18931" s="72" t="str">
        <f t="shared" si="591"/>
        <v>jul/2020</v>
      </c>
      <c r="E18931" s="206">
        <v>44028</v>
      </c>
      <c r="F18931" s="205">
        <v>1050</v>
      </c>
      <c r="G18931" s="205" t="s">
        <v>287</v>
      </c>
      <c r="H18931" s="207" t="s">
        <v>2196</v>
      </c>
      <c r="I18931" s="278" t="s">
        <v>146</v>
      </c>
      <c r="J18931" s="208">
        <v>-8000</v>
      </c>
      <c r="K18931" s="79" t="str">
        <f>IFERROR(IFERROR(VLOOKUP(I18931,'DE-PARA'!B:D,3,0),VLOOKUP(I18931,'DE-PARA'!C:D,2,0)),"NÃO ENCONTRADO")</f>
        <v>Serviços</v>
      </c>
      <c r="L18931" s="56" t="str">
        <f>VLOOKUP(K18931,'Base -Receita-Despesa'!$B:$AS,1,FALSE)</f>
        <v>Serviços</v>
      </c>
    </row>
    <row r="18932" spans="1:12" x14ac:dyDescent="0.3">
      <c r="A18932" s="286" t="str">
        <f t="shared" si="590"/>
        <v>2020</v>
      </c>
      <c r="B18932" s="205" t="s">
        <v>691</v>
      </c>
      <c r="C18932" s="205" t="s">
        <v>692</v>
      </c>
      <c r="D18932" s="72" t="str">
        <f t="shared" si="591"/>
        <v>jul/2020</v>
      </c>
      <c r="E18932" s="206">
        <v>44028</v>
      </c>
      <c r="F18932" s="205" t="s">
        <v>314</v>
      </c>
      <c r="G18932" s="205" t="s">
        <v>287</v>
      </c>
      <c r="H18932" s="207" t="s">
        <v>3121</v>
      </c>
      <c r="I18932" s="207" t="s">
        <v>268</v>
      </c>
      <c r="J18932" s="207">
        <v>-466.36</v>
      </c>
      <c r="K18932" s="79" t="str">
        <f>IFERROR(IFERROR(VLOOKUP(I18932,'DE-PARA'!B:D,3,0),VLOOKUP(I18932,'DE-PARA'!C:D,2,0)),"NÃO ENCONTRADO")</f>
        <v>Despesas com Viagens</v>
      </c>
      <c r="L18932" s="56" t="str">
        <f>VLOOKUP(K18932,'Base -Receita-Despesa'!$B:$AS,1,FALSE)</f>
        <v>Despesas com Viagens</v>
      </c>
    </row>
    <row r="18933" spans="1:12" x14ac:dyDescent="0.3">
      <c r="A18933" s="286" t="str">
        <f t="shared" si="590"/>
        <v>2020</v>
      </c>
      <c r="B18933" s="205" t="s">
        <v>691</v>
      </c>
      <c r="C18933" s="205" t="s">
        <v>692</v>
      </c>
      <c r="D18933" s="72" t="str">
        <f t="shared" si="591"/>
        <v>jul/2020</v>
      </c>
      <c r="E18933" s="206">
        <v>44028</v>
      </c>
      <c r="F18933" s="205">
        <v>308</v>
      </c>
      <c r="G18933" s="205" t="s">
        <v>287</v>
      </c>
      <c r="H18933" s="207" t="s">
        <v>3075</v>
      </c>
      <c r="I18933" s="207" t="s">
        <v>235</v>
      </c>
      <c r="J18933" s="208">
        <v>-3421.93</v>
      </c>
      <c r="K18933" s="79" t="str">
        <f>IFERROR(IFERROR(VLOOKUP(I18933,'DE-PARA'!B:D,3,0),VLOOKUP(I18933,'DE-PARA'!C:D,2,0)),"NÃO ENCONTRADO")</f>
        <v>Pessoal</v>
      </c>
      <c r="L18933" s="56" t="str">
        <f>VLOOKUP(K18933,'Base -Receita-Despesa'!$B:$AS,1,FALSE)</f>
        <v>Pessoal</v>
      </c>
    </row>
    <row r="18934" spans="1:12" x14ac:dyDescent="0.3">
      <c r="A18934" s="286" t="str">
        <f t="shared" si="590"/>
        <v>2020</v>
      </c>
      <c r="B18934" s="205" t="s">
        <v>691</v>
      </c>
      <c r="C18934" s="205" t="s">
        <v>692</v>
      </c>
      <c r="D18934" s="72" t="str">
        <f t="shared" si="591"/>
        <v>jul/2020</v>
      </c>
      <c r="E18934" s="206">
        <v>44028</v>
      </c>
      <c r="F18934" s="205">
        <v>3330</v>
      </c>
      <c r="G18934" s="205" t="s">
        <v>287</v>
      </c>
      <c r="H18934" s="207" t="s">
        <v>288</v>
      </c>
      <c r="I18934" s="207" t="s">
        <v>146</v>
      </c>
      <c r="J18934" s="208">
        <v>-1394.98</v>
      </c>
      <c r="K18934" s="79" t="str">
        <f>IFERROR(IFERROR(VLOOKUP(I18934,'DE-PARA'!B:D,3,0),VLOOKUP(I18934,'DE-PARA'!C:D,2,0)),"NÃO ENCONTRADO")</f>
        <v>Serviços</v>
      </c>
      <c r="L18934" s="56" t="str">
        <f>VLOOKUP(K18934,'Base -Receita-Despesa'!$B:$AS,1,FALSE)</f>
        <v>Serviços</v>
      </c>
    </row>
    <row r="18935" spans="1:12" x14ac:dyDescent="0.3">
      <c r="A18935" s="286" t="str">
        <f t="shared" ref="A18935:A18998" si="592">IF(K18935="NÃO ENCONTRADO",0,RIGHT(D18935,4))</f>
        <v>2020</v>
      </c>
      <c r="B18935" s="205" t="s">
        <v>691</v>
      </c>
      <c r="C18935" s="205" t="s">
        <v>692</v>
      </c>
      <c r="D18935" s="72" t="str">
        <f t="shared" si="591"/>
        <v>jul/2020</v>
      </c>
      <c r="E18935" s="206">
        <v>44028</v>
      </c>
      <c r="F18935" s="205">
        <v>3730</v>
      </c>
      <c r="G18935" s="205" t="s">
        <v>287</v>
      </c>
      <c r="H18935" s="207" t="s">
        <v>288</v>
      </c>
      <c r="I18935" s="207" t="s">
        <v>244</v>
      </c>
      <c r="J18935" s="207">
        <v>-256.62</v>
      </c>
      <c r="K18935" s="79" t="str">
        <f>IFERROR(IFERROR(VLOOKUP(I18935,'DE-PARA'!B:D,3,0),VLOOKUP(I18935,'DE-PARA'!C:D,2,0)),"NÃO ENCONTRADO")</f>
        <v>Materiais</v>
      </c>
      <c r="L18935" s="56" t="str">
        <f>VLOOKUP(K18935,'Base -Receita-Despesa'!$B:$AS,1,FALSE)</f>
        <v>Materiais</v>
      </c>
    </row>
    <row r="18936" spans="1:12" x14ac:dyDescent="0.3">
      <c r="A18936" s="286" t="str">
        <f t="shared" si="592"/>
        <v>2020</v>
      </c>
      <c r="B18936" s="205" t="s">
        <v>691</v>
      </c>
      <c r="C18936" s="205" t="s">
        <v>692</v>
      </c>
      <c r="D18936" s="72" t="str">
        <f t="shared" si="591"/>
        <v>jul/2020</v>
      </c>
      <c r="E18936" s="206">
        <v>44028</v>
      </c>
      <c r="F18936" s="205">
        <v>1133</v>
      </c>
      <c r="G18936" s="205" t="s">
        <v>287</v>
      </c>
      <c r="H18936" s="207" t="s">
        <v>288</v>
      </c>
      <c r="I18936" s="207" t="s">
        <v>244</v>
      </c>
      <c r="J18936" s="208">
        <v>-5352.36</v>
      </c>
      <c r="K18936" s="79" t="str">
        <f>IFERROR(IFERROR(VLOOKUP(I18936,'DE-PARA'!B:D,3,0),VLOOKUP(I18936,'DE-PARA'!C:D,2,0)),"NÃO ENCONTRADO")</f>
        <v>Materiais</v>
      </c>
      <c r="L18936" s="56" t="str">
        <f>VLOOKUP(K18936,'Base -Receita-Despesa'!$B:$AS,1,FALSE)</f>
        <v>Materiais</v>
      </c>
    </row>
    <row r="18937" spans="1:12" x14ac:dyDescent="0.3">
      <c r="A18937" s="286" t="str">
        <f t="shared" si="592"/>
        <v>2020</v>
      </c>
      <c r="B18937" s="205" t="s">
        <v>691</v>
      </c>
      <c r="C18937" s="205" t="s">
        <v>692</v>
      </c>
      <c r="D18937" s="72" t="str">
        <f t="shared" si="591"/>
        <v>jul/2020</v>
      </c>
      <c r="E18937" s="206">
        <v>44028</v>
      </c>
      <c r="F18937" s="205">
        <v>41737</v>
      </c>
      <c r="G18937" s="205" t="s">
        <v>287</v>
      </c>
      <c r="H18937" s="207" t="s">
        <v>288</v>
      </c>
      <c r="I18937" s="207" t="s">
        <v>265</v>
      </c>
      <c r="J18937" s="208">
        <v>-2919.85</v>
      </c>
      <c r="K18937" s="79" t="str">
        <f>IFERROR(IFERROR(VLOOKUP(I18937,'DE-PARA'!B:D,3,0),VLOOKUP(I18937,'DE-PARA'!C:D,2,0)),"NÃO ENCONTRADO")</f>
        <v>Serviços</v>
      </c>
      <c r="L18937" s="56" t="str">
        <f>VLOOKUP(K18937,'Base -Receita-Despesa'!$B:$AS,1,FALSE)</f>
        <v>Serviços</v>
      </c>
    </row>
    <row r="18938" spans="1:12" x14ac:dyDescent="0.3">
      <c r="A18938" s="286" t="str">
        <f t="shared" si="592"/>
        <v>2020</v>
      </c>
      <c r="B18938" s="205" t="s">
        <v>691</v>
      </c>
      <c r="C18938" s="205" t="s">
        <v>692</v>
      </c>
      <c r="D18938" s="72" t="str">
        <f t="shared" si="591"/>
        <v>jul/2020</v>
      </c>
      <c r="E18938" s="206">
        <v>44028</v>
      </c>
      <c r="F18938" s="205">
        <v>3725</v>
      </c>
      <c r="G18938" s="205" t="s">
        <v>287</v>
      </c>
      <c r="H18938" s="207" t="s">
        <v>288</v>
      </c>
      <c r="I18938" s="207" t="s">
        <v>244</v>
      </c>
      <c r="J18938" s="207">
        <v>-427.7</v>
      </c>
      <c r="K18938" s="79" t="str">
        <f>IFERROR(IFERROR(VLOOKUP(I18938,'DE-PARA'!B:D,3,0),VLOOKUP(I18938,'DE-PARA'!C:D,2,0)),"NÃO ENCONTRADO")</f>
        <v>Materiais</v>
      </c>
      <c r="L18938" s="56" t="str">
        <f>VLOOKUP(K18938,'Base -Receita-Despesa'!$B:$AS,1,FALSE)</f>
        <v>Materiais</v>
      </c>
    </row>
    <row r="18939" spans="1:12" x14ac:dyDescent="0.3">
      <c r="A18939" s="286" t="str">
        <f t="shared" si="592"/>
        <v>2020</v>
      </c>
      <c r="B18939" s="205" t="s">
        <v>691</v>
      </c>
      <c r="C18939" s="205" t="s">
        <v>692</v>
      </c>
      <c r="D18939" s="72" t="str">
        <f t="shared" si="591"/>
        <v>jul/2020</v>
      </c>
      <c r="E18939" s="206">
        <v>44028</v>
      </c>
      <c r="F18939" s="205">
        <v>119156</v>
      </c>
      <c r="G18939" s="205" t="s">
        <v>287</v>
      </c>
      <c r="H18939" s="207" t="s">
        <v>178</v>
      </c>
      <c r="I18939" s="207" t="s">
        <v>240</v>
      </c>
      <c r="J18939" s="208">
        <v>-11248.07</v>
      </c>
      <c r="K18939" s="79" t="str">
        <f>IFERROR(IFERROR(VLOOKUP(I18939,'DE-PARA'!B:D,3,0),VLOOKUP(I18939,'DE-PARA'!C:D,2,0)),"NÃO ENCONTRADO")</f>
        <v>Materiais</v>
      </c>
      <c r="L18939" s="56" t="str">
        <f>VLOOKUP(K18939,'Base -Receita-Despesa'!$B:$AS,1,FALSE)</f>
        <v>Materiais</v>
      </c>
    </row>
    <row r="18940" spans="1:12" x14ac:dyDescent="0.3">
      <c r="A18940" s="286" t="str">
        <f t="shared" si="592"/>
        <v>2020</v>
      </c>
      <c r="B18940" s="205" t="s">
        <v>691</v>
      </c>
      <c r="C18940" s="205" t="s">
        <v>692</v>
      </c>
      <c r="D18940" s="72" t="str">
        <f t="shared" si="591"/>
        <v>jul/2020</v>
      </c>
      <c r="E18940" s="206">
        <v>44028</v>
      </c>
      <c r="F18940" s="205">
        <v>119312</v>
      </c>
      <c r="G18940" s="205" t="s">
        <v>287</v>
      </c>
      <c r="H18940" s="207" t="s">
        <v>178</v>
      </c>
      <c r="I18940" s="207" t="s">
        <v>241</v>
      </c>
      <c r="J18940" s="208">
        <v>-2797.6</v>
      </c>
      <c r="K18940" s="79" t="str">
        <f>IFERROR(IFERROR(VLOOKUP(I18940,'DE-PARA'!B:D,3,0),VLOOKUP(I18940,'DE-PARA'!C:D,2,0)),"NÃO ENCONTRADO")</f>
        <v>Materiais</v>
      </c>
      <c r="L18940" s="56" t="str">
        <f>VLOOKUP(K18940,'Base -Receita-Despesa'!$B:$AS,1,FALSE)</f>
        <v>Materiais</v>
      </c>
    </row>
    <row r="18941" spans="1:12" x14ac:dyDescent="0.3">
      <c r="A18941" s="286" t="str">
        <f t="shared" si="592"/>
        <v>2020</v>
      </c>
      <c r="B18941" s="205" t="s">
        <v>691</v>
      </c>
      <c r="C18941" s="205" t="s">
        <v>692</v>
      </c>
      <c r="D18941" s="72" t="str">
        <f t="shared" si="591"/>
        <v>jul/2020</v>
      </c>
      <c r="E18941" s="206">
        <v>44028</v>
      </c>
      <c r="F18941" s="205">
        <v>119146</v>
      </c>
      <c r="G18941" s="205" t="s">
        <v>287</v>
      </c>
      <c r="H18941" s="207" t="s">
        <v>178</v>
      </c>
      <c r="I18941" s="207" t="s">
        <v>241</v>
      </c>
      <c r="J18941" s="207">
        <v>-678.81</v>
      </c>
      <c r="K18941" s="79" t="str">
        <f>IFERROR(IFERROR(VLOOKUP(I18941,'DE-PARA'!B:D,3,0),VLOOKUP(I18941,'DE-PARA'!C:D,2,0)),"NÃO ENCONTRADO")</f>
        <v>Materiais</v>
      </c>
      <c r="L18941" s="56" t="str">
        <f>VLOOKUP(K18941,'Base -Receita-Despesa'!$B:$AS,1,FALSE)</f>
        <v>Materiais</v>
      </c>
    </row>
    <row r="18942" spans="1:12" x14ac:dyDescent="0.3">
      <c r="A18942" s="286" t="str">
        <f t="shared" si="592"/>
        <v>2020</v>
      </c>
      <c r="B18942" s="205" t="s">
        <v>691</v>
      </c>
      <c r="C18942" s="205" t="s">
        <v>692</v>
      </c>
      <c r="D18942" s="72" t="str">
        <f t="shared" si="591"/>
        <v>jul/2020</v>
      </c>
      <c r="E18942" s="206">
        <v>44028</v>
      </c>
      <c r="F18942" s="205">
        <v>543023</v>
      </c>
      <c r="G18942" s="205" t="s">
        <v>287</v>
      </c>
      <c r="H18942" s="207" t="s">
        <v>3084</v>
      </c>
      <c r="I18942" s="207" t="s">
        <v>240</v>
      </c>
      <c r="J18942" s="208">
        <v>-20942</v>
      </c>
      <c r="K18942" s="79" t="str">
        <f>IFERROR(IFERROR(VLOOKUP(I18942,'DE-PARA'!B:D,3,0),VLOOKUP(I18942,'DE-PARA'!C:D,2,0)),"NÃO ENCONTRADO")</f>
        <v>Materiais</v>
      </c>
      <c r="L18942" s="56" t="str">
        <f>VLOOKUP(K18942,'Base -Receita-Despesa'!$B:$AS,1,FALSE)</f>
        <v>Materiais</v>
      </c>
    </row>
    <row r="18943" spans="1:12" x14ac:dyDescent="0.3">
      <c r="A18943" s="286" t="str">
        <f t="shared" si="592"/>
        <v>2020</v>
      </c>
      <c r="B18943" s="205" t="s">
        <v>691</v>
      </c>
      <c r="C18943" s="205" t="s">
        <v>692</v>
      </c>
      <c r="D18943" s="72" t="str">
        <f t="shared" si="591"/>
        <v>jul/2020</v>
      </c>
      <c r="E18943" s="206">
        <v>44028</v>
      </c>
      <c r="F18943" s="205">
        <v>9185</v>
      </c>
      <c r="G18943" s="205" t="s">
        <v>287</v>
      </c>
      <c r="H18943" s="207" t="s">
        <v>2897</v>
      </c>
      <c r="I18943" s="207" t="s">
        <v>240</v>
      </c>
      <c r="J18943" s="208">
        <v>-7944.36</v>
      </c>
      <c r="K18943" s="79" t="str">
        <f>IFERROR(IFERROR(VLOOKUP(I18943,'DE-PARA'!B:D,3,0),VLOOKUP(I18943,'DE-PARA'!C:D,2,0)),"NÃO ENCONTRADO")</f>
        <v>Materiais</v>
      </c>
      <c r="L18943" s="56" t="str">
        <f>VLOOKUP(K18943,'Base -Receita-Despesa'!$B:$AS,1,FALSE)</f>
        <v>Materiais</v>
      </c>
    </row>
    <row r="18944" spans="1:12" x14ac:dyDescent="0.3">
      <c r="A18944" s="286" t="str">
        <f t="shared" si="592"/>
        <v>2020</v>
      </c>
      <c r="B18944" s="205" t="s">
        <v>691</v>
      </c>
      <c r="C18944" s="205" t="s">
        <v>692</v>
      </c>
      <c r="D18944" s="72" t="str">
        <f t="shared" si="591"/>
        <v>jul/2020</v>
      </c>
      <c r="E18944" s="206">
        <v>44028</v>
      </c>
      <c r="F18944" s="205">
        <v>9186</v>
      </c>
      <c r="G18944" s="205" t="s">
        <v>287</v>
      </c>
      <c r="H18944" s="207" t="s">
        <v>2897</v>
      </c>
      <c r="I18944" s="207" t="s">
        <v>240</v>
      </c>
      <c r="J18944" s="207">
        <v>-656.5</v>
      </c>
      <c r="K18944" s="79" t="str">
        <f>IFERROR(IFERROR(VLOOKUP(I18944,'DE-PARA'!B:D,3,0),VLOOKUP(I18944,'DE-PARA'!C:D,2,0)),"NÃO ENCONTRADO")</f>
        <v>Materiais</v>
      </c>
      <c r="L18944" s="56" t="str">
        <f>VLOOKUP(K18944,'Base -Receita-Despesa'!$B:$AS,1,FALSE)</f>
        <v>Materiais</v>
      </c>
    </row>
    <row r="18945" spans="1:12" x14ac:dyDescent="0.3">
      <c r="A18945" s="286" t="str">
        <f t="shared" si="592"/>
        <v>2020</v>
      </c>
      <c r="B18945" s="205" t="s">
        <v>691</v>
      </c>
      <c r="C18945" s="205" t="s">
        <v>692</v>
      </c>
      <c r="D18945" s="72" t="str">
        <f t="shared" si="591"/>
        <v>jul/2020</v>
      </c>
      <c r="E18945" s="206">
        <v>44028</v>
      </c>
      <c r="F18945" s="205">
        <v>9185</v>
      </c>
      <c r="G18945" s="205" t="s">
        <v>287</v>
      </c>
      <c r="H18945" s="207" t="s">
        <v>2897</v>
      </c>
      <c r="I18945" s="207" t="s">
        <v>189</v>
      </c>
      <c r="J18945" s="207">
        <v>-418.17</v>
      </c>
      <c r="K18945" s="79" t="str">
        <f>IFERROR(IFERROR(VLOOKUP(I18945,'DE-PARA'!B:D,3,0),VLOOKUP(I18945,'DE-PARA'!C:D,2,0)),"NÃO ENCONTRADO")</f>
        <v>Outras Saídas</v>
      </c>
      <c r="L18945" s="56" t="str">
        <f>VLOOKUP(K18945,'Base -Receita-Despesa'!$B:$AS,1,FALSE)</f>
        <v>Outras Saídas</v>
      </c>
    </row>
    <row r="18946" spans="1:12" x14ac:dyDescent="0.3">
      <c r="A18946" s="286" t="str">
        <f t="shared" si="592"/>
        <v>2020</v>
      </c>
      <c r="B18946" s="205" t="s">
        <v>691</v>
      </c>
      <c r="C18946" s="205" t="s">
        <v>692</v>
      </c>
      <c r="D18946" s="72" t="str">
        <f t="shared" si="591"/>
        <v>jul/2020</v>
      </c>
      <c r="E18946" s="206">
        <v>44028</v>
      </c>
      <c r="F18946" s="205">
        <v>9186</v>
      </c>
      <c r="G18946" s="205" t="s">
        <v>287</v>
      </c>
      <c r="H18946" s="207" t="s">
        <v>2897</v>
      </c>
      <c r="I18946" s="207" t="s">
        <v>189</v>
      </c>
      <c r="J18946" s="207">
        <v>-174.71</v>
      </c>
      <c r="K18946" s="79" t="str">
        <f>IFERROR(IFERROR(VLOOKUP(I18946,'DE-PARA'!B:D,3,0),VLOOKUP(I18946,'DE-PARA'!C:D,2,0)),"NÃO ENCONTRADO")</f>
        <v>Outras Saídas</v>
      </c>
      <c r="L18946" s="56" t="str">
        <f>VLOOKUP(K18946,'Base -Receita-Despesa'!$B:$AS,1,FALSE)</f>
        <v>Outras Saídas</v>
      </c>
    </row>
    <row r="18947" spans="1:12" x14ac:dyDescent="0.3">
      <c r="A18947" s="286" t="str">
        <f t="shared" si="592"/>
        <v>2020</v>
      </c>
      <c r="B18947" s="205" t="s">
        <v>691</v>
      </c>
      <c r="C18947" s="205" t="s">
        <v>692</v>
      </c>
      <c r="D18947" s="72" t="str">
        <f t="shared" si="591"/>
        <v>jul/2020</v>
      </c>
      <c r="E18947" s="206">
        <v>44028</v>
      </c>
      <c r="F18947" s="205">
        <v>413</v>
      </c>
      <c r="G18947" s="205" t="s">
        <v>287</v>
      </c>
      <c r="H18947" s="207" t="s">
        <v>2988</v>
      </c>
      <c r="I18947" s="207" t="s">
        <v>163</v>
      </c>
      <c r="J18947" s="208">
        <v>-3220</v>
      </c>
      <c r="K18947" s="79" t="str">
        <f>IFERROR(IFERROR(VLOOKUP(I18947,'DE-PARA'!B:D,3,0),VLOOKUP(I18947,'DE-PARA'!C:D,2,0)),"NÃO ENCONTRADO")</f>
        <v>Serviços</v>
      </c>
      <c r="L18947" s="56" t="str">
        <f>VLOOKUP(K18947,'Base -Receita-Despesa'!$B:$AS,1,FALSE)</f>
        <v>Serviços</v>
      </c>
    </row>
    <row r="18948" spans="1:12" x14ac:dyDescent="0.3">
      <c r="A18948" s="286" t="str">
        <f t="shared" si="592"/>
        <v>2020</v>
      </c>
      <c r="B18948" s="205" t="s">
        <v>691</v>
      </c>
      <c r="C18948" s="205" t="s">
        <v>692</v>
      </c>
      <c r="D18948" s="72" t="str">
        <f t="shared" ref="D18948:D19011" si="593">TEXT(E18948,"mmm/aaaa")</f>
        <v>jul/2020</v>
      </c>
      <c r="E18948" s="206">
        <v>44028</v>
      </c>
      <c r="F18948" s="205">
        <v>308</v>
      </c>
      <c r="G18948" s="205" t="s">
        <v>287</v>
      </c>
      <c r="H18948" s="207" t="s">
        <v>3075</v>
      </c>
      <c r="I18948" s="207" t="s">
        <v>235</v>
      </c>
      <c r="J18948" s="208">
        <v>-3421.93</v>
      </c>
      <c r="K18948" s="79" t="str">
        <f>IFERROR(IFERROR(VLOOKUP(I18948,'DE-PARA'!B:D,3,0),VLOOKUP(I18948,'DE-PARA'!C:D,2,0)),"NÃO ENCONTRADO")</f>
        <v>Pessoal</v>
      </c>
      <c r="L18948" s="56" t="str">
        <f>VLOOKUP(K18948,'Base -Receita-Despesa'!$B:$AS,1,FALSE)</f>
        <v>Pessoal</v>
      </c>
    </row>
    <row r="18949" spans="1:12" x14ac:dyDescent="0.3">
      <c r="A18949" s="286" t="str">
        <f t="shared" si="592"/>
        <v>2020</v>
      </c>
      <c r="B18949" s="205" t="s">
        <v>691</v>
      </c>
      <c r="C18949" s="205" t="s">
        <v>692</v>
      </c>
      <c r="D18949" s="72" t="str">
        <f t="shared" si="593"/>
        <v>jul/2020</v>
      </c>
      <c r="E18949" s="206">
        <v>44028</v>
      </c>
      <c r="F18949" s="205" t="s">
        <v>314</v>
      </c>
      <c r="G18949" s="205" t="s">
        <v>287</v>
      </c>
      <c r="H18949" s="207" t="s">
        <v>1677</v>
      </c>
      <c r="I18949" s="207" t="s">
        <v>268</v>
      </c>
      <c r="J18949" s="207">
        <v>-517.94000000000005</v>
      </c>
      <c r="K18949" s="79" t="str">
        <f>IFERROR(IFERROR(VLOOKUP(I18949,'DE-PARA'!B:D,3,0),VLOOKUP(I18949,'DE-PARA'!C:D,2,0)),"NÃO ENCONTRADO")</f>
        <v>Despesas com Viagens</v>
      </c>
      <c r="L18949" s="56" t="str">
        <f>VLOOKUP(K18949,'Base -Receita-Despesa'!$B:$AS,1,FALSE)</f>
        <v>Despesas com Viagens</v>
      </c>
    </row>
    <row r="18950" spans="1:12" x14ac:dyDescent="0.3">
      <c r="A18950" s="286" t="str">
        <f t="shared" si="592"/>
        <v>2020</v>
      </c>
      <c r="B18950" s="205" t="s">
        <v>691</v>
      </c>
      <c r="C18950" s="205" t="s">
        <v>692</v>
      </c>
      <c r="D18950" s="72" t="str">
        <f t="shared" si="593"/>
        <v>jul/2020</v>
      </c>
      <c r="E18950" s="206">
        <v>44028</v>
      </c>
      <c r="F18950" s="205" t="s">
        <v>314</v>
      </c>
      <c r="G18950" s="205" t="s">
        <v>287</v>
      </c>
      <c r="H18950" s="207" t="s">
        <v>2654</v>
      </c>
      <c r="I18950" s="207" t="s">
        <v>268</v>
      </c>
      <c r="J18950" s="207">
        <v>-61</v>
      </c>
      <c r="K18950" s="79" t="str">
        <f>IFERROR(IFERROR(VLOOKUP(I18950,'DE-PARA'!B:D,3,0),VLOOKUP(I18950,'DE-PARA'!C:D,2,0)),"NÃO ENCONTRADO")</f>
        <v>Despesas com Viagens</v>
      </c>
      <c r="L18950" s="56" t="str">
        <f>VLOOKUP(K18950,'Base -Receita-Despesa'!$B:$AS,1,FALSE)</f>
        <v>Despesas com Viagens</v>
      </c>
    </row>
    <row r="18951" spans="1:12" x14ac:dyDescent="0.3">
      <c r="A18951" s="286" t="str">
        <f t="shared" si="592"/>
        <v>2020</v>
      </c>
      <c r="B18951" s="205" t="s">
        <v>691</v>
      </c>
      <c r="C18951" s="205" t="s">
        <v>692</v>
      </c>
      <c r="D18951" s="72" t="str">
        <f t="shared" si="593"/>
        <v>jul/2020</v>
      </c>
      <c r="E18951" s="206">
        <v>44028</v>
      </c>
      <c r="F18951" s="205" t="s">
        <v>314</v>
      </c>
      <c r="G18951" s="205" t="s">
        <v>287</v>
      </c>
      <c r="H18951" s="207" t="s">
        <v>2655</v>
      </c>
      <c r="I18951" s="207" t="s">
        <v>268</v>
      </c>
      <c r="J18951" s="207">
        <v>-42.26</v>
      </c>
      <c r="K18951" s="79" t="str">
        <f>IFERROR(IFERROR(VLOOKUP(I18951,'DE-PARA'!B:D,3,0),VLOOKUP(I18951,'DE-PARA'!C:D,2,0)),"NÃO ENCONTRADO")</f>
        <v>Despesas com Viagens</v>
      </c>
      <c r="L18951" s="56" t="str">
        <f>VLOOKUP(K18951,'Base -Receita-Despesa'!$B:$AS,1,FALSE)</f>
        <v>Despesas com Viagens</v>
      </c>
    </row>
    <row r="18952" spans="1:12" x14ac:dyDescent="0.3">
      <c r="A18952" s="286" t="str">
        <f t="shared" si="592"/>
        <v>2020</v>
      </c>
      <c r="B18952" s="205" t="s">
        <v>691</v>
      </c>
      <c r="C18952" s="205" t="s">
        <v>692</v>
      </c>
      <c r="D18952" s="72" t="str">
        <f t="shared" si="593"/>
        <v>jul/2020</v>
      </c>
      <c r="E18952" s="206">
        <v>44028</v>
      </c>
      <c r="F18952" s="205" t="s">
        <v>314</v>
      </c>
      <c r="G18952" s="205" t="s">
        <v>287</v>
      </c>
      <c r="H18952" s="207" t="s">
        <v>2655</v>
      </c>
      <c r="I18952" s="207" t="s">
        <v>268</v>
      </c>
      <c r="J18952" s="207">
        <v>-500.44</v>
      </c>
      <c r="K18952" s="79" t="str">
        <f>IFERROR(IFERROR(VLOOKUP(I18952,'DE-PARA'!B:D,3,0),VLOOKUP(I18952,'DE-PARA'!C:D,2,0)),"NÃO ENCONTRADO")</f>
        <v>Despesas com Viagens</v>
      </c>
      <c r="L18952" s="56" t="str">
        <f>VLOOKUP(K18952,'Base -Receita-Despesa'!$B:$AS,1,FALSE)</f>
        <v>Despesas com Viagens</v>
      </c>
    </row>
    <row r="18953" spans="1:12" x14ac:dyDescent="0.3">
      <c r="A18953" s="286" t="str">
        <f t="shared" si="592"/>
        <v>2020</v>
      </c>
      <c r="B18953" s="205" t="s">
        <v>691</v>
      </c>
      <c r="C18953" s="205" t="s">
        <v>692</v>
      </c>
      <c r="D18953" s="72" t="str">
        <f t="shared" si="593"/>
        <v>jul/2020</v>
      </c>
      <c r="E18953" s="206">
        <v>44028</v>
      </c>
      <c r="F18953" s="205" t="s">
        <v>314</v>
      </c>
      <c r="G18953" s="205" t="s">
        <v>287</v>
      </c>
      <c r="H18953" s="207" t="s">
        <v>2655</v>
      </c>
      <c r="I18953" s="207" t="s">
        <v>268</v>
      </c>
      <c r="J18953" s="207">
        <v>-50</v>
      </c>
      <c r="K18953" s="79" t="str">
        <f>IFERROR(IFERROR(VLOOKUP(I18953,'DE-PARA'!B:D,3,0),VLOOKUP(I18953,'DE-PARA'!C:D,2,0)),"NÃO ENCONTRADO")</f>
        <v>Despesas com Viagens</v>
      </c>
      <c r="L18953" s="56" t="str">
        <f>VLOOKUP(K18953,'Base -Receita-Despesa'!$B:$AS,1,FALSE)</f>
        <v>Despesas com Viagens</v>
      </c>
    </row>
    <row r="18954" spans="1:12" x14ac:dyDescent="0.3">
      <c r="A18954" s="286" t="str">
        <f t="shared" si="592"/>
        <v>2020</v>
      </c>
      <c r="B18954" s="205" t="s">
        <v>691</v>
      </c>
      <c r="C18954" s="205" t="s">
        <v>692</v>
      </c>
      <c r="D18954" s="72" t="str">
        <f t="shared" si="593"/>
        <v>jul/2020</v>
      </c>
      <c r="E18954" s="206">
        <v>44028</v>
      </c>
      <c r="F18954" s="205" t="s">
        <v>210</v>
      </c>
      <c r="G18954" s="205" t="s">
        <v>287</v>
      </c>
      <c r="H18954" s="207" t="s">
        <v>196</v>
      </c>
      <c r="I18954" s="207" t="s">
        <v>130</v>
      </c>
      <c r="J18954" s="207">
        <v>-10</v>
      </c>
      <c r="K18954" s="79" t="str">
        <f>IFERROR(IFERROR(VLOOKUP(I18954,'DE-PARA'!B:D,3,0),VLOOKUP(I18954,'DE-PARA'!C:D,2,0)),"NÃO ENCONTRADO")</f>
        <v>Outras Saídas</v>
      </c>
      <c r="L18954" s="56" t="str">
        <f>VLOOKUP(K18954,'Base -Receita-Despesa'!$B:$AS,1,FALSE)</f>
        <v>Outras Saídas</v>
      </c>
    </row>
    <row r="18955" spans="1:12" x14ac:dyDescent="0.3">
      <c r="A18955" s="286" t="str">
        <f t="shared" si="592"/>
        <v>2020</v>
      </c>
      <c r="B18955" s="205" t="s">
        <v>691</v>
      </c>
      <c r="C18955" s="205" t="s">
        <v>692</v>
      </c>
      <c r="D18955" s="72" t="str">
        <f t="shared" si="593"/>
        <v>jul/2020</v>
      </c>
      <c r="E18955" s="206">
        <v>44028</v>
      </c>
      <c r="F18955" s="205" t="s">
        <v>210</v>
      </c>
      <c r="G18955" s="205" t="s">
        <v>287</v>
      </c>
      <c r="H18955" s="207" t="s">
        <v>196</v>
      </c>
      <c r="I18955" s="207" t="s">
        <v>130</v>
      </c>
      <c r="J18955" s="207">
        <v>-10</v>
      </c>
      <c r="K18955" s="79" t="str">
        <f>IFERROR(IFERROR(VLOOKUP(I18955,'DE-PARA'!B:D,3,0),VLOOKUP(I18955,'DE-PARA'!C:D,2,0)),"NÃO ENCONTRADO")</f>
        <v>Outras Saídas</v>
      </c>
      <c r="L18955" s="56" t="str">
        <f>VLOOKUP(K18955,'Base -Receita-Despesa'!$B:$AS,1,FALSE)</f>
        <v>Outras Saídas</v>
      </c>
    </row>
    <row r="18956" spans="1:12" x14ac:dyDescent="0.3">
      <c r="A18956" s="286" t="str">
        <f t="shared" si="592"/>
        <v>2020</v>
      </c>
      <c r="B18956" s="205" t="s">
        <v>691</v>
      </c>
      <c r="C18956" s="205" t="s">
        <v>692</v>
      </c>
      <c r="D18956" s="72" t="str">
        <f t="shared" si="593"/>
        <v>jul/2020</v>
      </c>
      <c r="E18956" s="206">
        <v>44028</v>
      </c>
      <c r="F18956" s="205" t="s">
        <v>210</v>
      </c>
      <c r="G18956" s="205" t="s">
        <v>287</v>
      </c>
      <c r="H18956" s="207" t="s">
        <v>196</v>
      </c>
      <c r="I18956" s="207" t="s">
        <v>130</v>
      </c>
      <c r="J18956" s="207">
        <v>-10</v>
      </c>
      <c r="K18956" s="79" t="str">
        <f>IFERROR(IFERROR(VLOOKUP(I18956,'DE-PARA'!B:D,3,0),VLOOKUP(I18956,'DE-PARA'!C:D,2,0)),"NÃO ENCONTRADO")</f>
        <v>Outras Saídas</v>
      </c>
      <c r="L18956" s="56" t="str">
        <f>VLOOKUP(K18956,'Base -Receita-Despesa'!$B:$AS,1,FALSE)</f>
        <v>Outras Saídas</v>
      </c>
    </row>
    <row r="18957" spans="1:12" x14ac:dyDescent="0.3">
      <c r="A18957" s="286" t="str">
        <f t="shared" si="592"/>
        <v>2020</v>
      </c>
      <c r="B18957" s="205" t="s">
        <v>691</v>
      </c>
      <c r="C18957" s="205" t="s">
        <v>692</v>
      </c>
      <c r="D18957" s="72" t="str">
        <f t="shared" si="593"/>
        <v>jul/2020</v>
      </c>
      <c r="E18957" s="206">
        <v>44028</v>
      </c>
      <c r="F18957" s="205" t="s">
        <v>210</v>
      </c>
      <c r="G18957" s="205" t="s">
        <v>287</v>
      </c>
      <c r="H18957" s="207" t="s">
        <v>196</v>
      </c>
      <c r="I18957" s="207" t="s">
        <v>130</v>
      </c>
      <c r="J18957" s="207">
        <v>-10</v>
      </c>
      <c r="K18957" s="79" t="str">
        <f>IFERROR(IFERROR(VLOOKUP(I18957,'DE-PARA'!B:D,3,0),VLOOKUP(I18957,'DE-PARA'!C:D,2,0)),"NÃO ENCONTRADO")</f>
        <v>Outras Saídas</v>
      </c>
      <c r="L18957" s="56" t="str">
        <f>VLOOKUP(K18957,'Base -Receita-Despesa'!$B:$AS,1,FALSE)</f>
        <v>Outras Saídas</v>
      </c>
    </row>
    <row r="18958" spans="1:12" x14ac:dyDescent="0.3">
      <c r="A18958" s="286" t="str">
        <f t="shared" si="592"/>
        <v>2020</v>
      </c>
      <c r="B18958" s="205" t="s">
        <v>691</v>
      </c>
      <c r="C18958" s="205" t="s">
        <v>692</v>
      </c>
      <c r="D18958" s="72" t="str">
        <f t="shared" si="593"/>
        <v>jul/2020</v>
      </c>
      <c r="E18958" s="206">
        <v>44028</v>
      </c>
      <c r="F18958" s="205" t="s">
        <v>210</v>
      </c>
      <c r="G18958" s="205" t="s">
        <v>287</v>
      </c>
      <c r="H18958" s="207" t="s">
        <v>196</v>
      </c>
      <c r="I18958" s="207" t="s">
        <v>130</v>
      </c>
      <c r="J18958" s="207">
        <v>-10</v>
      </c>
      <c r="K18958" s="79" t="str">
        <f>IFERROR(IFERROR(VLOOKUP(I18958,'DE-PARA'!B:D,3,0),VLOOKUP(I18958,'DE-PARA'!C:D,2,0)),"NÃO ENCONTRADO")</f>
        <v>Outras Saídas</v>
      </c>
      <c r="L18958" s="56" t="str">
        <f>VLOOKUP(K18958,'Base -Receita-Despesa'!$B:$AS,1,FALSE)</f>
        <v>Outras Saídas</v>
      </c>
    </row>
    <row r="18959" spans="1:12" x14ac:dyDescent="0.3">
      <c r="A18959" s="286" t="str">
        <f t="shared" si="592"/>
        <v>2020</v>
      </c>
      <c r="B18959" s="205" t="s">
        <v>691</v>
      </c>
      <c r="C18959" s="205" t="s">
        <v>692</v>
      </c>
      <c r="D18959" s="72" t="str">
        <f t="shared" si="593"/>
        <v>jul/2020</v>
      </c>
      <c r="E18959" s="206">
        <v>44028</v>
      </c>
      <c r="F18959" s="205" t="s">
        <v>210</v>
      </c>
      <c r="G18959" s="205" t="s">
        <v>287</v>
      </c>
      <c r="H18959" s="207" t="s">
        <v>196</v>
      </c>
      <c r="I18959" s="207" t="s">
        <v>130</v>
      </c>
      <c r="J18959" s="207">
        <v>-10</v>
      </c>
      <c r="K18959" s="79" t="str">
        <f>IFERROR(IFERROR(VLOOKUP(I18959,'DE-PARA'!B:D,3,0),VLOOKUP(I18959,'DE-PARA'!C:D,2,0)),"NÃO ENCONTRADO")</f>
        <v>Outras Saídas</v>
      </c>
      <c r="L18959" s="56" t="str">
        <f>VLOOKUP(K18959,'Base -Receita-Despesa'!$B:$AS,1,FALSE)</f>
        <v>Outras Saídas</v>
      </c>
    </row>
    <row r="18960" spans="1:12" x14ac:dyDescent="0.3">
      <c r="A18960" s="286" t="str">
        <f t="shared" si="592"/>
        <v>2020</v>
      </c>
      <c r="B18960" s="205" t="s">
        <v>691</v>
      </c>
      <c r="C18960" s="205" t="s">
        <v>692</v>
      </c>
      <c r="D18960" s="72" t="str">
        <f t="shared" si="593"/>
        <v>jul/2020</v>
      </c>
      <c r="E18960" s="206">
        <v>44028</v>
      </c>
      <c r="F18960" s="205" t="s">
        <v>210</v>
      </c>
      <c r="G18960" s="205" t="s">
        <v>287</v>
      </c>
      <c r="H18960" s="207" t="s">
        <v>196</v>
      </c>
      <c r="I18960" s="207" t="s">
        <v>130</v>
      </c>
      <c r="J18960" s="207">
        <v>-10</v>
      </c>
      <c r="K18960" s="79" t="str">
        <f>IFERROR(IFERROR(VLOOKUP(I18960,'DE-PARA'!B:D,3,0),VLOOKUP(I18960,'DE-PARA'!C:D,2,0)),"NÃO ENCONTRADO")</f>
        <v>Outras Saídas</v>
      </c>
      <c r="L18960" s="56" t="str">
        <f>VLOOKUP(K18960,'Base -Receita-Despesa'!$B:$AS,1,FALSE)</f>
        <v>Outras Saídas</v>
      </c>
    </row>
    <row r="18961" spans="1:12" x14ac:dyDescent="0.3">
      <c r="A18961" s="286" t="str">
        <f t="shared" si="592"/>
        <v>2020</v>
      </c>
      <c r="B18961" s="205" t="s">
        <v>691</v>
      </c>
      <c r="C18961" s="205" t="s">
        <v>692</v>
      </c>
      <c r="D18961" s="72" t="str">
        <f t="shared" si="593"/>
        <v>jul/2020</v>
      </c>
      <c r="E18961" s="206">
        <v>44028</v>
      </c>
      <c r="F18961" s="205" t="s">
        <v>210</v>
      </c>
      <c r="G18961" s="205" t="s">
        <v>287</v>
      </c>
      <c r="H18961" s="207" t="s">
        <v>196</v>
      </c>
      <c r="I18961" s="207" t="s">
        <v>130</v>
      </c>
      <c r="J18961" s="207">
        <v>-10</v>
      </c>
      <c r="K18961" s="79" t="str">
        <f>IFERROR(IFERROR(VLOOKUP(I18961,'DE-PARA'!B:D,3,0),VLOOKUP(I18961,'DE-PARA'!C:D,2,0)),"NÃO ENCONTRADO")</f>
        <v>Outras Saídas</v>
      </c>
      <c r="L18961" s="56" t="str">
        <f>VLOOKUP(K18961,'Base -Receita-Despesa'!$B:$AS,1,FALSE)</f>
        <v>Outras Saídas</v>
      </c>
    </row>
    <row r="18962" spans="1:12" x14ac:dyDescent="0.3">
      <c r="A18962" s="286" t="str">
        <f t="shared" si="592"/>
        <v>2020</v>
      </c>
      <c r="B18962" s="205" t="s">
        <v>691</v>
      </c>
      <c r="C18962" s="205" t="s">
        <v>692</v>
      </c>
      <c r="D18962" s="72" t="str">
        <f t="shared" si="593"/>
        <v>jul/2020</v>
      </c>
      <c r="E18962" s="206">
        <v>44028</v>
      </c>
      <c r="F18962" s="205" t="s">
        <v>210</v>
      </c>
      <c r="G18962" s="205" t="s">
        <v>287</v>
      </c>
      <c r="H18962" s="207" t="s">
        <v>196</v>
      </c>
      <c r="I18962" s="207" t="s">
        <v>130</v>
      </c>
      <c r="J18962" s="207">
        <v>-10</v>
      </c>
      <c r="K18962" s="79" t="str">
        <f>IFERROR(IFERROR(VLOOKUP(I18962,'DE-PARA'!B:D,3,0),VLOOKUP(I18962,'DE-PARA'!C:D,2,0)),"NÃO ENCONTRADO")</f>
        <v>Outras Saídas</v>
      </c>
      <c r="L18962" s="56" t="str">
        <f>VLOOKUP(K18962,'Base -Receita-Despesa'!$B:$AS,1,FALSE)</f>
        <v>Outras Saídas</v>
      </c>
    </row>
    <row r="18963" spans="1:12" x14ac:dyDescent="0.3">
      <c r="A18963" s="286" t="str">
        <f t="shared" si="592"/>
        <v>2020</v>
      </c>
      <c r="B18963" s="205" t="s">
        <v>691</v>
      </c>
      <c r="C18963" s="205" t="s">
        <v>692</v>
      </c>
      <c r="D18963" s="72" t="str">
        <f t="shared" si="593"/>
        <v>jul/2020</v>
      </c>
      <c r="E18963" s="206">
        <v>44028</v>
      </c>
      <c r="F18963" s="205" t="s">
        <v>210</v>
      </c>
      <c r="G18963" s="205" t="s">
        <v>287</v>
      </c>
      <c r="H18963" s="207" t="s">
        <v>196</v>
      </c>
      <c r="I18963" s="207" t="s">
        <v>130</v>
      </c>
      <c r="J18963" s="207">
        <v>-10</v>
      </c>
      <c r="K18963" s="79" t="str">
        <f>IFERROR(IFERROR(VLOOKUP(I18963,'DE-PARA'!B:D,3,0),VLOOKUP(I18963,'DE-PARA'!C:D,2,0)),"NÃO ENCONTRADO")</f>
        <v>Outras Saídas</v>
      </c>
      <c r="L18963" s="56" t="str">
        <f>VLOOKUP(K18963,'Base -Receita-Despesa'!$B:$AS,1,FALSE)</f>
        <v>Outras Saídas</v>
      </c>
    </row>
    <row r="18964" spans="1:12" x14ac:dyDescent="0.3">
      <c r="A18964" s="286" t="str">
        <f t="shared" si="592"/>
        <v>2020</v>
      </c>
      <c r="B18964" s="205" t="s">
        <v>691</v>
      </c>
      <c r="C18964" s="205" t="s">
        <v>692</v>
      </c>
      <c r="D18964" s="72" t="str">
        <f t="shared" si="593"/>
        <v>jul/2020</v>
      </c>
      <c r="E18964" s="206">
        <v>44028</v>
      </c>
      <c r="F18964" s="205" t="s">
        <v>210</v>
      </c>
      <c r="G18964" s="205" t="s">
        <v>287</v>
      </c>
      <c r="H18964" s="207" t="s">
        <v>196</v>
      </c>
      <c r="I18964" s="207" t="s">
        <v>130</v>
      </c>
      <c r="J18964" s="207">
        <v>-10</v>
      </c>
      <c r="K18964" s="79" t="str">
        <f>IFERROR(IFERROR(VLOOKUP(I18964,'DE-PARA'!B:D,3,0),VLOOKUP(I18964,'DE-PARA'!C:D,2,0)),"NÃO ENCONTRADO")</f>
        <v>Outras Saídas</v>
      </c>
      <c r="L18964" s="56" t="str">
        <f>VLOOKUP(K18964,'Base -Receita-Despesa'!$B:$AS,1,FALSE)</f>
        <v>Outras Saídas</v>
      </c>
    </row>
    <row r="18965" spans="1:12" x14ac:dyDescent="0.3">
      <c r="A18965" s="286" t="str">
        <f t="shared" si="592"/>
        <v>2020</v>
      </c>
      <c r="B18965" s="205" t="s">
        <v>691</v>
      </c>
      <c r="C18965" s="205" t="s">
        <v>692</v>
      </c>
      <c r="D18965" s="72" t="str">
        <f t="shared" si="593"/>
        <v>jul/2020</v>
      </c>
      <c r="E18965" s="206">
        <v>44028</v>
      </c>
      <c r="F18965" s="205" t="s">
        <v>210</v>
      </c>
      <c r="G18965" s="205" t="s">
        <v>287</v>
      </c>
      <c r="H18965" s="207" t="s">
        <v>196</v>
      </c>
      <c r="I18965" s="207" t="s">
        <v>130</v>
      </c>
      <c r="J18965" s="207">
        <v>-10</v>
      </c>
      <c r="K18965" s="79" t="str">
        <f>IFERROR(IFERROR(VLOOKUP(I18965,'DE-PARA'!B:D,3,0),VLOOKUP(I18965,'DE-PARA'!C:D,2,0)),"NÃO ENCONTRADO")</f>
        <v>Outras Saídas</v>
      </c>
      <c r="L18965" s="56" t="str">
        <f>VLOOKUP(K18965,'Base -Receita-Despesa'!$B:$AS,1,FALSE)</f>
        <v>Outras Saídas</v>
      </c>
    </row>
    <row r="18966" spans="1:12" x14ac:dyDescent="0.3">
      <c r="A18966" s="286" t="str">
        <f t="shared" si="592"/>
        <v>2020</v>
      </c>
      <c r="B18966" s="205" t="s">
        <v>691</v>
      </c>
      <c r="C18966" s="205" t="s">
        <v>692</v>
      </c>
      <c r="D18966" s="72" t="str">
        <f t="shared" si="593"/>
        <v>jul/2020</v>
      </c>
      <c r="E18966" s="206">
        <v>44028</v>
      </c>
      <c r="F18966" s="205" t="s">
        <v>210</v>
      </c>
      <c r="G18966" s="205" t="s">
        <v>287</v>
      </c>
      <c r="H18966" s="207" t="s">
        <v>196</v>
      </c>
      <c r="I18966" s="207" t="s">
        <v>130</v>
      </c>
      <c r="J18966" s="207">
        <v>-10</v>
      </c>
      <c r="K18966" s="79" t="str">
        <f>IFERROR(IFERROR(VLOOKUP(I18966,'DE-PARA'!B:D,3,0),VLOOKUP(I18966,'DE-PARA'!C:D,2,0)),"NÃO ENCONTRADO")</f>
        <v>Outras Saídas</v>
      </c>
      <c r="L18966" s="56" t="str">
        <f>VLOOKUP(K18966,'Base -Receita-Despesa'!$B:$AS,1,FALSE)</f>
        <v>Outras Saídas</v>
      </c>
    </row>
    <row r="18967" spans="1:12" x14ac:dyDescent="0.3">
      <c r="A18967" s="286" t="str">
        <f t="shared" si="592"/>
        <v>2020</v>
      </c>
      <c r="B18967" s="205" t="s">
        <v>691</v>
      </c>
      <c r="C18967" s="205" t="s">
        <v>692</v>
      </c>
      <c r="D18967" s="72" t="str">
        <f t="shared" si="593"/>
        <v>jul/2020</v>
      </c>
      <c r="E18967" s="206">
        <v>44028</v>
      </c>
      <c r="F18967" s="205" t="s">
        <v>210</v>
      </c>
      <c r="G18967" s="205" t="s">
        <v>287</v>
      </c>
      <c r="H18967" s="207" t="s">
        <v>196</v>
      </c>
      <c r="I18967" s="207" t="s">
        <v>130</v>
      </c>
      <c r="J18967" s="207">
        <v>-10</v>
      </c>
      <c r="K18967" s="79" t="str">
        <f>IFERROR(IFERROR(VLOOKUP(I18967,'DE-PARA'!B:D,3,0),VLOOKUP(I18967,'DE-PARA'!C:D,2,0)),"NÃO ENCONTRADO")</f>
        <v>Outras Saídas</v>
      </c>
      <c r="L18967" s="56" t="str">
        <f>VLOOKUP(K18967,'Base -Receita-Despesa'!$B:$AS,1,FALSE)</f>
        <v>Outras Saídas</v>
      </c>
    </row>
    <row r="18968" spans="1:12" x14ac:dyDescent="0.3">
      <c r="A18968" s="286" t="str">
        <f t="shared" si="592"/>
        <v>2020</v>
      </c>
      <c r="B18968" s="205" t="s">
        <v>691</v>
      </c>
      <c r="C18968" s="205" t="s">
        <v>692</v>
      </c>
      <c r="D18968" s="72" t="str">
        <f t="shared" si="593"/>
        <v>jul/2020</v>
      </c>
      <c r="E18968" s="206">
        <v>44028</v>
      </c>
      <c r="F18968" s="205" t="s">
        <v>210</v>
      </c>
      <c r="G18968" s="205" t="s">
        <v>287</v>
      </c>
      <c r="H18968" s="207" t="s">
        <v>133</v>
      </c>
      <c r="I18968" s="207" t="s">
        <v>130</v>
      </c>
      <c r="J18968" s="207">
        <v>-456.33</v>
      </c>
      <c r="K18968" s="79" t="str">
        <f>IFERROR(IFERROR(VLOOKUP(I18968,'DE-PARA'!B:D,3,0),VLOOKUP(I18968,'DE-PARA'!C:D,2,0)),"NÃO ENCONTRADO")</f>
        <v>Outras Saídas</v>
      </c>
      <c r="L18968" s="56" t="str">
        <f>VLOOKUP(K18968,'Base -Receita-Despesa'!$B:$AS,1,FALSE)</f>
        <v>Outras Saídas</v>
      </c>
    </row>
    <row r="18969" spans="1:12" x14ac:dyDescent="0.3">
      <c r="A18969" s="286" t="str">
        <f t="shared" si="592"/>
        <v>2020</v>
      </c>
      <c r="B18969" s="205" t="s">
        <v>693</v>
      </c>
      <c r="C18969" s="205" t="s">
        <v>692</v>
      </c>
      <c r="D18969" s="72" t="str">
        <f t="shared" si="593"/>
        <v>jul/2020</v>
      </c>
      <c r="E18969" s="206">
        <v>44029</v>
      </c>
      <c r="F18969" s="205" t="s">
        <v>140</v>
      </c>
      <c r="G18969" s="205" t="s">
        <v>287</v>
      </c>
      <c r="H18969" s="207" t="s">
        <v>140</v>
      </c>
      <c r="I18969" s="207" t="s">
        <v>227</v>
      </c>
      <c r="J18969" s="208">
        <v>17599.86</v>
      </c>
      <c r="K18969" s="79" t="str">
        <f>IFERROR(IFERROR(VLOOKUP(I18969,'DE-PARA'!B:D,3,0),VLOOKUP(I18969,'DE-PARA'!C:D,2,0)),"NÃO ENCONTRADO")</f>
        <v>Repasses Contrato de Gestão</v>
      </c>
      <c r="L18969" s="56" t="str">
        <f>VLOOKUP(K18969,'Base -Receita-Despesa'!$B:$AS,1,FALSE)</f>
        <v>Repasses Contrato de Gestão</v>
      </c>
    </row>
    <row r="18970" spans="1:12" x14ac:dyDescent="0.3">
      <c r="A18970" s="286" t="str">
        <f t="shared" si="592"/>
        <v>2020</v>
      </c>
      <c r="B18970" s="205" t="s">
        <v>693</v>
      </c>
      <c r="C18970" s="205" t="s">
        <v>692</v>
      </c>
      <c r="D18970" s="72" t="str">
        <f t="shared" si="593"/>
        <v>jul/2020</v>
      </c>
      <c r="E18970" s="206">
        <v>44029</v>
      </c>
      <c r="F18970" s="205" t="s">
        <v>201</v>
      </c>
      <c r="G18970" s="205" t="s">
        <v>287</v>
      </c>
      <c r="H18970" s="207" t="s">
        <v>1887</v>
      </c>
      <c r="I18970" s="207" t="s">
        <v>123</v>
      </c>
      <c r="J18970" s="208">
        <v>-272048.83</v>
      </c>
      <c r="K18970" s="79" t="str">
        <f>IFERROR(IFERROR(VLOOKUP(I18970,'DE-PARA'!B:D,3,0),VLOOKUP(I18970,'DE-PARA'!C:D,2,0)),"NÃO ENCONTRADO")</f>
        <v>TEV – Transferências Entre Contas (Entradas)</v>
      </c>
      <c r="L18970" s="56" t="str">
        <f>VLOOKUP(K18970,'Base -Receita-Despesa'!$B:$AS,1,FALSE)</f>
        <v>TEV – Transferências Entre Contas (Entradas)</v>
      </c>
    </row>
    <row r="18971" spans="1:12" x14ac:dyDescent="0.3">
      <c r="A18971" s="286" t="str">
        <f t="shared" si="592"/>
        <v>2020</v>
      </c>
      <c r="B18971" s="205" t="s">
        <v>691</v>
      </c>
      <c r="C18971" s="205" t="s">
        <v>692</v>
      </c>
      <c r="D18971" s="72" t="str">
        <f t="shared" si="593"/>
        <v>jul/2020</v>
      </c>
      <c r="E18971" s="206">
        <v>44029</v>
      </c>
      <c r="F18971" s="205" t="s">
        <v>201</v>
      </c>
      <c r="G18971" s="205" t="s">
        <v>287</v>
      </c>
      <c r="H18971" s="207" t="s">
        <v>1887</v>
      </c>
      <c r="I18971" s="207" t="s">
        <v>123</v>
      </c>
      <c r="J18971" s="208">
        <v>272048.83</v>
      </c>
      <c r="K18971" s="79" t="str">
        <f>IFERROR(IFERROR(VLOOKUP(I18971,'DE-PARA'!B:D,3,0),VLOOKUP(I18971,'DE-PARA'!C:D,2,0)),"NÃO ENCONTRADO")</f>
        <v>TEV – Transferências Entre Contas (Entradas)</v>
      </c>
      <c r="L18971" s="56" t="str">
        <f>VLOOKUP(K18971,'Base -Receita-Despesa'!$B:$AS,1,FALSE)</f>
        <v>TEV – Transferências Entre Contas (Entradas)</v>
      </c>
    </row>
    <row r="18972" spans="1:12" x14ac:dyDescent="0.3">
      <c r="A18972" s="286" t="str">
        <f t="shared" si="592"/>
        <v>2020</v>
      </c>
      <c r="B18972" s="205" t="s">
        <v>691</v>
      </c>
      <c r="C18972" s="205" t="s">
        <v>692</v>
      </c>
      <c r="D18972" s="72" t="str">
        <f t="shared" si="593"/>
        <v>jul/2020</v>
      </c>
      <c r="E18972" s="206">
        <v>44029</v>
      </c>
      <c r="F18972" s="205">
        <v>4658</v>
      </c>
      <c r="G18972" s="205" t="s">
        <v>287</v>
      </c>
      <c r="H18972" s="207" t="s">
        <v>3122</v>
      </c>
      <c r="I18972" s="207" t="s">
        <v>248</v>
      </c>
      <c r="J18972" s="208">
        <v>-2091.5</v>
      </c>
      <c r="K18972" s="79" t="str">
        <f>IFERROR(IFERROR(VLOOKUP(I18972,'DE-PARA'!B:D,3,0),VLOOKUP(I18972,'DE-PARA'!C:D,2,0)),"NÃO ENCONTRADO")</f>
        <v>Materiais</v>
      </c>
      <c r="L18972" s="56" t="str">
        <f>VLOOKUP(K18972,'Base -Receita-Despesa'!$B:$AS,1,FALSE)</f>
        <v>Materiais</v>
      </c>
    </row>
    <row r="18973" spans="1:12" x14ac:dyDescent="0.3">
      <c r="A18973" s="286" t="str">
        <f t="shared" si="592"/>
        <v>2020</v>
      </c>
      <c r="B18973" s="205" t="s">
        <v>691</v>
      </c>
      <c r="C18973" s="205" t="s">
        <v>692</v>
      </c>
      <c r="D18973" s="72" t="str">
        <f t="shared" si="593"/>
        <v>jul/2020</v>
      </c>
      <c r="E18973" s="206">
        <v>44029</v>
      </c>
      <c r="F18973" s="205">
        <v>7898</v>
      </c>
      <c r="G18973" s="205" t="s">
        <v>287</v>
      </c>
      <c r="H18973" s="207" t="s">
        <v>3047</v>
      </c>
      <c r="I18973" s="207" t="s">
        <v>240</v>
      </c>
      <c r="J18973" s="207">
        <v>-468</v>
      </c>
      <c r="K18973" s="79" t="str">
        <f>IFERROR(IFERROR(VLOOKUP(I18973,'DE-PARA'!B:D,3,0),VLOOKUP(I18973,'DE-PARA'!C:D,2,0)),"NÃO ENCONTRADO")</f>
        <v>Materiais</v>
      </c>
      <c r="L18973" s="56" t="str">
        <f>VLOOKUP(K18973,'Base -Receita-Despesa'!$B:$AS,1,FALSE)</f>
        <v>Materiais</v>
      </c>
    </row>
    <row r="18974" spans="1:12" x14ac:dyDescent="0.3">
      <c r="A18974" s="286" t="str">
        <f t="shared" si="592"/>
        <v>2020</v>
      </c>
      <c r="B18974" s="205" t="s">
        <v>691</v>
      </c>
      <c r="C18974" s="205" t="s">
        <v>692</v>
      </c>
      <c r="D18974" s="72" t="str">
        <f t="shared" si="593"/>
        <v>jul/2020</v>
      </c>
      <c r="E18974" s="206">
        <v>44029</v>
      </c>
      <c r="F18974" s="205">
        <v>9151</v>
      </c>
      <c r="G18974" s="205" t="s">
        <v>287</v>
      </c>
      <c r="H18974" s="207" t="s">
        <v>3123</v>
      </c>
      <c r="I18974" s="207" t="s">
        <v>135</v>
      </c>
      <c r="J18974" s="208">
        <v>-3180</v>
      </c>
      <c r="K18974" s="79" t="str">
        <f>IFERROR(IFERROR(VLOOKUP(I18974,'DE-PARA'!B:D,3,0),VLOOKUP(I18974,'DE-PARA'!C:D,2,0)),"NÃO ENCONTRADO")</f>
        <v>Concessionárias (água, luz e telefone)</v>
      </c>
      <c r="L18974" s="56" t="str">
        <f>VLOOKUP(K18974,'Base -Receita-Despesa'!$B:$AS,1,FALSE)</f>
        <v>Concessionárias (água, luz e telefone)</v>
      </c>
    </row>
    <row r="18975" spans="1:12" x14ac:dyDescent="0.3">
      <c r="A18975" s="286" t="str">
        <f t="shared" si="592"/>
        <v>2020</v>
      </c>
      <c r="B18975" s="205" t="s">
        <v>691</v>
      </c>
      <c r="C18975" s="205" t="s">
        <v>692</v>
      </c>
      <c r="D18975" s="72" t="str">
        <f t="shared" si="593"/>
        <v>jul/2020</v>
      </c>
      <c r="E18975" s="206">
        <v>44029</v>
      </c>
      <c r="F18975" s="205">
        <v>37133</v>
      </c>
      <c r="G18975" s="205" t="s">
        <v>287</v>
      </c>
      <c r="H18975" s="207" t="s">
        <v>3124</v>
      </c>
      <c r="I18975" s="207" t="s">
        <v>252</v>
      </c>
      <c r="J18975" s="208">
        <v>-9130</v>
      </c>
      <c r="K18975" s="79" t="str">
        <f>IFERROR(IFERROR(VLOOKUP(I18975,'DE-PARA'!B:D,3,0),VLOOKUP(I18975,'DE-PARA'!C:D,2,0)),"NÃO ENCONTRADO")</f>
        <v>Materiais</v>
      </c>
      <c r="L18975" s="56" t="str">
        <f>VLOOKUP(K18975,'Base -Receita-Despesa'!$B:$AS,1,FALSE)</f>
        <v>Materiais</v>
      </c>
    </row>
    <row r="18976" spans="1:12" x14ac:dyDescent="0.3">
      <c r="A18976" s="286" t="str">
        <f t="shared" si="592"/>
        <v>2020</v>
      </c>
      <c r="B18976" s="205" t="s">
        <v>691</v>
      </c>
      <c r="C18976" s="205" t="s">
        <v>692</v>
      </c>
      <c r="D18976" s="72" t="str">
        <f t="shared" si="593"/>
        <v>jul/2020</v>
      </c>
      <c r="E18976" s="206">
        <v>44029</v>
      </c>
      <c r="F18976" s="205">
        <v>383575</v>
      </c>
      <c r="G18976" s="205" t="s">
        <v>287</v>
      </c>
      <c r="H18976" s="207" t="s">
        <v>143</v>
      </c>
      <c r="I18976" s="207" t="s">
        <v>247</v>
      </c>
      <c r="J18976" s="207">
        <v>-57.5</v>
      </c>
      <c r="K18976" s="79" t="str">
        <f>IFERROR(IFERROR(VLOOKUP(I18976,'DE-PARA'!B:D,3,0),VLOOKUP(I18976,'DE-PARA'!C:D,2,0)),"NÃO ENCONTRADO")</f>
        <v>Materiais</v>
      </c>
      <c r="L18976" s="56" t="str">
        <f>VLOOKUP(K18976,'Base -Receita-Despesa'!$B:$AS,1,FALSE)</f>
        <v>Materiais</v>
      </c>
    </row>
    <row r="18977" spans="1:12" x14ac:dyDescent="0.3">
      <c r="A18977" s="286" t="str">
        <f t="shared" si="592"/>
        <v>2020</v>
      </c>
      <c r="B18977" s="205" t="s">
        <v>691</v>
      </c>
      <c r="C18977" s="205" t="s">
        <v>692</v>
      </c>
      <c r="D18977" s="72" t="str">
        <f t="shared" si="593"/>
        <v>jul/2020</v>
      </c>
      <c r="E18977" s="206">
        <v>44029</v>
      </c>
      <c r="F18977" s="205">
        <v>383574</v>
      </c>
      <c r="G18977" s="205" t="s">
        <v>287</v>
      </c>
      <c r="H18977" s="207" t="s">
        <v>143</v>
      </c>
      <c r="I18977" s="207" t="s">
        <v>247</v>
      </c>
      <c r="J18977" s="208">
        <v>-4158.68</v>
      </c>
      <c r="K18977" s="79" t="str">
        <f>IFERROR(IFERROR(VLOOKUP(I18977,'DE-PARA'!B:D,3,0),VLOOKUP(I18977,'DE-PARA'!C:D,2,0)),"NÃO ENCONTRADO")</f>
        <v>Materiais</v>
      </c>
      <c r="L18977" s="56" t="str">
        <f>VLOOKUP(K18977,'Base -Receita-Despesa'!$B:$AS,1,FALSE)</f>
        <v>Materiais</v>
      </c>
    </row>
    <row r="18978" spans="1:12" x14ac:dyDescent="0.3">
      <c r="A18978" s="286" t="str">
        <f t="shared" si="592"/>
        <v>2020</v>
      </c>
      <c r="B18978" s="205" t="s">
        <v>691</v>
      </c>
      <c r="C18978" s="205" t="s">
        <v>692</v>
      </c>
      <c r="D18978" s="72" t="str">
        <f t="shared" si="593"/>
        <v>jul/2020</v>
      </c>
      <c r="E18978" s="206">
        <v>44029</v>
      </c>
      <c r="F18978" s="205">
        <v>381854</v>
      </c>
      <c r="G18978" s="205" t="s">
        <v>287</v>
      </c>
      <c r="H18978" s="207" t="s">
        <v>143</v>
      </c>
      <c r="I18978" s="207" t="s">
        <v>249</v>
      </c>
      <c r="J18978" s="208">
        <v>-1391.6</v>
      </c>
      <c r="K18978" s="79" t="str">
        <f>IFERROR(IFERROR(VLOOKUP(I18978,'DE-PARA'!B:D,3,0),VLOOKUP(I18978,'DE-PARA'!C:D,2,0)),"NÃO ENCONTRADO")</f>
        <v>Materiais</v>
      </c>
      <c r="L18978" s="56" t="str">
        <f>VLOOKUP(K18978,'Base -Receita-Despesa'!$B:$AS,1,FALSE)</f>
        <v>Materiais</v>
      </c>
    </row>
    <row r="18979" spans="1:12" x14ac:dyDescent="0.3">
      <c r="A18979" s="286" t="str">
        <f t="shared" si="592"/>
        <v>2020</v>
      </c>
      <c r="B18979" s="205" t="s">
        <v>691</v>
      </c>
      <c r="C18979" s="205" t="s">
        <v>692</v>
      </c>
      <c r="D18979" s="72" t="str">
        <f t="shared" si="593"/>
        <v>jul/2020</v>
      </c>
      <c r="E18979" s="206">
        <v>44029</v>
      </c>
      <c r="F18979" s="205">
        <v>378979</v>
      </c>
      <c r="G18979" s="205" t="s">
        <v>287</v>
      </c>
      <c r="H18979" s="207" t="s">
        <v>143</v>
      </c>
      <c r="I18979" s="207" t="s">
        <v>247</v>
      </c>
      <c r="J18979" s="208">
        <v>-4660.6099999999997</v>
      </c>
      <c r="K18979" s="79" t="str">
        <f>IFERROR(IFERROR(VLOOKUP(I18979,'DE-PARA'!B:D,3,0),VLOOKUP(I18979,'DE-PARA'!C:D,2,0)),"NÃO ENCONTRADO")</f>
        <v>Materiais</v>
      </c>
      <c r="L18979" s="56" t="str">
        <f>VLOOKUP(K18979,'Base -Receita-Despesa'!$B:$AS,1,FALSE)</f>
        <v>Materiais</v>
      </c>
    </row>
    <row r="18980" spans="1:12" x14ac:dyDescent="0.3">
      <c r="A18980" s="286" t="str">
        <f t="shared" si="592"/>
        <v>2020</v>
      </c>
      <c r="B18980" s="205" t="s">
        <v>691</v>
      </c>
      <c r="C18980" s="205" t="s">
        <v>692</v>
      </c>
      <c r="D18980" s="72" t="str">
        <f t="shared" si="593"/>
        <v>jul/2020</v>
      </c>
      <c r="E18980" s="206">
        <v>44029</v>
      </c>
      <c r="F18980" s="205">
        <v>371579</v>
      </c>
      <c r="G18980" s="205" t="s">
        <v>287</v>
      </c>
      <c r="H18980" s="207" t="s">
        <v>143</v>
      </c>
      <c r="I18980" s="207" t="s">
        <v>247</v>
      </c>
      <c r="J18980" s="208">
        <v>-4049.74</v>
      </c>
      <c r="K18980" s="79" t="str">
        <f>IFERROR(IFERROR(VLOOKUP(I18980,'DE-PARA'!B:D,3,0),VLOOKUP(I18980,'DE-PARA'!C:D,2,0)),"NÃO ENCONTRADO")</f>
        <v>Materiais</v>
      </c>
      <c r="L18980" s="56" t="str">
        <f>VLOOKUP(K18980,'Base -Receita-Despesa'!$B:$AS,1,FALSE)</f>
        <v>Materiais</v>
      </c>
    </row>
    <row r="18981" spans="1:12" x14ac:dyDescent="0.3">
      <c r="A18981" s="286" t="str">
        <f t="shared" si="592"/>
        <v>2020</v>
      </c>
      <c r="B18981" s="205" t="s">
        <v>691</v>
      </c>
      <c r="C18981" s="205" t="s">
        <v>692</v>
      </c>
      <c r="D18981" s="72" t="str">
        <f t="shared" si="593"/>
        <v>jul/2020</v>
      </c>
      <c r="E18981" s="206">
        <v>44029</v>
      </c>
      <c r="F18981" s="205">
        <v>375032</v>
      </c>
      <c r="G18981" s="205" t="s">
        <v>287</v>
      </c>
      <c r="H18981" s="207" t="s">
        <v>143</v>
      </c>
      <c r="I18981" s="207" t="s">
        <v>247</v>
      </c>
      <c r="J18981" s="208">
        <v>-5388.89</v>
      </c>
      <c r="K18981" s="79" t="str">
        <f>IFERROR(IFERROR(VLOOKUP(I18981,'DE-PARA'!B:D,3,0),VLOOKUP(I18981,'DE-PARA'!C:D,2,0)),"NÃO ENCONTRADO")</f>
        <v>Materiais</v>
      </c>
      <c r="L18981" s="56" t="str">
        <f>VLOOKUP(K18981,'Base -Receita-Despesa'!$B:$AS,1,FALSE)</f>
        <v>Materiais</v>
      </c>
    </row>
    <row r="18982" spans="1:12" x14ac:dyDescent="0.3">
      <c r="A18982" s="286" t="str">
        <f t="shared" si="592"/>
        <v>2020</v>
      </c>
      <c r="B18982" s="205" t="s">
        <v>691</v>
      </c>
      <c r="C18982" s="205" t="s">
        <v>692</v>
      </c>
      <c r="D18982" s="72" t="str">
        <f t="shared" si="593"/>
        <v>jul/2020</v>
      </c>
      <c r="E18982" s="206">
        <v>44029</v>
      </c>
      <c r="F18982" s="205">
        <v>10981</v>
      </c>
      <c r="G18982" s="205" t="s">
        <v>287</v>
      </c>
      <c r="H18982" s="207" t="s">
        <v>2850</v>
      </c>
      <c r="I18982" s="207" t="s">
        <v>137</v>
      </c>
      <c r="J18982" s="208">
        <v>-2099.0700000000002</v>
      </c>
      <c r="K18982" s="79" t="str">
        <f>IFERROR(IFERROR(VLOOKUP(I18982,'DE-PARA'!B:D,3,0),VLOOKUP(I18982,'DE-PARA'!C:D,2,0)),"NÃO ENCONTRADO")</f>
        <v>Materiais</v>
      </c>
      <c r="L18982" s="56" t="str">
        <f>VLOOKUP(K18982,'Base -Receita-Despesa'!$B:$AS,1,FALSE)</f>
        <v>Materiais</v>
      </c>
    </row>
    <row r="18983" spans="1:12" x14ac:dyDescent="0.3">
      <c r="A18983" s="286" t="str">
        <f t="shared" si="592"/>
        <v>2020</v>
      </c>
      <c r="B18983" s="205" t="s">
        <v>691</v>
      </c>
      <c r="C18983" s="205" t="s">
        <v>692</v>
      </c>
      <c r="D18983" s="72" t="str">
        <f t="shared" si="593"/>
        <v>jul/2020</v>
      </c>
      <c r="E18983" s="206">
        <v>44029</v>
      </c>
      <c r="F18983" s="205">
        <v>894984</v>
      </c>
      <c r="G18983" s="205" t="s">
        <v>313</v>
      </c>
      <c r="H18983" s="207" t="s">
        <v>3061</v>
      </c>
      <c r="I18983" s="207" t="s">
        <v>241</v>
      </c>
      <c r="J18983" s="208">
        <v>-1112.31</v>
      </c>
      <c r="K18983" s="79" t="str">
        <f>IFERROR(IFERROR(VLOOKUP(I18983,'DE-PARA'!B:D,3,0),VLOOKUP(I18983,'DE-PARA'!C:D,2,0)),"NÃO ENCONTRADO")</f>
        <v>Materiais</v>
      </c>
      <c r="L18983" s="56" t="str">
        <f>VLOOKUP(K18983,'Base -Receita-Despesa'!$B:$AS,1,FALSE)</f>
        <v>Materiais</v>
      </c>
    </row>
    <row r="18984" spans="1:12" x14ac:dyDescent="0.3">
      <c r="A18984" s="286" t="str">
        <f t="shared" si="592"/>
        <v>2020</v>
      </c>
      <c r="B18984" s="205" t="s">
        <v>691</v>
      </c>
      <c r="C18984" s="205" t="s">
        <v>692</v>
      </c>
      <c r="D18984" s="72" t="str">
        <f t="shared" si="593"/>
        <v>jul/2020</v>
      </c>
      <c r="E18984" s="206">
        <v>44029</v>
      </c>
      <c r="F18984" s="205">
        <v>891668</v>
      </c>
      <c r="G18984" s="205" t="s">
        <v>293</v>
      </c>
      <c r="H18984" s="207" t="s">
        <v>3061</v>
      </c>
      <c r="I18984" s="207" t="s">
        <v>241</v>
      </c>
      <c r="J18984" s="208">
        <v>-1994.7</v>
      </c>
      <c r="K18984" s="79" t="str">
        <f>IFERROR(IFERROR(VLOOKUP(I18984,'DE-PARA'!B:D,3,0),VLOOKUP(I18984,'DE-PARA'!C:D,2,0)),"NÃO ENCONTRADO")</f>
        <v>Materiais</v>
      </c>
      <c r="L18984" s="56" t="str">
        <f>VLOOKUP(K18984,'Base -Receita-Despesa'!$B:$AS,1,FALSE)</f>
        <v>Materiais</v>
      </c>
    </row>
    <row r="18985" spans="1:12" x14ac:dyDescent="0.3">
      <c r="A18985" s="286" t="str">
        <f t="shared" si="592"/>
        <v>2020</v>
      </c>
      <c r="B18985" s="205" t="s">
        <v>691</v>
      </c>
      <c r="C18985" s="205" t="s">
        <v>692</v>
      </c>
      <c r="D18985" s="72" t="str">
        <f t="shared" si="593"/>
        <v>jul/2020</v>
      </c>
      <c r="E18985" s="206">
        <v>44029</v>
      </c>
      <c r="F18985" s="205">
        <v>891597</v>
      </c>
      <c r="G18985" s="205" t="s">
        <v>293</v>
      </c>
      <c r="H18985" s="207" t="s">
        <v>3061</v>
      </c>
      <c r="I18985" s="207" t="s">
        <v>241</v>
      </c>
      <c r="J18985" s="208">
        <v>-1717.43</v>
      </c>
      <c r="K18985" s="79" t="str">
        <f>IFERROR(IFERROR(VLOOKUP(I18985,'DE-PARA'!B:D,3,0),VLOOKUP(I18985,'DE-PARA'!C:D,2,0)),"NÃO ENCONTRADO")</f>
        <v>Materiais</v>
      </c>
      <c r="L18985" s="56" t="str">
        <f>VLOOKUP(K18985,'Base -Receita-Despesa'!$B:$AS,1,FALSE)</f>
        <v>Materiais</v>
      </c>
    </row>
    <row r="18986" spans="1:12" x14ac:dyDescent="0.3">
      <c r="A18986" s="286" t="str">
        <f t="shared" si="592"/>
        <v>2020</v>
      </c>
      <c r="B18986" s="205" t="s">
        <v>691</v>
      </c>
      <c r="C18986" s="205" t="s">
        <v>692</v>
      </c>
      <c r="D18986" s="72" t="str">
        <f t="shared" si="593"/>
        <v>jul/2020</v>
      </c>
      <c r="E18986" s="206">
        <v>44029</v>
      </c>
      <c r="F18986" s="205">
        <v>892789</v>
      </c>
      <c r="G18986" s="205" t="s">
        <v>313</v>
      </c>
      <c r="H18986" s="207" t="s">
        <v>3061</v>
      </c>
      <c r="I18986" s="207" t="s">
        <v>241</v>
      </c>
      <c r="J18986" s="208">
        <v>-1716.13</v>
      </c>
      <c r="K18986" s="79" t="str">
        <f>IFERROR(IFERROR(VLOOKUP(I18986,'DE-PARA'!B:D,3,0),VLOOKUP(I18986,'DE-PARA'!C:D,2,0)),"NÃO ENCONTRADO")</f>
        <v>Materiais</v>
      </c>
      <c r="L18986" s="56" t="str">
        <f>VLOOKUP(K18986,'Base -Receita-Despesa'!$B:$AS,1,FALSE)</f>
        <v>Materiais</v>
      </c>
    </row>
    <row r="18987" spans="1:12" x14ac:dyDescent="0.3">
      <c r="A18987" s="286" t="str">
        <f t="shared" si="592"/>
        <v>2020</v>
      </c>
      <c r="B18987" s="205" t="s">
        <v>691</v>
      </c>
      <c r="C18987" s="205" t="s">
        <v>692</v>
      </c>
      <c r="D18987" s="72" t="str">
        <f t="shared" si="593"/>
        <v>jul/2020</v>
      </c>
      <c r="E18987" s="206">
        <v>44029</v>
      </c>
      <c r="F18987" s="205">
        <v>248639</v>
      </c>
      <c r="G18987" s="205" t="s">
        <v>287</v>
      </c>
      <c r="H18987" s="207" t="s">
        <v>3048</v>
      </c>
      <c r="I18987" s="207" t="s">
        <v>241</v>
      </c>
      <c r="J18987" s="207">
        <v>-941.84</v>
      </c>
      <c r="K18987" s="79" t="str">
        <f>IFERROR(IFERROR(VLOOKUP(I18987,'DE-PARA'!B:D,3,0),VLOOKUP(I18987,'DE-PARA'!C:D,2,0)),"NÃO ENCONTRADO")</f>
        <v>Materiais</v>
      </c>
      <c r="L18987" s="56" t="str">
        <f>VLOOKUP(K18987,'Base -Receita-Despesa'!$B:$AS,1,FALSE)</f>
        <v>Materiais</v>
      </c>
    </row>
    <row r="18988" spans="1:12" x14ac:dyDescent="0.3">
      <c r="A18988" s="286" t="str">
        <f t="shared" si="592"/>
        <v>2020</v>
      </c>
      <c r="B18988" s="205" t="s">
        <v>691</v>
      </c>
      <c r="C18988" s="205" t="s">
        <v>692</v>
      </c>
      <c r="D18988" s="72" t="str">
        <f t="shared" si="593"/>
        <v>jul/2020</v>
      </c>
      <c r="E18988" s="206">
        <v>44029</v>
      </c>
      <c r="F18988" s="205">
        <v>192001</v>
      </c>
      <c r="G18988" s="205" t="s">
        <v>303</v>
      </c>
      <c r="H18988" s="207" t="s">
        <v>1036</v>
      </c>
      <c r="I18988" s="207" t="s">
        <v>240</v>
      </c>
      <c r="J18988" s="208">
        <v>-1139</v>
      </c>
      <c r="K18988" s="79" t="str">
        <f>IFERROR(IFERROR(VLOOKUP(I18988,'DE-PARA'!B:D,3,0),VLOOKUP(I18988,'DE-PARA'!C:D,2,0)),"NÃO ENCONTRADO")</f>
        <v>Materiais</v>
      </c>
      <c r="L18988" s="56" t="str">
        <f>VLOOKUP(K18988,'Base -Receita-Despesa'!$B:$AS,1,FALSE)</f>
        <v>Materiais</v>
      </c>
    </row>
    <row r="18989" spans="1:12" x14ac:dyDescent="0.3">
      <c r="A18989" s="286" t="str">
        <f t="shared" si="592"/>
        <v>2020</v>
      </c>
      <c r="B18989" s="205" t="s">
        <v>691</v>
      </c>
      <c r="C18989" s="205" t="s">
        <v>692</v>
      </c>
      <c r="D18989" s="72" t="str">
        <f t="shared" si="593"/>
        <v>jul/2020</v>
      </c>
      <c r="E18989" s="206">
        <v>44029</v>
      </c>
      <c r="F18989" s="205">
        <v>192001</v>
      </c>
      <c r="G18989" s="205" t="s">
        <v>289</v>
      </c>
      <c r="H18989" s="207" t="s">
        <v>1036</v>
      </c>
      <c r="I18989" s="207" t="s">
        <v>240</v>
      </c>
      <c r="J18989" s="208">
        <v>-1139</v>
      </c>
      <c r="K18989" s="79" t="str">
        <f>IFERROR(IFERROR(VLOOKUP(I18989,'DE-PARA'!B:D,3,0),VLOOKUP(I18989,'DE-PARA'!C:D,2,0)),"NÃO ENCONTRADO")</f>
        <v>Materiais</v>
      </c>
      <c r="L18989" s="56" t="str">
        <f>VLOOKUP(K18989,'Base -Receita-Despesa'!$B:$AS,1,FALSE)</f>
        <v>Materiais</v>
      </c>
    </row>
    <row r="18990" spans="1:12" x14ac:dyDescent="0.3">
      <c r="A18990" s="286" t="str">
        <f t="shared" si="592"/>
        <v>2020</v>
      </c>
      <c r="B18990" s="205" t="s">
        <v>691</v>
      </c>
      <c r="C18990" s="205" t="s">
        <v>692</v>
      </c>
      <c r="D18990" s="72" t="str">
        <f t="shared" si="593"/>
        <v>jul/2020</v>
      </c>
      <c r="E18990" s="206">
        <v>44029</v>
      </c>
      <c r="F18990" s="205">
        <v>191779</v>
      </c>
      <c r="G18990" s="205" t="s">
        <v>303</v>
      </c>
      <c r="H18990" s="207" t="s">
        <v>1036</v>
      </c>
      <c r="I18990" s="207" t="s">
        <v>240</v>
      </c>
      <c r="J18990" s="208">
        <v>-1229</v>
      </c>
      <c r="K18990" s="79" t="str">
        <f>IFERROR(IFERROR(VLOOKUP(I18990,'DE-PARA'!B:D,3,0),VLOOKUP(I18990,'DE-PARA'!C:D,2,0)),"NÃO ENCONTRADO")</f>
        <v>Materiais</v>
      </c>
      <c r="L18990" s="56" t="str">
        <f>VLOOKUP(K18990,'Base -Receita-Despesa'!$B:$AS,1,FALSE)</f>
        <v>Materiais</v>
      </c>
    </row>
    <row r="18991" spans="1:12" x14ac:dyDescent="0.3">
      <c r="A18991" s="286" t="str">
        <f t="shared" si="592"/>
        <v>2020</v>
      </c>
      <c r="B18991" s="205" t="s">
        <v>691</v>
      </c>
      <c r="C18991" s="205" t="s">
        <v>692</v>
      </c>
      <c r="D18991" s="72" t="str">
        <f t="shared" si="593"/>
        <v>jul/2020</v>
      </c>
      <c r="E18991" s="206">
        <v>44029</v>
      </c>
      <c r="F18991" s="205">
        <v>191779</v>
      </c>
      <c r="G18991" s="205" t="s">
        <v>289</v>
      </c>
      <c r="H18991" s="207" t="s">
        <v>1036</v>
      </c>
      <c r="I18991" s="207" t="s">
        <v>240</v>
      </c>
      <c r="J18991" s="208">
        <v>-1229</v>
      </c>
      <c r="K18991" s="79" t="str">
        <f>IFERROR(IFERROR(VLOOKUP(I18991,'DE-PARA'!B:D,3,0),VLOOKUP(I18991,'DE-PARA'!C:D,2,0)),"NÃO ENCONTRADO")</f>
        <v>Materiais</v>
      </c>
      <c r="L18991" s="56" t="str">
        <f>VLOOKUP(K18991,'Base -Receita-Despesa'!$B:$AS,1,FALSE)</f>
        <v>Materiais</v>
      </c>
    </row>
    <row r="18992" spans="1:12" x14ac:dyDescent="0.3">
      <c r="A18992" s="286" t="str">
        <f t="shared" si="592"/>
        <v>2020</v>
      </c>
      <c r="B18992" s="205" t="s">
        <v>691</v>
      </c>
      <c r="C18992" s="205" t="s">
        <v>692</v>
      </c>
      <c r="D18992" s="72" t="str">
        <f t="shared" si="593"/>
        <v>jul/2020</v>
      </c>
      <c r="E18992" s="206">
        <v>44029</v>
      </c>
      <c r="F18992" s="205">
        <v>191900</v>
      </c>
      <c r="G18992" s="205" t="s">
        <v>287</v>
      </c>
      <c r="H18992" s="207" t="s">
        <v>1036</v>
      </c>
      <c r="I18992" s="207" t="s">
        <v>240</v>
      </c>
      <c r="J18992" s="208">
        <v>-8989.1</v>
      </c>
      <c r="K18992" s="79" t="str">
        <f>IFERROR(IFERROR(VLOOKUP(I18992,'DE-PARA'!B:D,3,0),VLOOKUP(I18992,'DE-PARA'!C:D,2,0)),"NÃO ENCONTRADO")</f>
        <v>Materiais</v>
      </c>
      <c r="L18992" s="56" t="str">
        <f>VLOOKUP(K18992,'Base -Receita-Despesa'!$B:$AS,1,FALSE)</f>
        <v>Materiais</v>
      </c>
    </row>
    <row r="18993" spans="1:12" x14ac:dyDescent="0.3">
      <c r="A18993" s="286" t="str">
        <f t="shared" si="592"/>
        <v>2020</v>
      </c>
      <c r="B18993" s="205" t="s">
        <v>691</v>
      </c>
      <c r="C18993" s="205" t="s">
        <v>692</v>
      </c>
      <c r="D18993" s="72" t="str">
        <f t="shared" si="593"/>
        <v>jul/2020</v>
      </c>
      <c r="E18993" s="206">
        <v>44029</v>
      </c>
      <c r="F18993" s="205">
        <v>191900</v>
      </c>
      <c r="G18993" s="205" t="s">
        <v>313</v>
      </c>
      <c r="H18993" s="207" t="s">
        <v>1036</v>
      </c>
      <c r="I18993" s="207" t="s">
        <v>240</v>
      </c>
      <c r="J18993" s="208">
        <v>-8989.1</v>
      </c>
      <c r="K18993" s="79" t="str">
        <f>IFERROR(IFERROR(VLOOKUP(I18993,'DE-PARA'!B:D,3,0),VLOOKUP(I18993,'DE-PARA'!C:D,2,0)),"NÃO ENCONTRADO")</f>
        <v>Materiais</v>
      </c>
      <c r="L18993" s="56" t="str">
        <f>VLOOKUP(K18993,'Base -Receita-Despesa'!$B:$AS,1,FALSE)</f>
        <v>Materiais</v>
      </c>
    </row>
    <row r="18994" spans="1:12" x14ac:dyDescent="0.3">
      <c r="A18994" s="286" t="str">
        <f t="shared" si="592"/>
        <v>2020</v>
      </c>
      <c r="B18994" s="205" t="s">
        <v>691</v>
      </c>
      <c r="C18994" s="205" t="s">
        <v>692</v>
      </c>
      <c r="D18994" s="72" t="str">
        <f t="shared" si="593"/>
        <v>jul/2020</v>
      </c>
      <c r="E18994" s="206">
        <v>44029</v>
      </c>
      <c r="F18994" s="205">
        <v>191900</v>
      </c>
      <c r="G18994" s="205" t="s">
        <v>293</v>
      </c>
      <c r="H18994" s="207" t="s">
        <v>1036</v>
      </c>
      <c r="I18994" s="207" t="s">
        <v>240</v>
      </c>
      <c r="J18994" s="208">
        <v>-8991.7999999999993</v>
      </c>
      <c r="K18994" s="79" t="str">
        <f>IFERROR(IFERROR(VLOOKUP(I18994,'DE-PARA'!B:D,3,0),VLOOKUP(I18994,'DE-PARA'!C:D,2,0)),"NÃO ENCONTRADO")</f>
        <v>Materiais</v>
      </c>
      <c r="L18994" s="56" t="str">
        <f>VLOOKUP(K18994,'Base -Receita-Despesa'!$B:$AS,1,FALSE)</f>
        <v>Materiais</v>
      </c>
    </row>
    <row r="18995" spans="1:12" x14ac:dyDescent="0.3">
      <c r="A18995" s="286" t="str">
        <f t="shared" si="592"/>
        <v>2020</v>
      </c>
      <c r="B18995" s="205" t="s">
        <v>691</v>
      </c>
      <c r="C18995" s="205" t="s">
        <v>692</v>
      </c>
      <c r="D18995" s="72" t="str">
        <f t="shared" si="593"/>
        <v>jul/2020</v>
      </c>
      <c r="E18995" s="206">
        <v>44029</v>
      </c>
      <c r="F18995" s="205">
        <v>192637</v>
      </c>
      <c r="G18995" s="205" t="s">
        <v>317</v>
      </c>
      <c r="H18995" s="207" t="s">
        <v>1036</v>
      </c>
      <c r="I18995" s="207" t="s">
        <v>240</v>
      </c>
      <c r="J18995" s="208">
        <v>-1852.65</v>
      </c>
      <c r="K18995" s="79" t="str">
        <f>IFERROR(IFERROR(VLOOKUP(I18995,'DE-PARA'!B:D,3,0),VLOOKUP(I18995,'DE-PARA'!C:D,2,0)),"NÃO ENCONTRADO")</f>
        <v>Materiais</v>
      </c>
      <c r="L18995" s="56" t="str">
        <f>VLOOKUP(K18995,'Base -Receita-Despesa'!$B:$AS,1,FALSE)</f>
        <v>Materiais</v>
      </c>
    </row>
    <row r="18996" spans="1:12" x14ac:dyDescent="0.3">
      <c r="A18996" s="286" t="str">
        <f t="shared" si="592"/>
        <v>2020</v>
      </c>
      <c r="B18996" s="205" t="s">
        <v>691</v>
      </c>
      <c r="C18996" s="205" t="s">
        <v>692</v>
      </c>
      <c r="D18996" s="72" t="str">
        <f t="shared" si="593"/>
        <v>jul/2020</v>
      </c>
      <c r="E18996" s="206">
        <v>44029</v>
      </c>
      <c r="F18996" s="205">
        <v>192637</v>
      </c>
      <c r="G18996" s="205" t="s">
        <v>313</v>
      </c>
      <c r="H18996" s="207" t="s">
        <v>1036</v>
      </c>
      <c r="I18996" s="207" t="s">
        <v>240</v>
      </c>
      <c r="J18996" s="208">
        <v>-1852.65</v>
      </c>
      <c r="K18996" s="79" t="str">
        <f>IFERROR(IFERROR(VLOOKUP(I18996,'DE-PARA'!B:D,3,0),VLOOKUP(I18996,'DE-PARA'!C:D,2,0)),"NÃO ENCONTRADO")</f>
        <v>Materiais</v>
      </c>
      <c r="L18996" s="56" t="str">
        <f>VLOOKUP(K18996,'Base -Receita-Despesa'!$B:$AS,1,FALSE)</f>
        <v>Materiais</v>
      </c>
    </row>
    <row r="18997" spans="1:12" x14ac:dyDescent="0.3">
      <c r="A18997" s="286" t="str">
        <f t="shared" si="592"/>
        <v>2020</v>
      </c>
      <c r="B18997" s="205" t="s">
        <v>691</v>
      </c>
      <c r="C18997" s="205" t="s">
        <v>692</v>
      </c>
      <c r="D18997" s="72" t="str">
        <f t="shared" si="593"/>
        <v>jul/2020</v>
      </c>
      <c r="E18997" s="206">
        <v>44029</v>
      </c>
      <c r="F18997" s="205">
        <v>192635</v>
      </c>
      <c r="G18997" s="205" t="s">
        <v>287</v>
      </c>
      <c r="H18997" s="207" t="s">
        <v>1036</v>
      </c>
      <c r="I18997" s="207" t="s">
        <v>243</v>
      </c>
      <c r="J18997" s="207">
        <v>-608</v>
      </c>
      <c r="K18997" s="79" t="str">
        <f>IFERROR(IFERROR(VLOOKUP(I18997,'DE-PARA'!B:D,3,0),VLOOKUP(I18997,'DE-PARA'!C:D,2,0)),"NÃO ENCONTRADO")</f>
        <v>Materiais</v>
      </c>
      <c r="L18997" s="56" t="str">
        <f>VLOOKUP(K18997,'Base -Receita-Despesa'!$B:$AS,1,FALSE)</f>
        <v>Materiais</v>
      </c>
    </row>
    <row r="18998" spans="1:12" x14ac:dyDescent="0.3">
      <c r="A18998" s="286" t="str">
        <f t="shared" si="592"/>
        <v>2020</v>
      </c>
      <c r="B18998" s="205" t="s">
        <v>691</v>
      </c>
      <c r="C18998" s="205" t="s">
        <v>692</v>
      </c>
      <c r="D18998" s="72" t="str">
        <f t="shared" si="593"/>
        <v>jul/2020</v>
      </c>
      <c r="E18998" s="206">
        <v>44029</v>
      </c>
      <c r="F18998" s="205">
        <v>4488</v>
      </c>
      <c r="G18998" s="205" t="s">
        <v>287</v>
      </c>
      <c r="H18998" s="207" t="s">
        <v>3122</v>
      </c>
      <c r="I18998" s="207" t="s">
        <v>248</v>
      </c>
      <c r="J18998" s="208">
        <v>-1928.5</v>
      </c>
      <c r="K18998" s="79" t="str">
        <f>IFERROR(IFERROR(VLOOKUP(I18998,'DE-PARA'!B:D,3,0),VLOOKUP(I18998,'DE-PARA'!C:D,2,0)),"NÃO ENCONTRADO")</f>
        <v>Materiais</v>
      </c>
      <c r="L18998" s="56" t="str">
        <f>VLOOKUP(K18998,'Base -Receita-Despesa'!$B:$AS,1,FALSE)</f>
        <v>Materiais</v>
      </c>
    </row>
    <row r="18999" spans="1:12" x14ac:dyDescent="0.3">
      <c r="A18999" s="286" t="str">
        <f t="shared" ref="A18999:A19062" si="594">IF(K18999="NÃO ENCONTRADO",0,RIGHT(D18999,4))</f>
        <v>2020</v>
      </c>
      <c r="B18999" s="205" t="s">
        <v>691</v>
      </c>
      <c r="C18999" s="205" t="s">
        <v>692</v>
      </c>
      <c r="D18999" s="72" t="str">
        <f t="shared" si="593"/>
        <v>jul/2020</v>
      </c>
      <c r="E18999" s="206">
        <v>44029</v>
      </c>
      <c r="F18999" s="205">
        <v>9950</v>
      </c>
      <c r="G18999" s="205" t="s">
        <v>287</v>
      </c>
      <c r="H18999" s="207" t="s">
        <v>3125</v>
      </c>
      <c r="I18999" s="207" t="s">
        <v>247</v>
      </c>
      <c r="J18999" s="208">
        <v>-1134</v>
      </c>
      <c r="K18999" s="79" t="str">
        <f>IFERROR(IFERROR(VLOOKUP(I18999,'DE-PARA'!B:D,3,0),VLOOKUP(I18999,'DE-PARA'!C:D,2,0)),"NÃO ENCONTRADO")</f>
        <v>Materiais</v>
      </c>
      <c r="L18999" s="56" t="str">
        <f>VLOOKUP(K18999,'Base -Receita-Despesa'!$B:$AS,1,FALSE)</f>
        <v>Materiais</v>
      </c>
    </row>
    <row r="19000" spans="1:12" x14ac:dyDescent="0.3">
      <c r="A19000" s="286" t="str">
        <f t="shared" si="594"/>
        <v>2020</v>
      </c>
      <c r="B19000" s="205" t="s">
        <v>691</v>
      </c>
      <c r="C19000" s="205" t="s">
        <v>692</v>
      </c>
      <c r="D19000" s="72" t="str">
        <f t="shared" si="593"/>
        <v>jul/2020</v>
      </c>
      <c r="E19000" s="206">
        <v>44029</v>
      </c>
      <c r="F19000" s="205">
        <v>9943</v>
      </c>
      <c r="G19000" s="205" t="s">
        <v>287</v>
      </c>
      <c r="H19000" s="207" t="s">
        <v>3125</v>
      </c>
      <c r="I19000" s="207" t="s">
        <v>247</v>
      </c>
      <c r="J19000" s="208">
        <v>-1533.1</v>
      </c>
      <c r="K19000" s="79" t="str">
        <f>IFERROR(IFERROR(VLOOKUP(I19000,'DE-PARA'!B:D,3,0),VLOOKUP(I19000,'DE-PARA'!C:D,2,0)),"NÃO ENCONTRADO")</f>
        <v>Materiais</v>
      </c>
      <c r="L19000" s="56" t="str">
        <f>VLOOKUP(K19000,'Base -Receita-Despesa'!$B:$AS,1,FALSE)</f>
        <v>Materiais</v>
      </c>
    </row>
    <row r="19001" spans="1:12" x14ac:dyDescent="0.3">
      <c r="A19001" s="286" t="str">
        <f t="shared" si="594"/>
        <v>2020</v>
      </c>
      <c r="B19001" s="205" t="s">
        <v>691</v>
      </c>
      <c r="C19001" s="205" t="s">
        <v>692</v>
      </c>
      <c r="D19001" s="72" t="str">
        <f t="shared" si="593"/>
        <v>jul/2020</v>
      </c>
      <c r="E19001" s="206">
        <v>44029</v>
      </c>
      <c r="F19001" s="205">
        <v>9935</v>
      </c>
      <c r="G19001" s="205" t="s">
        <v>287</v>
      </c>
      <c r="H19001" s="207" t="s">
        <v>3125</v>
      </c>
      <c r="I19001" s="207" t="s">
        <v>247</v>
      </c>
      <c r="J19001" s="208">
        <v>-1204</v>
      </c>
      <c r="K19001" s="79" t="str">
        <f>IFERROR(IFERROR(VLOOKUP(I19001,'DE-PARA'!B:D,3,0),VLOOKUP(I19001,'DE-PARA'!C:D,2,0)),"NÃO ENCONTRADO")</f>
        <v>Materiais</v>
      </c>
      <c r="L19001" s="56" t="str">
        <f>VLOOKUP(K19001,'Base -Receita-Despesa'!$B:$AS,1,FALSE)</f>
        <v>Materiais</v>
      </c>
    </row>
    <row r="19002" spans="1:12" x14ac:dyDescent="0.3">
      <c r="A19002" s="286" t="str">
        <f t="shared" si="594"/>
        <v>2020</v>
      </c>
      <c r="B19002" s="205" t="s">
        <v>691</v>
      </c>
      <c r="C19002" s="205" t="s">
        <v>692</v>
      </c>
      <c r="D19002" s="72" t="str">
        <f t="shared" si="593"/>
        <v>jul/2020</v>
      </c>
      <c r="E19002" s="206">
        <v>44029</v>
      </c>
      <c r="F19002" s="205">
        <v>9961</v>
      </c>
      <c r="G19002" s="205" t="s">
        <v>287</v>
      </c>
      <c r="H19002" s="207" t="s">
        <v>3125</v>
      </c>
      <c r="I19002" s="207" t="s">
        <v>247</v>
      </c>
      <c r="J19002" s="208">
        <v>-1782</v>
      </c>
      <c r="K19002" s="79" t="str">
        <f>IFERROR(IFERROR(VLOOKUP(I19002,'DE-PARA'!B:D,3,0),VLOOKUP(I19002,'DE-PARA'!C:D,2,0)),"NÃO ENCONTRADO")</f>
        <v>Materiais</v>
      </c>
      <c r="L19002" s="56" t="str">
        <f>VLOOKUP(K19002,'Base -Receita-Despesa'!$B:$AS,1,FALSE)</f>
        <v>Materiais</v>
      </c>
    </row>
    <row r="19003" spans="1:12" x14ac:dyDescent="0.3">
      <c r="A19003" s="286" t="str">
        <f t="shared" si="594"/>
        <v>2020</v>
      </c>
      <c r="B19003" s="205" t="s">
        <v>691</v>
      </c>
      <c r="C19003" s="205" t="s">
        <v>692</v>
      </c>
      <c r="D19003" s="72" t="str">
        <f t="shared" si="593"/>
        <v>jul/2020</v>
      </c>
      <c r="E19003" s="206">
        <v>44029</v>
      </c>
      <c r="F19003" s="205" t="s">
        <v>210</v>
      </c>
      <c r="G19003" s="205" t="s">
        <v>287</v>
      </c>
      <c r="H19003" s="207" t="s">
        <v>196</v>
      </c>
      <c r="I19003" s="207" t="s">
        <v>130</v>
      </c>
      <c r="J19003" s="207">
        <v>-10</v>
      </c>
      <c r="K19003" s="79" t="str">
        <f>IFERROR(IFERROR(VLOOKUP(I19003,'DE-PARA'!B:D,3,0),VLOOKUP(I19003,'DE-PARA'!C:D,2,0)),"NÃO ENCONTRADO")</f>
        <v>Outras Saídas</v>
      </c>
      <c r="L19003" s="56" t="str">
        <f>VLOOKUP(K19003,'Base -Receita-Despesa'!$B:$AS,1,FALSE)</f>
        <v>Outras Saídas</v>
      </c>
    </row>
    <row r="19004" spans="1:12" x14ac:dyDescent="0.3">
      <c r="A19004" s="286" t="str">
        <f t="shared" si="594"/>
        <v>2020</v>
      </c>
      <c r="B19004" s="205" t="s">
        <v>691</v>
      </c>
      <c r="C19004" s="205" t="s">
        <v>692</v>
      </c>
      <c r="D19004" s="72" t="str">
        <f t="shared" si="593"/>
        <v>jul/2020</v>
      </c>
      <c r="E19004" s="206">
        <v>44029</v>
      </c>
      <c r="F19004" s="205" t="s">
        <v>210</v>
      </c>
      <c r="G19004" s="205" t="s">
        <v>287</v>
      </c>
      <c r="H19004" s="207" t="s">
        <v>196</v>
      </c>
      <c r="I19004" s="207" t="s">
        <v>130</v>
      </c>
      <c r="J19004" s="207">
        <v>-10</v>
      </c>
      <c r="K19004" s="79" t="str">
        <f>IFERROR(IFERROR(VLOOKUP(I19004,'DE-PARA'!B:D,3,0),VLOOKUP(I19004,'DE-PARA'!C:D,2,0)),"NÃO ENCONTRADO")</f>
        <v>Outras Saídas</v>
      </c>
      <c r="L19004" s="56" t="str">
        <f>VLOOKUP(K19004,'Base -Receita-Despesa'!$B:$AS,1,FALSE)</f>
        <v>Outras Saídas</v>
      </c>
    </row>
    <row r="19005" spans="1:12" x14ac:dyDescent="0.3">
      <c r="A19005" s="286" t="str">
        <f t="shared" si="594"/>
        <v>2020</v>
      </c>
      <c r="B19005" s="205" t="s">
        <v>691</v>
      </c>
      <c r="C19005" s="205" t="s">
        <v>692</v>
      </c>
      <c r="D19005" s="72" t="str">
        <f t="shared" si="593"/>
        <v>jul/2020</v>
      </c>
      <c r="E19005" s="206">
        <v>44029</v>
      </c>
      <c r="F19005" s="205" t="s">
        <v>210</v>
      </c>
      <c r="G19005" s="205" t="s">
        <v>287</v>
      </c>
      <c r="H19005" s="207" t="s">
        <v>196</v>
      </c>
      <c r="I19005" s="207" t="s">
        <v>130</v>
      </c>
      <c r="J19005" s="207">
        <v>-10</v>
      </c>
      <c r="K19005" s="79" t="str">
        <f>IFERROR(IFERROR(VLOOKUP(I19005,'DE-PARA'!B:D,3,0),VLOOKUP(I19005,'DE-PARA'!C:D,2,0)),"NÃO ENCONTRADO")</f>
        <v>Outras Saídas</v>
      </c>
      <c r="L19005" s="56" t="str">
        <f>VLOOKUP(K19005,'Base -Receita-Despesa'!$B:$AS,1,FALSE)</f>
        <v>Outras Saídas</v>
      </c>
    </row>
    <row r="19006" spans="1:12" x14ac:dyDescent="0.3">
      <c r="A19006" s="286" t="str">
        <f t="shared" si="594"/>
        <v>2020</v>
      </c>
      <c r="B19006" s="205" t="s">
        <v>691</v>
      </c>
      <c r="C19006" s="205" t="s">
        <v>692</v>
      </c>
      <c r="D19006" s="72" t="str">
        <f t="shared" si="593"/>
        <v>jul/2020</v>
      </c>
      <c r="E19006" s="206">
        <v>44029</v>
      </c>
      <c r="F19006" s="205" t="s">
        <v>210</v>
      </c>
      <c r="G19006" s="205" t="s">
        <v>287</v>
      </c>
      <c r="H19006" s="207" t="s">
        <v>196</v>
      </c>
      <c r="I19006" s="207" t="s">
        <v>130</v>
      </c>
      <c r="J19006" s="207">
        <v>-10</v>
      </c>
      <c r="K19006" s="79" t="str">
        <f>IFERROR(IFERROR(VLOOKUP(I19006,'DE-PARA'!B:D,3,0),VLOOKUP(I19006,'DE-PARA'!C:D,2,0)),"NÃO ENCONTRADO")</f>
        <v>Outras Saídas</v>
      </c>
      <c r="L19006" s="56" t="str">
        <f>VLOOKUP(K19006,'Base -Receita-Despesa'!$B:$AS,1,FALSE)</f>
        <v>Outras Saídas</v>
      </c>
    </row>
    <row r="19007" spans="1:12" x14ac:dyDescent="0.3">
      <c r="A19007" s="286" t="str">
        <f t="shared" si="594"/>
        <v>2020</v>
      </c>
      <c r="B19007" s="205" t="s">
        <v>691</v>
      </c>
      <c r="C19007" s="205" t="s">
        <v>692</v>
      </c>
      <c r="D19007" s="72" t="str">
        <f t="shared" si="593"/>
        <v>jul/2020</v>
      </c>
      <c r="E19007" s="206">
        <v>44029</v>
      </c>
      <c r="F19007" s="205" t="s">
        <v>210</v>
      </c>
      <c r="G19007" s="205" t="s">
        <v>287</v>
      </c>
      <c r="H19007" s="207" t="s">
        <v>196</v>
      </c>
      <c r="I19007" s="207" t="s">
        <v>130</v>
      </c>
      <c r="J19007" s="207">
        <v>-10</v>
      </c>
      <c r="K19007" s="79" t="str">
        <f>IFERROR(IFERROR(VLOOKUP(I19007,'DE-PARA'!B:D,3,0),VLOOKUP(I19007,'DE-PARA'!C:D,2,0)),"NÃO ENCONTRADO")</f>
        <v>Outras Saídas</v>
      </c>
      <c r="L19007" s="56" t="str">
        <f>VLOOKUP(K19007,'Base -Receita-Despesa'!$B:$AS,1,FALSE)</f>
        <v>Outras Saídas</v>
      </c>
    </row>
    <row r="19008" spans="1:12" x14ac:dyDescent="0.3">
      <c r="A19008" s="286" t="str">
        <f t="shared" si="594"/>
        <v>2020</v>
      </c>
      <c r="B19008" s="205" t="s">
        <v>691</v>
      </c>
      <c r="C19008" s="205" t="s">
        <v>692</v>
      </c>
      <c r="D19008" s="72" t="str">
        <f t="shared" si="593"/>
        <v>jul/2020</v>
      </c>
      <c r="E19008" s="206">
        <v>44029</v>
      </c>
      <c r="F19008" s="205" t="s">
        <v>210</v>
      </c>
      <c r="G19008" s="205" t="s">
        <v>287</v>
      </c>
      <c r="H19008" s="207" t="s">
        <v>196</v>
      </c>
      <c r="I19008" s="207" t="s">
        <v>130</v>
      </c>
      <c r="J19008" s="207">
        <v>-10</v>
      </c>
      <c r="K19008" s="79" t="str">
        <f>IFERROR(IFERROR(VLOOKUP(I19008,'DE-PARA'!B:D,3,0),VLOOKUP(I19008,'DE-PARA'!C:D,2,0)),"NÃO ENCONTRADO")</f>
        <v>Outras Saídas</v>
      </c>
      <c r="L19008" s="56" t="str">
        <f>VLOOKUP(K19008,'Base -Receita-Despesa'!$B:$AS,1,FALSE)</f>
        <v>Outras Saídas</v>
      </c>
    </row>
    <row r="19009" spans="1:12" x14ac:dyDescent="0.3">
      <c r="A19009" s="286" t="str">
        <f t="shared" si="594"/>
        <v>2020</v>
      </c>
      <c r="B19009" s="205" t="s">
        <v>691</v>
      </c>
      <c r="C19009" s="205" t="s">
        <v>692</v>
      </c>
      <c r="D19009" s="72" t="str">
        <f t="shared" si="593"/>
        <v>jul/2020</v>
      </c>
      <c r="E19009" s="206">
        <v>44029</v>
      </c>
      <c r="F19009" s="205" t="s">
        <v>210</v>
      </c>
      <c r="G19009" s="205" t="s">
        <v>287</v>
      </c>
      <c r="H19009" s="207" t="s">
        <v>196</v>
      </c>
      <c r="I19009" s="207" t="s">
        <v>130</v>
      </c>
      <c r="J19009" s="207">
        <v>-10</v>
      </c>
      <c r="K19009" s="79" t="str">
        <f>IFERROR(IFERROR(VLOOKUP(I19009,'DE-PARA'!B:D,3,0),VLOOKUP(I19009,'DE-PARA'!C:D,2,0)),"NÃO ENCONTRADO")</f>
        <v>Outras Saídas</v>
      </c>
      <c r="L19009" s="56" t="str">
        <f>VLOOKUP(K19009,'Base -Receita-Despesa'!$B:$AS,1,FALSE)</f>
        <v>Outras Saídas</v>
      </c>
    </row>
    <row r="19010" spans="1:12" x14ac:dyDescent="0.3">
      <c r="A19010" s="286" t="str">
        <f t="shared" si="594"/>
        <v>2020</v>
      </c>
      <c r="B19010" s="205" t="s">
        <v>691</v>
      </c>
      <c r="C19010" s="205" t="s">
        <v>692</v>
      </c>
      <c r="D19010" s="72" t="str">
        <f t="shared" si="593"/>
        <v>jul/2020</v>
      </c>
      <c r="E19010" s="206">
        <v>44029</v>
      </c>
      <c r="F19010" s="205" t="s">
        <v>210</v>
      </c>
      <c r="G19010" s="205" t="s">
        <v>287</v>
      </c>
      <c r="H19010" s="207" t="s">
        <v>196</v>
      </c>
      <c r="I19010" s="207" t="s">
        <v>130</v>
      </c>
      <c r="J19010" s="207">
        <v>-10</v>
      </c>
      <c r="K19010" s="79" t="str">
        <f>IFERROR(IFERROR(VLOOKUP(I19010,'DE-PARA'!B:D,3,0),VLOOKUP(I19010,'DE-PARA'!C:D,2,0)),"NÃO ENCONTRADO")</f>
        <v>Outras Saídas</v>
      </c>
      <c r="L19010" s="56" t="str">
        <f>VLOOKUP(K19010,'Base -Receita-Despesa'!$B:$AS,1,FALSE)</f>
        <v>Outras Saídas</v>
      </c>
    </row>
    <row r="19011" spans="1:12" x14ac:dyDescent="0.3">
      <c r="A19011" s="286" t="str">
        <f t="shared" si="594"/>
        <v>2020</v>
      </c>
      <c r="B19011" s="205" t="s">
        <v>691</v>
      </c>
      <c r="C19011" s="205" t="s">
        <v>692</v>
      </c>
      <c r="D19011" s="72" t="str">
        <f t="shared" si="593"/>
        <v>jul/2020</v>
      </c>
      <c r="E19011" s="206">
        <v>44029</v>
      </c>
      <c r="F19011" s="205" t="s">
        <v>3005</v>
      </c>
      <c r="G19011" s="205" t="s">
        <v>287</v>
      </c>
      <c r="H19011" s="207" t="s">
        <v>3126</v>
      </c>
      <c r="I19011" s="207" t="s">
        <v>222</v>
      </c>
      <c r="J19011" s="208">
        <v>-22508.65</v>
      </c>
      <c r="K19011" s="79" t="str">
        <f>IFERROR(IFERROR(VLOOKUP(I19011,'DE-PARA'!B:D,3,0),VLOOKUP(I19011,'DE-PARA'!C:D,2,0)),"NÃO ENCONTRADO")</f>
        <v>Pessoal</v>
      </c>
      <c r="L19011" s="56" t="str">
        <f>VLOOKUP(K19011,'Base -Receita-Despesa'!$B:$AS,1,FALSE)</f>
        <v>Pessoal</v>
      </c>
    </row>
    <row r="19012" spans="1:12" x14ac:dyDescent="0.3">
      <c r="A19012" s="286" t="str">
        <f t="shared" si="594"/>
        <v>2020</v>
      </c>
      <c r="B19012" s="205" t="s">
        <v>691</v>
      </c>
      <c r="C19012" s="205" t="s">
        <v>692</v>
      </c>
      <c r="D19012" s="72" t="str">
        <f t="shared" ref="D19012:D19075" si="595">TEXT(E19012,"mmm/aaaa")</f>
        <v>jul/2020</v>
      </c>
      <c r="E19012" s="206">
        <v>44032</v>
      </c>
      <c r="F19012" s="205" t="s">
        <v>3113</v>
      </c>
      <c r="G19012" s="205" t="s">
        <v>287</v>
      </c>
      <c r="H19012" s="207" t="s">
        <v>988</v>
      </c>
      <c r="I19012" s="207" t="s">
        <v>273</v>
      </c>
      <c r="J19012" s="207">
        <v>-836.64</v>
      </c>
      <c r="K19012" s="79" t="str">
        <f>IFERROR(IFERROR(VLOOKUP(I19012,'DE-PARA'!B:D,3,0),VLOOKUP(I19012,'DE-PARA'!C:D,2,0)),"NÃO ENCONTRADO")</f>
        <v>Outras Saídas</v>
      </c>
      <c r="L19012" s="56" t="str">
        <f>VLOOKUP(K19012,'Base -Receita-Despesa'!$B:$AS,1,FALSE)</f>
        <v>Outras Saídas</v>
      </c>
    </row>
    <row r="19013" spans="1:12" x14ac:dyDescent="0.3">
      <c r="A19013" s="286" t="str">
        <f t="shared" si="594"/>
        <v>2020</v>
      </c>
      <c r="B19013" s="205" t="s">
        <v>691</v>
      </c>
      <c r="C19013" s="205" t="s">
        <v>692</v>
      </c>
      <c r="D19013" s="72" t="str">
        <f t="shared" si="595"/>
        <v>jul/2020</v>
      </c>
      <c r="E19013" s="206">
        <v>44032</v>
      </c>
      <c r="F19013" s="205" t="s">
        <v>2948</v>
      </c>
      <c r="G19013" s="205" t="s">
        <v>287</v>
      </c>
      <c r="H19013" s="207" t="s">
        <v>2948</v>
      </c>
      <c r="I19013" s="207" t="s">
        <v>229</v>
      </c>
      <c r="J19013" s="208">
        <v>-20767.8</v>
      </c>
      <c r="K19013" s="79" t="str">
        <f>IFERROR(IFERROR(VLOOKUP(I19013,'DE-PARA'!B:D,3,0),VLOOKUP(I19013,'DE-PARA'!C:D,2,0)),"NÃO ENCONTRADO")</f>
        <v>Reembolso de Rateios(-)</v>
      </c>
      <c r="L19013" s="56" t="str">
        <f>VLOOKUP(K19013,'Base -Receita-Despesa'!$B:$AS,1,FALSE)</f>
        <v>Reembolso de Rateios(-)</v>
      </c>
    </row>
    <row r="19014" spans="1:12" x14ac:dyDescent="0.3">
      <c r="A19014" s="286" t="str">
        <f t="shared" si="594"/>
        <v>2020</v>
      </c>
      <c r="B19014" s="205" t="s">
        <v>691</v>
      </c>
      <c r="C19014" s="205" t="s">
        <v>692</v>
      </c>
      <c r="D19014" s="72" t="str">
        <f t="shared" si="595"/>
        <v>jul/2020</v>
      </c>
      <c r="E19014" s="206">
        <v>44033</v>
      </c>
      <c r="F19014" s="205">
        <v>11538</v>
      </c>
      <c r="G19014" s="205" t="s">
        <v>287</v>
      </c>
      <c r="H19014" s="207" t="s">
        <v>3127</v>
      </c>
      <c r="I19014" s="207" t="s">
        <v>240</v>
      </c>
      <c r="J19014" s="208">
        <v>-3749</v>
      </c>
      <c r="K19014" s="79" t="str">
        <f>IFERROR(IFERROR(VLOOKUP(I19014,'DE-PARA'!B:D,3,0),VLOOKUP(I19014,'DE-PARA'!C:D,2,0)),"NÃO ENCONTRADO")</f>
        <v>Materiais</v>
      </c>
      <c r="L19014" s="56" t="str">
        <f>VLOOKUP(K19014,'Base -Receita-Despesa'!$B:$AS,1,FALSE)</f>
        <v>Materiais</v>
      </c>
    </row>
    <row r="19015" spans="1:12" x14ac:dyDescent="0.3">
      <c r="A19015" s="286" t="str">
        <f t="shared" si="594"/>
        <v>2020</v>
      </c>
      <c r="B19015" s="205" t="s">
        <v>691</v>
      </c>
      <c r="C19015" s="205" t="s">
        <v>692</v>
      </c>
      <c r="D19015" s="72" t="str">
        <f t="shared" si="595"/>
        <v>jul/2020</v>
      </c>
      <c r="E19015" s="206">
        <v>44033</v>
      </c>
      <c r="F19015" s="205">
        <v>248520</v>
      </c>
      <c r="G19015" s="205" t="s">
        <v>287</v>
      </c>
      <c r="H19015" s="207" t="s">
        <v>3048</v>
      </c>
      <c r="I19015" s="207" t="s">
        <v>241</v>
      </c>
      <c r="J19015" s="208">
        <v>-1132.8</v>
      </c>
      <c r="K19015" s="79" t="str">
        <f>IFERROR(IFERROR(VLOOKUP(I19015,'DE-PARA'!B:D,3,0),VLOOKUP(I19015,'DE-PARA'!C:D,2,0)),"NÃO ENCONTRADO")</f>
        <v>Materiais</v>
      </c>
      <c r="L19015" s="56" t="str">
        <f>VLOOKUP(K19015,'Base -Receita-Despesa'!$B:$AS,1,FALSE)</f>
        <v>Materiais</v>
      </c>
    </row>
    <row r="19016" spans="1:12" x14ac:dyDescent="0.3">
      <c r="A19016" s="286" t="str">
        <f t="shared" si="594"/>
        <v>2020</v>
      </c>
      <c r="B19016" s="205" t="s">
        <v>691</v>
      </c>
      <c r="C19016" s="205" t="s">
        <v>692</v>
      </c>
      <c r="D19016" s="72" t="str">
        <f t="shared" si="595"/>
        <v>jul/2020</v>
      </c>
      <c r="E19016" s="206">
        <v>44033</v>
      </c>
      <c r="F19016" s="205">
        <v>142</v>
      </c>
      <c r="G19016" s="205" t="s">
        <v>287</v>
      </c>
      <c r="H19016" s="207" t="s">
        <v>3128</v>
      </c>
      <c r="I19016" s="207" t="s">
        <v>118</v>
      </c>
      <c r="J19016" s="208">
        <v>-1846</v>
      </c>
      <c r="K19016" s="79" t="str">
        <f>IFERROR(IFERROR(VLOOKUP(I19016,'DE-PARA'!B:D,3,0),VLOOKUP(I19016,'DE-PARA'!C:D,2,0)),"NÃO ENCONTRADO")</f>
        <v>Serviços</v>
      </c>
      <c r="L19016" s="56" t="str">
        <f>VLOOKUP(K19016,'Base -Receita-Despesa'!$B:$AS,1,FALSE)</f>
        <v>Serviços</v>
      </c>
    </row>
    <row r="19017" spans="1:12" x14ac:dyDescent="0.3">
      <c r="A19017" s="286" t="str">
        <f t="shared" si="594"/>
        <v>2020</v>
      </c>
      <c r="B19017" s="205" t="s">
        <v>691</v>
      </c>
      <c r="C19017" s="205" t="s">
        <v>692</v>
      </c>
      <c r="D19017" s="72" t="str">
        <f t="shared" si="595"/>
        <v>jul/2020</v>
      </c>
      <c r="E19017" s="206">
        <v>44033</v>
      </c>
      <c r="F19017" s="205">
        <v>436598</v>
      </c>
      <c r="G19017" s="205" t="s">
        <v>287</v>
      </c>
      <c r="H19017" s="207" t="s">
        <v>1039</v>
      </c>
      <c r="I19017" s="207" t="s">
        <v>245</v>
      </c>
      <c r="J19017" s="207">
        <v>-842.92</v>
      </c>
      <c r="K19017" s="79" t="str">
        <f>IFERROR(IFERROR(VLOOKUP(I19017,'DE-PARA'!B:D,3,0),VLOOKUP(I19017,'DE-PARA'!C:D,2,0)),"NÃO ENCONTRADO")</f>
        <v>Materiais</v>
      </c>
      <c r="L19017" s="56" t="str">
        <f>VLOOKUP(K19017,'Base -Receita-Despesa'!$B:$AS,1,FALSE)</f>
        <v>Materiais</v>
      </c>
    </row>
    <row r="19018" spans="1:12" x14ac:dyDescent="0.3">
      <c r="A19018" s="286" t="str">
        <f t="shared" si="594"/>
        <v>2020</v>
      </c>
      <c r="B19018" s="205" t="s">
        <v>691</v>
      </c>
      <c r="C19018" s="205" t="s">
        <v>692</v>
      </c>
      <c r="D19018" s="72" t="str">
        <f t="shared" si="595"/>
        <v>jul/2020</v>
      </c>
      <c r="E19018" s="206">
        <v>44033</v>
      </c>
      <c r="F19018" s="205">
        <v>436442</v>
      </c>
      <c r="G19018" s="205" t="s">
        <v>287</v>
      </c>
      <c r="H19018" s="207" t="s">
        <v>1039</v>
      </c>
      <c r="I19018" s="207" t="s">
        <v>245</v>
      </c>
      <c r="J19018" s="208">
        <v>-1008</v>
      </c>
      <c r="K19018" s="79" t="str">
        <f>IFERROR(IFERROR(VLOOKUP(I19018,'DE-PARA'!B:D,3,0),VLOOKUP(I19018,'DE-PARA'!C:D,2,0)),"NÃO ENCONTRADO")</f>
        <v>Materiais</v>
      </c>
      <c r="L19018" s="56" t="str">
        <f>VLOOKUP(K19018,'Base -Receita-Despesa'!$B:$AS,1,FALSE)</f>
        <v>Materiais</v>
      </c>
    </row>
    <row r="19019" spans="1:12" x14ac:dyDescent="0.3">
      <c r="A19019" s="286" t="str">
        <f t="shared" si="594"/>
        <v>2020</v>
      </c>
      <c r="B19019" s="205" t="s">
        <v>691</v>
      </c>
      <c r="C19019" s="205" t="s">
        <v>692</v>
      </c>
      <c r="D19019" s="72" t="str">
        <f t="shared" si="595"/>
        <v>jul/2020</v>
      </c>
      <c r="E19019" s="206">
        <v>44033</v>
      </c>
      <c r="F19019" s="205">
        <v>436419</v>
      </c>
      <c r="G19019" s="205" t="s">
        <v>287</v>
      </c>
      <c r="H19019" s="207" t="s">
        <v>1039</v>
      </c>
      <c r="I19019" s="207" t="s">
        <v>245</v>
      </c>
      <c r="J19019" s="207">
        <v>-842.92</v>
      </c>
      <c r="K19019" s="79" t="str">
        <f>IFERROR(IFERROR(VLOOKUP(I19019,'DE-PARA'!B:D,3,0),VLOOKUP(I19019,'DE-PARA'!C:D,2,0)),"NÃO ENCONTRADO")</f>
        <v>Materiais</v>
      </c>
      <c r="L19019" s="56" t="str">
        <f>VLOOKUP(K19019,'Base -Receita-Despesa'!$B:$AS,1,FALSE)</f>
        <v>Materiais</v>
      </c>
    </row>
    <row r="19020" spans="1:12" x14ac:dyDescent="0.3">
      <c r="A19020" s="286" t="str">
        <f t="shared" si="594"/>
        <v>2020</v>
      </c>
      <c r="B19020" s="205" t="s">
        <v>691</v>
      </c>
      <c r="C19020" s="205" t="s">
        <v>692</v>
      </c>
      <c r="D19020" s="72" t="str">
        <f t="shared" si="595"/>
        <v>jul/2020</v>
      </c>
      <c r="E19020" s="206">
        <v>44033</v>
      </c>
      <c r="F19020" s="205">
        <v>436595</v>
      </c>
      <c r="G19020" s="205" t="s">
        <v>287</v>
      </c>
      <c r="H19020" s="207" t="s">
        <v>1039</v>
      </c>
      <c r="I19020" s="207" t="s">
        <v>245</v>
      </c>
      <c r="J19020" s="208">
        <v>-1008</v>
      </c>
      <c r="K19020" s="79" t="str">
        <f>IFERROR(IFERROR(VLOOKUP(I19020,'DE-PARA'!B:D,3,0),VLOOKUP(I19020,'DE-PARA'!C:D,2,0)),"NÃO ENCONTRADO")</f>
        <v>Materiais</v>
      </c>
      <c r="L19020" s="56" t="str">
        <f>VLOOKUP(K19020,'Base -Receita-Despesa'!$B:$AS,1,FALSE)</f>
        <v>Materiais</v>
      </c>
    </row>
    <row r="19021" spans="1:12" x14ac:dyDescent="0.3">
      <c r="A19021" s="286" t="str">
        <f t="shared" si="594"/>
        <v>2020</v>
      </c>
      <c r="B19021" s="205" t="s">
        <v>691</v>
      </c>
      <c r="C19021" s="205" t="s">
        <v>692</v>
      </c>
      <c r="D19021" s="72" t="str">
        <f t="shared" si="595"/>
        <v>jul/2020</v>
      </c>
      <c r="E19021" s="206">
        <v>44033</v>
      </c>
      <c r="F19021" s="205">
        <v>436585</v>
      </c>
      <c r="G19021" s="205" t="s">
        <v>287</v>
      </c>
      <c r="H19021" s="207" t="s">
        <v>1039</v>
      </c>
      <c r="I19021" s="207" t="s">
        <v>245</v>
      </c>
      <c r="J19021" s="207">
        <v>-185.26</v>
      </c>
      <c r="K19021" s="79" t="str">
        <f>IFERROR(IFERROR(VLOOKUP(I19021,'DE-PARA'!B:D,3,0),VLOOKUP(I19021,'DE-PARA'!C:D,2,0)),"NÃO ENCONTRADO")</f>
        <v>Materiais</v>
      </c>
      <c r="L19021" s="56" t="str">
        <f>VLOOKUP(K19021,'Base -Receita-Despesa'!$B:$AS,1,FALSE)</f>
        <v>Materiais</v>
      </c>
    </row>
    <row r="19022" spans="1:12" x14ac:dyDescent="0.3">
      <c r="A19022" s="286" t="str">
        <f t="shared" si="594"/>
        <v>2020</v>
      </c>
      <c r="B19022" s="205" t="s">
        <v>691</v>
      </c>
      <c r="C19022" s="205" t="s">
        <v>692</v>
      </c>
      <c r="D19022" s="72" t="str">
        <f t="shared" si="595"/>
        <v>jul/2020</v>
      </c>
      <c r="E19022" s="206">
        <v>44033</v>
      </c>
      <c r="F19022" s="205">
        <v>436590</v>
      </c>
      <c r="G19022" s="205" t="s">
        <v>287</v>
      </c>
      <c r="H19022" s="207" t="s">
        <v>1039</v>
      </c>
      <c r="I19022" s="207" t="s">
        <v>245</v>
      </c>
      <c r="J19022" s="207">
        <v>-165.43</v>
      </c>
      <c r="K19022" s="79" t="str">
        <f>IFERROR(IFERROR(VLOOKUP(I19022,'DE-PARA'!B:D,3,0),VLOOKUP(I19022,'DE-PARA'!C:D,2,0)),"NÃO ENCONTRADO")</f>
        <v>Materiais</v>
      </c>
      <c r="L19022" s="56" t="str">
        <f>VLOOKUP(K19022,'Base -Receita-Despesa'!$B:$AS,1,FALSE)</f>
        <v>Materiais</v>
      </c>
    </row>
    <row r="19023" spans="1:12" x14ac:dyDescent="0.3">
      <c r="A19023" s="286" t="str">
        <f t="shared" si="594"/>
        <v>2020</v>
      </c>
      <c r="B19023" s="205" t="s">
        <v>691</v>
      </c>
      <c r="C19023" s="205" t="s">
        <v>692</v>
      </c>
      <c r="D19023" s="72" t="str">
        <f t="shared" si="595"/>
        <v>jul/2020</v>
      </c>
      <c r="E19023" s="206">
        <v>44033</v>
      </c>
      <c r="F19023" s="205">
        <v>436446</v>
      </c>
      <c r="G19023" s="205" t="s">
        <v>287</v>
      </c>
      <c r="H19023" s="207" t="s">
        <v>1039</v>
      </c>
      <c r="I19023" s="207" t="s">
        <v>245</v>
      </c>
      <c r="J19023" s="207">
        <v>-330.86</v>
      </c>
      <c r="K19023" s="79" t="str">
        <f>IFERROR(IFERROR(VLOOKUP(I19023,'DE-PARA'!B:D,3,0),VLOOKUP(I19023,'DE-PARA'!C:D,2,0)),"NÃO ENCONTRADO")</f>
        <v>Materiais</v>
      </c>
      <c r="L19023" s="56" t="str">
        <f>VLOOKUP(K19023,'Base -Receita-Despesa'!$B:$AS,1,FALSE)</f>
        <v>Materiais</v>
      </c>
    </row>
    <row r="19024" spans="1:12" x14ac:dyDescent="0.3">
      <c r="A19024" s="286" t="str">
        <f t="shared" si="594"/>
        <v>2020</v>
      </c>
      <c r="B19024" s="205" t="s">
        <v>691</v>
      </c>
      <c r="C19024" s="205" t="s">
        <v>692</v>
      </c>
      <c r="D19024" s="72" t="str">
        <f t="shared" si="595"/>
        <v>jul/2020</v>
      </c>
      <c r="E19024" s="206">
        <v>44033</v>
      </c>
      <c r="F19024" s="205">
        <v>436445</v>
      </c>
      <c r="G19024" s="205" t="s">
        <v>287</v>
      </c>
      <c r="H19024" s="207" t="s">
        <v>1039</v>
      </c>
      <c r="I19024" s="207" t="s">
        <v>245</v>
      </c>
      <c r="J19024" s="207">
        <v>-266.52</v>
      </c>
      <c r="K19024" s="79" t="str">
        <f>IFERROR(IFERROR(VLOOKUP(I19024,'DE-PARA'!B:D,3,0),VLOOKUP(I19024,'DE-PARA'!C:D,2,0)),"NÃO ENCONTRADO")</f>
        <v>Materiais</v>
      </c>
      <c r="L19024" s="56" t="str">
        <f>VLOOKUP(K19024,'Base -Receita-Despesa'!$B:$AS,1,FALSE)</f>
        <v>Materiais</v>
      </c>
    </row>
    <row r="19025" spans="1:12" x14ac:dyDescent="0.3">
      <c r="A19025" s="286" t="str">
        <f t="shared" si="594"/>
        <v>2020</v>
      </c>
      <c r="B19025" s="205" t="s">
        <v>691</v>
      </c>
      <c r="C19025" s="205" t="s">
        <v>692</v>
      </c>
      <c r="D19025" s="72" t="str">
        <f t="shared" si="595"/>
        <v>jul/2020</v>
      </c>
      <c r="E19025" s="206">
        <v>44033</v>
      </c>
      <c r="F19025" s="205">
        <v>436600</v>
      </c>
      <c r="G19025" s="205" t="s">
        <v>287</v>
      </c>
      <c r="H19025" s="207" t="s">
        <v>1039</v>
      </c>
      <c r="I19025" s="207" t="s">
        <v>245</v>
      </c>
      <c r="J19025" s="208">
        <v>-1215.94</v>
      </c>
      <c r="K19025" s="79" t="str">
        <f>IFERROR(IFERROR(VLOOKUP(I19025,'DE-PARA'!B:D,3,0),VLOOKUP(I19025,'DE-PARA'!C:D,2,0)),"NÃO ENCONTRADO")</f>
        <v>Materiais</v>
      </c>
      <c r="L19025" s="56" t="str">
        <f>VLOOKUP(K19025,'Base -Receita-Despesa'!$B:$AS,1,FALSE)</f>
        <v>Materiais</v>
      </c>
    </row>
    <row r="19026" spans="1:12" x14ac:dyDescent="0.3">
      <c r="A19026" s="286" t="str">
        <f t="shared" si="594"/>
        <v>2020</v>
      </c>
      <c r="B19026" s="205" t="s">
        <v>691</v>
      </c>
      <c r="C19026" s="205" t="s">
        <v>692</v>
      </c>
      <c r="D19026" s="72" t="str">
        <f t="shared" si="595"/>
        <v>jul/2020</v>
      </c>
      <c r="E19026" s="206">
        <v>44033</v>
      </c>
      <c r="F19026" s="205">
        <v>438542</v>
      </c>
      <c r="G19026" s="205" t="s">
        <v>287</v>
      </c>
      <c r="H19026" s="207" t="s">
        <v>1039</v>
      </c>
      <c r="I19026" s="207" t="s">
        <v>245</v>
      </c>
      <c r="J19026" s="207">
        <v>-293.39999999999998</v>
      </c>
      <c r="K19026" s="79" t="str">
        <f>IFERROR(IFERROR(VLOOKUP(I19026,'DE-PARA'!B:D,3,0),VLOOKUP(I19026,'DE-PARA'!C:D,2,0)),"NÃO ENCONTRADO")</f>
        <v>Materiais</v>
      </c>
      <c r="L19026" s="56" t="str">
        <f>VLOOKUP(K19026,'Base -Receita-Despesa'!$B:$AS,1,FALSE)</f>
        <v>Materiais</v>
      </c>
    </row>
    <row r="19027" spans="1:12" x14ac:dyDescent="0.3">
      <c r="A19027" s="286" t="str">
        <f t="shared" si="594"/>
        <v>2020</v>
      </c>
      <c r="B19027" s="205" t="s">
        <v>691</v>
      </c>
      <c r="C19027" s="205" t="s">
        <v>692</v>
      </c>
      <c r="D19027" s="72" t="str">
        <f t="shared" si="595"/>
        <v>jul/2020</v>
      </c>
      <c r="E19027" s="206">
        <v>44033</v>
      </c>
      <c r="F19027" s="205">
        <v>442281</v>
      </c>
      <c r="G19027" s="205" t="s">
        <v>287</v>
      </c>
      <c r="H19027" s="207" t="s">
        <v>1039</v>
      </c>
      <c r="I19027" s="207" t="s">
        <v>245</v>
      </c>
      <c r="J19027" s="207">
        <v>-54.53</v>
      </c>
      <c r="K19027" s="79" t="str">
        <f>IFERROR(IFERROR(VLOOKUP(I19027,'DE-PARA'!B:D,3,0),VLOOKUP(I19027,'DE-PARA'!C:D,2,0)),"NÃO ENCONTRADO")</f>
        <v>Materiais</v>
      </c>
      <c r="L19027" s="56" t="str">
        <f>VLOOKUP(K19027,'Base -Receita-Despesa'!$B:$AS,1,FALSE)</f>
        <v>Materiais</v>
      </c>
    </row>
    <row r="19028" spans="1:12" x14ac:dyDescent="0.3">
      <c r="A19028" s="286" t="str">
        <f t="shared" si="594"/>
        <v>2020</v>
      </c>
      <c r="B19028" s="205" t="s">
        <v>691</v>
      </c>
      <c r="C19028" s="205" t="s">
        <v>692</v>
      </c>
      <c r="D19028" s="72" t="str">
        <f t="shared" si="595"/>
        <v>jul/2020</v>
      </c>
      <c r="E19028" s="206">
        <v>44033</v>
      </c>
      <c r="F19028" s="205">
        <v>436433</v>
      </c>
      <c r="G19028" s="205" t="s">
        <v>287</v>
      </c>
      <c r="H19028" s="207" t="s">
        <v>1039</v>
      </c>
      <c r="I19028" s="207" t="s">
        <v>245</v>
      </c>
      <c r="J19028" s="207">
        <v>-976.89</v>
      </c>
      <c r="K19028" s="79" t="str">
        <f>IFERROR(IFERROR(VLOOKUP(I19028,'DE-PARA'!B:D,3,0),VLOOKUP(I19028,'DE-PARA'!C:D,2,0)),"NÃO ENCONTRADO")</f>
        <v>Materiais</v>
      </c>
      <c r="L19028" s="56" t="str">
        <f>VLOOKUP(K19028,'Base -Receita-Despesa'!$B:$AS,1,FALSE)</f>
        <v>Materiais</v>
      </c>
    </row>
    <row r="19029" spans="1:12" x14ac:dyDescent="0.3">
      <c r="A19029" s="286" t="str">
        <f t="shared" si="594"/>
        <v>2020</v>
      </c>
      <c r="B19029" s="205" t="s">
        <v>691</v>
      </c>
      <c r="C19029" s="205" t="s">
        <v>692</v>
      </c>
      <c r="D19029" s="72" t="str">
        <f t="shared" si="595"/>
        <v>jul/2020</v>
      </c>
      <c r="E19029" s="206">
        <v>44033</v>
      </c>
      <c r="F19029" s="205">
        <v>436430</v>
      </c>
      <c r="G19029" s="205" t="s">
        <v>287</v>
      </c>
      <c r="H19029" s="207" t="s">
        <v>1039</v>
      </c>
      <c r="I19029" s="207" t="s">
        <v>245</v>
      </c>
      <c r="J19029" s="207">
        <v>-330.86</v>
      </c>
      <c r="K19029" s="79" t="str">
        <f>IFERROR(IFERROR(VLOOKUP(I19029,'DE-PARA'!B:D,3,0),VLOOKUP(I19029,'DE-PARA'!C:D,2,0)),"NÃO ENCONTRADO")</f>
        <v>Materiais</v>
      </c>
      <c r="L19029" s="56" t="str">
        <f>VLOOKUP(K19029,'Base -Receita-Despesa'!$B:$AS,1,FALSE)</f>
        <v>Materiais</v>
      </c>
    </row>
    <row r="19030" spans="1:12" x14ac:dyDescent="0.3">
      <c r="A19030" s="286" t="str">
        <f t="shared" si="594"/>
        <v>2020</v>
      </c>
      <c r="B19030" s="205" t="s">
        <v>691</v>
      </c>
      <c r="C19030" s="205" t="s">
        <v>692</v>
      </c>
      <c r="D19030" s="72" t="str">
        <f t="shared" si="595"/>
        <v>jul/2020</v>
      </c>
      <c r="E19030" s="206">
        <v>44033</v>
      </c>
      <c r="F19030" s="205">
        <v>434496</v>
      </c>
      <c r="G19030" s="205" t="s">
        <v>287</v>
      </c>
      <c r="H19030" s="207" t="s">
        <v>1039</v>
      </c>
      <c r="I19030" s="207" t="s">
        <v>245</v>
      </c>
      <c r="J19030" s="207">
        <v>-878.37</v>
      </c>
      <c r="K19030" s="79" t="str">
        <f>IFERROR(IFERROR(VLOOKUP(I19030,'DE-PARA'!B:D,3,0),VLOOKUP(I19030,'DE-PARA'!C:D,2,0)),"NÃO ENCONTRADO")</f>
        <v>Materiais</v>
      </c>
      <c r="L19030" s="56" t="str">
        <f>VLOOKUP(K19030,'Base -Receita-Despesa'!$B:$AS,1,FALSE)</f>
        <v>Materiais</v>
      </c>
    </row>
    <row r="19031" spans="1:12" x14ac:dyDescent="0.3">
      <c r="A19031" s="286" t="str">
        <f t="shared" si="594"/>
        <v>2020</v>
      </c>
      <c r="B19031" s="205" t="s">
        <v>691</v>
      </c>
      <c r="C19031" s="205" t="s">
        <v>692</v>
      </c>
      <c r="D19031" s="72" t="str">
        <f t="shared" si="595"/>
        <v>jul/2020</v>
      </c>
      <c r="E19031" s="206">
        <v>44033</v>
      </c>
      <c r="F19031" s="205">
        <v>434499</v>
      </c>
      <c r="G19031" s="205" t="s">
        <v>287</v>
      </c>
      <c r="H19031" s="207" t="s">
        <v>1039</v>
      </c>
      <c r="I19031" s="207" t="s">
        <v>245</v>
      </c>
      <c r="J19031" s="207">
        <v>-618.17999999999995</v>
      </c>
      <c r="K19031" s="79" t="str">
        <f>IFERROR(IFERROR(VLOOKUP(I19031,'DE-PARA'!B:D,3,0),VLOOKUP(I19031,'DE-PARA'!C:D,2,0)),"NÃO ENCONTRADO")</f>
        <v>Materiais</v>
      </c>
      <c r="L19031" s="56" t="str">
        <f>VLOOKUP(K19031,'Base -Receita-Despesa'!$B:$AS,1,FALSE)</f>
        <v>Materiais</v>
      </c>
    </row>
    <row r="19032" spans="1:12" x14ac:dyDescent="0.3">
      <c r="A19032" s="286" t="str">
        <f t="shared" si="594"/>
        <v>2020</v>
      </c>
      <c r="B19032" s="205" t="s">
        <v>691</v>
      </c>
      <c r="C19032" s="205" t="s">
        <v>692</v>
      </c>
      <c r="D19032" s="72" t="str">
        <f t="shared" si="595"/>
        <v>jul/2020</v>
      </c>
      <c r="E19032" s="206">
        <v>44033</v>
      </c>
      <c r="F19032" s="205">
        <v>434500</v>
      </c>
      <c r="G19032" s="205" t="s">
        <v>287</v>
      </c>
      <c r="H19032" s="207" t="s">
        <v>1039</v>
      </c>
      <c r="I19032" s="207" t="s">
        <v>245</v>
      </c>
      <c r="J19032" s="207">
        <v>-976.89</v>
      </c>
      <c r="K19032" s="79" t="str">
        <f>IFERROR(IFERROR(VLOOKUP(I19032,'DE-PARA'!B:D,3,0),VLOOKUP(I19032,'DE-PARA'!C:D,2,0)),"NÃO ENCONTRADO")</f>
        <v>Materiais</v>
      </c>
      <c r="L19032" s="56" t="str">
        <f>VLOOKUP(K19032,'Base -Receita-Despesa'!$B:$AS,1,FALSE)</f>
        <v>Materiais</v>
      </c>
    </row>
    <row r="19033" spans="1:12" x14ac:dyDescent="0.3">
      <c r="A19033" s="286" t="str">
        <f t="shared" si="594"/>
        <v>2020</v>
      </c>
      <c r="B19033" s="205" t="s">
        <v>691</v>
      </c>
      <c r="C19033" s="205" t="s">
        <v>692</v>
      </c>
      <c r="D19033" s="72" t="str">
        <f t="shared" si="595"/>
        <v>jul/2020</v>
      </c>
      <c r="E19033" s="206">
        <v>44033</v>
      </c>
      <c r="F19033" s="205">
        <v>433743</v>
      </c>
      <c r="G19033" s="205" t="s">
        <v>287</v>
      </c>
      <c r="H19033" s="207" t="s">
        <v>1039</v>
      </c>
      <c r="I19033" s="207" t="s">
        <v>245</v>
      </c>
      <c r="J19033" s="207">
        <v>-165.43</v>
      </c>
      <c r="K19033" s="79" t="str">
        <f>IFERROR(IFERROR(VLOOKUP(I19033,'DE-PARA'!B:D,3,0),VLOOKUP(I19033,'DE-PARA'!C:D,2,0)),"NÃO ENCONTRADO")</f>
        <v>Materiais</v>
      </c>
      <c r="L19033" s="56" t="str">
        <f>VLOOKUP(K19033,'Base -Receita-Despesa'!$B:$AS,1,FALSE)</f>
        <v>Materiais</v>
      </c>
    </row>
    <row r="19034" spans="1:12" x14ac:dyDescent="0.3">
      <c r="A19034" s="286" t="str">
        <f t="shared" si="594"/>
        <v>2020</v>
      </c>
      <c r="B19034" s="205" t="s">
        <v>691</v>
      </c>
      <c r="C19034" s="205" t="s">
        <v>692</v>
      </c>
      <c r="D19034" s="72" t="str">
        <f t="shared" si="595"/>
        <v>jul/2020</v>
      </c>
      <c r="E19034" s="206">
        <v>44033</v>
      </c>
      <c r="F19034" s="205">
        <v>435254</v>
      </c>
      <c r="G19034" s="205" t="s">
        <v>287</v>
      </c>
      <c r="H19034" s="207" t="s">
        <v>1039</v>
      </c>
      <c r="I19034" s="207" t="s">
        <v>245</v>
      </c>
      <c r="J19034" s="208">
        <v>-1008</v>
      </c>
      <c r="K19034" s="79" t="str">
        <f>IFERROR(IFERROR(VLOOKUP(I19034,'DE-PARA'!B:D,3,0),VLOOKUP(I19034,'DE-PARA'!C:D,2,0)),"NÃO ENCONTRADO")</f>
        <v>Materiais</v>
      </c>
      <c r="L19034" s="56" t="str">
        <f>VLOOKUP(K19034,'Base -Receita-Despesa'!$B:$AS,1,FALSE)</f>
        <v>Materiais</v>
      </c>
    </row>
    <row r="19035" spans="1:12" x14ac:dyDescent="0.3">
      <c r="A19035" s="286" t="str">
        <f t="shared" si="594"/>
        <v>2020</v>
      </c>
      <c r="B19035" s="205" t="s">
        <v>691</v>
      </c>
      <c r="C19035" s="205" t="s">
        <v>692</v>
      </c>
      <c r="D19035" s="72" t="str">
        <f t="shared" si="595"/>
        <v>jul/2020</v>
      </c>
      <c r="E19035" s="206">
        <v>44033</v>
      </c>
      <c r="F19035" s="205">
        <v>434793</v>
      </c>
      <c r="G19035" s="205" t="s">
        <v>287</v>
      </c>
      <c r="H19035" s="207" t="s">
        <v>1039</v>
      </c>
      <c r="I19035" s="207" t="s">
        <v>245</v>
      </c>
      <c r="J19035" s="208">
        <v>-1215.94</v>
      </c>
      <c r="K19035" s="79" t="str">
        <f>IFERROR(IFERROR(VLOOKUP(I19035,'DE-PARA'!B:D,3,0),VLOOKUP(I19035,'DE-PARA'!C:D,2,0)),"NÃO ENCONTRADO")</f>
        <v>Materiais</v>
      </c>
      <c r="L19035" s="56" t="str">
        <f>VLOOKUP(K19035,'Base -Receita-Despesa'!$B:$AS,1,FALSE)</f>
        <v>Materiais</v>
      </c>
    </row>
    <row r="19036" spans="1:12" x14ac:dyDescent="0.3">
      <c r="A19036" s="286" t="str">
        <f t="shared" si="594"/>
        <v>2020</v>
      </c>
      <c r="B19036" s="205" t="s">
        <v>691</v>
      </c>
      <c r="C19036" s="205" t="s">
        <v>692</v>
      </c>
      <c r="D19036" s="72" t="str">
        <f t="shared" si="595"/>
        <v>jul/2020</v>
      </c>
      <c r="E19036" s="206">
        <v>44033</v>
      </c>
      <c r="F19036" s="205">
        <v>434794</v>
      </c>
      <c r="G19036" s="205" t="s">
        <v>287</v>
      </c>
      <c r="H19036" s="207" t="s">
        <v>1039</v>
      </c>
      <c r="I19036" s="207" t="s">
        <v>245</v>
      </c>
      <c r="J19036" s="207">
        <v>-266.52</v>
      </c>
      <c r="K19036" s="79" t="str">
        <f>IFERROR(IFERROR(VLOOKUP(I19036,'DE-PARA'!B:D,3,0),VLOOKUP(I19036,'DE-PARA'!C:D,2,0)),"NÃO ENCONTRADO")</f>
        <v>Materiais</v>
      </c>
      <c r="L19036" s="56" t="str">
        <f>VLOOKUP(K19036,'Base -Receita-Despesa'!$B:$AS,1,FALSE)</f>
        <v>Materiais</v>
      </c>
    </row>
    <row r="19037" spans="1:12" x14ac:dyDescent="0.3">
      <c r="A19037" s="286" t="str">
        <f t="shared" si="594"/>
        <v>2020</v>
      </c>
      <c r="B19037" s="205" t="s">
        <v>691</v>
      </c>
      <c r="C19037" s="205" t="s">
        <v>692</v>
      </c>
      <c r="D19037" s="72" t="str">
        <f t="shared" si="595"/>
        <v>jul/2020</v>
      </c>
      <c r="E19037" s="206">
        <v>44033</v>
      </c>
      <c r="F19037" s="205">
        <v>434795</v>
      </c>
      <c r="G19037" s="205" t="s">
        <v>287</v>
      </c>
      <c r="H19037" s="207" t="s">
        <v>1039</v>
      </c>
      <c r="I19037" s="207" t="s">
        <v>245</v>
      </c>
      <c r="J19037" s="207">
        <v>-842.92</v>
      </c>
      <c r="K19037" s="79" t="str">
        <f>IFERROR(IFERROR(VLOOKUP(I19037,'DE-PARA'!B:D,3,0),VLOOKUP(I19037,'DE-PARA'!C:D,2,0)),"NÃO ENCONTRADO")</f>
        <v>Materiais</v>
      </c>
      <c r="L19037" s="56" t="str">
        <f>VLOOKUP(K19037,'Base -Receita-Despesa'!$B:$AS,1,FALSE)</f>
        <v>Materiais</v>
      </c>
    </row>
    <row r="19038" spans="1:12" x14ac:dyDescent="0.3">
      <c r="A19038" s="286" t="str">
        <f t="shared" si="594"/>
        <v>2020</v>
      </c>
      <c r="B19038" s="205" t="s">
        <v>691</v>
      </c>
      <c r="C19038" s="205" t="s">
        <v>692</v>
      </c>
      <c r="D19038" s="72" t="str">
        <f t="shared" si="595"/>
        <v>jul/2020</v>
      </c>
      <c r="E19038" s="206">
        <v>44033</v>
      </c>
      <c r="F19038" s="205">
        <v>434792</v>
      </c>
      <c r="G19038" s="205" t="s">
        <v>287</v>
      </c>
      <c r="H19038" s="207" t="s">
        <v>1039</v>
      </c>
      <c r="I19038" s="207" t="s">
        <v>245</v>
      </c>
      <c r="J19038" s="207">
        <v>-293.39999999999998</v>
      </c>
      <c r="K19038" s="79" t="str">
        <f>IFERROR(IFERROR(VLOOKUP(I19038,'DE-PARA'!B:D,3,0),VLOOKUP(I19038,'DE-PARA'!C:D,2,0)),"NÃO ENCONTRADO")</f>
        <v>Materiais</v>
      </c>
      <c r="L19038" s="56" t="str">
        <f>VLOOKUP(K19038,'Base -Receita-Despesa'!$B:$AS,1,FALSE)</f>
        <v>Materiais</v>
      </c>
    </row>
    <row r="19039" spans="1:12" x14ac:dyDescent="0.3">
      <c r="A19039" s="286" t="str">
        <f t="shared" si="594"/>
        <v>2020</v>
      </c>
      <c r="B19039" s="205" t="s">
        <v>691</v>
      </c>
      <c r="C19039" s="205" t="s">
        <v>692</v>
      </c>
      <c r="D19039" s="72" t="str">
        <f t="shared" si="595"/>
        <v>jul/2020</v>
      </c>
      <c r="E19039" s="206">
        <v>44033</v>
      </c>
      <c r="F19039" s="205">
        <v>434492</v>
      </c>
      <c r="G19039" s="205" t="s">
        <v>287</v>
      </c>
      <c r="H19039" s="207" t="s">
        <v>1039</v>
      </c>
      <c r="I19039" s="207" t="s">
        <v>245</v>
      </c>
      <c r="J19039" s="207">
        <v>-583.29999999999995</v>
      </c>
      <c r="K19039" s="79" t="str">
        <f>IFERROR(IFERROR(VLOOKUP(I19039,'DE-PARA'!B:D,3,0),VLOOKUP(I19039,'DE-PARA'!C:D,2,0)),"NÃO ENCONTRADO")</f>
        <v>Materiais</v>
      </c>
      <c r="L19039" s="56" t="str">
        <f>VLOOKUP(K19039,'Base -Receita-Despesa'!$B:$AS,1,FALSE)</f>
        <v>Materiais</v>
      </c>
    </row>
    <row r="19040" spans="1:12" x14ac:dyDescent="0.3">
      <c r="A19040" s="286" t="str">
        <f t="shared" si="594"/>
        <v>2020</v>
      </c>
      <c r="B19040" s="205" t="s">
        <v>691</v>
      </c>
      <c r="C19040" s="205" t="s">
        <v>692</v>
      </c>
      <c r="D19040" s="72" t="str">
        <f t="shared" si="595"/>
        <v>jul/2020</v>
      </c>
      <c r="E19040" s="206">
        <v>44033</v>
      </c>
      <c r="F19040" s="205">
        <v>434491</v>
      </c>
      <c r="G19040" s="205" t="s">
        <v>287</v>
      </c>
      <c r="H19040" s="207" t="s">
        <v>1039</v>
      </c>
      <c r="I19040" s="207" t="s">
        <v>245</v>
      </c>
      <c r="J19040" s="207">
        <v>-269.91000000000003</v>
      </c>
      <c r="K19040" s="79" t="str">
        <f>IFERROR(IFERROR(VLOOKUP(I19040,'DE-PARA'!B:D,3,0),VLOOKUP(I19040,'DE-PARA'!C:D,2,0)),"NÃO ENCONTRADO")</f>
        <v>Materiais</v>
      </c>
      <c r="L19040" s="56" t="str">
        <f>VLOOKUP(K19040,'Base -Receita-Despesa'!$B:$AS,1,FALSE)</f>
        <v>Materiais</v>
      </c>
    </row>
    <row r="19041" spans="1:12" x14ac:dyDescent="0.3">
      <c r="A19041" s="286" t="str">
        <f t="shared" si="594"/>
        <v>2020</v>
      </c>
      <c r="B19041" s="205" t="s">
        <v>691</v>
      </c>
      <c r="C19041" s="205" t="s">
        <v>692</v>
      </c>
      <c r="D19041" s="72" t="str">
        <f t="shared" si="595"/>
        <v>jul/2020</v>
      </c>
      <c r="E19041" s="206">
        <v>44033</v>
      </c>
      <c r="F19041" s="205">
        <v>434489</v>
      </c>
      <c r="G19041" s="205" t="s">
        <v>287</v>
      </c>
      <c r="H19041" s="207" t="s">
        <v>1039</v>
      </c>
      <c r="I19041" s="207" t="s">
        <v>245</v>
      </c>
      <c r="J19041" s="207">
        <v>-842.92</v>
      </c>
      <c r="K19041" s="79" t="str">
        <f>IFERROR(IFERROR(VLOOKUP(I19041,'DE-PARA'!B:D,3,0),VLOOKUP(I19041,'DE-PARA'!C:D,2,0)),"NÃO ENCONTRADO")</f>
        <v>Materiais</v>
      </c>
      <c r="L19041" s="56" t="str">
        <f>VLOOKUP(K19041,'Base -Receita-Despesa'!$B:$AS,1,FALSE)</f>
        <v>Materiais</v>
      </c>
    </row>
    <row r="19042" spans="1:12" x14ac:dyDescent="0.3">
      <c r="A19042" s="286" t="str">
        <f t="shared" si="594"/>
        <v>2020</v>
      </c>
      <c r="B19042" s="205" t="s">
        <v>691</v>
      </c>
      <c r="C19042" s="205" t="s">
        <v>692</v>
      </c>
      <c r="D19042" s="72" t="str">
        <f t="shared" si="595"/>
        <v>jul/2020</v>
      </c>
      <c r="E19042" s="206">
        <v>44033</v>
      </c>
      <c r="F19042" s="205">
        <v>434488</v>
      </c>
      <c r="G19042" s="205" t="s">
        <v>287</v>
      </c>
      <c r="H19042" s="207" t="s">
        <v>1039</v>
      </c>
      <c r="I19042" s="207" t="s">
        <v>245</v>
      </c>
      <c r="J19042" s="207">
        <v>-618.17999999999995</v>
      </c>
      <c r="K19042" s="79" t="str">
        <f>IFERROR(IFERROR(VLOOKUP(I19042,'DE-PARA'!B:D,3,0),VLOOKUP(I19042,'DE-PARA'!C:D,2,0)),"NÃO ENCONTRADO")</f>
        <v>Materiais</v>
      </c>
      <c r="L19042" s="56" t="str">
        <f>VLOOKUP(K19042,'Base -Receita-Despesa'!$B:$AS,1,FALSE)</f>
        <v>Materiais</v>
      </c>
    </row>
    <row r="19043" spans="1:12" x14ac:dyDescent="0.3">
      <c r="A19043" s="286" t="str">
        <f t="shared" si="594"/>
        <v>2020</v>
      </c>
      <c r="B19043" s="205" t="s">
        <v>691</v>
      </c>
      <c r="C19043" s="205" t="s">
        <v>692</v>
      </c>
      <c r="D19043" s="72" t="str">
        <f t="shared" si="595"/>
        <v>jul/2020</v>
      </c>
      <c r="E19043" s="206">
        <v>44033</v>
      </c>
      <c r="F19043" s="205">
        <v>434506</v>
      </c>
      <c r="G19043" s="205" t="s">
        <v>287</v>
      </c>
      <c r="H19043" s="207" t="s">
        <v>1039</v>
      </c>
      <c r="I19043" s="207" t="s">
        <v>245</v>
      </c>
      <c r="J19043" s="207">
        <v>-269.91000000000003</v>
      </c>
      <c r="K19043" s="79" t="str">
        <f>IFERROR(IFERROR(VLOOKUP(I19043,'DE-PARA'!B:D,3,0),VLOOKUP(I19043,'DE-PARA'!C:D,2,0)),"NÃO ENCONTRADO")</f>
        <v>Materiais</v>
      </c>
      <c r="L19043" s="56" t="str">
        <f>VLOOKUP(K19043,'Base -Receita-Despesa'!$B:$AS,1,FALSE)</f>
        <v>Materiais</v>
      </c>
    </row>
    <row r="19044" spans="1:12" x14ac:dyDescent="0.3">
      <c r="A19044" s="286" t="str">
        <f t="shared" si="594"/>
        <v>2020</v>
      </c>
      <c r="B19044" s="205" t="s">
        <v>691</v>
      </c>
      <c r="C19044" s="205" t="s">
        <v>692</v>
      </c>
      <c r="D19044" s="72" t="str">
        <f t="shared" si="595"/>
        <v>jul/2020</v>
      </c>
      <c r="E19044" s="206">
        <v>44033</v>
      </c>
      <c r="F19044" s="205">
        <v>435704</v>
      </c>
      <c r="G19044" s="205" t="s">
        <v>287</v>
      </c>
      <c r="H19044" s="207" t="s">
        <v>1039</v>
      </c>
      <c r="I19044" s="207" t="s">
        <v>245</v>
      </c>
      <c r="J19044" s="207">
        <v>-183.44</v>
      </c>
      <c r="K19044" s="79" t="str">
        <f>IFERROR(IFERROR(VLOOKUP(I19044,'DE-PARA'!B:D,3,0),VLOOKUP(I19044,'DE-PARA'!C:D,2,0)),"NÃO ENCONTRADO")</f>
        <v>Materiais</v>
      </c>
      <c r="L19044" s="56" t="str">
        <f>VLOOKUP(K19044,'Base -Receita-Despesa'!$B:$AS,1,FALSE)</f>
        <v>Materiais</v>
      </c>
    </row>
    <row r="19045" spans="1:12" x14ac:dyDescent="0.3">
      <c r="A19045" s="286" t="str">
        <f t="shared" si="594"/>
        <v>2020</v>
      </c>
      <c r="B19045" s="205" t="s">
        <v>691</v>
      </c>
      <c r="C19045" s="205" t="s">
        <v>692</v>
      </c>
      <c r="D19045" s="72" t="str">
        <f t="shared" si="595"/>
        <v>jul/2020</v>
      </c>
      <c r="E19045" s="206">
        <v>44033</v>
      </c>
      <c r="F19045" s="205">
        <v>435703</v>
      </c>
      <c r="G19045" s="205" t="s">
        <v>287</v>
      </c>
      <c r="H19045" s="207" t="s">
        <v>1039</v>
      </c>
      <c r="I19045" s="207" t="s">
        <v>245</v>
      </c>
      <c r="J19045" s="207">
        <v>-158.5</v>
      </c>
      <c r="K19045" s="79" t="str">
        <f>IFERROR(IFERROR(VLOOKUP(I19045,'DE-PARA'!B:D,3,0),VLOOKUP(I19045,'DE-PARA'!C:D,2,0)),"NÃO ENCONTRADO")</f>
        <v>Materiais</v>
      </c>
      <c r="L19045" s="56" t="str">
        <f>VLOOKUP(K19045,'Base -Receita-Despesa'!$B:$AS,1,FALSE)</f>
        <v>Materiais</v>
      </c>
    </row>
    <row r="19046" spans="1:12" x14ac:dyDescent="0.3">
      <c r="A19046" s="286" t="str">
        <f t="shared" si="594"/>
        <v>2020</v>
      </c>
      <c r="B19046" s="205" t="s">
        <v>691</v>
      </c>
      <c r="C19046" s="205" t="s">
        <v>692</v>
      </c>
      <c r="D19046" s="72" t="str">
        <f t="shared" si="595"/>
        <v>jul/2020</v>
      </c>
      <c r="E19046" s="206">
        <v>44033</v>
      </c>
      <c r="F19046" s="205">
        <v>436440</v>
      </c>
      <c r="G19046" s="205" t="s">
        <v>287</v>
      </c>
      <c r="H19046" s="207" t="s">
        <v>1039</v>
      </c>
      <c r="I19046" s="207" t="s">
        <v>245</v>
      </c>
      <c r="J19046" s="207">
        <v>-553.24</v>
      </c>
      <c r="K19046" s="79" t="str">
        <f>IFERROR(IFERROR(VLOOKUP(I19046,'DE-PARA'!B:D,3,0),VLOOKUP(I19046,'DE-PARA'!C:D,2,0)),"NÃO ENCONTRADO")</f>
        <v>Materiais</v>
      </c>
      <c r="L19046" s="56" t="str">
        <f>VLOOKUP(K19046,'Base -Receita-Despesa'!$B:$AS,1,FALSE)</f>
        <v>Materiais</v>
      </c>
    </row>
    <row r="19047" spans="1:12" x14ac:dyDescent="0.3">
      <c r="A19047" s="286" t="str">
        <f t="shared" si="594"/>
        <v>2020</v>
      </c>
      <c r="B19047" s="205" t="s">
        <v>691</v>
      </c>
      <c r="C19047" s="205" t="s">
        <v>692</v>
      </c>
      <c r="D19047" s="72" t="str">
        <f t="shared" si="595"/>
        <v>jul/2020</v>
      </c>
      <c r="E19047" s="206">
        <v>44033</v>
      </c>
      <c r="F19047" s="205">
        <v>436601</v>
      </c>
      <c r="G19047" s="205" t="s">
        <v>287</v>
      </c>
      <c r="H19047" s="207" t="s">
        <v>1039</v>
      </c>
      <c r="I19047" s="207" t="s">
        <v>245</v>
      </c>
      <c r="J19047" s="208">
        <v>-1215.94</v>
      </c>
      <c r="K19047" s="79" t="str">
        <f>IFERROR(IFERROR(VLOOKUP(I19047,'DE-PARA'!B:D,3,0),VLOOKUP(I19047,'DE-PARA'!C:D,2,0)),"NÃO ENCONTRADO")</f>
        <v>Materiais</v>
      </c>
      <c r="L19047" s="56" t="str">
        <f>VLOOKUP(K19047,'Base -Receita-Despesa'!$B:$AS,1,FALSE)</f>
        <v>Materiais</v>
      </c>
    </row>
    <row r="19048" spans="1:12" x14ac:dyDescent="0.3">
      <c r="A19048" s="286" t="str">
        <f t="shared" si="594"/>
        <v>2020</v>
      </c>
      <c r="B19048" s="205" t="s">
        <v>691</v>
      </c>
      <c r="C19048" s="205" t="s">
        <v>692</v>
      </c>
      <c r="D19048" s="72" t="str">
        <f t="shared" si="595"/>
        <v>jul/2020</v>
      </c>
      <c r="E19048" s="206">
        <v>44033</v>
      </c>
      <c r="F19048" s="205">
        <v>436452</v>
      </c>
      <c r="G19048" s="205" t="s">
        <v>287</v>
      </c>
      <c r="H19048" s="207" t="s">
        <v>1039</v>
      </c>
      <c r="I19048" s="207" t="s">
        <v>245</v>
      </c>
      <c r="J19048" s="207">
        <v>-651.26</v>
      </c>
      <c r="K19048" s="79" t="str">
        <f>IFERROR(IFERROR(VLOOKUP(I19048,'DE-PARA'!B:D,3,0),VLOOKUP(I19048,'DE-PARA'!C:D,2,0)),"NÃO ENCONTRADO")</f>
        <v>Materiais</v>
      </c>
      <c r="L19048" s="56" t="str">
        <f>VLOOKUP(K19048,'Base -Receita-Despesa'!$B:$AS,1,FALSE)</f>
        <v>Materiais</v>
      </c>
    </row>
    <row r="19049" spans="1:12" x14ac:dyDescent="0.3">
      <c r="A19049" s="286" t="str">
        <f t="shared" si="594"/>
        <v>2020</v>
      </c>
      <c r="B19049" s="205" t="s">
        <v>691</v>
      </c>
      <c r="C19049" s="205" t="s">
        <v>692</v>
      </c>
      <c r="D19049" s="72" t="str">
        <f t="shared" si="595"/>
        <v>jul/2020</v>
      </c>
      <c r="E19049" s="206">
        <v>44033</v>
      </c>
      <c r="F19049" s="205">
        <v>437057</v>
      </c>
      <c r="G19049" s="205" t="s">
        <v>287</v>
      </c>
      <c r="H19049" s="207" t="s">
        <v>1039</v>
      </c>
      <c r="I19049" s="207" t="s">
        <v>245</v>
      </c>
      <c r="J19049" s="207">
        <v>-293.39999999999998</v>
      </c>
      <c r="K19049" s="79" t="str">
        <f>IFERROR(IFERROR(VLOOKUP(I19049,'DE-PARA'!B:D,3,0),VLOOKUP(I19049,'DE-PARA'!C:D,2,0)),"NÃO ENCONTRADO")</f>
        <v>Materiais</v>
      </c>
      <c r="L19049" s="56" t="str">
        <f>VLOOKUP(K19049,'Base -Receita-Despesa'!$B:$AS,1,FALSE)</f>
        <v>Materiais</v>
      </c>
    </row>
    <row r="19050" spans="1:12" x14ac:dyDescent="0.3">
      <c r="A19050" s="286" t="str">
        <f t="shared" si="594"/>
        <v>2020</v>
      </c>
      <c r="B19050" s="205" t="s">
        <v>691</v>
      </c>
      <c r="C19050" s="205" t="s">
        <v>692</v>
      </c>
      <c r="D19050" s="72" t="str">
        <f t="shared" si="595"/>
        <v>jul/2020</v>
      </c>
      <c r="E19050" s="206">
        <v>44033</v>
      </c>
      <c r="F19050" s="205" t="s">
        <v>210</v>
      </c>
      <c r="G19050" s="205" t="s">
        <v>287</v>
      </c>
      <c r="H19050" s="207" t="s">
        <v>196</v>
      </c>
      <c r="I19050" s="207" t="s">
        <v>130</v>
      </c>
      <c r="J19050" s="207">
        <v>-10</v>
      </c>
      <c r="K19050" s="79" t="str">
        <f>IFERROR(IFERROR(VLOOKUP(I19050,'DE-PARA'!B:D,3,0),VLOOKUP(I19050,'DE-PARA'!C:D,2,0)),"NÃO ENCONTRADO")</f>
        <v>Outras Saídas</v>
      </c>
      <c r="L19050" s="56" t="str">
        <f>VLOOKUP(K19050,'Base -Receita-Despesa'!$B:$AS,1,FALSE)</f>
        <v>Outras Saídas</v>
      </c>
    </row>
    <row r="19051" spans="1:12" x14ac:dyDescent="0.3">
      <c r="A19051" s="286" t="str">
        <f t="shared" si="594"/>
        <v>2020</v>
      </c>
      <c r="B19051" s="205" t="s">
        <v>691</v>
      </c>
      <c r="C19051" s="205" t="s">
        <v>692</v>
      </c>
      <c r="D19051" s="72" t="str">
        <f t="shared" si="595"/>
        <v>jul/2020</v>
      </c>
      <c r="E19051" s="206">
        <v>44033</v>
      </c>
      <c r="F19051" s="205" t="s">
        <v>210</v>
      </c>
      <c r="G19051" s="205" t="s">
        <v>287</v>
      </c>
      <c r="H19051" s="207" t="s">
        <v>196</v>
      </c>
      <c r="I19051" s="207" t="s">
        <v>130</v>
      </c>
      <c r="J19051" s="207">
        <v>-10</v>
      </c>
      <c r="K19051" s="79" t="str">
        <f>IFERROR(IFERROR(VLOOKUP(I19051,'DE-PARA'!B:D,3,0),VLOOKUP(I19051,'DE-PARA'!C:D,2,0)),"NÃO ENCONTRADO")</f>
        <v>Outras Saídas</v>
      </c>
      <c r="L19051" s="56" t="str">
        <f>VLOOKUP(K19051,'Base -Receita-Despesa'!$B:$AS,1,FALSE)</f>
        <v>Outras Saídas</v>
      </c>
    </row>
    <row r="19052" spans="1:12" x14ac:dyDescent="0.3">
      <c r="A19052" s="286" t="str">
        <f t="shared" si="594"/>
        <v>2020</v>
      </c>
      <c r="B19052" s="205" t="s">
        <v>691</v>
      </c>
      <c r="C19052" s="205" t="s">
        <v>692</v>
      </c>
      <c r="D19052" s="72" t="str">
        <f t="shared" si="595"/>
        <v>jul/2020</v>
      </c>
      <c r="E19052" s="206">
        <v>44033</v>
      </c>
      <c r="F19052" s="205" t="s">
        <v>210</v>
      </c>
      <c r="G19052" s="205" t="s">
        <v>287</v>
      </c>
      <c r="H19052" s="207" t="s">
        <v>196</v>
      </c>
      <c r="I19052" s="207" t="s">
        <v>130</v>
      </c>
      <c r="J19052" s="207">
        <v>-10</v>
      </c>
      <c r="K19052" s="79" t="str">
        <f>IFERROR(IFERROR(VLOOKUP(I19052,'DE-PARA'!B:D,3,0),VLOOKUP(I19052,'DE-PARA'!C:D,2,0)),"NÃO ENCONTRADO")</f>
        <v>Outras Saídas</v>
      </c>
      <c r="L19052" s="56" t="str">
        <f>VLOOKUP(K19052,'Base -Receita-Despesa'!$B:$AS,1,FALSE)</f>
        <v>Outras Saídas</v>
      </c>
    </row>
    <row r="19053" spans="1:12" x14ac:dyDescent="0.3">
      <c r="A19053" s="286" t="str">
        <f t="shared" si="594"/>
        <v>2020</v>
      </c>
      <c r="B19053" s="205" t="s">
        <v>691</v>
      </c>
      <c r="C19053" s="205" t="s">
        <v>692</v>
      </c>
      <c r="D19053" s="72" t="str">
        <f t="shared" si="595"/>
        <v>jul/2020</v>
      </c>
      <c r="E19053" s="206">
        <v>44033</v>
      </c>
      <c r="F19053" s="205" t="s">
        <v>210</v>
      </c>
      <c r="G19053" s="205" t="s">
        <v>287</v>
      </c>
      <c r="H19053" s="207" t="s">
        <v>196</v>
      </c>
      <c r="I19053" s="207" t="s">
        <v>130</v>
      </c>
      <c r="J19053" s="207">
        <v>-10</v>
      </c>
      <c r="K19053" s="79" t="str">
        <f>IFERROR(IFERROR(VLOOKUP(I19053,'DE-PARA'!B:D,3,0),VLOOKUP(I19053,'DE-PARA'!C:D,2,0)),"NÃO ENCONTRADO")</f>
        <v>Outras Saídas</v>
      </c>
      <c r="L19053" s="56" t="str">
        <f>VLOOKUP(K19053,'Base -Receita-Despesa'!$B:$AS,1,FALSE)</f>
        <v>Outras Saídas</v>
      </c>
    </row>
    <row r="19054" spans="1:12" x14ac:dyDescent="0.3">
      <c r="A19054" s="286" t="str">
        <f t="shared" si="594"/>
        <v>2020</v>
      </c>
      <c r="B19054" s="205" t="s">
        <v>691</v>
      </c>
      <c r="C19054" s="205" t="s">
        <v>692</v>
      </c>
      <c r="D19054" s="72" t="str">
        <f t="shared" si="595"/>
        <v>jul/2020</v>
      </c>
      <c r="E19054" s="206">
        <v>44033</v>
      </c>
      <c r="F19054" s="205" t="s">
        <v>210</v>
      </c>
      <c r="G19054" s="205" t="s">
        <v>287</v>
      </c>
      <c r="H19054" s="207" t="s">
        <v>133</v>
      </c>
      <c r="I19054" s="207" t="s">
        <v>130</v>
      </c>
      <c r="J19054" s="207">
        <v>-36.57</v>
      </c>
      <c r="K19054" s="79" t="str">
        <f>IFERROR(IFERROR(VLOOKUP(I19054,'DE-PARA'!B:D,3,0),VLOOKUP(I19054,'DE-PARA'!C:D,2,0)),"NÃO ENCONTRADO")</f>
        <v>Outras Saídas</v>
      </c>
      <c r="L19054" s="56" t="str">
        <f>VLOOKUP(K19054,'Base -Receita-Despesa'!$B:$AS,1,FALSE)</f>
        <v>Outras Saídas</v>
      </c>
    </row>
    <row r="19055" spans="1:12" x14ac:dyDescent="0.3">
      <c r="A19055" s="286" t="str">
        <f t="shared" si="594"/>
        <v>2020</v>
      </c>
      <c r="B19055" s="205" t="s">
        <v>691</v>
      </c>
      <c r="C19055" s="205" t="s">
        <v>692</v>
      </c>
      <c r="D19055" s="72" t="str">
        <f t="shared" si="595"/>
        <v>jul/2020</v>
      </c>
      <c r="E19055" s="206">
        <v>44034</v>
      </c>
      <c r="F19055" s="205">
        <v>73911</v>
      </c>
      <c r="G19055" s="205" t="s">
        <v>287</v>
      </c>
      <c r="H19055" s="207" t="s">
        <v>2702</v>
      </c>
      <c r="I19055" s="207" t="s">
        <v>134</v>
      </c>
      <c r="J19055" s="208">
        <v>-9013.0400000000009</v>
      </c>
      <c r="K19055" s="79" t="str">
        <f>IFERROR(IFERROR(VLOOKUP(I19055,'DE-PARA'!B:D,3,0),VLOOKUP(I19055,'DE-PARA'!C:D,2,0)),"NÃO ENCONTRADO")</f>
        <v>Serviços</v>
      </c>
      <c r="L19055" s="56" t="str">
        <f>VLOOKUP(K19055,'Base -Receita-Despesa'!$B:$AS,1,FALSE)</f>
        <v>Serviços</v>
      </c>
    </row>
    <row r="19056" spans="1:12" x14ac:dyDescent="0.3">
      <c r="A19056" s="286" t="str">
        <f t="shared" si="594"/>
        <v>2020</v>
      </c>
      <c r="B19056" s="205" t="s">
        <v>691</v>
      </c>
      <c r="C19056" s="205" t="s">
        <v>692</v>
      </c>
      <c r="D19056" s="72" t="str">
        <f t="shared" si="595"/>
        <v>jul/2020</v>
      </c>
      <c r="E19056" s="206">
        <v>44034</v>
      </c>
      <c r="F19056" s="205">
        <v>3090</v>
      </c>
      <c r="G19056" s="205" t="s">
        <v>287</v>
      </c>
      <c r="H19056" s="207" t="s">
        <v>2848</v>
      </c>
      <c r="I19056" s="207" t="s">
        <v>260</v>
      </c>
      <c r="J19056" s="208">
        <v>-14140.73</v>
      </c>
      <c r="K19056" s="79" t="str">
        <f>IFERROR(IFERROR(VLOOKUP(I19056,'DE-PARA'!B:D,3,0),VLOOKUP(I19056,'DE-PARA'!C:D,2,0)),"NÃO ENCONTRADO")</f>
        <v>Serviços</v>
      </c>
      <c r="L19056" s="56" t="str">
        <f>VLOOKUP(K19056,'Base -Receita-Despesa'!$B:$AS,1,FALSE)</f>
        <v>Serviços</v>
      </c>
    </row>
    <row r="19057" spans="1:12" x14ac:dyDescent="0.3">
      <c r="A19057" s="286" t="str">
        <f t="shared" si="594"/>
        <v>2020</v>
      </c>
      <c r="B19057" s="205" t="s">
        <v>691</v>
      </c>
      <c r="C19057" s="205" t="s">
        <v>692</v>
      </c>
      <c r="D19057" s="72" t="str">
        <f t="shared" si="595"/>
        <v>jul/2020</v>
      </c>
      <c r="E19057" s="206">
        <v>44034</v>
      </c>
      <c r="F19057" s="205">
        <v>75919</v>
      </c>
      <c r="G19057" s="205" t="s">
        <v>287</v>
      </c>
      <c r="H19057" s="207" t="s">
        <v>2780</v>
      </c>
      <c r="I19057" s="207" t="s">
        <v>240</v>
      </c>
      <c r="J19057" s="208">
        <v>-9000</v>
      </c>
      <c r="K19057" s="79" t="str">
        <f>IFERROR(IFERROR(VLOOKUP(I19057,'DE-PARA'!B:D,3,0),VLOOKUP(I19057,'DE-PARA'!C:D,2,0)),"NÃO ENCONTRADO")</f>
        <v>Materiais</v>
      </c>
      <c r="L19057" s="56" t="str">
        <f>VLOOKUP(K19057,'Base -Receita-Despesa'!$B:$AS,1,FALSE)</f>
        <v>Materiais</v>
      </c>
    </row>
    <row r="19058" spans="1:12" x14ac:dyDescent="0.3">
      <c r="A19058" s="286" t="str">
        <f t="shared" si="594"/>
        <v>2020</v>
      </c>
      <c r="B19058" s="205" t="s">
        <v>691</v>
      </c>
      <c r="C19058" s="205" t="s">
        <v>692</v>
      </c>
      <c r="D19058" s="72" t="str">
        <f t="shared" si="595"/>
        <v>jul/2020</v>
      </c>
      <c r="E19058" s="206">
        <v>44034</v>
      </c>
      <c r="F19058" s="205" t="s">
        <v>210</v>
      </c>
      <c r="G19058" s="205" t="s">
        <v>287</v>
      </c>
      <c r="H19058" s="207" t="s">
        <v>196</v>
      </c>
      <c r="I19058" s="207" t="s">
        <v>130</v>
      </c>
      <c r="J19058" s="207">
        <v>-10</v>
      </c>
      <c r="K19058" s="79" t="str">
        <f>IFERROR(IFERROR(VLOOKUP(I19058,'DE-PARA'!B:D,3,0),VLOOKUP(I19058,'DE-PARA'!C:D,2,0)),"NÃO ENCONTRADO")</f>
        <v>Outras Saídas</v>
      </c>
      <c r="L19058" s="56" t="str">
        <f>VLOOKUP(K19058,'Base -Receita-Despesa'!$B:$AS,1,FALSE)</f>
        <v>Outras Saídas</v>
      </c>
    </row>
    <row r="19059" spans="1:12" x14ac:dyDescent="0.3">
      <c r="A19059" s="286" t="str">
        <f t="shared" si="594"/>
        <v>2020</v>
      </c>
      <c r="B19059" s="205" t="s">
        <v>691</v>
      </c>
      <c r="C19059" s="205" t="s">
        <v>692</v>
      </c>
      <c r="D19059" s="72" t="str">
        <f t="shared" si="595"/>
        <v>jul/2020</v>
      </c>
      <c r="E19059" s="206">
        <v>44034</v>
      </c>
      <c r="F19059" s="205" t="s">
        <v>210</v>
      </c>
      <c r="G19059" s="205" t="s">
        <v>287</v>
      </c>
      <c r="H19059" s="207" t="s">
        <v>196</v>
      </c>
      <c r="I19059" s="207" t="s">
        <v>130</v>
      </c>
      <c r="J19059" s="207">
        <v>-10</v>
      </c>
      <c r="K19059" s="79" t="str">
        <f>IFERROR(IFERROR(VLOOKUP(I19059,'DE-PARA'!B:D,3,0),VLOOKUP(I19059,'DE-PARA'!C:D,2,0)),"NÃO ENCONTRADO")</f>
        <v>Outras Saídas</v>
      </c>
      <c r="L19059" s="56" t="str">
        <f>VLOOKUP(K19059,'Base -Receita-Despesa'!$B:$AS,1,FALSE)</f>
        <v>Outras Saídas</v>
      </c>
    </row>
    <row r="19060" spans="1:12" x14ac:dyDescent="0.3">
      <c r="A19060" s="286" t="str">
        <f t="shared" si="594"/>
        <v>2020</v>
      </c>
      <c r="B19060" s="205" t="s">
        <v>691</v>
      </c>
      <c r="C19060" s="205" t="s">
        <v>692</v>
      </c>
      <c r="D19060" s="72" t="str">
        <f t="shared" si="595"/>
        <v>jul/2020</v>
      </c>
      <c r="E19060" s="206">
        <v>44035</v>
      </c>
      <c r="F19060" s="205" t="s">
        <v>1670</v>
      </c>
      <c r="G19060" s="205" t="s">
        <v>287</v>
      </c>
      <c r="H19060" s="207" t="s">
        <v>2951</v>
      </c>
      <c r="I19060" s="207" t="s">
        <v>126</v>
      </c>
      <c r="J19060" s="207">
        <v>-254.43</v>
      </c>
      <c r="K19060" s="79" t="str">
        <f>IFERROR(IFERROR(VLOOKUP(I19060,'DE-PARA'!B:D,3,0),VLOOKUP(I19060,'DE-PARA'!C:D,2,0)),"NÃO ENCONTRADO")</f>
        <v>Rescisões Trabalhistas</v>
      </c>
      <c r="L19060" s="56" t="str">
        <f>VLOOKUP(K19060,'Base -Receita-Despesa'!$B:$AS,1,FALSE)</f>
        <v>Rescisões Trabalhistas</v>
      </c>
    </row>
    <row r="19061" spans="1:12" x14ac:dyDescent="0.3">
      <c r="A19061" s="286" t="str">
        <f t="shared" si="594"/>
        <v>2020</v>
      </c>
      <c r="B19061" s="205" t="s">
        <v>691</v>
      </c>
      <c r="C19061" s="205" t="s">
        <v>692</v>
      </c>
      <c r="D19061" s="72" t="str">
        <f t="shared" si="595"/>
        <v>jul/2020</v>
      </c>
      <c r="E19061" s="206">
        <v>44035</v>
      </c>
      <c r="F19061" s="205">
        <v>1197107</v>
      </c>
      <c r="G19061" s="205" t="s">
        <v>293</v>
      </c>
      <c r="H19061" s="207" t="s">
        <v>389</v>
      </c>
      <c r="I19061" s="207" t="s">
        <v>241</v>
      </c>
      <c r="J19061" s="208">
        <v>-9957.27</v>
      </c>
      <c r="K19061" s="79" t="str">
        <f>IFERROR(IFERROR(VLOOKUP(I19061,'DE-PARA'!B:D,3,0),VLOOKUP(I19061,'DE-PARA'!C:D,2,0)),"NÃO ENCONTRADO")</f>
        <v>Materiais</v>
      </c>
      <c r="L19061" s="56" t="str">
        <f>VLOOKUP(K19061,'Base -Receita-Despesa'!$B:$AS,1,FALSE)</f>
        <v>Materiais</v>
      </c>
    </row>
    <row r="19062" spans="1:12" x14ac:dyDescent="0.3">
      <c r="A19062" s="286" t="str">
        <f t="shared" si="594"/>
        <v>2020</v>
      </c>
      <c r="B19062" s="205" t="s">
        <v>691</v>
      </c>
      <c r="C19062" s="205" t="s">
        <v>692</v>
      </c>
      <c r="D19062" s="72" t="str">
        <f t="shared" si="595"/>
        <v>jul/2020</v>
      </c>
      <c r="E19062" s="206">
        <v>44035</v>
      </c>
      <c r="F19062" s="205">
        <v>1207727</v>
      </c>
      <c r="G19062" s="205" t="s">
        <v>289</v>
      </c>
      <c r="H19062" s="207" t="s">
        <v>389</v>
      </c>
      <c r="I19062" s="207" t="s">
        <v>241</v>
      </c>
      <c r="J19062" s="208">
        <v>-7674.43</v>
      </c>
      <c r="K19062" s="79" t="str">
        <f>IFERROR(IFERROR(VLOOKUP(I19062,'DE-PARA'!B:D,3,0),VLOOKUP(I19062,'DE-PARA'!C:D,2,0)),"NÃO ENCONTRADO")</f>
        <v>Materiais</v>
      </c>
      <c r="L19062" s="56" t="str">
        <f>VLOOKUP(K19062,'Base -Receita-Despesa'!$B:$AS,1,FALSE)</f>
        <v>Materiais</v>
      </c>
    </row>
    <row r="19063" spans="1:12" x14ac:dyDescent="0.3">
      <c r="A19063" s="286" t="str">
        <f t="shared" ref="A19063:A19126" si="596">IF(K19063="NÃO ENCONTRADO",0,RIGHT(D19063,4))</f>
        <v>2020</v>
      </c>
      <c r="B19063" s="205" t="s">
        <v>691</v>
      </c>
      <c r="C19063" s="205" t="s">
        <v>692</v>
      </c>
      <c r="D19063" s="72" t="str">
        <f t="shared" si="595"/>
        <v>jul/2020</v>
      </c>
      <c r="E19063" s="206">
        <v>44035</v>
      </c>
      <c r="F19063" s="205" t="s">
        <v>125</v>
      </c>
      <c r="G19063" s="205" t="s">
        <v>287</v>
      </c>
      <c r="H19063" s="207" t="s">
        <v>2951</v>
      </c>
      <c r="I19063" s="207" t="s">
        <v>126</v>
      </c>
      <c r="J19063" s="208">
        <v>-1353.58</v>
      </c>
      <c r="K19063" s="79" t="str">
        <f>IFERROR(IFERROR(VLOOKUP(I19063,'DE-PARA'!B:D,3,0),VLOOKUP(I19063,'DE-PARA'!C:D,2,0)),"NÃO ENCONTRADO")</f>
        <v>Rescisões Trabalhistas</v>
      </c>
      <c r="L19063" s="56" t="str">
        <f>VLOOKUP(K19063,'Base -Receita-Despesa'!$B:$AS,1,FALSE)</f>
        <v>Rescisões Trabalhistas</v>
      </c>
    </row>
    <row r="19064" spans="1:12" x14ac:dyDescent="0.3">
      <c r="A19064" s="286" t="str">
        <f t="shared" si="596"/>
        <v>2020</v>
      </c>
      <c r="B19064" s="205" t="s">
        <v>691</v>
      </c>
      <c r="C19064" s="205" t="s">
        <v>692</v>
      </c>
      <c r="D19064" s="72" t="str">
        <f t="shared" si="595"/>
        <v>jul/2020</v>
      </c>
      <c r="E19064" s="206">
        <v>44036</v>
      </c>
      <c r="F19064" s="205" t="s">
        <v>3129</v>
      </c>
      <c r="G19064" s="205" t="s">
        <v>287</v>
      </c>
      <c r="H19064" s="207" t="s">
        <v>3130</v>
      </c>
      <c r="I19064" s="207" t="s">
        <v>124</v>
      </c>
      <c r="J19064" s="207">
        <v>-30.08</v>
      </c>
      <c r="K19064" s="79" t="str">
        <f>IFERROR(IFERROR(VLOOKUP(I19064,'DE-PARA'!B:D,3,0),VLOOKUP(I19064,'DE-PARA'!C:D,2,0)),"NÃO ENCONTRADO")</f>
        <v>Encargos sobre Folha de Pagamento</v>
      </c>
      <c r="L19064" s="56" t="str">
        <f>VLOOKUP(K19064,'Base -Receita-Despesa'!$B:$AS,1,FALSE)</f>
        <v>Encargos sobre Folha de Pagamento</v>
      </c>
    </row>
    <row r="19065" spans="1:12" x14ac:dyDescent="0.3">
      <c r="A19065" s="286" t="str">
        <f t="shared" si="596"/>
        <v>2020</v>
      </c>
      <c r="B19065" s="205" t="s">
        <v>691</v>
      </c>
      <c r="C19065" s="205" t="s">
        <v>692</v>
      </c>
      <c r="D19065" s="72" t="str">
        <f t="shared" si="595"/>
        <v>jul/2020</v>
      </c>
      <c r="E19065" s="206">
        <v>44036</v>
      </c>
      <c r="F19065" s="205" t="s">
        <v>3129</v>
      </c>
      <c r="G19065" s="205" t="s">
        <v>287</v>
      </c>
      <c r="H19065" s="207" t="s">
        <v>3130</v>
      </c>
      <c r="I19065" s="207" t="s">
        <v>189</v>
      </c>
      <c r="J19065" s="207">
        <v>-3.3</v>
      </c>
      <c r="K19065" s="79" t="str">
        <f>IFERROR(IFERROR(VLOOKUP(I19065,'DE-PARA'!B:D,3,0),VLOOKUP(I19065,'DE-PARA'!C:D,2,0)),"NÃO ENCONTRADO")</f>
        <v>Outras Saídas</v>
      </c>
      <c r="L19065" s="56" t="str">
        <f>VLOOKUP(K19065,'Base -Receita-Despesa'!$B:$AS,1,FALSE)</f>
        <v>Outras Saídas</v>
      </c>
    </row>
    <row r="19066" spans="1:12" x14ac:dyDescent="0.3">
      <c r="A19066" s="286" t="str">
        <f t="shared" si="596"/>
        <v>2020</v>
      </c>
      <c r="B19066" s="205" t="s">
        <v>691</v>
      </c>
      <c r="C19066" s="205" t="s">
        <v>692</v>
      </c>
      <c r="D19066" s="72" t="str">
        <f t="shared" si="595"/>
        <v>jul/2020</v>
      </c>
      <c r="E19066" s="206">
        <v>44036</v>
      </c>
      <c r="F19066" s="205">
        <v>248244</v>
      </c>
      <c r="G19066" s="205" t="s">
        <v>313</v>
      </c>
      <c r="H19066" s="207" t="s">
        <v>3131</v>
      </c>
      <c r="I19066" s="207" t="s">
        <v>241</v>
      </c>
      <c r="J19066" s="208">
        <v>-1810.66</v>
      </c>
      <c r="K19066" s="79" t="str">
        <f>IFERROR(IFERROR(VLOOKUP(I19066,'DE-PARA'!B:D,3,0),VLOOKUP(I19066,'DE-PARA'!C:D,2,0)),"NÃO ENCONTRADO")</f>
        <v>Materiais</v>
      </c>
      <c r="L19066" s="56" t="str">
        <f>VLOOKUP(K19066,'Base -Receita-Despesa'!$B:$AS,1,FALSE)</f>
        <v>Materiais</v>
      </c>
    </row>
    <row r="19067" spans="1:12" x14ac:dyDescent="0.3">
      <c r="A19067" s="286" t="str">
        <f t="shared" si="596"/>
        <v>2020</v>
      </c>
      <c r="B19067" s="205" t="s">
        <v>691</v>
      </c>
      <c r="C19067" s="205" t="s">
        <v>692</v>
      </c>
      <c r="D19067" s="72" t="str">
        <f t="shared" si="595"/>
        <v>jul/2020</v>
      </c>
      <c r="E19067" s="206">
        <v>44036</v>
      </c>
      <c r="F19067" s="205">
        <v>248244</v>
      </c>
      <c r="G19067" s="205" t="s">
        <v>293</v>
      </c>
      <c r="H19067" s="207" t="s">
        <v>3131</v>
      </c>
      <c r="I19067" s="207" t="s">
        <v>241</v>
      </c>
      <c r="J19067" s="208">
        <v>-1810.66</v>
      </c>
      <c r="K19067" s="79" t="str">
        <f>IFERROR(IFERROR(VLOOKUP(I19067,'DE-PARA'!B:D,3,0),VLOOKUP(I19067,'DE-PARA'!C:D,2,0)),"NÃO ENCONTRADO")</f>
        <v>Materiais</v>
      </c>
      <c r="L19067" s="56" t="str">
        <f>VLOOKUP(K19067,'Base -Receita-Despesa'!$B:$AS,1,FALSE)</f>
        <v>Materiais</v>
      </c>
    </row>
    <row r="19068" spans="1:12" x14ac:dyDescent="0.3">
      <c r="A19068" s="286" t="str">
        <f t="shared" si="596"/>
        <v>2020</v>
      </c>
      <c r="B19068" s="205" t="s">
        <v>691</v>
      </c>
      <c r="C19068" s="205" t="s">
        <v>692</v>
      </c>
      <c r="D19068" s="72" t="str">
        <f t="shared" si="595"/>
        <v>jul/2020</v>
      </c>
      <c r="E19068" s="206">
        <v>44036</v>
      </c>
      <c r="F19068" s="205">
        <v>247937</v>
      </c>
      <c r="G19068" s="205" t="s">
        <v>293</v>
      </c>
      <c r="H19068" s="207" t="s">
        <v>3131</v>
      </c>
      <c r="I19068" s="207" t="s">
        <v>240</v>
      </c>
      <c r="J19068" s="208">
        <v>-4477.76</v>
      </c>
      <c r="K19068" s="79" t="str">
        <f>IFERROR(IFERROR(VLOOKUP(I19068,'DE-PARA'!B:D,3,0),VLOOKUP(I19068,'DE-PARA'!C:D,2,0)),"NÃO ENCONTRADO")</f>
        <v>Materiais</v>
      </c>
      <c r="L19068" s="56" t="str">
        <f>VLOOKUP(K19068,'Base -Receita-Despesa'!$B:$AS,1,FALSE)</f>
        <v>Materiais</v>
      </c>
    </row>
    <row r="19069" spans="1:12" x14ac:dyDescent="0.3">
      <c r="A19069" s="286" t="str">
        <f t="shared" si="596"/>
        <v>2020</v>
      </c>
      <c r="B19069" s="205" t="s">
        <v>691</v>
      </c>
      <c r="C19069" s="205" t="s">
        <v>692</v>
      </c>
      <c r="D19069" s="72" t="str">
        <f t="shared" si="595"/>
        <v>jul/2020</v>
      </c>
      <c r="E19069" s="206">
        <v>44036</v>
      </c>
      <c r="F19069" s="205">
        <v>248796</v>
      </c>
      <c r="G19069" s="205" t="s">
        <v>317</v>
      </c>
      <c r="H19069" s="207" t="s">
        <v>3131</v>
      </c>
      <c r="I19069" s="207" t="s">
        <v>240</v>
      </c>
      <c r="J19069" s="207">
        <v>-71.209999999999994</v>
      </c>
      <c r="K19069" s="79" t="str">
        <f>IFERROR(IFERROR(VLOOKUP(I19069,'DE-PARA'!B:D,3,0),VLOOKUP(I19069,'DE-PARA'!C:D,2,0)),"NÃO ENCONTRADO")</f>
        <v>Materiais</v>
      </c>
      <c r="L19069" s="56" t="str">
        <f>VLOOKUP(K19069,'Base -Receita-Despesa'!$B:$AS,1,FALSE)</f>
        <v>Materiais</v>
      </c>
    </row>
    <row r="19070" spans="1:12" x14ac:dyDescent="0.3">
      <c r="A19070" s="286" t="str">
        <f t="shared" si="596"/>
        <v>2020</v>
      </c>
      <c r="B19070" s="205" t="s">
        <v>691</v>
      </c>
      <c r="C19070" s="205" t="s">
        <v>692</v>
      </c>
      <c r="D19070" s="72" t="str">
        <f t="shared" si="595"/>
        <v>jul/2020</v>
      </c>
      <c r="E19070" s="206">
        <v>44036</v>
      </c>
      <c r="F19070" s="205">
        <v>248796</v>
      </c>
      <c r="G19070" s="205" t="s">
        <v>313</v>
      </c>
      <c r="H19070" s="207" t="s">
        <v>3131</v>
      </c>
      <c r="I19070" s="207" t="s">
        <v>240</v>
      </c>
      <c r="J19070" s="207">
        <v>-71.2</v>
      </c>
      <c r="K19070" s="79" t="str">
        <f>IFERROR(IFERROR(VLOOKUP(I19070,'DE-PARA'!B:D,3,0),VLOOKUP(I19070,'DE-PARA'!C:D,2,0)),"NÃO ENCONTRADO")</f>
        <v>Materiais</v>
      </c>
      <c r="L19070" s="56" t="str">
        <f>VLOOKUP(K19070,'Base -Receita-Despesa'!$B:$AS,1,FALSE)</f>
        <v>Materiais</v>
      </c>
    </row>
    <row r="19071" spans="1:12" x14ac:dyDescent="0.3">
      <c r="A19071" s="286" t="str">
        <f t="shared" si="596"/>
        <v>2020</v>
      </c>
      <c r="B19071" s="205" t="s">
        <v>691</v>
      </c>
      <c r="C19071" s="205" t="s">
        <v>692</v>
      </c>
      <c r="D19071" s="72" t="str">
        <f t="shared" si="595"/>
        <v>jul/2020</v>
      </c>
      <c r="E19071" s="206">
        <v>44036</v>
      </c>
      <c r="F19071" s="205">
        <v>248796</v>
      </c>
      <c r="G19071" s="205" t="s">
        <v>293</v>
      </c>
      <c r="H19071" s="207" t="s">
        <v>3131</v>
      </c>
      <c r="I19071" s="207" t="s">
        <v>240</v>
      </c>
      <c r="J19071" s="207">
        <v>-71.2</v>
      </c>
      <c r="K19071" s="79" t="str">
        <f>IFERROR(IFERROR(VLOOKUP(I19071,'DE-PARA'!B:D,3,0),VLOOKUP(I19071,'DE-PARA'!C:D,2,0)),"NÃO ENCONTRADO")</f>
        <v>Materiais</v>
      </c>
      <c r="L19071" s="56" t="str">
        <f>VLOOKUP(K19071,'Base -Receita-Despesa'!$B:$AS,1,FALSE)</f>
        <v>Materiais</v>
      </c>
    </row>
    <row r="19072" spans="1:12" x14ac:dyDescent="0.3">
      <c r="A19072" s="286" t="str">
        <f t="shared" si="596"/>
        <v>2020</v>
      </c>
      <c r="B19072" s="205" t="s">
        <v>691</v>
      </c>
      <c r="C19072" s="205" t="s">
        <v>692</v>
      </c>
      <c r="D19072" s="72" t="str">
        <f t="shared" si="595"/>
        <v>jul/2020</v>
      </c>
      <c r="E19072" s="206">
        <v>44036</v>
      </c>
      <c r="F19072" s="205">
        <v>248244</v>
      </c>
      <c r="G19072" s="205" t="s">
        <v>313</v>
      </c>
      <c r="H19072" s="207" t="s">
        <v>3131</v>
      </c>
      <c r="I19072" s="207" t="s">
        <v>189</v>
      </c>
      <c r="J19072" s="207">
        <v>-662.46</v>
      </c>
      <c r="K19072" s="79" t="str">
        <f>IFERROR(IFERROR(VLOOKUP(I19072,'DE-PARA'!B:D,3,0),VLOOKUP(I19072,'DE-PARA'!C:D,2,0)),"NÃO ENCONTRADO")</f>
        <v>Outras Saídas</v>
      </c>
      <c r="L19072" s="56" t="str">
        <f>VLOOKUP(K19072,'Base -Receita-Despesa'!$B:$AS,1,FALSE)</f>
        <v>Outras Saídas</v>
      </c>
    </row>
    <row r="19073" spans="1:12" x14ac:dyDescent="0.3">
      <c r="A19073" s="286" t="str">
        <f t="shared" si="596"/>
        <v>2020</v>
      </c>
      <c r="B19073" s="205" t="s">
        <v>691</v>
      </c>
      <c r="C19073" s="205" t="s">
        <v>692</v>
      </c>
      <c r="D19073" s="72" t="str">
        <f t="shared" si="595"/>
        <v>jul/2020</v>
      </c>
      <c r="E19073" s="206">
        <v>44036</v>
      </c>
      <c r="F19073" s="205">
        <v>248244</v>
      </c>
      <c r="G19073" s="205" t="s">
        <v>293</v>
      </c>
      <c r="H19073" s="207" t="s">
        <v>3131</v>
      </c>
      <c r="I19073" s="207" t="s">
        <v>189</v>
      </c>
      <c r="J19073" s="207">
        <v>-637.12</v>
      </c>
      <c r="K19073" s="79" t="str">
        <f>IFERROR(IFERROR(VLOOKUP(I19073,'DE-PARA'!B:D,3,0),VLOOKUP(I19073,'DE-PARA'!C:D,2,0)),"NÃO ENCONTRADO")</f>
        <v>Outras Saídas</v>
      </c>
      <c r="L19073" s="56" t="str">
        <f>VLOOKUP(K19073,'Base -Receita-Despesa'!$B:$AS,1,FALSE)</f>
        <v>Outras Saídas</v>
      </c>
    </row>
    <row r="19074" spans="1:12" x14ac:dyDescent="0.3">
      <c r="A19074" s="286" t="str">
        <f t="shared" si="596"/>
        <v>2020</v>
      </c>
      <c r="B19074" s="205" t="s">
        <v>691</v>
      </c>
      <c r="C19074" s="205" t="s">
        <v>692</v>
      </c>
      <c r="D19074" s="72" t="str">
        <f t="shared" si="595"/>
        <v>jul/2020</v>
      </c>
      <c r="E19074" s="206">
        <v>44036</v>
      </c>
      <c r="F19074" s="205">
        <v>247937</v>
      </c>
      <c r="G19074" s="205" t="s">
        <v>293</v>
      </c>
      <c r="H19074" s="207" t="s">
        <v>3131</v>
      </c>
      <c r="I19074" s="207" t="s">
        <v>189</v>
      </c>
      <c r="J19074" s="208">
        <v>-1613.67</v>
      </c>
      <c r="K19074" s="79" t="str">
        <f>IFERROR(IFERROR(VLOOKUP(I19074,'DE-PARA'!B:D,3,0),VLOOKUP(I19074,'DE-PARA'!C:D,2,0)),"NÃO ENCONTRADO")</f>
        <v>Outras Saídas</v>
      </c>
      <c r="L19074" s="56" t="str">
        <f>VLOOKUP(K19074,'Base -Receita-Despesa'!$B:$AS,1,FALSE)</f>
        <v>Outras Saídas</v>
      </c>
    </row>
    <row r="19075" spans="1:12" x14ac:dyDescent="0.3">
      <c r="A19075" s="286" t="str">
        <f t="shared" si="596"/>
        <v>2020</v>
      </c>
      <c r="B19075" s="205" t="s">
        <v>691</v>
      </c>
      <c r="C19075" s="205" t="s">
        <v>692</v>
      </c>
      <c r="D19075" s="72" t="str">
        <f t="shared" si="595"/>
        <v>jul/2020</v>
      </c>
      <c r="E19075" s="206">
        <v>44036</v>
      </c>
      <c r="F19075" s="205">
        <v>248796</v>
      </c>
      <c r="G19075" s="205" t="s">
        <v>317</v>
      </c>
      <c r="H19075" s="207" t="s">
        <v>3131</v>
      </c>
      <c r="I19075" s="207" t="s">
        <v>189</v>
      </c>
      <c r="J19075" s="207">
        <v>-25.55</v>
      </c>
      <c r="K19075" s="79" t="str">
        <f>IFERROR(IFERROR(VLOOKUP(I19075,'DE-PARA'!B:D,3,0),VLOOKUP(I19075,'DE-PARA'!C:D,2,0)),"NÃO ENCONTRADO")</f>
        <v>Outras Saídas</v>
      </c>
      <c r="L19075" s="56" t="str">
        <f>VLOOKUP(K19075,'Base -Receita-Despesa'!$B:$AS,1,FALSE)</f>
        <v>Outras Saídas</v>
      </c>
    </row>
    <row r="19076" spans="1:12" x14ac:dyDescent="0.3">
      <c r="A19076" s="286" t="str">
        <f t="shared" si="596"/>
        <v>2020</v>
      </c>
      <c r="B19076" s="205" t="s">
        <v>691</v>
      </c>
      <c r="C19076" s="205" t="s">
        <v>692</v>
      </c>
      <c r="D19076" s="72" t="str">
        <f t="shared" ref="D19076:D19139" si="597">TEXT(E19076,"mmm/aaaa")</f>
        <v>jul/2020</v>
      </c>
      <c r="E19076" s="206">
        <v>44036</v>
      </c>
      <c r="F19076" s="205">
        <v>248796</v>
      </c>
      <c r="G19076" s="205" t="s">
        <v>313</v>
      </c>
      <c r="H19076" s="207" t="s">
        <v>3131</v>
      </c>
      <c r="I19076" s="207" t="s">
        <v>189</v>
      </c>
      <c r="J19076" s="207">
        <v>-25.06</v>
      </c>
      <c r="K19076" s="79" t="str">
        <f>IFERROR(IFERROR(VLOOKUP(I19076,'DE-PARA'!B:D,3,0),VLOOKUP(I19076,'DE-PARA'!C:D,2,0)),"NÃO ENCONTRADO")</f>
        <v>Outras Saídas</v>
      </c>
      <c r="L19076" s="56" t="str">
        <f>VLOOKUP(K19076,'Base -Receita-Despesa'!$B:$AS,1,FALSE)</f>
        <v>Outras Saídas</v>
      </c>
    </row>
    <row r="19077" spans="1:12" x14ac:dyDescent="0.3">
      <c r="A19077" s="286" t="str">
        <f t="shared" si="596"/>
        <v>2020</v>
      </c>
      <c r="B19077" s="205" t="s">
        <v>691</v>
      </c>
      <c r="C19077" s="205" t="s">
        <v>692</v>
      </c>
      <c r="D19077" s="72" t="str">
        <f t="shared" si="597"/>
        <v>jul/2020</v>
      </c>
      <c r="E19077" s="206">
        <v>44036</v>
      </c>
      <c r="F19077" s="205">
        <v>248796</v>
      </c>
      <c r="G19077" s="205" t="s">
        <v>293</v>
      </c>
      <c r="H19077" s="207" t="s">
        <v>3131</v>
      </c>
      <c r="I19077" s="207" t="s">
        <v>189</v>
      </c>
      <c r="J19077" s="207">
        <v>-24.57</v>
      </c>
      <c r="K19077" s="79" t="str">
        <f>IFERROR(IFERROR(VLOOKUP(I19077,'DE-PARA'!B:D,3,0),VLOOKUP(I19077,'DE-PARA'!C:D,2,0)),"NÃO ENCONTRADO")</f>
        <v>Outras Saídas</v>
      </c>
      <c r="L19077" s="56" t="str">
        <f>VLOOKUP(K19077,'Base -Receita-Despesa'!$B:$AS,1,FALSE)</f>
        <v>Outras Saídas</v>
      </c>
    </row>
    <row r="19078" spans="1:12" x14ac:dyDescent="0.3">
      <c r="A19078" s="286" t="str">
        <f t="shared" si="596"/>
        <v>2020</v>
      </c>
      <c r="B19078" s="205" t="s">
        <v>691</v>
      </c>
      <c r="C19078" s="205" t="s">
        <v>692</v>
      </c>
      <c r="D19078" s="72" t="str">
        <f t="shared" si="597"/>
        <v>jul/2020</v>
      </c>
      <c r="E19078" s="206">
        <v>44036</v>
      </c>
      <c r="F19078" s="205" t="s">
        <v>210</v>
      </c>
      <c r="G19078" s="205" t="s">
        <v>287</v>
      </c>
      <c r="H19078" s="207" t="s">
        <v>196</v>
      </c>
      <c r="I19078" s="207" t="s">
        <v>130</v>
      </c>
      <c r="J19078" s="207">
        <v>-10</v>
      </c>
      <c r="K19078" s="79" t="str">
        <f>IFERROR(IFERROR(VLOOKUP(I19078,'DE-PARA'!B:D,3,0),VLOOKUP(I19078,'DE-PARA'!C:D,2,0)),"NÃO ENCONTRADO")</f>
        <v>Outras Saídas</v>
      </c>
      <c r="L19078" s="56" t="str">
        <f>VLOOKUP(K19078,'Base -Receita-Despesa'!$B:$AS,1,FALSE)</f>
        <v>Outras Saídas</v>
      </c>
    </row>
    <row r="19079" spans="1:12" x14ac:dyDescent="0.3">
      <c r="A19079" s="286" t="str">
        <f t="shared" si="596"/>
        <v>2020</v>
      </c>
      <c r="B19079" s="205" t="s">
        <v>693</v>
      </c>
      <c r="C19079" s="205" t="s">
        <v>692</v>
      </c>
      <c r="D19079" s="72" t="str">
        <f t="shared" si="597"/>
        <v>jul/2020</v>
      </c>
      <c r="E19079" s="206">
        <v>44039</v>
      </c>
      <c r="F19079" s="205" t="s">
        <v>140</v>
      </c>
      <c r="G19079" s="205" t="s">
        <v>287</v>
      </c>
      <c r="H19079" s="207" t="s">
        <v>140</v>
      </c>
      <c r="I19079" s="207" t="s">
        <v>227</v>
      </c>
      <c r="J19079" s="208">
        <v>914010.56</v>
      </c>
      <c r="K19079" s="79" t="str">
        <f>IFERROR(IFERROR(VLOOKUP(I19079,'DE-PARA'!B:D,3,0),VLOOKUP(I19079,'DE-PARA'!C:D,2,0)),"NÃO ENCONTRADO")</f>
        <v>Repasses Contrato de Gestão</v>
      </c>
      <c r="L19079" s="56" t="str">
        <f>VLOOKUP(K19079,'Base -Receita-Despesa'!$B:$AS,1,FALSE)</f>
        <v>Repasses Contrato de Gestão</v>
      </c>
    </row>
    <row r="19080" spans="1:12" x14ac:dyDescent="0.3">
      <c r="A19080" s="286" t="str">
        <f t="shared" si="596"/>
        <v>2020</v>
      </c>
      <c r="B19080" s="205" t="s">
        <v>693</v>
      </c>
      <c r="C19080" s="205" t="s">
        <v>692</v>
      </c>
      <c r="D19080" s="72" t="str">
        <f t="shared" si="597"/>
        <v>jul/2020</v>
      </c>
      <c r="E19080" s="206">
        <v>44039</v>
      </c>
      <c r="F19080" s="205" t="s">
        <v>201</v>
      </c>
      <c r="G19080" s="205" t="s">
        <v>287</v>
      </c>
      <c r="H19080" s="207" t="s">
        <v>1887</v>
      </c>
      <c r="I19080" s="207" t="s">
        <v>123</v>
      </c>
      <c r="J19080" s="208">
        <v>-500000</v>
      </c>
      <c r="K19080" s="79" t="str">
        <f>IFERROR(IFERROR(VLOOKUP(I19080,'DE-PARA'!B:D,3,0),VLOOKUP(I19080,'DE-PARA'!C:D,2,0)),"NÃO ENCONTRADO")</f>
        <v>TEV – Transferências Entre Contas (Entradas)</v>
      </c>
      <c r="L19080" s="56" t="str">
        <f>VLOOKUP(K19080,'Base -Receita-Despesa'!$B:$AS,1,FALSE)</f>
        <v>TEV – Transferências Entre Contas (Entradas)</v>
      </c>
    </row>
    <row r="19081" spans="1:12" x14ac:dyDescent="0.3">
      <c r="A19081" s="286" t="str">
        <f t="shared" si="596"/>
        <v>2020</v>
      </c>
      <c r="B19081" s="205" t="s">
        <v>691</v>
      </c>
      <c r="C19081" s="205" t="s">
        <v>692</v>
      </c>
      <c r="D19081" s="72" t="str">
        <f t="shared" si="597"/>
        <v>jul/2020</v>
      </c>
      <c r="E19081" s="206">
        <v>44039</v>
      </c>
      <c r="F19081" s="205" t="s">
        <v>201</v>
      </c>
      <c r="G19081" s="205" t="s">
        <v>287</v>
      </c>
      <c r="H19081" s="207" t="s">
        <v>1887</v>
      </c>
      <c r="I19081" s="207" t="s">
        <v>123</v>
      </c>
      <c r="J19081" s="208">
        <v>500000</v>
      </c>
      <c r="K19081" s="79" t="str">
        <f>IFERROR(IFERROR(VLOOKUP(I19081,'DE-PARA'!B:D,3,0),VLOOKUP(I19081,'DE-PARA'!C:D,2,0)),"NÃO ENCONTRADO")</f>
        <v>TEV – Transferências Entre Contas (Entradas)</v>
      </c>
      <c r="L19081" s="56" t="str">
        <f>VLOOKUP(K19081,'Base -Receita-Despesa'!$B:$AS,1,FALSE)</f>
        <v>TEV – Transferências Entre Contas (Entradas)</v>
      </c>
    </row>
    <row r="19082" spans="1:12" x14ac:dyDescent="0.3">
      <c r="A19082" s="286" t="str">
        <f t="shared" si="596"/>
        <v>2020</v>
      </c>
      <c r="B19082" s="205" t="s">
        <v>691</v>
      </c>
      <c r="C19082" s="205" t="s">
        <v>692</v>
      </c>
      <c r="D19082" s="72" t="str">
        <f t="shared" si="597"/>
        <v>jul/2020</v>
      </c>
      <c r="E19082" s="206">
        <v>44039</v>
      </c>
      <c r="F19082" s="205">
        <v>8168</v>
      </c>
      <c r="G19082" s="205" t="s">
        <v>287</v>
      </c>
      <c r="H19082" s="207" t="s">
        <v>664</v>
      </c>
      <c r="I19082" s="207" t="s">
        <v>242</v>
      </c>
      <c r="J19082" s="207">
        <v>-608.22</v>
      </c>
      <c r="K19082" s="79" t="str">
        <f>IFERROR(IFERROR(VLOOKUP(I19082,'DE-PARA'!B:D,3,0),VLOOKUP(I19082,'DE-PARA'!C:D,2,0)),"NÃO ENCONTRADO")</f>
        <v>Materiais</v>
      </c>
      <c r="L19082" s="56" t="str">
        <f>VLOOKUP(K19082,'Base -Receita-Despesa'!$B:$AS,1,FALSE)</f>
        <v>Materiais</v>
      </c>
    </row>
    <row r="19083" spans="1:12" x14ac:dyDescent="0.3">
      <c r="A19083" s="286" t="str">
        <f t="shared" si="596"/>
        <v>2020</v>
      </c>
      <c r="B19083" s="205" t="s">
        <v>691</v>
      </c>
      <c r="C19083" s="205" t="s">
        <v>692</v>
      </c>
      <c r="D19083" s="72" t="str">
        <f t="shared" si="597"/>
        <v>jul/2020</v>
      </c>
      <c r="E19083" s="206">
        <v>44039</v>
      </c>
      <c r="F19083" s="205">
        <v>8043</v>
      </c>
      <c r="G19083" s="205" t="s">
        <v>287</v>
      </c>
      <c r="H19083" s="207" t="s">
        <v>664</v>
      </c>
      <c r="I19083" s="207" t="s">
        <v>242</v>
      </c>
      <c r="J19083" s="207">
        <v>-729.13</v>
      </c>
      <c r="K19083" s="79" t="str">
        <f>IFERROR(IFERROR(VLOOKUP(I19083,'DE-PARA'!B:D,3,0),VLOOKUP(I19083,'DE-PARA'!C:D,2,0)),"NÃO ENCONTRADO")</f>
        <v>Materiais</v>
      </c>
      <c r="L19083" s="56" t="str">
        <f>VLOOKUP(K19083,'Base -Receita-Despesa'!$B:$AS,1,FALSE)</f>
        <v>Materiais</v>
      </c>
    </row>
    <row r="19084" spans="1:12" x14ac:dyDescent="0.3">
      <c r="A19084" s="286" t="str">
        <f t="shared" si="596"/>
        <v>2020</v>
      </c>
      <c r="B19084" s="205" t="s">
        <v>691</v>
      </c>
      <c r="C19084" s="205" t="s">
        <v>692</v>
      </c>
      <c r="D19084" s="72" t="str">
        <f t="shared" si="597"/>
        <v>jul/2020</v>
      </c>
      <c r="E19084" s="206">
        <v>44039</v>
      </c>
      <c r="F19084" s="205">
        <v>8168</v>
      </c>
      <c r="G19084" s="205" t="s">
        <v>287</v>
      </c>
      <c r="H19084" s="207" t="s">
        <v>664</v>
      </c>
      <c r="I19084" s="207" t="s">
        <v>189</v>
      </c>
      <c r="J19084" s="207">
        <v>-55.54</v>
      </c>
      <c r="K19084" s="79" t="str">
        <f>IFERROR(IFERROR(VLOOKUP(I19084,'DE-PARA'!B:D,3,0),VLOOKUP(I19084,'DE-PARA'!C:D,2,0)),"NÃO ENCONTRADO")</f>
        <v>Outras Saídas</v>
      </c>
      <c r="L19084" s="56" t="str">
        <f>VLOOKUP(K19084,'Base -Receita-Despesa'!$B:$AS,1,FALSE)</f>
        <v>Outras Saídas</v>
      </c>
    </row>
    <row r="19085" spans="1:12" x14ac:dyDescent="0.3">
      <c r="A19085" s="286" t="str">
        <f t="shared" si="596"/>
        <v>2020</v>
      </c>
      <c r="B19085" s="205" t="s">
        <v>691</v>
      </c>
      <c r="C19085" s="205" t="s">
        <v>692</v>
      </c>
      <c r="D19085" s="72" t="str">
        <f t="shared" si="597"/>
        <v>jul/2020</v>
      </c>
      <c r="E19085" s="206">
        <v>44039</v>
      </c>
      <c r="F19085" s="205">
        <v>8043</v>
      </c>
      <c r="G19085" s="205" t="s">
        <v>287</v>
      </c>
      <c r="H19085" s="207" t="s">
        <v>664</v>
      </c>
      <c r="I19085" s="207" t="s">
        <v>189</v>
      </c>
      <c r="J19085" s="207">
        <v>-72.52</v>
      </c>
      <c r="K19085" s="79" t="str">
        <f>IFERROR(IFERROR(VLOOKUP(I19085,'DE-PARA'!B:D,3,0),VLOOKUP(I19085,'DE-PARA'!C:D,2,0)),"NÃO ENCONTRADO")</f>
        <v>Outras Saídas</v>
      </c>
      <c r="L19085" s="56" t="str">
        <f>VLOOKUP(K19085,'Base -Receita-Despesa'!$B:$AS,1,FALSE)</f>
        <v>Outras Saídas</v>
      </c>
    </row>
    <row r="19086" spans="1:12" x14ac:dyDescent="0.3">
      <c r="A19086" s="286" t="str">
        <f t="shared" si="596"/>
        <v>2020</v>
      </c>
      <c r="B19086" s="205" t="s">
        <v>691</v>
      </c>
      <c r="C19086" s="205" t="s">
        <v>692</v>
      </c>
      <c r="D19086" s="72" t="str">
        <f t="shared" si="597"/>
        <v>jul/2020</v>
      </c>
      <c r="E19086" s="206">
        <v>44039</v>
      </c>
      <c r="F19086" s="205" t="s">
        <v>127</v>
      </c>
      <c r="G19086" s="205" t="s">
        <v>287</v>
      </c>
      <c r="H19086" s="209" t="s">
        <v>2311</v>
      </c>
      <c r="I19086" s="207" t="s">
        <v>128</v>
      </c>
      <c r="J19086" s="208">
        <v>-2988.17</v>
      </c>
      <c r="K19086" s="79" t="str">
        <f>IFERROR(IFERROR(VLOOKUP(I19086,'DE-PARA'!B:D,3,0),VLOOKUP(I19086,'DE-PARA'!C:D,2,0)),"NÃO ENCONTRADO")</f>
        <v>Pessoal</v>
      </c>
      <c r="L19086" s="56" t="str">
        <f>VLOOKUP(K19086,'Base -Receita-Despesa'!$B:$AS,1,FALSE)</f>
        <v>Pessoal</v>
      </c>
    </row>
    <row r="19087" spans="1:12" x14ac:dyDescent="0.3">
      <c r="A19087" s="286" t="str">
        <f t="shared" si="596"/>
        <v>2020</v>
      </c>
      <c r="B19087" s="205" t="s">
        <v>691</v>
      </c>
      <c r="C19087" s="205" t="s">
        <v>692</v>
      </c>
      <c r="D19087" s="72" t="str">
        <f t="shared" si="597"/>
        <v>jul/2020</v>
      </c>
      <c r="E19087" s="206">
        <v>44039</v>
      </c>
      <c r="F19087" s="205" t="s">
        <v>127</v>
      </c>
      <c r="G19087" s="205" t="s">
        <v>287</v>
      </c>
      <c r="H19087" s="209" t="s">
        <v>2312</v>
      </c>
      <c r="I19087" s="207" t="s">
        <v>128</v>
      </c>
      <c r="J19087" s="208">
        <v>-2587.92</v>
      </c>
      <c r="K19087" s="79" t="str">
        <f>IFERROR(IFERROR(VLOOKUP(I19087,'DE-PARA'!B:D,3,0),VLOOKUP(I19087,'DE-PARA'!C:D,2,0)),"NÃO ENCONTRADO")</f>
        <v>Pessoal</v>
      </c>
      <c r="L19087" s="56" t="str">
        <f>VLOOKUP(K19087,'Base -Receita-Despesa'!$B:$AS,1,FALSE)</f>
        <v>Pessoal</v>
      </c>
    </row>
    <row r="19088" spans="1:12" x14ac:dyDescent="0.3">
      <c r="A19088" s="286" t="str">
        <f t="shared" si="596"/>
        <v>2020</v>
      </c>
      <c r="B19088" s="205" t="s">
        <v>691</v>
      </c>
      <c r="C19088" s="205" t="s">
        <v>692</v>
      </c>
      <c r="D19088" s="72" t="str">
        <f t="shared" si="597"/>
        <v>jul/2020</v>
      </c>
      <c r="E19088" s="206">
        <v>44039</v>
      </c>
      <c r="F19088" s="205" t="s">
        <v>127</v>
      </c>
      <c r="G19088" s="205" t="s">
        <v>287</v>
      </c>
      <c r="H19088" s="209" t="s">
        <v>3132</v>
      </c>
      <c r="I19088" s="207" t="s">
        <v>128</v>
      </c>
      <c r="J19088" s="208">
        <v>-2573.2199999999998</v>
      </c>
      <c r="K19088" s="79" t="str">
        <f>IFERROR(IFERROR(VLOOKUP(I19088,'DE-PARA'!B:D,3,0),VLOOKUP(I19088,'DE-PARA'!C:D,2,0)),"NÃO ENCONTRADO")</f>
        <v>Pessoal</v>
      </c>
      <c r="L19088" s="56" t="str">
        <f>VLOOKUP(K19088,'Base -Receita-Despesa'!$B:$AS,1,FALSE)</f>
        <v>Pessoal</v>
      </c>
    </row>
    <row r="19089" spans="1:12" x14ac:dyDescent="0.3">
      <c r="A19089" s="286" t="str">
        <f t="shared" si="596"/>
        <v>2020</v>
      </c>
      <c r="B19089" s="205" t="s">
        <v>691</v>
      </c>
      <c r="C19089" s="205" t="s">
        <v>692</v>
      </c>
      <c r="D19089" s="72" t="str">
        <f t="shared" si="597"/>
        <v>jul/2020</v>
      </c>
      <c r="E19089" s="206">
        <v>44039</v>
      </c>
      <c r="F19089" s="205" t="s">
        <v>127</v>
      </c>
      <c r="G19089" s="205" t="s">
        <v>287</v>
      </c>
      <c r="H19089" s="209" t="s">
        <v>3133</v>
      </c>
      <c r="I19089" s="207" t="s">
        <v>128</v>
      </c>
      <c r="J19089" s="208">
        <v>-3557.93</v>
      </c>
      <c r="K19089" s="79" t="str">
        <f>IFERROR(IFERROR(VLOOKUP(I19089,'DE-PARA'!B:D,3,0),VLOOKUP(I19089,'DE-PARA'!C:D,2,0)),"NÃO ENCONTRADO")</f>
        <v>Pessoal</v>
      </c>
      <c r="L19089" s="56" t="str">
        <f>VLOOKUP(K19089,'Base -Receita-Despesa'!$B:$AS,1,FALSE)</f>
        <v>Pessoal</v>
      </c>
    </row>
    <row r="19090" spans="1:12" x14ac:dyDescent="0.3">
      <c r="A19090" s="286" t="str">
        <f t="shared" si="596"/>
        <v>2020</v>
      </c>
      <c r="B19090" s="205" t="s">
        <v>691</v>
      </c>
      <c r="C19090" s="205" t="s">
        <v>692</v>
      </c>
      <c r="D19090" s="72" t="str">
        <f t="shared" si="597"/>
        <v>jul/2020</v>
      </c>
      <c r="E19090" s="206">
        <v>44039</v>
      </c>
      <c r="F19090" s="205" t="s">
        <v>127</v>
      </c>
      <c r="G19090" s="205" t="s">
        <v>287</v>
      </c>
      <c r="H19090" s="209" t="s">
        <v>3134</v>
      </c>
      <c r="I19090" s="207" t="s">
        <v>128</v>
      </c>
      <c r="J19090" s="208">
        <v>-1492.5</v>
      </c>
      <c r="K19090" s="79" t="str">
        <f>IFERROR(IFERROR(VLOOKUP(I19090,'DE-PARA'!B:D,3,0),VLOOKUP(I19090,'DE-PARA'!C:D,2,0)),"NÃO ENCONTRADO")</f>
        <v>Pessoal</v>
      </c>
      <c r="L19090" s="56" t="str">
        <f>VLOOKUP(K19090,'Base -Receita-Despesa'!$B:$AS,1,FALSE)</f>
        <v>Pessoal</v>
      </c>
    </row>
    <row r="19091" spans="1:12" x14ac:dyDescent="0.3">
      <c r="A19091" s="286" t="str">
        <f t="shared" si="596"/>
        <v>2020</v>
      </c>
      <c r="B19091" s="205" t="s">
        <v>691</v>
      </c>
      <c r="C19091" s="205" t="s">
        <v>692</v>
      </c>
      <c r="D19091" s="72" t="str">
        <f t="shared" si="597"/>
        <v>jul/2020</v>
      </c>
      <c r="E19091" s="206">
        <v>44039</v>
      </c>
      <c r="F19091" s="205" t="s">
        <v>127</v>
      </c>
      <c r="G19091" s="205" t="s">
        <v>287</v>
      </c>
      <c r="H19091" s="209" t="s">
        <v>3135</v>
      </c>
      <c r="I19091" s="207" t="s">
        <v>128</v>
      </c>
      <c r="J19091" s="208">
        <v>-1892.13</v>
      </c>
      <c r="K19091" s="79" t="str">
        <f>IFERROR(IFERROR(VLOOKUP(I19091,'DE-PARA'!B:D,3,0),VLOOKUP(I19091,'DE-PARA'!C:D,2,0)),"NÃO ENCONTRADO")</f>
        <v>Pessoal</v>
      </c>
      <c r="L19091" s="56" t="str">
        <f>VLOOKUP(K19091,'Base -Receita-Despesa'!$B:$AS,1,FALSE)</f>
        <v>Pessoal</v>
      </c>
    </row>
    <row r="19092" spans="1:12" x14ac:dyDescent="0.3">
      <c r="A19092" s="286" t="str">
        <f t="shared" si="596"/>
        <v>2020</v>
      </c>
      <c r="B19092" s="205" t="s">
        <v>691</v>
      </c>
      <c r="C19092" s="205" t="s">
        <v>692</v>
      </c>
      <c r="D19092" s="72" t="str">
        <f t="shared" si="597"/>
        <v>jul/2020</v>
      </c>
      <c r="E19092" s="206">
        <v>44039</v>
      </c>
      <c r="F19092" s="205" t="s">
        <v>127</v>
      </c>
      <c r="G19092" s="205" t="s">
        <v>287</v>
      </c>
      <c r="H19092" s="209" t="s">
        <v>732</v>
      </c>
      <c r="I19092" s="207" t="s">
        <v>128</v>
      </c>
      <c r="J19092" s="208">
        <v>-3346.97</v>
      </c>
      <c r="K19092" s="79" t="str">
        <f>IFERROR(IFERROR(VLOOKUP(I19092,'DE-PARA'!B:D,3,0),VLOOKUP(I19092,'DE-PARA'!C:D,2,0)),"NÃO ENCONTRADO")</f>
        <v>Pessoal</v>
      </c>
      <c r="L19092" s="56" t="str">
        <f>VLOOKUP(K19092,'Base -Receita-Despesa'!$B:$AS,1,FALSE)</f>
        <v>Pessoal</v>
      </c>
    </row>
    <row r="19093" spans="1:12" x14ac:dyDescent="0.3">
      <c r="A19093" s="286" t="str">
        <f t="shared" si="596"/>
        <v>2020</v>
      </c>
      <c r="B19093" s="205" t="s">
        <v>691</v>
      </c>
      <c r="C19093" s="205" t="s">
        <v>692</v>
      </c>
      <c r="D19093" s="72" t="str">
        <f t="shared" si="597"/>
        <v>jul/2020</v>
      </c>
      <c r="E19093" s="206">
        <v>44039</v>
      </c>
      <c r="F19093" s="205" t="s">
        <v>127</v>
      </c>
      <c r="G19093" s="205" t="s">
        <v>287</v>
      </c>
      <c r="H19093" s="209" t="s">
        <v>3136</v>
      </c>
      <c r="I19093" s="207" t="s">
        <v>128</v>
      </c>
      <c r="J19093" s="208">
        <v>-2849.99</v>
      </c>
      <c r="K19093" s="79" t="str">
        <f>IFERROR(IFERROR(VLOOKUP(I19093,'DE-PARA'!B:D,3,0),VLOOKUP(I19093,'DE-PARA'!C:D,2,0)),"NÃO ENCONTRADO")</f>
        <v>Pessoal</v>
      </c>
      <c r="L19093" s="56" t="str">
        <f>VLOOKUP(K19093,'Base -Receita-Despesa'!$B:$AS,1,FALSE)</f>
        <v>Pessoal</v>
      </c>
    </row>
    <row r="19094" spans="1:12" x14ac:dyDescent="0.3">
      <c r="A19094" s="286" t="str">
        <f t="shared" si="596"/>
        <v>2020</v>
      </c>
      <c r="B19094" s="205" t="s">
        <v>691</v>
      </c>
      <c r="C19094" s="205" t="s">
        <v>692</v>
      </c>
      <c r="D19094" s="72" t="str">
        <f t="shared" si="597"/>
        <v>jul/2020</v>
      </c>
      <c r="E19094" s="206">
        <v>44039</v>
      </c>
      <c r="F19094" s="205" t="s">
        <v>127</v>
      </c>
      <c r="G19094" s="205" t="s">
        <v>287</v>
      </c>
      <c r="H19094" s="209" t="s">
        <v>1190</v>
      </c>
      <c r="I19094" s="207" t="s">
        <v>128</v>
      </c>
      <c r="J19094" s="208">
        <v>-3791.25</v>
      </c>
      <c r="K19094" s="79" t="str">
        <f>IFERROR(IFERROR(VLOOKUP(I19094,'DE-PARA'!B:D,3,0),VLOOKUP(I19094,'DE-PARA'!C:D,2,0)),"NÃO ENCONTRADO")</f>
        <v>Pessoal</v>
      </c>
      <c r="L19094" s="56" t="str">
        <f>VLOOKUP(K19094,'Base -Receita-Despesa'!$B:$AS,1,FALSE)</f>
        <v>Pessoal</v>
      </c>
    </row>
    <row r="19095" spans="1:12" x14ac:dyDescent="0.3">
      <c r="A19095" s="286" t="str">
        <f t="shared" si="596"/>
        <v>2020</v>
      </c>
      <c r="B19095" s="205" t="s">
        <v>691</v>
      </c>
      <c r="C19095" s="205" t="s">
        <v>692</v>
      </c>
      <c r="D19095" s="72" t="str">
        <f t="shared" si="597"/>
        <v>jul/2020</v>
      </c>
      <c r="E19095" s="206">
        <v>44039</v>
      </c>
      <c r="F19095" s="205" t="s">
        <v>127</v>
      </c>
      <c r="G19095" s="205" t="s">
        <v>287</v>
      </c>
      <c r="H19095" s="209" t="s">
        <v>3137</v>
      </c>
      <c r="I19095" s="207" t="s">
        <v>128</v>
      </c>
      <c r="J19095" s="208">
        <v>-2421.36</v>
      </c>
      <c r="K19095" s="79" t="str">
        <f>IFERROR(IFERROR(VLOOKUP(I19095,'DE-PARA'!B:D,3,0),VLOOKUP(I19095,'DE-PARA'!C:D,2,0)),"NÃO ENCONTRADO")</f>
        <v>Pessoal</v>
      </c>
      <c r="L19095" s="56" t="str">
        <f>VLOOKUP(K19095,'Base -Receita-Despesa'!$B:$AS,1,FALSE)</f>
        <v>Pessoal</v>
      </c>
    </row>
    <row r="19096" spans="1:12" x14ac:dyDescent="0.3">
      <c r="A19096" s="286" t="str">
        <f t="shared" si="596"/>
        <v>2020</v>
      </c>
      <c r="B19096" s="205" t="s">
        <v>691</v>
      </c>
      <c r="C19096" s="205" t="s">
        <v>692</v>
      </c>
      <c r="D19096" s="72" t="str">
        <f t="shared" si="597"/>
        <v>jul/2020</v>
      </c>
      <c r="E19096" s="206">
        <v>44039</v>
      </c>
      <c r="F19096" s="205" t="s">
        <v>127</v>
      </c>
      <c r="G19096" s="205" t="s">
        <v>287</v>
      </c>
      <c r="H19096" s="209" t="s">
        <v>3138</v>
      </c>
      <c r="I19096" s="207" t="s">
        <v>128</v>
      </c>
      <c r="J19096" s="208">
        <v>-1508.48</v>
      </c>
      <c r="K19096" s="79" t="str">
        <f>IFERROR(IFERROR(VLOOKUP(I19096,'DE-PARA'!B:D,3,0),VLOOKUP(I19096,'DE-PARA'!C:D,2,0)),"NÃO ENCONTRADO")</f>
        <v>Pessoal</v>
      </c>
      <c r="L19096" s="56" t="str">
        <f>VLOOKUP(K19096,'Base -Receita-Despesa'!$B:$AS,1,FALSE)</f>
        <v>Pessoal</v>
      </c>
    </row>
    <row r="19097" spans="1:12" x14ac:dyDescent="0.3">
      <c r="A19097" s="286" t="str">
        <f t="shared" si="596"/>
        <v>2020</v>
      </c>
      <c r="B19097" s="205" t="s">
        <v>691</v>
      </c>
      <c r="C19097" s="205" t="s">
        <v>692</v>
      </c>
      <c r="D19097" s="72" t="str">
        <f t="shared" si="597"/>
        <v>jul/2020</v>
      </c>
      <c r="E19097" s="206">
        <v>44039</v>
      </c>
      <c r="F19097" s="205" t="s">
        <v>127</v>
      </c>
      <c r="G19097" s="205" t="s">
        <v>287</v>
      </c>
      <c r="H19097" s="209" t="s">
        <v>3139</v>
      </c>
      <c r="I19097" s="207" t="s">
        <v>128</v>
      </c>
      <c r="J19097" s="208">
        <v>-2853.47</v>
      </c>
      <c r="K19097" s="79" t="str">
        <f>IFERROR(IFERROR(VLOOKUP(I19097,'DE-PARA'!B:D,3,0),VLOOKUP(I19097,'DE-PARA'!C:D,2,0)),"NÃO ENCONTRADO")</f>
        <v>Pessoal</v>
      </c>
      <c r="L19097" s="56" t="str">
        <f>VLOOKUP(K19097,'Base -Receita-Despesa'!$B:$AS,1,FALSE)</f>
        <v>Pessoal</v>
      </c>
    </row>
    <row r="19098" spans="1:12" x14ac:dyDescent="0.3">
      <c r="A19098" s="286" t="str">
        <f t="shared" si="596"/>
        <v>2020</v>
      </c>
      <c r="B19098" s="205" t="s">
        <v>691</v>
      </c>
      <c r="C19098" s="205" t="s">
        <v>692</v>
      </c>
      <c r="D19098" s="72" t="str">
        <f t="shared" si="597"/>
        <v>jul/2020</v>
      </c>
      <c r="E19098" s="206">
        <v>44039</v>
      </c>
      <c r="F19098" s="205" t="s">
        <v>127</v>
      </c>
      <c r="G19098" s="205" t="s">
        <v>287</v>
      </c>
      <c r="H19098" s="209" t="s">
        <v>3140</v>
      </c>
      <c r="I19098" s="207" t="s">
        <v>128</v>
      </c>
      <c r="J19098" s="208">
        <v>-3985.61</v>
      </c>
      <c r="K19098" s="79" t="str">
        <f>IFERROR(IFERROR(VLOOKUP(I19098,'DE-PARA'!B:D,3,0),VLOOKUP(I19098,'DE-PARA'!C:D,2,0)),"NÃO ENCONTRADO")</f>
        <v>Pessoal</v>
      </c>
      <c r="L19098" s="56" t="str">
        <f>VLOOKUP(K19098,'Base -Receita-Despesa'!$B:$AS,1,FALSE)</f>
        <v>Pessoal</v>
      </c>
    </row>
    <row r="19099" spans="1:12" x14ac:dyDescent="0.3">
      <c r="A19099" s="286" t="str">
        <f t="shared" si="596"/>
        <v>2020</v>
      </c>
      <c r="B19099" s="205" t="s">
        <v>691</v>
      </c>
      <c r="C19099" s="205" t="s">
        <v>692</v>
      </c>
      <c r="D19099" s="72" t="str">
        <f t="shared" si="597"/>
        <v>jul/2020</v>
      </c>
      <c r="E19099" s="206">
        <v>44039</v>
      </c>
      <c r="F19099" s="205" t="s">
        <v>127</v>
      </c>
      <c r="G19099" s="205" t="s">
        <v>287</v>
      </c>
      <c r="H19099" s="209" t="s">
        <v>3141</v>
      </c>
      <c r="I19099" s="207" t="s">
        <v>128</v>
      </c>
      <c r="J19099" s="208">
        <v>-2894.23</v>
      </c>
      <c r="K19099" s="79" t="str">
        <f>IFERROR(IFERROR(VLOOKUP(I19099,'DE-PARA'!B:D,3,0),VLOOKUP(I19099,'DE-PARA'!C:D,2,0)),"NÃO ENCONTRADO")</f>
        <v>Pessoal</v>
      </c>
      <c r="L19099" s="56" t="str">
        <f>VLOOKUP(K19099,'Base -Receita-Despesa'!$B:$AS,1,FALSE)</f>
        <v>Pessoal</v>
      </c>
    </row>
    <row r="19100" spans="1:12" x14ac:dyDescent="0.3">
      <c r="A19100" s="286" t="str">
        <f t="shared" si="596"/>
        <v>2020</v>
      </c>
      <c r="B19100" s="205" t="s">
        <v>693</v>
      </c>
      <c r="C19100" s="205" t="s">
        <v>692</v>
      </c>
      <c r="D19100" s="72" t="str">
        <f t="shared" si="597"/>
        <v>jul/2020</v>
      </c>
      <c r="E19100" s="206">
        <v>44040</v>
      </c>
      <c r="F19100" s="205" t="s">
        <v>201</v>
      </c>
      <c r="G19100" s="205" t="s">
        <v>287</v>
      </c>
      <c r="H19100" s="207" t="s">
        <v>1887</v>
      </c>
      <c r="I19100" s="207" t="s">
        <v>123</v>
      </c>
      <c r="J19100" s="208">
        <v>-431610.42</v>
      </c>
      <c r="K19100" s="79" t="str">
        <f>IFERROR(IFERROR(VLOOKUP(I19100,'DE-PARA'!B:D,3,0),VLOOKUP(I19100,'DE-PARA'!C:D,2,0)),"NÃO ENCONTRADO")</f>
        <v>TEV – Transferências Entre Contas (Entradas)</v>
      </c>
      <c r="L19100" s="56" t="str">
        <f>VLOOKUP(K19100,'Base -Receita-Despesa'!$B:$AS,1,FALSE)</f>
        <v>TEV – Transferências Entre Contas (Entradas)</v>
      </c>
    </row>
    <row r="19101" spans="1:12" x14ac:dyDescent="0.3">
      <c r="A19101" s="286" t="str">
        <f t="shared" si="596"/>
        <v>2020</v>
      </c>
      <c r="B19101" s="205" t="s">
        <v>691</v>
      </c>
      <c r="C19101" s="205" t="s">
        <v>692</v>
      </c>
      <c r="D19101" s="72" t="str">
        <f t="shared" si="597"/>
        <v>jul/2020</v>
      </c>
      <c r="E19101" s="206">
        <v>44040</v>
      </c>
      <c r="F19101" s="205" t="s">
        <v>201</v>
      </c>
      <c r="G19101" s="205" t="s">
        <v>287</v>
      </c>
      <c r="H19101" s="207" t="s">
        <v>1887</v>
      </c>
      <c r="I19101" s="207" t="s">
        <v>123</v>
      </c>
      <c r="J19101" s="208">
        <v>431610.42</v>
      </c>
      <c r="K19101" s="79" t="str">
        <f>IFERROR(IFERROR(VLOOKUP(I19101,'DE-PARA'!B:D,3,0),VLOOKUP(I19101,'DE-PARA'!C:D,2,0)),"NÃO ENCONTRADO")</f>
        <v>TEV – Transferências Entre Contas (Entradas)</v>
      </c>
      <c r="L19101" s="56" t="str">
        <f>VLOOKUP(K19101,'Base -Receita-Despesa'!$B:$AS,1,FALSE)</f>
        <v>TEV – Transferências Entre Contas (Entradas)</v>
      </c>
    </row>
    <row r="19102" spans="1:12" x14ac:dyDescent="0.3">
      <c r="A19102" s="286" t="str">
        <f t="shared" si="596"/>
        <v>2020</v>
      </c>
      <c r="B19102" s="205" t="s">
        <v>691</v>
      </c>
      <c r="C19102" s="205" t="s">
        <v>692</v>
      </c>
      <c r="D19102" s="72" t="str">
        <f t="shared" si="597"/>
        <v>jul/2020</v>
      </c>
      <c r="E19102" s="206">
        <v>44040</v>
      </c>
      <c r="F19102" s="205" t="s">
        <v>3129</v>
      </c>
      <c r="G19102" s="205" t="s">
        <v>287</v>
      </c>
      <c r="H19102" s="207" t="s">
        <v>3142</v>
      </c>
      <c r="I19102" s="207" t="s">
        <v>124</v>
      </c>
      <c r="J19102" s="208">
        <v>-62468.12</v>
      </c>
      <c r="K19102" s="79" t="str">
        <f>IFERROR(IFERROR(VLOOKUP(I19102,'DE-PARA'!B:D,3,0),VLOOKUP(I19102,'DE-PARA'!C:D,2,0)),"NÃO ENCONTRADO")</f>
        <v>Encargos sobre Folha de Pagamento</v>
      </c>
      <c r="L19102" s="56" t="str">
        <f>VLOOKUP(K19102,'Base -Receita-Despesa'!$B:$AS,1,FALSE)</f>
        <v>Encargos sobre Folha de Pagamento</v>
      </c>
    </row>
    <row r="19103" spans="1:12" x14ac:dyDescent="0.3">
      <c r="A19103" s="286" t="str">
        <f t="shared" si="596"/>
        <v>2020</v>
      </c>
      <c r="B19103" s="205" t="s">
        <v>691</v>
      </c>
      <c r="C19103" s="205" t="s">
        <v>692</v>
      </c>
      <c r="D19103" s="72" t="str">
        <f t="shared" si="597"/>
        <v>jul/2020</v>
      </c>
      <c r="E19103" s="206">
        <v>44040</v>
      </c>
      <c r="F19103" s="205" t="s">
        <v>3129</v>
      </c>
      <c r="G19103" s="205" t="s">
        <v>287</v>
      </c>
      <c r="H19103" s="207" t="s">
        <v>3142</v>
      </c>
      <c r="I19103" s="207" t="s">
        <v>189</v>
      </c>
      <c r="J19103" s="208">
        <v>-6871.49</v>
      </c>
      <c r="K19103" s="79" t="str">
        <f>IFERROR(IFERROR(VLOOKUP(I19103,'DE-PARA'!B:D,3,0),VLOOKUP(I19103,'DE-PARA'!C:D,2,0)),"NÃO ENCONTRADO")</f>
        <v>Outras Saídas</v>
      </c>
      <c r="L19103" s="56" t="str">
        <f>VLOOKUP(K19103,'Base -Receita-Despesa'!$B:$AS,1,FALSE)</f>
        <v>Outras Saídas</v>
      </c>
    </row>
    <row r="19104" spans="1:12" x14ac:dyDescent="0.3">
      <c r="A19104" s="286" t="str">
        <f t="shared" si="596"/>
        <v>2020</v>
      </c>
      <c r="B19104" s="205" t="s">
        <v>691</v>
      </c>
      <c r="C19104" s="205" t="s">
        <v>692</v>
      </c>
      <c r="D19104" s="72" t="str">
        <f t="shared" si="597"/>
        <v>jul/2020</v>
      </c>
      <c r="E19104" s="206">
        <v>44040</v>
      </c>
      <c r="F19104" s="205" t="s">
        <v>1670</v>
      </c>
      <c r="G19104" s="205" t="s">
        <v>287</v>
      </c>
      <c r="H19104" s="207" t="s">
        <v>3143</v>
      </c>
      <c r="I19104" s="207" t="s">
        <v>126</v>
      </c>
      <c r="J19104" s="207">
        <v>-160.76</v>
      </c>
      <c r="K19104" s="79" t="str">
        <f>IFERROR(IFERROR(VLOOKUP(I19104,'DE-PARA'!B:D,3,0),VLOOKUP(I19104,'DE-PARA'!C:D,2,0)),"NÃO ENCONTRADO")</f>
        <v>Rescisões Trabalhistas</v>
      </c>
      <c r="L19104" s="56" t="str">
        <f>VLOOKUP(K19104,'Base -Receita-Despesa'!$B:$AS,1,FALSE)</f>
        <v>Rescisões Trabalhistas</v>
      </c>
    </row>
    <row r="19105" spans="1:12" x14ac:dyDescent="0.3">
      <c r="A19105" s="286" t="str">
        <f t="shared" si="596"/>
        <v>2020</v>
      </c>
      <c r="B19105" s="205" t="s">
        <v>691</v>
      </c>
      <c r="C19105" s="205" t="s">
        <v>692</v>
      </c>
      <c r="D19105" s="72" t="str">
        <f t="shared" si="597"/>
        <v>jul/2020</v>
      </c>
      <c r="E19105" s="206">
        <v>44040</v>
      </c>
      <c r="F19105" s="205" t="s">
        <v>3144</v>
      </c>
      <c r="G19105" s="205" t="s">
        <v>287</v>
      </c>
      <c r="H19105" s="207" t="s">
        <v>3145</v>
      </c>
      <c r="I19105" s="207" t="s">
        <v>126</v>
      </c>
      <c r="J19105" s="207">
        <v>-168.46</v>
      </c>
      <c r="K19105" s="79" t="str">
        <f>IFERROR(IFERROR(VLOOKUP(I19105,'DE-PARA'!B:D,3,0),VLOOKUP(I19105,'DE-PARA'!C:D,2,0)),"NÃO ENCONTRADO")</f>
        <v>Rescisões Trabalhistas</v>
      </c>
      <c r="L19105" s="56" t="str">
        <f>VLOOKUP(K19105,'Base -Receita-Despesa'!$B:$AS,1,FALSE)</f>
        <v>Rescisões Trabalhistas</v>
      </c>
    </row>
    <row r="19106" spans="1:12" x14ac:dyDescent="0.3">
      <c r="A19106" s="286" t="str">
        <f t="shared" si="596"/>
        <v>2020</v>
      </c>
      <c r="B19106" s="205" t="s">
        <v>691</v>
      </c>
      <c r="C19106" s="205" t="s">
        <v>692</v>
      </c>
      <c r="D19106" s="72" t="str">
        <f t="shared" si="597"/>
        <v>jul/2020</v>
      </c>
      <c r="E19106" s="206">
        <v>44040</v>
      </c>
      <c r="F19106" s="205">
        <v>126</v>
      </c>
      <c r="G19106" s="205" t="s">
        <v>287</v>
      </c>
      <c r="H19106" s="207" t="s">
        <v>1017</v>
      </c>
      <c r="I19106" s="207" t="s">
        <v>235</v>
      </c>
      <c r="J19106" s="208">
        <v>-16259.55</v>
      </c>
      <c r="K19106" s="79" t="str">
        <f>IFERROR(IFERROR(VLOOKUP(I19106,'DE-PARA'!B:D,3,0),VLOOKUP(I19106,'DE-PARA'!C:D,2,0)),"NÃO ENCONTRADO")</f>
        <v>Pessoal</v>
      </c>
      <c r="L19106" s="56" t="str">
        <f>VLOOKUP(K19106,'Base -Receita-Despesa'!$B:$AS,1,FALSE)</f>
        <v>Pessoal</v>
      </c>
    </row>
    <row r="19107" spans="1:12" x14ac:dyDescent="0.3">
      <c r="A19107" s="286" t="str">
        <f t="shared" si="596"/>
        <v>2020</v>
      </c>
      <c r="B19107" s="205" t="s">
        <v>691</v>
      </c>
      <c r="C19107" s="205" t="s">
        <v>692</v>
      </c>
      <c r="D19107" s="72" t="str">
        <f t="shared" si="597"/>
        <v>jul/2020</v>
      </c>
      <c r="E19107" s="206">
        <v>44040</v>
      </c>
      <c r="F19107" s="205">
        <v>125</v>
      </c>
      <c r="G19107" s="205" t="s">
        <v>287</v>
      </c>
      <c r="H19107" s="207" t="s">
        <v>1017</v>
      </c>
      <c r="I19107" s="207" t="s">
        <v>235</v>
      </c>
      <c r="J19107" s="208">
        <v>-192404.67</v>
      </c>
      <c r="K19107" s="79" t="str">
        <f>IFERROR(IFERROR(VLOOKUP(I19107,'DE-PARA'!B:D,3,0),VLOOKUP(I19107,'DE-PARA'!C:D,2,0)),"NÃO ENCONTRADO")</f>
        <v>Pessoal</v>
      </c>
      <c r="L19107" s="56" t="str">
        <f>VLOOKUP(K19107,'Base -Receita-Despesa'!$B:$AS,1,FALSE)</f>
        <v>Pessoal</v>
      </c>
    </row>
    <row r="19108" spans="1:12" x14ac:dyDescent="0.3">
      <c r="A19108" s="286" t="str">
        <f t="shared" si="596"/>
        <v>2020</v>
      </c>
      <c r="B19108" s="205" t="s">
        <v>691</v>
      </c>
      <c r="C19108" s="205" t="s">
        <v>692</v>
      </c>
      <c r="D19108" s="72" t="str">
        <f t="shared" si="597"/>
        <v>jul/2020</v>
      </c>
      <c r="E19108" s="206">
        <v>44040</v>
      </c>
      <c r="F19108" s="205">
        <v>295</v>
      </c>
      <c r="G19108" s="205" t="s">
        <v>287</v>
      </c>
      <c r="H19108" s="207" t="s">
        <v>2116</v>
      </c>
      <c r="I19108" s="207" t="s">
        <v>235</v>
      </c>
      <c r="J19108" s="208">
        <v>-26217.75</v>
      </c>
      <c r="K19108" s="79" t="str">
        <f>IFERROR(IFERROR(VLOOKUP(I19108,'DE-PARA'!B:D,3,0),VLOOKUP(I19108,'DE-PARA'!C:D,2,0)),"NÃO ENCONTRADO")</f>
        <v>Pessoal</v>
      </c>
      <c r="L19108" s="56" t="str">
        <f>VLOOKUP(K19108,'Base -Receita-Despesa'!$B:$AS,1,FALSE)</f>
        <v>Pessoal</v>
      </c>
    </row>
    <row r="19109" spans="1:12" x14ac:dyDescent="0.3">
      <c r="A19109" s="286" t="str">
        <f t="shared" si="596"/>
        <v>2020</v>
      </c>
      <c r="B19109" s="205" t="s">
        <v>691</v>
      </c>
      <c r="C19109" s="205" t="s">
        <v>692</v>
      </c>
      <c r="D19109" s="72" t="str">
        <f t="shared" si="597"/>
        <v>jul/2020</v>
      </c>
      <c r="E19109" s="206">
        <v>44040</v>
      </c>
      <c r="F19109" s="205">
        <v>420</v>
      </c>
      <c r="G19109" s="205" t="s">
        <v>287</v>
      </c>
      <c r="H19109" s="207" t="s">
        <v>3032</v>
      </c>
      <c r="I19109" s="207" t="s">
        <v>235</v>
      </c>
      <c r="J19109" s="208">
        <v>-78834</v>
      </c>
      <c r="K19109" s="79" t="str">
        <f>IFERROR(IFERROR(VLOOKUP(I19109,'DE-PARA'!B:D,3,0),VLOOKUP(I19109,'DE-PARA'!C:D,2,0)),"NÃO ENCONTRADO")</f>
        <v>Pessoal</v>
      </c>
      <c r="L19109" s="56" t="str">
        <f>VLOOKUP(K19109,'Base -Receita-Despesa'!$B:$AS,1,FALSE)</f>
        <v>Pessoal</v>
      </c>
    </row>
    <row r="19110" spans="1:12" x14ac:dyDescent="0.3">
      <c r="A19110" s="286" t="str">
        <f t="shared" si="596"/>
        <v>2020</v>
      </c>
      <c r="B19110" s="205" t="s">
        <v>691</v>
      </c>
      <c r="C19110" s="205" t="s">
        <v>692</v>
      </c>
      <c r="D19110" s="72" t="str">
        <f t="shared" si="597"/>
        <v>jul/2020</v>
      </c>
      <c r="E19110" s="206">
        <v>44040</v>
      </c>
      <c r="F19110" s="205" t="s">
        <v>314</v>
      </c>
      <c r="G19110" s="205" t="s">
        <v>287</v>
      </c>
      <c r="H19110" s="207" t="s">
        <v>703</v>
      </c>
      <c r="I19110" s="207" t="s">
        <v>268</v>
      </c>
      <c r="J19110" s="207">
        <v>-500.04</v>
      </c>
      <c r="K19110" s="79" t="str">
        <f>IFERROR(IFERROR(VLOOKUP(I19110,'DE-PARA'!B:D,3,0),VLOOKUP(I19110,'DE-PARA'!C:D,2,0)),"NÃO ENCONTRADO")</f>
        <v>Despesas com Viagens</v>
      </c>
      <c r="L19110" s="56" t="str">
        <f>VLOOKUP(K19110,'Base -Receita-Despesa'!$B:$AS,1,FALSE)</f>
        <v>Despesas com Viagens</v>
      </c>
    </row>
    <row r="19111" spans="1:12" x14ac:dyDescent="0.3">
      <c r="A19111" s="286" t="str">
        <f t="shared" si="596"/>
        <v>2020</v>
      </c>
      <c r="B19111" s="205" t="s">
        <v>691</v>
      </c>
      <c r="C19111" s="205" t="s">
        <v>692</v>
      </c>
      <c r="D19111" s="72" t="str">
        <f t="shared" si="597"/>
        <v>jul/2020</v>
      </c>
      <c r="E19111" s="206">
        <v>44040</v>
      </c>
      <c r="F19111" s="205" t="s">
        <v>2199</v>
      </c>
      <c r="G19111" s="205" t="s">
        <v>287</v>
      </c>
      <c r="H19111" s="207" t="s">
        <v>3146</v>
      </c>
      <c r="I19111" s="207" t="s">
        <v>188</v>
      </c>
      <c r="J19111" s="208">
        <v>-1526.67</v>
      </c>
      <c r="K19111" s="79" t="str">
        <f>IFERROR(IFERROR(VLOOKUP(I19111,'DE-PARA'!B:D,3,0),VLOOKUP(I19111,'DE-PARA'!C:D,2,0)),"NÃO ENCONTRADO")</f>
        <v>Tributos, Taxas e Contribuições</v>
      </c>
      <c r="L19111" s="56" t="str">
        <f>VLOOKUP(K19111,'Base -Receita-Despesa'!$B:$AS,1,FALSE)</f>
        <v>Tributos, Taxas e Contribuições</v>
      </c>
    </row>
    <row r="19112" spans="1:12" x14ac:dyDescent="0.3">
      <c r="A19112" s="286" t="str">
        <f t="shared" si="596"/>
        <v>2020</v>
      </c>
      <c r="B19112" s="205" t="s">
        <v>691</v>
      </c>
      <c r="C19112" s="205" t="s">
        <v>692</v>
      </c>
      <c r="D19112" s="72" t="str">
        <f t="shared" si="597"/>
        <v>jul/2020</v>
      </c>
      <c r="E19112" s="206">
        <v>44040</v>
      </c>
      <c r="F19112" s="205">
        <v>34578</v>
      </c>
      <c r="G19112" s="205" t="s">
        <v>289</v>
      </c>
      <c r="H19112" s="207" t="s">
        <v>1059</v>
      </c>
      <c r="I19112" s="207" t="s">
        <v>261</v>
      </c>
      <c r="J19112" s="208">
        <v>-23294.12</v>
      </c>
      <c r="K19112" s="79" t="str">
        <f>IFERROR(IFERROR(VLOOKUP(I19112,'DE-PARA'!B:D,3,0),VLOOKUP(I19112,'DE-PARA'!C:D,2,0)),"NÃO ENCONTRADO")</f>
        <v>Serviços</v>
      </c>
      <c r="L19112" s="56" t="str">
        <f>VLOOKUP(K19112,'Base -Receita-Despesa'!$B:$AS,1,FALSE)</f>
        <v>Serviços</v>
      </c>
    </row>
    <row r="19113" spans="1:12" x14ac:dyDescent="0.3">
      <c r="A19113" s="286" t="str">
        <f t="shared" si="596"/>
        <v>2020</v>
      </c>
      <c r="B19113" s="205" t="s">
        <v>691</v>
      </c>
      <c r="C19113" s="205" t="s">
        <v>692</v>
      </c>
      <c r="D19113" s="72" t="str">
        <f t="shared" si="597"/>
        <v>jul/2020</v>
      </c>
      <c r="E19113" s="206">
        <v>44040</v>
      </c>
      <c r="F19113" s="205" t="s">
        <v>125</v>
      </c>
      <c r="G19113" s="205" t="s">
        <v>287</v>
      </c>
      <c r="H19113" s="207" t="s">
        <v>3145</v>
      </c>
      <c r="I19113" s="207" t="s">
        <v>126</v>
      </c>
      <c r="J19113" s="208">
        <v>-2014.32</v>
      </c>
      <c r="K19113" s="79" t="str">
        <f>IFERROR(IFERROR(VLOOKUP(I19113,'DE-PARA'!B:D,3,0),VLOOKUP(I19113,'DE-PARA'!C:D,2,0)),"NÃO ENCONTRADO")</f>
        <v>Rescisões Trabalhistas</v>
      </c>
      <c r="L19113" s="56" t="str">
        <f>VLOOKUP(K19113,'Base -Receita-Despesa'!$B:$AS,1,FALSE)</f>
        <v>Rescisões Trabalhistas</v>
      </c>
    </row>
    <row r="19114" spans="1:12" x14ac:dyDescent="0.3">
      <c r="A19114" s="286" t="str">
        <f t="shared" si="596"/>
        <v>2020</v>
      </c>
      <c r="B19114" s="205" t="s">
        <v>691</v>
      </c>
      <c r="C19114" s="205" t="s">
        <v>692</v>
      </c>
      <c r="D19114" s="72" t="str">
        <f t="shared" si="597"/>
        <v>jul/2020</v>
      </c>
      <c r="E19114" s="206">
        <v>44040</v>
      </c>
      <c r="F19114" s="205" t="s">
        <v>210</v>
      </c>
      <c r="G19114" s="205" t="s">
        <v>287</v>
      </c>
      <c r="H19114" s="207" t="s">
        <v>196</v>
      </c>
      <c r="I19114" s="207" t="s">
        <v>130</v>
      </c>
      <c r="J19114" s="207">
        <v>-10</v>
      </c>
      <c r="K19114" s="79" t="str">
        <f>IFERROR(IFERROR(VLOOKUP(I19114,'DE-PARA'!B:D,3,0),VLOOKUP(I19114,'DE-PARA'!C:D,2,0)),"NÃO ENCONTRADO")</f>
        <v>Outras Saídas</v>
      </c>
      <c r="L19114" s="56" t="str">
        <f>VLOOKUP(K19114,'Base -Receita-Despesa'!$B:$AS,1,FALSE)</f>
        <v>Outras Saídas</v>
      </c>
    </row>
    <row r="19115" spans="1:12" x14ac:dyDescent="0.3">
      <c r="A19115" s="286" t="str">
        <f t="shared" si="596"/>
        <v>2020</v>
      </c>
      <c r="B19115" s="205" t="s">
        <v>691</v>
      </c>
      <c r="C19115" s="205" t="s">
        <v>692</v>
      </c>
      <c r="D19115" s="72" t="str">
        <f t="shared" si="597"/>
        <v>jul/2020</v>
      </c>
      <c r="E19115" s="206">
        <v>44040</v>
      </c>
      <c r="F19115" s="205" t="s">
        <v>210</v>
      </c>
      <c r="G19115" s="205" t="s">
        <v>287</v>
      </c>
      <c r="H19115" s="207" t="s">
        <v>196</v>
      </c>
      <c r="I19115" s="207" t="s">
        <v>130</v>
      </c>
      <c r="J19115" s="207">
        <v>-10</v>
      </c>
      <c r="K19115" s="79" t="str">
        <f>IFERROR(IFERROR(VLOOKUP(I19115,'DE-PARA'!B:D,3,0),VLOOKUP(I19115,'DE-PARA'!C:D,2,0)),"NÃO ENCONTRADO")</f>
        <v>Outras Saídas</v>
      </c>
      <c r="L19115" s="56" t="str">
        <f>VLOOKUP(K19115,'Base -Receita-Despesa'!$B:$AS,1,FALSE)</f>
        <v>Outras Saídas</v>
      </c>
    </row>
    <row r="19116" spans="1:12" x14ac:dyDescent="0.3">
      <c r="A19116" s="286" t="str">
        <f t="shared" si="596"/>
        <v>2020</v>
      </c>
      <c r="B19116" s="205" t="s">
        <v>691</v>
      </c>
      <c r="C19116" s="205" t="s">
        <v>692</v>
      </c>
      <c r="D19116" s="72" t="str">
        <f t="shared" si="597"/>
        <v>jul/2020</v>
      </c>
      <c r="E19116" s="206">
        <v>44040</v>
      </c>
      <c r="F19116" s="205" t="s">
        <v>210</v>
      </c>
      <c r="G19116" s="205" t="s">
        <v>287</v>
      </c>
      <c r="H19116" s="207" t="s">
        <v>196</v>
      </c>
      <c r="I19116" s="207" t="s">
        <v>130</v>
      </c>
      <c r="J19116" s="207">
        <v>-10</v>
      </c>
      <c r="K19116" s="79" t="str">
        <f>IFERROR(IFERROR(VLOOKUP(I19116,'DE-PARA'!B:D,3,0),VLOOKUP(I19116,'DE-PARA'!C:D,2,0)),"NÃO ENCONTRADO")</f>
        <v>Outras Saídas</v>
      </c>
      <c r="L19116" s="56" t="str">
        <f>VLOOKUP(K19116,'Base -Receita-Despesa'!$B:$AS,1,FALSE)</f>
        <v>Outras Saídas</v>
      </c>
    </row>
    <row r="19117" spans="1:12" x14ac:dyDescent="0.3">
      <c r="A19117" s="286" t="str">
        <f t="shared" si="596"/>
        <v>2020</v>
      </c>
      <c r="B19117" s="205" t="s">
        <v>691</v>
      </c>
      <c r="C19117" s="205" t="s">
        <v>692</v>
      </c>
      <c r="D19117" s="72" t="str">
        <f t="shared" si="597"/>
        <v>jul/2020</v>
      </c>
      <c r="E19117" s="206">
        <v>44040</v>
      </c>
      <c r="F19117" s="205" t="s">
        <v>210</v>
      </c>
      <c r="G19117" s="205" t="s">
        <v>287</v>
      </c>
      <c r="H19117" s="207" t="s">
        <v>196</v>
      </c>
      <c r="I19117" s="207" t="s">
        <v>130</v>
      </c>
      <c r="J19117" s="207">
        <v>-10</v>
      </c>
      <c r="K19117" s="79" t="str">
        <f>IFERROR(IFERROR(VLOOKUP(I19117,'DE-PARA'!B:D,3,0),VLOOKUP(I19117,'DE-PARA'!C:D,2,0)),"NÃO ENCONTRADO")</f>
        <v>Outras Saídas</v>
      </c>
      <c r="L19117" s="56" t="str">
        <f>VLOOKUP(K19117,'Base -Receita-Despesa'!$B:$AS,1,FALSE)</f>
        <v>Outras Saídas</v>
      </c>
    </row>
    <row r="19118" spans="1:12" x14ac:dyDescent="0.3">
      <c r="A19118" s="286" t="str">
        <f t="shared" si="596"/>
        <v>2020</v>
      </c>
      <c r="B19118" s="205" t="s">
        <v>691</v>
      </c>
      <c r="C19118" s="205" t="s">
        <v>692</v>
      </c>
      <c r="D19118" s="72" t="str">
        <f t="shared" si="597"/>
        <v>jul/2020</v>
      </c>
      <c r="E19118" s="206">
        <v>44040</v>
      </c>
      <c r="F19118" s="205" t="s">
        <v>210</v>
      </c>
      <c r="G19118" s="205" t="s">
        <v>287</v>
      </c>
      <c r="H19118" s="207" t="s">
        <v>196</v>
      </c>
      <c r="I19118" s="207" t="s">
        <v>130</v>
      </c>
      <c r="J19118" s="207">
        <v>-10</v>
      </c>
      <c r="K19118" s="79" t="str">
        <f>IFERROR(IFERROR(VLOOKUP(I19118,'DE-PARA'!B:D,3,0),VLOOKUP(I19118,'DE-PARA'!C:D,2,0)),"NÃO ENCONTRADO")</f>
        <v>Outras Saídas</v>
      </c>
      <c r="L19118" s="56" t="str">
        <f>VLOOKUP(K19118,'Base -Receita-Despesa'!$B:$AS,1,FALSE)</f>
        <v>Outras Saídas</v>
      </c>
    </row>
    <row r="19119" spans="1:12" x14ac:dyDescent="0.3">
      <c r="A19119" s="286" t="str">
        <f t="shared" si="596"/>
        <v>2020</v>
      </c>
      <c r="B19119" s="205" t="s">
        <v>691</v>
      </c>
      <c r="C19119" s="205" t="s">
        <v>692</v>
      </c>
      <c r="D19119" s="72" t="str">
        <f t="shared" si="597"/>
        <v>jul/2020</v>
      </c>
      <c r="E19119" s="206">
        <v>44040</v>
      </c>
      <c r="F19119" s="205" t="s">
        <v>3005</v>
      </c>
      <c r="G19119" s="205" t="s">
        <v>287</v>
      </c>
      <c r="H19119" s="207" t="s">
        <v>3147</v>
      </c>
      <c r="I19119" s="207" t="s">
        <v>132</v>
      </c>
      <c r="J19119" s="208">
        <v>-147056.49</v>
      </c>
      <c r="K19119" s="79" t="str">
        <f>IFERROR(IFERROR(VLOOKUP(I19119,'DE-PARA'!B:D,3,0),VLOOKUP(I19119,'DE-PARA'!C:D,2,0)),"NÃO ENCONTRADO")</f>
        <v>Pessoal</v>
      </c>
      <c r="L19119" s="56" t="str">
        <f>VLOOKUP(K19119,'Base -Receita-Despesa'!$B:$AS,1,FALSE)</f>
        <v>Pessoal</v>
      </c>
    </row>
    <row r="19120" spans="1:12" x14ac:dyDescent="0.3">
      <c r="A19120" s="286" t="str">
        <f t="shared" si="596"/>
        <v>2020</v>
      </c>
      <c r="B19120" s="205" t="s">
        <v>691</v>
      </c>
      <c r="C19120" s="205" t="s">
        <v>692</v>
      </c>
      <c r="D19120" s="72" t="str">
        <f t="shared" si="597"/>
        <v>jul/2020</v>
      </c>
      <c r="E19120" s="206">
        <v>44041</v>
      </c>
      <c r="F19120" s="205">
        <v>220119</v>
      </c>
      <c r="G19120" s="205" t="s">
        <v>287</v>
      </c>
      <c r="H19120" s="207" t="s">
        <v>999</v>
      </c>
      <c r="I19120" s="207" t="s">
        <v>248</v>
      </c>
      <c r="J19120" s="208">
        <v>-8429.65</v>
      </c>
      <c r="K19120" s="79" t="str">
        <f>IFERROR(IFERROR(VLOOKUP(I19120,'DE-PARA'!B:D,3,0),VLOOKUP(I19120,'DE-PARA'!C:D,2,0)),"NÃO ENCONTRADO")</f>
        <v>Materiais</v>
      </c>
      <c r="L19120" s="56" t="str">
        <f>VLOOKUP(K19120,'Base -Receita-Despesa'!$B:$AS,1,FALSE)</f>
        <v>Materiais</v>
      </c>
    </row>
    <row r="19121" spans="1:12" x14ac:dyDescent="0.3">
      <c r="A19121" s="286" t="str">
        <f t="shared" si="596"/>
        <v>2020</v>
      </c>
      <c r="B19121" s="205" t="s">
        <v>691</v>
      </c>
      <c r="C19121" s="205" t="s">
        <v>692</v>
      </c>
      <c r="D19121" s="72" t="str">
        <f t="shared" si="597"/>
        <v>jul/2020</v>
      </c>
      <c r="E19121" s="206">
        <v>44041</v>
      </c>
      <c r="F19121" s="205">
        <v>85383</v>
      </c>
      <c r="G19121" s="205" t="s">
        <v>287</v>
      </c>
      <c r="H19121" s="207" t="s">
        <v>288</v>
      </c>
      <c r="I19121" s="207" t="s">
        <v>244</v>
      </c>
      <c r="J19121" s="207">
        <v>-256.62</v>
      </c>
      <c r="K19121" s="79" t="str">
        <f>IFERROR(IFERROR(VLOOKUP(I19121,'DE-PARA'!B:D,3,0),VLOOKUP(I19121,'DE-PARA'!C:D,2,0)),"NÃO ENCONTRADO")</f>
        <v>Materiais</v>
      </c>
      <c r="L19121" s="56" t="str">
        <f>VLOOKUP(K19121,'Base -Receita-Despesa'!$B:$AS,1,FALSE)</f>
        <v>Materiais</v>
      </c>
    </row>
    <row r="19122" spans="1:12" x14ac:dyDescent="0.3">
      <c r="A19122" s="286" t="str">
        <f t="shared" si="596"/>
        <v>2020</v>
      </c>
      <c r="B19122" s="205" t="s">
        <v>691</v>
      </c>
      <c r="C19122" s="205" t="s">
        <v>692</v>
      </c>
      <c r="D19122" s="72" t="str">
        <f t="shared" si="597"/>
        <v>jul/2020</v>
      </c>
      <c r="E19122" s="206">
        <v>44041</v>
      </c>
      <c r="F19122" s="205">
        <v>3737</v>
      </c>
      <c r="G19122" s="205" t="s">
        <v>287</v>
      </c>
      <c r="H19122" s="207" t="s">
        <v>288</v>
      </c>
      <c r="I19122" s="207" t="s">
        <v>244</v>
      </c>
      <c r="J19122" s="207">
        <v>-256.62</v>
      </c>
      <c r="K19122" s="79" t="str">
        <f>IFERROR(IFERROR(VLOOKUP(I19122,'DE-PARA'!B:D,3,0),VLOOKUP(I19122,'DE-PARA'!C:D,2,0)),"NÃO ENCONTRADO")</f>
        <v>Materiais</v>
      </c>
      <c r="L19122" s="56" t="str">
        <f>VLOOKUP(K19122,'Base -Receita-Despesa'!$B:$AS,1,FALSE)</f>
        <v>Materiais</v>
      </c>
    </row>
    <row r="19123" spans="1:12" x14ac:dyDescent="0.3">
      <c r="A19123" s="286" t="str">
        <f t="shared" si="596"/>
        <v>2020</v>
      </c>
      <c r="B19123" s="205" t="s">
        <v>691</v>
      </c>
      <c r="C19123" s="205" t="s">
        <v>692</v>
      </c>
      <c r="D19123" s="72" t="str">
        <f t="shared" si="597"/>
        <v>jul/2020</v>
      </c>
      <c r="E19123" s="206">
        <v>44041</v>
      </c>
      <c r="F19123" s="205">
        <v>3744</v>
      </c>
      <c r="G19123" s="205" t="s">
        <v>287</v>
      </c>
      <c r="H19123" s="207" t="s">
        <v>288</v>
      </c>
      <c r="I19123" s="207" t="s">
        <v>244</v>
      </c>
      <c r="J19123" s="207">
        <v>-596.65</v>
      </c>
      <c r="K19123" s="79" t="str">
        <f>IFERROR(IFERROR(VLOOKUP(I19123,'DE-PARA'!B:D,3,0),VLOOKUP(I19123,'DE-PARA'!C:D,2,0)),"NÃO ENCONTRADO")</f>
        <v>Materiais</v>
      </c>
      <c r="L19123" s="56" t="str">
        <f>VLOOKUP(K19123,'Base -Receita-Despesa'!$B:$AS,1,FALSE)</f>
        <v>Materiais</v>
      </c>
    </row>
    <row r="19124" spans="1:12" x14ac:dyDescent="0.3">
      <c r="A19124" s="286" t="str">
        <f t="shared" si="596"/>
        <v>2020</v>
      </c>
      <c r="B19124" s="205" t="s">
        <v>691</v>
      </c>
      <c r="C19124" s="205" t="s">
        <v>692</v>
      </c>
      <c r="D19124" s="72" t="str">
        <f t="shared" si="597"/>
        <v>jul/2020</v>
      </c>
      <c r="E19124" s="206">
        <v>44041</v>
      </c>
      <c r="F19124" s="205">
        <v>972</v>
      </c>
      <c r="G19124" s="205" t="s">
        <v>287</v>
      </c>
      <c r="H19124" s="207" t="s">
        <v>288</v>
      </c>
      <c r="I19124" s="207" t="s">
        <v>244</v>
      </c>
      <c r="J19124" s="208">
        <v>-6084.15</v>
      </c>
      <c r="K19124" s="79" t="str">
        <f>IFERROR(IFERROR(VLOOKUP(I19124,'DE-PARA'!B:D,3,0),VLOOKUP(I19124,'DE-PARA'!C:D,2,0)),"NÃO ENCONTRADO")</f>
        <v>Materiais</v>
      </c>
      <c r="L19124" s="56" t="str">
        <f>VLOOKUP(K19124,'Base -Receita-Despesa'!$B:$AS,1,FALSE)</f>
        <v>Materiais</v>
      </c>
    </row>
    <row r="19125" spans="1:12" x14ac:dyDescent="0.3">
      <c r="A19125" s="286" t="str">
        <f t="shared" si="596"/>
        <v>2020</v>
      </c>
      <c r="B19125" s="205" t="s">
        <v>691</v>
      </c>
      <c r="C19125" s="205" t="s">
        <v>692</v>
      </c>
      <c r="D19125" s="72" t="str">
        <f t="shared" si="597"/>
        <v>jul/2020</v>
      </c>
      <c r="E19125" s="206">
        <v>44041</v>
      </c>
      <c r="F19125" s="205">
        <v>467</v>
      </c>
      <c r="G19125" s="205" t="s">
        <v>287</v>
      </c>
      <c r="H19125" s="207" t="s">
        <v>288</v>
      </c>
      <c r="I19125" s="207" t="s">
        <v>244</v>
      </c>
      <c r="J19125" s="208">
        <v>-3801.36</v>
      </c>
      <c r="K19125" s="79" t="str">
        <f>IFERROR(IFERROR(VLOOKUP(I19125,'DE-PARA'!B:D,3,0),VLOOKUP(I19125,'DE-PARA'!C:D,2,0)),"NÃO ENCONTRADO")</f>
        <v>Materiais</v>
      </c>
      <c r="L19125" s="56" t="str">
        <f>VLOOKUP(K19125,'Base -Receita-Despesa'!$B:$AS,1,FALSE)</f>
        <v>Materiais</v>
      </c>
    </row>
    <row r="19126" spans="1:12" x14ac:dyDescent="0.3">
      <c r="A19126" s="286" t="str">
        <f t="shared" si="596"/>
        <v>2020</v>
      </c>
      <c r="B19126" s="205" t="s">
        <v>691</v>
      </c>
      <c r="C19126" s="205" t="s">
        <v>692</v>
      </c>
      <c r="D19126" s="72" t="str">
        <f t="shared" si="597"/>
        <v>jul/2020</v>
      </c>
      <c r="E19126" s="206">
        <v>44041</v>
      </c>
      <c r="F19126" s="205" t="s">
        <v>125</v>
      </c>
      <c r="G19126" s="205" t="s">
        <v>287</v>
      </c>
      <c r="H19126" s="207" t="s">
        <v>3143</v>
      </c>
      <c r="I19126" s="207" t="s">
        <v>126</v>
      </c>
      <c r="J19126" s="208">
        <v>-1936.15</v>
      </c>
      <c r="K19126" s="79" t="str">
        <f>IFERROR(IFERROR(VLOOKUP(I19126,'DE-PARA'!B:D,3,0),VLOOKUP(I19126,'DE-PARA'!C:D,2,0)),"NÃO ENCONTRADO")</f>
        <v>Rescisões Trabalhistas</v>
      </c>
      <c r="L19126" s="56" t="str">
        <f>VLOOKUP(K19126,'Base -Receita-Despesa'!$B:$AS,1,FALSE)</f>
        <v>Rescisões Trabalhistas</v>
      </c>
    </row>
    <row r="19127" spans="1:12" x14ac:dyDescent="0.3">
      <c r="A19127" s="286" t="str">
        <f t="shared" ref="A19127:A19190" si="598">IF(K19127="NÃO ENCONTRADO",0,RIGHT(D19127,4))</f>
        <v>2020</v>
      </c>
      <c r="B19127" s="205" t="s">
        <v>691</v>
      </c>
      <c r="C19127" s="205" t="s">
        <v>692</v>
      </c>
      <c r="D19127" s="72" t="str">
        <f t="shared" si="597"/>
        <v>jul/2020</v>
      </c>
      <c r="E19127" s="206">
        <v>44041</v>
      </c>
      <c r="F19127" s="205">
        <v>776</v>
      </c>
      <c r="G19127" s="205" t="s">
        <v>287</v>
      </c>
      <c r="H19127" s="207" t="s">
        <v>3148</v>
      </c>
      <c r="I19127" s="207" t="s">
        <v>118</v>
      </c>
      <c r="J19127" s="208">
        <v>-6804.13</v>
      </c>
      <c r="K19127" s="79" t="str">
        <f>IFERROR(IFERROR(VLOOKUP(I19127,'DE-PARA'!B:D,3,0),VLOOKUP(I19127,'DE-PARA'!C:D,2,0)),"NÃO ENCONTRADO")</f>
        <v>Serviços</v>
      </c>
      <c r="L19127" s="56" t="str">
        <f>VLOOKUP(K19127,'Base -Receita-Despesa'!$B:$AS,1,FALSE)</f>
        <v>Serviços</v>
      </c>
    </row>
    <row r="19128" spans="1:12" x14ac:dyDescent="0.3">
      <c r="A19128" s="286" t="str">
        <f t="shared" si="598"/>
        <v>2020</v>
      </c>
      <c r="B19128" s="205" t="s">
        <v>691</v>
      </c>
      <c r="C19128" s="205" t="s">
        <v>692</v>
      </c>
      <c r="D19128" s="72" t="str">
        <f t="shared" si="597"/>
        <v>jul/2020</v>
      </c>
      <c r="E19128" s="206">
        <v>44041</v>
      </c>
      <c r="F19128" s="205">
        <v>120467</v>
      </c>
      <c r="G19128" s="205" t="s">
        <v>287</v>
      </c>
      <c r="H19128" s="207" t="s">
        <v>178</v>
      </c>
      <c r="I19128" s="207" t="s">
        <v>241</v>
      </c>
      <c r="J19128" s="208">
        <v>-4847.1000000000004</v>
      </c>
      <c r="K19128" s="79" t="str">
        <f>IFERROR(IFERROR(VLOOKUP(I19128,'DE-PARA'!B:D,3,0),VLOOKUP(I19128,'DE-PARA'!C:D,2,0)),"NÃO ENCONTRADO")</f>
        <v>Materiais</v>
      </c>
      <c r="L19128" s="56" t="str">
        <f>VLOOKUP(K19128,'Base -Receita-Despesa'!$B:$AS,1,FALSE)</f>
        <v>Materiais</v>
      </c>
    </row>
    <row r="19129" spans="1:12" x14ac:dyDescent="0.3">
      <c r="A19129" s="286" t="str">
        <f t="shared" si="598"/>
        <v>2020</v>
      </c>
      <c r="B19129" s="205" t="s">
        <v>691</v>
      </c>
      <c r="C19129" s="205" t="s">
        <v>692</v>
      </c>
      <c r="D19129" s="72" t="str">
        <f t="shared" si="597"/>
        <v>jul/2020</v>
      </c>
      <c r="E19129" s="206">
        <v>44041</v>
      </c>
      <c r="F19129" s="205">
        <v>120468</v>
      </c>
      <c r="G19129" s="205" t="s">
        <v>287</v>
      </c>
      <c r="H19129" s="207" t="s">
        <v>178</v>
      </c>
      <c r="I19129" s="207" t="s">
        <v>241</v>
      </c>
      <c r="J19129" s="207">
        <v>-99.96</v>
      </c>
      <c r="K19129" s="79" t="str">
        <f>IFERROR(IFERROR(VLOOKUP(I19129,'DE-PARA'!B:D,3,0),VLOOKUP(I19129,'DE-PARA'!C:D,2,0)),"NÃO ENCONTRADO")</f>
        <v>Materiais</v>
      </c>
      <c r="L19129" s="56" t="str">
        <f>VLOOKUP(K19129,'Base -Receita-Despesa'!$B:$AS,1,FALSE)</f>
        <v>Materiais</v>
      </c>
    </row>
    <row r="19130" spans="1:12" x14ac:dyDescent="0.3">
      <c r="A19130" s="286" t="str">
        <f t="shared" si="598"/>
        <v>2020</v>
      </c>
      <c r="B19130" s="205" t="s">
        <v>691</v>
      </c>
      <c r="C19130" s="205" t="s">
        <v>692</v>
      </c>
      <c r="D19130" s="72" t="str">
        <f t="shared" si="597"/>
        <v>jul/2020</v>
      </c>
      <c r="E19130" s="206">
        <v>44041</v>
      </c>
      <c r="F19130" s="205">
        <v>120567</v>
      </c>
      <c r="G19130" s="205" t="s">
        <v>287</v>
      </c>
      <c r="H19130" s="207" t="s">
        <v>178</v>
      </c>
      <c r="I19130" s="207" t="s">
        <v>241</v>
      </c>
      <c r="J19130" s="208">
        <v>-7674.88</v>
      </c>
      <c r="K19130" s="79" t="str">
        <f>IFERROR(IFERROR(VLOOKUP(I19130,'DE-PARA'!B:D,3,0),VLOOKUP(I19130,'DE-PARA'!C:D,2,0)),"NÃO ENCONTRADO")</f>
        <v>Materiais</v>
      </c>
      <c r="L19130" s="56" t="str">
        <f>VLOOKUP(K19130,'Base -Receita-Despesa'!$B:$AS,1,FALSE)</f>
        <v>Materiais</v>
      </c>
    </row>
    <row r="19131" spans="1:12" x14ac:dyDescent="0.3">
      <c r="A19131" s="286" t="str">
        <f t="shared" si="598"/>
        <v>2020</v>
      </c>
      <c r="B19131" s="205" t="s">
        <v>691</v>
      </c>
      <c r="C19131" s="205" t="s">
        <v>692</v>
      </c>
      <c r="D19131" s="72" t="str">
        <f t="shared" si="597"/>
        <v>jul/2020</v>
      </c>
      <c r="E19131" s="206">
        <v>44041</v>
      </c>
      <c r="F19131" s="205">
        <v>120024</v>
      </c>
      <c r="G19131" s="205" t="s">
        <v>287</v>
      </c>
      <c r="H19131" s="207" t="s">
        <v>178</v>
      </c>
      <c r="I19131" s="207" t="s">
        <v>241</v>
      </c>
      <c r="J19131" s="207">
        <v>-924</v>
      </c>
      <c r="K19131" s="79" t="str">
        <f>IFERROR(IFERROR(VLOOKUP(I19131,'DE-PARA'!B:D,3,0),VLOOKUP(I19131,'DE-PARA'!C:D,2,0)),"NÃO ENCONTRADO")</f>
        <v>Materiais</v>
      </c>
      <c r="L19131" s="56" t="str">
        <f>VLOOKUP(K19131,'Base -Receita-Despesa'!$B:$AS,1,FALSE)</f>
        <v>Materiais</v>
      </c>
    </row>
    <row r="19132" spans="1:12" x14ac:dyDescent="0.3">
      <c r="A19132" s="286" t="str">
        <f t="shared" si="598"/>
        <v>2020</v>
      </c>
      <c r="B19132" s="205" t="s">
        <v>691</v>
      </c>
      <c r="C19132" s="205" t="s">
        <v>692</v>
      </c>
      <c r="D19132" s="72" t="str">
        <f t="shared" si="597"/>
        <v>jul/2020</v>
      </c>
      <c r="E19132" s="206">
        <v>44041</v>
      </c>
      <c r="F19132" s="205">
        <v>119450</v>
      </c>
      <c r="G19132" s="205" t="s">
        <v>287</v>
      </c>
      <c r="H19132" s="207" t="s">
        <v>178</v>
      </c>
      <c r="I19132" s="207" t="s">
        <v>241</v>
      </c>
      <c r="J19132" s="208">
        <v>-1812</v>
      </c>
      <c r="K19132" s="79" t="str">
        <f>IFERROR(IFERROR(VLOOKUP(I19132,'DE-PARA'!B:D,3,0),VLOOKUP(I19132,'DE-PARA'!C:D,2,0)),"NÃO ENCONTRADO")</f>
        <v>Materiais</v>
      </c>
      <c r="L19132" s="56" t="str">
        <f>VLOOKUP(K19132,'Base -Receita-Despesa'!$B:$AS,1,FALSE)</f>
        <v>Materiais</v>
      </c>
    </row>
    <row r="19133" spans="1:12" x14ac:dyDescent="0.3">
      <c r="A19133" s="286" t="str">
        <f t="shared" si="598"/>
        <v>2020</v>
      </c>
      <c r="B19133" s="205" t="s">
        <v>691</v>
      </c>
      <c r="C19133" s="205" t="s">
        <v>692</v>
      </c>
      <c r="D19133" s="72" t="str">
        <f t="shared" si="597"/>
        <v>jul/2020</v>
      </c>
      <c r="E19133" s="206">
        <v>44041</v>
      </c>
      <c r="F19133" s="205">
        <v>119293</v>
      </c>
      <c r="G19133" s="205" t="s">
        <v>287</v>
      </c>
      <c r="H19133" s="207" t="s">
        <v>178</v>
      </c>
      <c r="I19133" s="207" t="s">
        <v>240</v>
      </c>
      <c r="J19133" s="208">
        <v>-3151.8</v>
      </c>
      <c r="K19133" s="79" t="str">
        <f>IFERROR(IFERROR(VLOOKUP(I19133,'DE-PARA'!B:D,3,0),VLOOKUP(I19133,'DE-PARA'!C:D,2,0)),"NÃO ENCONTRADO")</f>
        <v>Materiais</v>
      </c>
      <c r="L19133" s="56" t="str">
        <f>VLOOKUP(K19133,'Base -Receita-Despesa'!$B:$AS,1,FALSE)</f>
        <v>Materiais</v>
      </c>
    </row>
    <row r="19134" spans="1:12" x14ac:dyDescent="0.3">
      <c r="A19134" s="286" t="str">
        <f t="shared" si="598"/>
        <v>2020</v>
      </c>
      <c r="B19134" s="205" t="s">
        <v>691</v>
      </c>
      <c r="C19134" s="205" t="s">
        <v>692</v>
      </c>
      <c r="D19134" s="72" t="str">
        <f t="shared" si="597"/>
        <v>jul/2020</v>
      </c>
      <c r="E19134" s="206">
        <v>44041</v>
      </c>
      <c r="F19134" s="205">
        <v>121101</v>
      </c>
      <c r="G19134" s="205" t="s">
        <v>287</v>
      </c>
      <c r="H19134" s="207" t="s">
        <v>178</v>
      </c>
      <c r="I19134" s="207" t="s">
        <v>241</v>
      </c>
      <c r="J19134" s="208">
        <v>-34958</v>
      </c>
      <c r="K19134" s="79" t="str">
        <f>IFERROR(IFERROR(VLOOKUP(I19134,'DE-PARA'!B:D,3,0),VLOOKUP(I19134,'DE-PARA'!C:D,2,0)),"NÃO ENCONTRADO")</f>
        <v>Materiais</v>
      </c>
      <c r="L19134" s="56" t="str">
        <f>VLOOKUP(K19134,'Base -Receita-Despesa'!$B:$AS,1,FALSE)</f>
        <v>Materiais</v>
      </c>
    </row>
    <row r="19135" spans="1:12" x14ac:dyDescent="0.3">
      <c r="A19135" s="286" t="str">
        <f t="shared" si="598"/>
        <v>2020</v>
      </c>
      <c r="B19135" s="205" t="s">
        <v>691</v>
      </c>
      <c r="C19135" s="205" t="s">
        <v>692</v>
      </c>
      <c r="D19135" s="72" t="str">
        <f t="shared" si="597"/>
        <v>jul/2020</v>
      </c>
      <c r="E19135" s="206">
        <v>44041</v>
      </c>
      <c r="F19135" s="205" t="s">
        <v>3005</v>
      </c>
      <c r="G19135" s="205" t="s">
        <v>287</v>
      </c>
      <c r="H19135" s="207" t="s">
        <v>2885</v>
      </c>
      <c r="I19135" s="207" t="s">
        <v>132</v>
      </c>
      <c r="J19135" s="207">
        <v>-330.08</v>
      </c>
      <c r="K19135" s="79" t="str">
        <f>IFERROR(IFERROR(VLOOKUP(I19135,'DE-PARA'!B:D,3,0),VLOOKUP(I19135,'DE-PARA'!C:D,2,0)),"NÃO ENCONTRADO")</f>
        <v>Pessoal</v>
      </c>
      <c r="L19135" s="56" t="str">
        <f>VLOOKUP(K19135,'Base -Receita-Despesa'!$B:$AS,1,FALSE)</f>
        <v>Pessoal</v>
      </c>
    </row>
    <row r="19136" spans="1:12" x14ac:dyDescent="0.3">
      <c r="A19136" s="286" t="str">
        <f t="shared" si="598"/>
        <v>2020</v>
      </c>
      <c r="B19136" s="205" t="s">
        <v>691</v>
      </c>
      <c r="C19136" s="205" t="s">
        <v>692</v>
      </c>
      <c r="D19136" s="72" t="str">
        <f t="shared" si="597"/>
        <v>jul/2020</v>
      </c>
      <c r="E19136" s="206">
        <v>44041</v>
      </c>
      <c r="F19136" s="205" t="s">
        <v>3005</v>
      </c>
      <c r="G19136" s="205" t="s">
        <v>287</v>
      </c>
      <c r="H19136" s="207" t="s">
        <v>3007</v>
      </c>
      <c r="I19136" s="207" t="s">
        <v>132</v>
      </c>
      <c r="J19136" s="207">
        <v>-330.08</v>
      </c>
      <c r="K19136" s="79" t="str">
        <f>IFERROR(IFERROR(VLOOKUP(I19136,'DE-PARA'!B:D,3,0),VLOOKUP(I19136,'DE-PARA'!C:D,2,0)),"NÃO ENCONTRADO")</f>
        <v>Pessoal</v>
      </c>
      <c r="L19136" s="56" t="str">
        <f>VLOOKUP(K19136,'Base -Receita-Despesa'!$B:$AS,1,FALSE)</f>
        <v>Pessoal</v>
      </c>
    </row>
    <row r="19137" spans="1:12" x14ac:dyDescent="0.3">
      <c r="A19137" s="286" t="str">
        <f t="shared" si="598"/>
        <v>2020</v>
      </c>
      <c r="B19137" s="205" t="s">
        <v>691</v>
      </c>
      <c r="C19137" s="205" t="s">
        <v>692</v>
      </c>
      <c r="D19137" s="72" t="str">
        <f t="shared" si="597"/>
        <v>jul/2020</v>
      </c>
      <c r="E19137" s="206">
        <v>44041</v>
      </c>
      <c r="F19137" s="205" t="s">
        <v>3005</v>
      </c>
      <c r="G19137" s="205" t="s">
        <v>287</v>
      </c>
      <c r="H19137" s="207" t="s">
        <v>3114</v>
      </c>
      <c r="I19137" s="207" t="s">
        <v>132</v>
      </c>
      <c r="J19137" s="207">
        <v>-387.35</v>
      </c>
      <c r="K19137" s="79" t="str">
        <f>IFERROR(IFERROR(VLOOKUP(I19137,'DE-PARA'!B:D,3,0),VLOOKUP(I19137,'DE-PARA'!C:D,2,0)),"NÃO ENCONTRADO")</f>
        <v>Pessoal</v>
      </c>
      <c r="L19137" s="56" t="str">
        <f>VLOOKUP(K19137,'Base -Receita-Despesa'!$B:$AS,1,FALSE)</f>
        <v>Pessoal</v>
      </c>
    </row>
    <row r="19138" spans="1:12" x14ac:dyDescent="0.3">
      <c r="A19138" s="286" t="str">
        <f t="shared" si="598"/>
        <v>2020</v>
      </c>
      <c r="B19138" s="205" t="s">
        <v>691</v>
      </c>
      <c r="C19138" s="205" t="s">
        <v>692</v>
      </c>
      <c r="D19138" s="72" t="str">
        <f t="shared" si="597"/>
        <v>jul/2020</v>
      </c>
      <c r="E19138" s="206">
        <v>44041</v>
      </c>
      <c r="F19138" s="205" t="s">
        <v>210</v>
      </c>
      <c r="G19138" s="205" t="s">
        <v>287</v>
      </c>
      <c r="H19138" s="207" t="s">
        <v>196</v>
      </c>
      <c r="I19138" s="207" t="s">
        <v>130</v>
      </c>
      <c r="J19138" s="207">
        <v>-10</v>
      </c>
      <c r="K19138" s="79" t="str">
        <f>IFERROR(IFERROR(VLOOKUP(I19138,'DE-PARA'!B:D,3,0),VLOOKUP(I19138,'DE-PARA'!C:D,2,0)),"NÃO ENCONTRADO")</f>
        <v>Outras Saídas</v>
      </c>
      <c r="L19138" s="56" t="str">
        <f>VLOOKUP(K19138,'Base -Receita-Despesa'!$B:$AS,1,FALSE)</f>
        <v>Outras Saídas</v>
      </c>
    </row>
    <row r="19139" spans="1:12" x14ac:dyDescent="0.3">
      <c r="A19139" s="286" t="str">
        <f t="shared" si="598"/>
        <v>2020</v>
      </c>
      <c r="B19139" s="205" t="s">
        <v>691</v>
      </c>
      <c r="C19139" s="205" t="s">
        <v>692</v>
      </c>
      <c r="D19139" s="72" t="str">
        <f t="shared" si="597"/>
        <v>jul/2020</v>
      </c>
      <c r="E19139" s="206">
        <v>44041</v>
      </c>
      <c r="F19139" s="205" t="s">
        <v>210</v>
      </c>
      <c r="G19139" s="205" t="s">
        <v>287</v>
      </c>
      <c r="H19139" s="207" t="s">
        <v>196</v>
      </c>
      <c r="I19139" s="207" t="s">
        <v>130</v>
      </c>
      <c r="J19139" s="207">
        <v>-10</v>
      </c>
      <c r="K19139" s="79" t="str">
        <f>IFERROR(IFERROR(VLOOKUP(I19139,'DE-PARA'!B:D,3,0),VLOOKUP(I19139,'DE-PARA'!C:D,2,0)),"NÃO ENCONTRADO")</f>
        <v>Outras Saídas</v>
      </c>
      <c r="L19139" s="56" t="str">
        <f>VLOOKUP(K19139,'Base -Receita-Despesa'!$B:$AS,1,FALSE)</f>
        <v>Outras Saídas</v>
      </c>
    </row>
    <row r="19140" spans="1:12" x14ac:dyDescent="0.3">
      <c r="A19140" s="286" t="str">
        <f t="shared" si="598"/>
        <v>2020</v>
      </c>
      <c r="B19140" s="205" t="s">
        <v>691</v>
      </c>
      <c r="C19140" s="205" t="s">
        <v>692</v>
      </c>
      <c r="D19140" s="72" t="str">
        <f t="shared" ref="D19140:D19203" si="599">TEXT(E19140,"mmm/aaaa")</f>
        <v>jul/2020</v>
      </c>
      <c r="E19140" s="206">
        <v>44041</v>
      </c>
      <c r="F19140" s="205" t="s">
        <v>210</v>
      </c>
      <c r="G19140" s="205" t="s">
        <v>287</v>
      </c>
      <c r="H19140" s="207" t="s">
        <v>196</v>
      </c>
      <c r="I19140" s="207" t="s">
        <v>130</v>
      </c>
      <c r="J19140" s="207">
        <v>-10</v>
      </c>
      <c r="K19140" s="79" t="str">
        <f>IFERROR(IFERROR(VLOOKUP(I19140,'DE-PARA'!B:D,3,0),VLOOKUP(I19140,'DE-PARA'!C:D,2,0)),"NÃO ENCONTRADO")</f>
        <v>Outras Saídas</v>
      </c>
      <c r="L19140" s="56" t="str">
        <f>VLOOKUP(K19140,'Base -Receita-Despesa'!$B:$AS,1,FALSE)</f>
        <v>Outras Saídas</v>
      </c>
    </row>
    <row r="19141" spans="1:12" x14ac:dyDescent="0.3">
      <c r="A19141" s="286" t="str">
        <f t="shared" si="598"/>
        <v>2020</v>
      </c>
      <c r="B19141" s="205" t="s">
        <v>691</v>
      </c>
      <c r="C19141" s="205" t="s">
        <v>692</v>
      </c>
      <c r="D19141" s="72" t="str">
        <f t="shared" si="599"/>
        <v>jul/2020</v>
      </c>
      <c r="E19141" s="206">
        <v>44041</v>
      </c>
      <c r="F19141" s="205" t="s">
        <v>210</v>
      </c>
      <c r="G19141" s="205" t="s">
        <v>287</v>
      </c>
      <c r="H19141" s="207" t="s">
        <v>196</v>
      </c>
      <c r="I19141" s="207" t="s">
        <v>130</v>
      </c>
      <c r="J19141" s="207">
        <v>-10</v>
      </c>
      <c r="K19141" s="79" t="str">
        <f>IFERROR(IFERROR(VLOOKUP(I19141,'DE-PARA'!B:D,3,0),VLOOKUP(I19141,'DE-PARA'!C:D,2,0)),"NÃO ENCONTRADO")</f>
        <v>Outras Saídas</v>
      </c>
      <c r="L19141" s="56" t="str">
        <f>VLOOKUP(K19141,'Base -Receita-Despesa'!$B:$AS,1,FALSE)</f>
        <v>Outras Saídas</v>
      </c>
    </row>
    <row r="19142" spans="1:12" x14ac:dyDescent="0.3">
      <c r="A19142" s="286" t="str">
        <f t="shared" si="598"/>
        <v>2020</v>
      </c>
      <c r="B19142" s="205" t="s">
        <v>691</v>
      </c>
      <c r="C19142" s="205" t="s">
        <v>692</v>
      </c>
      <c r="D19142" s="72" t="str">
        <f t="shared" si="599"/>
        <v>jul/2020</v>
      </c>
      <c r="E19142" s="206">
        <v>44041</v>
      </c>
      <c r="F19142" s="205" t="s">
        <v>3005</v>
      </c>
      <c r="G19142" s="205" t="s">
        <v>287</v>
      </c>
      <c r="H19142" s="207" t="s">
        <v>3147</v>
      </c>
      <c r="I19142" s="207" t="s">
        <v>132</v>
      </c>
      <c r="J19142" s="208">
        <v>-2383.75</v>
      </c>
      <c r="K19142" s="79" t="str">
        <f>IFERROR(IFERROR(VLOOKUP(I19142,'DE-PARA'!B:D,3,0),VLOOKUP(I19142,'DE-PARA'!C:D,2,0)),"NÃO ENCONTRADO")</f>
        <v>Pessoal</v>
      </c>
      <c r="L19142" s="56" t="str">
        <f>VLOOKUP(K19142,'Base -Receita-Despesa'!$B:$AS,1,FALSE)</f>
        <v>Pessoal</v>
      </c>
    </row>
    <row r="19143" spans="1:12" x14ac:dyDescent="0.3">
      <c r="A19143" s="286" t="str">
        <f t="shared" si="598"/>
        <v>2020</v>
      </c>
      <c r="B19143" s="205" t="s">
        <v>691</v>
      </c>
      <c r="C19143" s="205" t="s">
        <v>692</v>
      </c>
      <c r="D19143" s="72" t="str">
        <f t="shared" si="599"/>
        <v>jul/2020</v>
      </c>
      <c r="E19143" s="206">
        <v>44041</v>
      </c>
      <c r="F19143" s="205" t="s">
        <v>210</v>
      </c>
      <c r="G19143" s="205" t="s">
        <v>287</v>
      </c>
      <c r="H19143" s="207" t="s">
        <v>133</v>
      </c>
      <c r="I19143" s="207" t="s">
        <v>130</v>
      </c>
      <c r="J19143" s="207">
        <v>-22.26</v>
      </c>
      <c r="K19143" s="79" t="str">
        <f>IFERROR(IFERROR(VLOOKUP(I19143,'DE-PARA'!B:D,3,0),VLOOKUP(I19143,'DE-PARA'!C:D,2,0)),"NÃO ENCONTRADO")</f>
        <v>Outras Saídas</v>
      </c>
      <c r="L19143" s="56" t="str">
        <f>VLOOKUP(K19143,'Base -Receita-Despesa'!$B:$AS,1,FALSE)</f>
        <v>Outras Saídas</v>
      </c>
    </row>
    <row r="19144" spans="1:12" x14ac:dyDescent="0.3">
      <c r="A19144" s="286" t="str">
        <f t="shared" si="598"/>
        <v>2020</v>
      </c>
      <c r="B19144" s="205" t="s">
        <v>691</v>
      </c>
      <c r="C19144" s="205" t="s">
        <v>692</v>
      </c>
      <c r="D19144" s="72" t="str">
        <f t="shared" si="599"/>
        <v>jul/2020</v>
      </c>
      <c r="E19144" s="206">
        <v>44042</v>
      </c>
      <c r="F19144" s="205">
        <v>2135</v>
      </c>
      <c r="G19144" s="205" t="s">
        <v>287</v>
      </c>
      <c r="H19144" s="207" t="s">
        <v>2918</v>
      </c>
      <c r="I19144" s="207" t="s">
        <v>146</v>
      </c>
      <c r="J19144" s="207">
        <v>-600</v>
      </c>
      <c r="K19144" s="79" t="str">
        <f>IFERROR(IFERROR(VLOOKUP(I19144,'DE-PARA'!B:D,3,0),VLOOKUP(I19144,'DE-PARA'!C:D,2,0)),"NÃO ENCONTRADO")</f>
        <v>Serviços</v>
      </c>
      <c r="L19144" s="56" t="str">
        <f>VLOOKUP(K19144,'Base -Receita-Despesa'!$B:$AS,1,FALSE)</f>
        <v>Serviços</v>
      </c>
    </row>
    <row r="19145" spans="1:12" x14ac:dyDescent="0.3">
      <c r="A19145" s="286" t="str">
        <f t="shared" si="598"/>
        <v>2020</v>
      </c>
      <c r="B19145" s="205" t="s">
        <v>691</v>
      </c>
      <c r="C19145" s="205" t="s">
        <v>692</v>
      </c>
      <c r="D19145" s="72" t="str">
        <f t="shared" si="599"/>
        <v>jul/2020</v>
      </c>
      <c r="E19145" s="206">
        <v>44042</v>
      </c>
      <c r="F19145" s="205">
        <v>251832</v>
      </c>
      <c r="G19145" s="205" t="s">
        <v>287</v>
      </c>
      <c r="H19145" s="207" t="s">
        <v>3048</v>
      </c>
      <c r="I19145" s="207" t="s">
        <v>241</v>
      </c>
      <c r="J19145" s="208">
        <v>-1038.1600000000001</v>
      </c>
      <c r="K19145" s="79" t="str">
        <f>IFERROR(IFERROR(VLOOKUP(I19145,'DE-PARA'!B:D,3,0),VLOOKUP(I19145,'DE-PARA'!C:D,2,0)),"NÃO ENCONTRADO")</f>
        <v>Materiais</v>
      </c>
      <c r="L19145" s="56" t="str">
        <f>VLOOKUP(K19145,'Base -Receita-Despesa'!$B:$AS,1,FALSE)</f>
        <v>Materiais</v>
      </c>
    </row>
    <row r="19146" spans="1:12" x14ac:dyDescent="0.3">
      <c r="A19146" s="286" t="str">
        <f t="shared" si="598"/>
        <v>2020</v>
      </c>
      <c r="B19146" s="205" t="s">
        <v>691</v>
      </c>
      <c r="C19146" s="205" t="s">
        <v>692</v>
      </c>
      <c r="D19146" s="72" t="str">
        <f t="shared" si="599"/>
        <v>jul/2020</v>
      </c>
      <c r="E19146" s="206">
        <v>44042</v>
      </c>
      <c r="F19146" s="205">
        <v>4418</v>
      </c>
      <c r="G19146" s="205" t="s">
        <v>287</v>
      </c>
      <c r="H19146" s="207" t="s">
        <v>2709</v>
      </c>
      <c r="I19146" s="207" t="s">
        <v>241</v>
      </c>
      <c r="J19146" s="208">
        <v>-7080</v>
      </c>
      <c r="K19146" s="79" t="str">
        <f>IFERROR(IFERROR(VLOOKUP(I19146,'DE-PARA'!B:D,3,0),VLOOKUP(I19146,'DE-PARA'!C:D,2,0)),"NÃO ENCONTRADO")</f>
        <v>Materiais</v>
      </c>
      <c r="L19146" s="56" t="str">
        <f>VLOOKUP(K19146,'Base -Receita-Despesa'!$B:$AS,1,FALSE)</f>
        <v>Materiais</v>
      </c>
    </row>
    <row r="19147" spans="1:12" x14ac:dyDescent="0.3">
      <c r="A19147" s="286" t="str">
        <f t="shared" si="598"/>
        <v>2020</v>
      </c>
      <c r="B19147" s="205" t="s">
        <v>691</v>
      </c>
      <c r="C19147" s="205" t="s">
        <v>692</v>
      </c>
      <c r="D19147" s="72" t="str">
        <f t="shared" si="599"/>
        <v>jul/2020</v>
      </c>
      <c r="E19147" s="206">
        <v>44042</v>
      </c>
      <c r="F19147" s="205">
        <v>4950</v>
      </c>
      <c r="G19147" s="205" t="s">
        <v>287</v>
      </c>
      <c r="H19147" s="207" t="s">
        <v>2709</v>
      </c>
      <c r="I19147" s="207" t="s">
        <v>241</v>
      </c>
      <c r="J19147" s="208">
        <v>-1290</v>
      </c>
      <c r="K19147" s="79" t="str">
        <f>IFERROR(IFERROR(VLOOKUP(I19147,'DE-PARA'!B:D,3,0),VLOOKUP(I19147,'DE-PARA'!C:D,2,0)),"NÃO ENCONTRADO")</f>
        <v>Materiais</v>
      </c>
      <c r="L19147" s="56" t="str">
        <f>VLOOKUP(K19147,'Base -Receita-Despesa'!$B:$AS,1,FALSE)</f>
        <v>Materiais</v>
      </c>
    </row>
    <row r="19148" spans="1:12" x14ac:dyDescent="0.3">
      <c r="A19148" s="286" t="str">
        <f t="shared" si="598"/>
        <v>2020</v>
      </c>
      <c r="B19148" s="205" t="s">
        <v>691</v>
      </c>
      <c r="C19148" s="205" t="s">
        <v>692</v>
      </c>
      <c r="D19148" s="72" t="str">
        <f t="shared" si="599"/>
        <v>jul/2020</v>
      </c>
      <c r="E19148" s="206">
        <v>44042</v>
      </c>
      <c r="F19148" s="205">
        <v>4860</v>
      </c>
      <c r="G19148" s="205" t="s">
        <v>287</v>
      </c>
      <c r="H19148" s="207" t="s">
        <v>2709</v>
      </c>
      <c r="I19148" s="207" t="s">
        <v>241</v>
      </c>
      <c r="J19148" s="207">
        <v>-720</v>
      </c>
      <c r="K19148" s="79" t="str">
        <f>IFERROR(IFERROR(VLOOKUP(I19148,'DE-PARA'!B:D,3,0),VLOOKUP(I19148,'DE-PARA'!C:D,2,0)),"NÃO ENCONTRADO")</f>
        <v>Materiais</v>
      </c>
      <c r="L19148" s="56" t="str">
        <f>VLOOKUP(K19148,'Base -Receita-Despesa'!$B:$AS,1,FALSE)</f>
        <v>Materiais</v>
      </c>
    </row>
    <row r="19149" spans="1:12" x14ac:dyDescent="0.3">
      <c r="A19149" s="286" t="str">
        <f t="shared" si="598"/>
        <v>2020</v>
      </c>
      <c r="B19149" s="205" t="s">
        <v>691</v>
      </c>
      <c r="C19149" s="205" t="s">
        <v>692</v>
      </c>
      <c r="D19149" s="72" t="str">
        <f t="shared" si="599"/>
        <v>jul/2020</v>
      </c>
      <c r="E19149" s="206">
        <v>44042</v>
      </c>
      <c r="F19149" s="205">
        <v>16892</v>
      </c>
      <c r="G19149" s="205" t="s">
        <v>317</v>
      </c>
      <c r="H19149" s="207" t="s">
        <v>3149</v>
      </c>
      <c r="I19149" s="207" t="s">
        <v>249</v>
      </c>
      <c r="J19149" s="208">
        <v>-6096.34</v>
      </c>
      <c r="K19149" s="79" t="str">
        <f>IFERROR(IFERROR(VLOOKUP(I19149,'DE-PARA'!B:D,3,0),VLOOKUP(I19149,'DE-PARA'!C:D,2,0)),"NÃO ENCONTRADO")</f>
        <v>Materiais</v>
      </c>
      <c r="L19149" s="56" t="str">
        <f>VLOOKUP(K19149,'Base -Receita-Despesa'!$B:$AS,1,FALSE)</f>
        <v>Materiais</v>
      </c>
    </row>
    <row r="19150" spans="1:12" x14ac:dyDescent="0.3">
      <c r="A19150" s="286" t="str">
        <f t="shared" si="598"/>
        <v>2020</v>
      </c>
      <c r="B19150" s="205" t="s">
        <v>691</v>
      </c>
      <c r="C19150" s="205" t="s">
        <v>692</v>
      </c>
      <c r="D19150" s="72" t="str">
        <f t="shared" si="599"/>
        <v>jul/2020</v>
      </c>
      <c r="E19150" s="206">
        <v>44042</v>
      </c>
      <c r="F19150" s="205">
        <v>16892</v>
      </c>
      <c r="G19150" s="205" t="s">
        <v>313</v>
      </c>
      <c r="H19150" s="207" t="s">
        <v>3149</v>
      </c>
      <c r="I19150" s="207" t="s">
        <v>249</v>
      </c>
      <c r="J19150" s="208">
        <v>-6096.33</v>
      </c>
      <c r="K19150" s="79" t="str">
        <f>IFERROR(IFERROR(VLOOKUP(I19150,'DE-PARA'!B:D,3,0),VLOOKUP(I19150,'DE-PARA'!C:D,2,0)),"NÃO ENCONTRADO")</f>
        <v>Materiais</v>
      </c>
      <c r="L19150" s="56" t="str">
        <f>VLOOKUP(K19150,'Base -Receita-Despesa'!$B:$AS,1,FALSE)</f>
        <v>Materiais</v>
      </c>
    </row>
    <row r="19151" spans="1:12" x14ac:dyDescent="0.3">
      <c r="A19151" s="286" t="str">
        <f t="shared" si="598"/>
        <v>2020</v>
      </c>
      <c r="B19151" s="205" t="s">
        <v>691</v>
      </c>
      <c r="C19151" s="205" t="s">
        <v>692</v>
      </c>
      <c r="D19151" s="72" t="str">
        <f t="shared" si="599"/>
        <v>jul/2020</v>
      </c>
      <c r="E19151" s="206">
        <v>44042</v>
      </c>
      <c r="F19151" s="205">
        <v>16793</v>
      </c>
      <c r="G19151" s="205" t="s">
        <v>287</v>
      </c>
      <c r="H19151" s="207" t="s">
        <v>3149</v>
      </c>
      <c r="I19151" s="207" t="s">
        <v>249</v>
      </c>
      <c r="J19151" s="208">
        <v>-2700</v>
      </c>
      <c r="K19151" s="79" t="str">
        <f>IFERROR(IFERROR(VLOOKUP(I19151,'DE-PARA'!B:D,3,0),VLOOKUP(I19151,'DE-PARA'!C:D,2,0)),"NÃO ENCONTRADO")</f>
        <v>Materiais</v>
      </c>
      <c r="L19151" s="56" t="str">
        <f>VLOOKUP(K19151,'Base -Receita-Despesa'!$B:$AS,1,FALSE)</f>
        <v>Materiais</v>
      </c>
    </row>
    <row r="19152" spans="1:12" x14ac:dyDescent="0.3">
      <c r="A19152" s="286" t="str">
        <f t="shared" si="598"/>
        <v>2020</v>
      </c>
      <c r="B19152" s="205" t="s">
        <v>691</v>
      </c>
      <c r="C19152" s="205" t="s">
        <v>692</v>
      </c>
      <c r="D19152" s="72" t="str">
        <f t="shared" si="599"/>
        <v>jul/2020</v>
      </c>
      <c r="E19152" s="206">
        <v>44042</v>
      </c>
      <c r="F19152" s="205">
        <v>16562</v>
      </c>
      <c r="G19152" s="205" t="s">
        <v>287</v>
      </c>
      <c r="H19152" s="207" t="s">
        <v>3149</v>
      </c>
      <c r="I19152" s="207" t="s">
        <v>249</v>
      </c>
      <c r="J19152" s="208">
        <v>-4598.2</v>
      </c>
      <c r="K19152" s="79" t="str">
        <f>IFERROR(IFERROR(VLOOKUP(I19152,'DE-PARA'!B:D,3,0),VLOOKUP(I19152,'DE-PARA'!C:D,2,0)),"NÃO ENCONTRADO")</f>
        <v>Materiais</v>
      </c>
      <c r="L19152" s="56" t="str">
        <f>VLOOKUP(K19152,'Base -Receita-Despesa'!$B:$AS,1,FALSE)</f>
        <v>Materiais</v>
      </c>
    </row>
    <row r="19153" spans="1:12" x14ac:dyDescent="0.3">
      <c r="A19153" s="286" t="str">
        <f t="shared" si="598"/>
        <v>2020</v>
      </c>
      <c r="B19153" s="205" t="s">
        <v>691</v>
      </c>
      <c r="C19153" s="205" t="s">
        <v>692</v>
      </c>
      <c r="D19153" s="72" t="str">
        <f t="shared" si="599"/>
        <v>jul/2020</v>
      </c>
      <c r="E19153" s="206">
        <v>44042</v>
      </c>
      <c r="F19153" s="205">
        <v>16669</v>
      </c>
      <c r="G19153" s="205" t="s">
        <v>287</v>
      </c>
      <c r="H19153" s="207" t="s">
        <v>3149</v>
      </c>
      <c r="I19153" s="207" t="s">
        <v>249</v>
      </c>
      <c r="J19153" s="208">
        <v>-1240</v>
      </c>
      <c r="K19153" s="79" t="str">
        <f>IFERROR(IFERROR(VLOOKUP(I19153,'DE-PARA'!B:D,3,0),VLOOKUP(I19153,'DE-PARA'!C:D,2,0)),"NÃO ENCONTRADO")</f>
        <v>Materiais</v>
      </c>
      <c r="L19153" s="56" t="str">
        <f>VLOOKUP(K19153,'Base -Receita-Despesa'!$B:$AS,1,FALSE)</f>
        <v>Materiais</v>
      </c>
    </row>
    <row r="19154" spans="1:12" x14ac:dyDescent="0.3">
      <c r="A19154" s="286" t="str">
        <f t="shared" si="598"/>
        <v>2020</v>
      </c>
      <c r="B19154" s="205" t="s">
        <v>691</v>
      </c>
      <c r="C19154" s="205" t="s">
        <v>692</v>
      </c>
      <c r="D19154" s="72" t="str">
        <f t="shared" si="599"/>
        <v>jul/2020</v>
      </c>
      <c r="E19154" s="206">
        <v>44042</v>
      </c>
      <c r="F19154" s="205">
        <v>16731</v>
      </c>
      <c r="G19154" s="205" t="s">
        <v>287</v>
      </c>
      <c r="H19154" s="207" t="s">
        <v>3149</v>
      </c>
      <c r="I19154" s="207" t="s">
        <v>249</v>
      </c>
      <c r="J19154" s="208">
        <v>-7453.2</v>
      </c>
      <c r="K19154" s="79" t="str">
        <f>IFERROR(IFERROR(VLOOKUP(I19154,'DE-PARA'!B:D,3,0),VLOOKUP(I19154,'DE-PARA'!C:D,2,0)),"NÃO ENCONTRADO")</f>
        <v>Materiais</v>
      </c>
      <c r="L19154" s="56" t="str">
        <f>VLOOKUP(K19154,'Base -Receita-Despesa'!$B:$AS,1,FALSE)</f>
        <v>Materiais</v>
      </c>
    </row>
    <row r="19155" spans="1:12" x14ac:dyDescent="0.3">
      <c r="A19155" s="286" t="str">
        <f t="shared" si="598"/>
        <v>2020</v>
      </c>
      <c r="B19155" s="205" t="s">
        <v>691</v>
      </c>
      <c r="C19155" s="205" t="s">
        <v>692</v>
      </c>
      <c r="D19155" s="72" t="str">
        <f t="shared" si="599"/>
        <v>jul/2020</v>
      </c>
      <c r="E19155" s="206">
        <v>44042</v>
      </c>
      <c r="F19155" s="205">
        <v>219087</v>
      </c>
      <c r="G19155" s="205" t="s">
        <v>287</v>
      </c>
      <c r="H19155" s="207" t="s">
        <v>999</v>
      </c>
      <c r="I19155" s="207" t="s">
        <v>248</v>
      </c>
      <c r="J19155" s="208">
        <v>-12870.55</v>
      </c>
      <c r="K19155" s="79" t="str">
        <f>IFERROR(IFERROR(VLOOKUP(I19155,'DE-PARA'!B:D,3,0),VLOOKUP(I19155,'DE-PARA'!C:D,2,0)),"NÃO ENCONTRADO")</f>
        <v>Materiais</v>
      </c>
      <c r="L19155" s="56" t="str">
        <f>VLOOKUP(K19155,'Base -Receita-Despesa'!$B:$AS,1,FALSE)</f>
        <v>Materiais</v>
      </c>
    </row>
    <row r="19156" spans="1:12" x14ac:dyDescent="0.3">
      <c r="A19156" s="286" t="str">
        <f t="shared" si="598"/>
        <v>2020</v>
      </c>
      <c r="B19156" s="205" t="s">
        <v>691</v>
      </c>
      <c r="C19156" s="205" t="s">
        <v>692</v>
      </c>
      <c r="D19156" s="72" t="str">
        <f t="shared" si="599"/>
        <v>jul/2020</v>
      </c>
      <c r="E19156" s="206">
        <v>44042</v>
      </c>
      <c r="F19156" s="205">
        <v>219087</v>
      </c>
      <c r="G19156" s="205" t="s">
        <v>287</v>
      </c>
      <c r="H19156" s="207" t="s">
        <v>999</v>
      </c>
      <c r="I19156" s="207" t="s">
        <v>189</v>
      </c>
      <c r="J19156" s="207">
        <v>-128.69999999999999</v>
      </c>
      <c r="K19156" s="79" t="str">
        <f>IFERROR(IFERROR(VLOOKUP(I19156,'DE-PARA'!B:D,3,0),VLOOKUP(I19156,'DE-PARA'!C:D,2,0)),"NÃO ENCONTRADO")</f>
        <v>Outras Saídas</v>
      </c>
      <c r="L19156" s="56" t="str">
        <f>VLOOKUP(K19156,'Base -Receita-Despesa'!$B:$AS,1,FALSE)</f>
        <v>Outras Saídas</v>
      </c>
    </row>
    <row r="19157" spans="1:12" x14ac:dyDescent="0.3">
      <c r="A19157" s="286" t="str">
        <f t="shared" si="598"/>
        <v>2020</v>
      </c>
      <c r="B19157" s="205" t="s">
        <v>691</v>
      </c>
      <c r="C19157" s="205" t="s">
        <v>692</v>
      </c>
      <c r="D19157" s="72" t="str">
        <f t="shared" si="599"/>
        <v>jul/2020</v>
      </c>
      <c r="E19157" s="206">
        <v>44042</v>
      </c>
      <c r="F19157" s="205">
        <v>14498</v>
      </c>
      <c r="G19157" s="205" t="s">
        <v>287</v>
      </c>
      <c r="H19157" s="207" t="s">
        <v>3049</v>
      </c>
      <c r="I19157" s="207" t="s">
        <v>241</v>
      </c>
      <c r="J19157" s="208">
        <v>-10000</v>
      </c>
      <c r="K19157" s="79" t="str">
        <f>IFERROR(IFERROR(VLOOKUP(I19157,'DE-PARA'!B:D,3,0),VLOOKUP(I19157,'DE-PARA'!C:D,2,0)),"NÃO ENCONTRADO")</f>
        <v>Materiais</v>
      </c>
      <c r="L19157" s="56" t="str">
        <f>VLOOKUP(K19157,'Base -Receita-Despesa'!$B:$AS,1,FALSE)</f>
        <v>Materiais</v>
      </c>
    </row>
    <row r="19158" spans="1:12" x14ac:dyDescent="0.3">
      <c r="A19158" s="286" t="str">
        <f t="shared" si="598"/>
        <v>2020</v>
      </c>
      <c r="B19158" s="205" t="s">
        <v>691</v>
      </c>
      <c r="C19158" s="205" t="s">
        <v>692</v>
      </c>
      <c r="D19158" s="72" t="str">
        <f t="shared" si="599"/>
        <v>jul/2020</v>
      </c>
      <c r="E19158" s="206">
        <v>44042</v>
      </c>
      <c r="F19158" s="205">
        <v>14313</v>
      </c>
      <c r="G19158" s="205" t="s">
        <v>287</v>
      </c>
      <c r="H19158" s="207" t="s">
        <v>3049</v>
      </c>
      <c r="I19158" s="207" t="s">
        <v>242</v>
      </c>
      <c r="J19158" s="207">
        <v>-535</v>
      </c>
      <c r="K19158" s="79" t="str">
        <f>IFERROR(IFERROR(VLOOKUP(I19158,'DE-PARA'!B:D,3,0),VLOOKUP(I19158,'DE-PARA'!C:D,2,0)),"NÃO ENCONTRADO")</f>
        <v>Materiais</v>
      </c>
      <c r="L19158" s="56" t="str">
        <f>VLOOKUP(K19158,'Base -Receita-Despesa'!$B:$AS,1,FALSE)</f>
        <v>Materiais</v>
      </c>
    </row>
    <row r="19159" spans="1:12" x14ac:dyDescent="0.3">
      <c r="A19159" s="286" t="str">
        <f t="shared" si="598"/>
        <v>2020</v>
      </c>
      <c r="B19159" s="205" t="s">
        <v>691</v>
      </c>
      <c r="C19159" s="205" t="s">
        <v>692</v>
      </c>
      <c r="D19159" s="72" t="str">
        <f t="shared" si="599"/>
        <v>jul/2020</v>
      </c>
      <c r="E19159" s="206">
        <v>44042</v>
      </c>
      <c r="F19159" s="205">
        <v>14400</v>
      </c>
      <c r="G19159" s="205" t="s">
        <v>287</v>
      </c>
      <c r="H19159" s="207" t="s">
        <v>3049</v>
      </c>
      <c r="I19159" s="207" t="s">
        <v>241</v>
      </c>
      <c r="J19159" s="208">
        <v>-6600</v>
      </c>
      <c r="K19159" s="79" t="str">
        <f>IFERROR(IFERROR(VLOOKUP(I19159,'DE-PARA'!B:D,3,0),VLOOKUP(I19159,'DE-PARA'!C:D,2,0)),"NÃO ENCONTRADO")</f>
        <v>Materiais</v>
      </c>
      <c r="L19159" s="56" t="str">
        <f>VLOOKUP(K19159,'Base -Receita-Despesa'!$B:$AS,1,FALSE)</f>
        <v>Materiais</v>
      </c>
    </row>
    <row r="19160" spans="1:12" x14ac:dyDescent="0.3">
      <c r="A19160" s="286" t="str">
        <f t="shared" si="598"/>
        <v>2020</v>
      </c>
      <c r="B19160" s="205" t="s">
        <v>691</v>
      </c>
      <c r="C19160" s="205" t="s">
        <v>692</v>
      </c>
      <c r="D19160" s="72" t="str">
        <f t="shared" si="599"/>
        <v>jul/2020</v>
      </c>
      <c r="E19160" s="206">
        <v>44042</v>
      </c>
      <c r="F19160" s="205">
        <v>14398</v>
      </c>
      <c r="G19160" s="205" t="s">
        <v>287</v>
      </c>
      <c r="H19160" s="207" t="s">
        <v>3049</v>
      </c>
      <c r="I19160" s="207" t="s">
        <v>241</v>
      </c>
      <c r="J19160" s="208">
        <v>-4400</v>
      </c>
      <c r="K19160" s="79" t="str">
        <f>IFERROR(IFERROR(VLOOKUP(I19160,'DE-PARA'!B:D,3,0),VLOOKUP(I19160,'DE-PARA'!C:D,2,0)),"NÃO ENCONTRADO")</f>
        <v>Materiais</v>
      </c>
      <c r="L19160" s="56" t="str">
        <f>VLOOKUP(K19160,'Base -Receita-Despesa'!$B:$AS,1,FALSE)</f>
        <v>Materiais</v>
      </c>
    </row>
    <row r="19161" spans="1:12" x14ac:dyDescent="0.3">
      <c r="A19161" s="286" t="str">
        <f t="shared" si="598"/>
        <v>2020</v>
      </c>
      <c r="B19161" s="205" t="s">
        <v>691</v>
      </c>
      <c r="C19161" s="205" t="s">
        <v>692</v>
      </c>
      <c r="D19161" s="72" t="str">
        <f t="shared" si="599"/>
        <v>jul/2020</v>
      </c>
      <c r="E19161" s="206">
        <v>44042</v>
      </c>
      <c r="F19161" s="205">
        <v>14347</v>
      </c>
      <c r="G19161" s="205" t="s">
        <v>287</v>
      </c>
      <c r="H19161" s="207" t="s">
        <v>3049</v>
      </c>
      <c r="I19161" s="207" t="s">
        <v>242</v>
      </c>
      <c r="J19161" s="208">
        <v>-4000.6</v>
      </c>
      <c r="K19161" s="79" t="str">
        <f>IFERROR(IFERROR(VLOOKUP(I19161,'DE-PARA'!B:D,3,0),VLOOKUP(I19161,'DE-PARA'!C:D,2,0)),"NÃO ENCONTRADO")</f>
        <v>Materiais</v>
      </c>
      <c r="L19161" s="56" t="str">
        <f>VLOOKUP(K19161,'Base -Receita-Despesa'!$B:$AS,1,FALSE)</f>
        <v>Materiais</v>
      </c>
    </row>
    <row r="19162" spans="1:12" x14ac:dyDescent="0.3">
      <c r="A19162" s="286" t="str">
        <f t="shared" si="598"/>
        <v>2020</v>
      </c>
      <c r="B19162" s="205" t="s">
        <v>691</v>
      </c>
      <c r="C19162" s="205" t="s">
        <v>692</v>
      </c>
      <c r="D19162" s="72" t="str">
        <f t="shared" si="599"/>
        <v>jul/2020</v>
      </c>
      <c r="E19162" s="206">
        <v>44042</v>
      </c>
      <c r="F19162" s="205">
        <v>14430</v>
      </c>
      <c r="G19162" s="205" t="s">
        <v>287</v>
      </c>
      <c r="H19162" s="207" t="s">
        <v>3049</v>
      </c>
      <c r="I19162" s="207" t="s">
        <v>242</v>
      </c>
      <c r="J19162" s="208">
        <v>-7200</v>
      </c>
      <c r="K19162" s="79" t="str">
        <f>IFERROR(IFERROR(VLOOKUP(I19162,'DE-PARA'!B:D,3,0),VLOOKUP(I19162,'DE-PARA'!C:D,2,0)),"NÃO ENCONTRADO")</f>
        <v>Materiais</v>
      </c>
      <c r="L19162" s="56" t="str">
        <f>VLOOKUP(K19162,'Base -Receita-Despesa'!$B:$AS,1,FALSE)</f>
        <v>Materiais</v>
      </c>
    </row>
    <row r="19163" spans="1:12" x14ac:dyDescent="0.3">
      <c r="A19163" s="286" t="str">
        <f t="shared" si="598"/>
        <v>2020</v>
      </c>
      <c r="B19163" s="205" t="s">
        <v>691</v>
      </c>
      <c r="C19163" s="205" t="s">
        <v>692</v>
      </c>
      <c r="D19163" s="72" t="str">
        <f t="shared" si="599"/>
        <v>jul/2020</v>
      </c>
      <c r="E19163" s="206">
        <v>44042</v>
      </c>
      <c r="F19163" s="205">
        <v>14471</v>
      </c>
      <c r="G19163" s="205" t="s">
        <v>287</v>
      </c>
      <c r="H19163" s="207" t="s">
        <v>3049</v>
      </c>
      <c r="I19163" s="207" t="s">
        <v>241</v>
      </c>
      <c r="J19163" s="208">
        <v>-5000</v>
      </c>
      <c r="K19163" s="79" t="str">
        <f>IFERROR(IFERROR(VLOOKUP(I19163,'DE-PARA'!B:D,3,0),VLOOKUP(I19163,'DE-PARA'!C:D,2,0)),"NÃO ENCONTRADO")</f>
        <v>Materiais</v>
      </c>
      <c r="L19163" s="56" t="str">
        <f>VLOOKUP(K19163,'Base -Receita-Despesa'!$B:$AS,1,FALSE)</f>
        <v>Materiais</v>
      </c>
    </row>
    <row r="19164" spans="1:12" x14ac:dyDescent="0.3">
      <c r="A19164" s="286" t="str">
        <f t="shared" si="598"/>
        <v>2020</v>
      </c>
      <c r="B19164" s="205" t="s">
        <v>691</v>
      </c>
      <c r="C19164" s="205" t="s">
        <v>692</v>
      </c>
      <c r="D19164" s="72" t="str">
        <f t="shared" si="599"/>
        <v>jul/2020</v>
      </c>
      <c r="E19164" s="206">
        <v>44042</v>
      </c>
      <c r="F19164" s="205">
        <v>35790</v>
      </c>
      <c r="G19164" s="205" t="s">
        <v>287</v>
      </c>
      <c r="H19164" s="207" t="s">
        <v>2278</v>
      </c>
      <c r="I19164" s="207" t="s">
        <v>241</v>
      </c>
      <c r="J19164" s="207">
        <v>-463.5</v>
      </c>
      <c r="K19164" s="79" t="str">
        <f>IFERROR(IFERROR(VLOOKUP(I19164,'DE-PARA'!B:D,3,0),VLOOKUP(I19164,'DE-PARA'!C:D,2,0)),"NÃO ENCONTRADO")</f>
        <v>Materiais</v>
      </c>
      <c r="L19164" s="56" t="str">
        <f>VLOOKUP(K19164,'Base -Receita-Despesa'!$B:$AS,1,FALSE)</f>
        <v>Materiais</v>
      </c>
    </row>
    <row r="19165" spans="1:12" x14ac:dyDescent="0.3">
      <c r="A19165" s="286" t="str">
        <f t="shared" si="598"/>
        <v>2020</v>
      </c>
      <c r="B19165" s="205" t="s">
        <v>691</v>
      </c>
      <c r="C19165" s="205" t="s">
        <v>692</v>
      </c>
      <c r="D19165" s="72" t="str">
        <f t="shared" si="599"/>
        <v>jul/2020</v>
      </c>
      <c r="E19165" s="206">
        <v>44042</v>
      </c>
      <c r="F19165" s="205">
        <v>34940</v>
      </c>
      <c r="G19165" s="205" t="s">
        <v>287</v>
      </c>
      <c r="H19165" s="207" t="s">
        <v>2278</v>
      </c>
      <c r="I19165" s="207" t="s">
        <v>241</v>
      </c>
      <c r="J19165" s="208">
        <v>-1502.04</v>
      </c>
      <c r="K19165" s="79" t="str">
        <f>IFERROR(IFERROR(VLOOKUP(I19165,'DE-PARA'!B:D,3,0),VLOOKUP(I19165,'DE-PARA'!C:D,2,0)),"NÃO ENCONTRADO")</f>
        <v>Materiais</v>
      </c>
      <c r="L19165" s="56" t="str">
        <f>VLOOKUP(K19165,'Base -Receita-Despesa'!$B:$AS,1,FALSE)</f>
        <v>Materiais</v>
      </c>
    </row>
    <row r="19166" spans="1:12" x14ac:dyDescent="0.3">
      <c r="A19166" s="286" t="str">
        <f t="shared" si="598"/>
        <v>2020</v>
      </c>
      <c r="B19166" s="205" t="s">
        <v>691</v>
      </c>
      <c r="C19166" s="205" t="s">
        <v>692</v>
      </c>
      <c r="D19166" s="72" t="str">
        <f t="shared" si="599"/>
        <v>jul/2020</v>
      </c>
      <c r="E19166" s="206">
        <v>44042</v>
      </c>
      <c r="F19166" s="205">
        <v>34947</v>
      </c>
      <c r="G19166" s="205" t="s">
        <v>287</v>
      </c>
      <c r="H19166" s="207" t="s">
        <v>2278</v>
      </c>
      <c r="I19166" s="207" t="s">
        <v>241</v>
      </c>
      <c r="J19166" s="208">
        <v>-2698.04</v>
      </c>
      <c r="K19166" s="79" t="str">
        <f>IFERROR(IFERROR(VLOOKUP(I19166,'DE-PARA'!B:D,3,0),VLOOKUP(I19166,'DE-PARA'!C:D,2,0)),"NÃO ENCONTRADO")</f>
        <v>Materiais</v>
      </c>
      <c r="L19166" s="56" t="str">
        <f>VLOOKUP(K19166,'Base -Receita-Despesa'!$B:$AS,1,FALSE)</f>
        <v>Materiais</v>
      </c>
    </row>
    <row r="19167" spans="1:12" x14ac:dyDescent="0.3">
      <c r="A19167" s="286" t="str">
        <f t="shared" si="598"/>
        <v>2020</v>
      </c>
      <c r="B19167" s="205" t="s">
        <v>691</v>
      </c>
      <c r="C19167" s="205" t="s">
        <v>692</v>
      </c>
      <c r="D19167" s="72" t="str">
        <f t="shared" si="599"/>
        <v>jul/2020</v>
      </c>
      <c r="E19167" s="206">
        <v>44042</v>
      </c>
      <c r="F19167" s="205">
        <v>34945</v>
      </c>
      <c r="G19167" s="205" t="s">
        <v>287</v>
      </c>
      <c r="H19167" s="207" t="s">
        <v>2278</v>
      </c>
      <c r="I19167" s="207" t="s">
        <v>241</v>
      </c>
      <c r="J19167" s="208">
        <v>-3002.74</v>
      </c>
      <c r="K19167" s="79" t="str">
        <f>IFERROR(IFERROR(VLOOKUP(I19167,'DE-PARA'!B:D,3,0),VLOOKUP(I19167,'DE-PARA'!C:D,2,0)),"NÃO ENCONTRADO")</f>
        <v>Materiais</v>
      </c>
      <c r="L19167" s="56" t="str">
        <f>VLOOKUP(K19167,'Base -Receita-Despesa'!$B:$AS,1,FALSE)</f>
        <v>Materiais</v>
      </c>
    </row>
    <row r="19168" spans="1:12" x14ac:dyDescent="0.3">
      <c r="A19168" s="286" t="str">
        <f t="shared" si="598"/>
        <v>2020</v>
      </c>
      <c r="B19168" s="205" t="s">
        <v>691</v>
      </c>
      <c r="C19168" s="205" t="s">
        <v>692</v>
      </c>
      <c r="D19168" s="72" t="str">
        <f t="shared" si="599"/>
        <v>jul/2020</v>
      </c>
      <c r="E19168" s="206">
        <v>44042</v>
      </c>
      <c r="F19168" s="205">
        <v>34941</v>
      </c>
      <c r="G19168" s="205" t="s">
        <v>287</v>
      </c>
      <c r="H19168" s="207" t="s">
        <v>2278</v>
      </c>
      <c r="I19168" s="207" t="s">
        <v>241</v>
      </c>
      <c r="J19168" s="208">
        <v>-1710</v>
      </c>
      <c r="K19168" s="79" t="str">
        <f>IFERROR(IFERROR(VLOOKUP(I19168,'DE-PARA'!B:D,3,0),VLOOKUP(I19168,'DE-PARA'!C:D,2,0)),"NÃO ENCONTRADO")</f>
        <v>Materiais</v>
      </c>
      <c r="L19168" s="56" t="str">
        <f>VLOOKUP(K19168,'Base -Receita-Despesa'!$B:$AS,1,FALSE)</f>
        <v>Materiais</v>
      </c>
    </row>
    <row r="19169" spans="1:12" x14ac:dyDescent="0.3">
      <c r="A19169" s="286" t="str">
        <f t="shared" si="598"/>
        <v>2020</v>
      </c>
      <c r="B19169" s="205" t="s">
        <v>691</v>
      </c>
      <c r="C19169" s="205" t="s">
        <v>692</v>
      </c>
      <c r="D19169" s="72" t="str">
        <f t="shared" si="599"/>
        <v>jul/2020</v>
      </c>
      <c r="E19169" s="206">
        <v>44042</v>
      </c>
      <c r="F19169" s="205">
        <v>34942</v>
      </c>
      <c r="G19169" s="205" t="s">
        <v>287</v>
      </c>
      <c r="H19169" s="207" t="s">
        <v>2278</v>
      </c>
      <c r="I19169" s="207" t="s">
        <v>241</v>
      </c>
      <c r="J19169" s="207">
        <v>-146.6</v>
      </c>
      <c r="K19169" s="79" t="str">
        <f>IFERROR(IFERROR(VLOOKUP(I19169,'DE-PARA'!B:D,3,0),VLOOKUP(I19169,'DE-PARA'!C:D,2,0)),"NÃO ENCONTRADO")</f>
        <v>Materiais</v>
      </c>
      <c r="L19169" s="56" t="str">
        <f>VLOOKUP(K19169,'Base -Receita-Despesa'!$B:$AS,1,FALSE)</f>
        <v>Materiais</v>
      </c>
    </row>
    <row r="19170" spans="1:12" x14ac:dyDescent="0.3">
      <c r="A19170" s="286" t="str">
        <f t="shared" si="598"/>
        <v>2020</v>
      </c>
      <c r="B19170" s="205" t="s">
        <v>691</v>
      </c>
      <c r="C19170" s="205" t="s">
        <v>692</v>
      </c>
      <c r="D19170" s="72" t="str">
        <f t="shared" si="599"/>
        <v>jul/2020</v>
      </c>
      <c r="E19170" s="206">
        <v>44042</v>
      </c>
      <c r="F19170" s="205">
        <v>35438</v>
      </c>
      <c r="G19170" s="205" t="s">
        <v>287</v>
      </c>
      <c r="H19170" s="207" t="s">
        <v>2278</v>
      </c>
      <c r="I19170" s="207" t="s">
        <v>241</v>
      </c>
      <c r="J19170" s="207">
        <v>-722.46</v>
      </c>
      <c r="K19170" s="79" t="str">
        <f>IFERROR(IFERROR(VLOOKUP(I19170,'DE-PARA'!B:D,3,0),VLOOKUP(I19170,'DE-PARA'!C:D,2,0)),"NÃO ENCONTRADO")</f>
        <v>Materiais</v>
      </c>
      <c r="L19170" s="56" t="str">
        <f>VLOOKUP(K19170,'Base -Receita-Despesa'!$B:$AS,1,FALSE)</f>
        <v>Materiais</v>
      </c>
    </row>
    <row r="19171" spans="1:12" x14ac:dyDescent="0.3">
      <c r="A19171" s="286" t="str">
        <f t="shared" si="598"/>
        <v>2020</v>
      </c>
      <c r="B19171" s="205" t="s">
        <v>691</v>
      </c>
      <c r="C19171" s="205" t="s">
        <v>692</v>
      </c>
      <c r="D19171" s="72" t="str">
        <f t="shared" si="599"/>
        <v>jul/2020</v>
      </c>
      <c r="E19171" s="206">
        <v>44042</v>
      </c>
      <c r="F19171" s="205">
        <v>35395</v>
      </c>
      <c r="G19171" s="205" t="s">
        <v>287</v>
      </c>
      <c r="H19171" s="207" t="s">
        <v>2278</v>
      </c>
      <c r="I19171" s="207" t="s">
        <v>241</v>
      </c>
      <c r="J19171" s="207">
        <v>-913.2</v>
      </c>
      <c r="K19171" s="79" t="str">
        <f>IFERROR(IFERROR(VLOOKUP(I19171,'DE-PARA'!B:D,3,0),VLOOKUP(I19171,'DE-PARA'!C:D,2,0)),"NÃO ENCONTRADO")</f>
        <v>Materiais</v>
      </c>
      <c r="L19171" s="56" t="str">
        <f>VLOOKUP(K19171,'Base -Receita-Despesa'!$B:$AS,1,FALSE)</f>
        <v>Materiais</v>
      </c>
    </row>
    <row r="19172" spans="1:12" x14ac:dyDescent="0.3">
      <c r="A19172" s="286" t="str">
        <f t="shared" si="598"/>
        <v>2020</v>
      </c>
      <c r="B19172" s="205" t="s">
        <v>691</v>
      </c>
      <c r="C19172" s="205" t="s">
        <v>692</v>
      </c>
      <c r="D19172" s="72" t="str">
        <f t="shared" si="599"/>
        <v>jul/2020</v>
      </c>
      <c r="E19172" s="206">
        <v>44042</v>
      </c>
      <c r="F19172" s="205">
        <v>35291</v>
      </c>
      <c r="G19172" s="205" t="s">
        <v>287</v>
      </c>
      <c r="H19172" s="207" t="s">
        <v>2278</v>
      </c>
      <c r="I19172" s="207" t="s">
        <v>241</v>
      </c>
      <c r="J19172" s="207">
        <v>-271.2</v>
      </c>
      <c r="K19172" s="79" t="str">
        <f>IFERROR(IFERROR(VLOOKUP(I19172,'DE-PARA'!B:D,3,0),VLOOKUP(I19172,'DE-PARA'!C:D,2,0)),"NÃO ENCONTRADO")</f>
        <v>Materiais</v>
      </c>
      <c r="L19172" s="56" t="str">
        <f>VLOOKUP(K19172,'Base -Receita-Despesa'!$B:$AS,1,FALSE)</f>
        <v>Materiais</v>
      </c>
    </row>
    <row r="19173" spans="1:12" x14ac:dyDescent="0.3">
      <c r="A19173" s="286" t="str">
        <f t="shared" si="598"/>
        <v>2020</v>
      </c>
      <c r="B19173" s="205" t="s">
        <v>691</v>
      </c>
      <c r="C19173" s="205" t="s">
        <v>692</v>
      </c>
      <c r="D19173" s="72" t="str">
        <f t="shared" si="599"/>
        <v>jul/2020</v>
      </c>
      <c r="E19173" s="206">
        <v>44042</v>
      </c>
      <c r="F19173" s="205">
        <v>35492</v>
      </c>
      <c r="G19173" s="205" t="s">
        <v>287</v>
      </c>
      <c r="H19173" s="207" t="s">
        <v>2278</v>
      </c>
      <c r="I19173" s="207" t="s">
        <v>241</v>
      </c>
      <c r="J19173" s="208">
        <v>-3862.46</v>
      </c>
      <c r="K19173" s="79" t="str">
        <f>IFERROR(IFERROR(VLOOKUP(I19173,'DE-PARA'!B:D,3,0),VLOOKUP(I19173,'DE-PARA'!C:D,2,0)),"NÃO ENCONTRADO")</f>
        <v>Materiais</v>
      </c>
      <c r="L19173" s="56" t="str">
        <f>VLOOKUP(K19173,'Base -Receita-Despesa'!$B:$AS,1,FALSE)</f>
        <v>Materiais</v>
      </c>
    </row>
    <row r="19174" spans="1:12" x14ac:dyDescent="0.3">
      <c r="A19174" s="286" t="str">
        <f t="shared" si="598"/>
        <v>2020</v>
      </c>
      <c r="B19174" s="205" t="s">
        <v>691</v>
      </c>
      <c r="C19174" s="205" t="s">
        <v>692</v>
      </c>
      <c r="D19174" s="72" t="str">
        <f t="shared" si="599"/>
        <v>jul/2020</v>
      </c>
      <c r="E19174" s="206">
        <v>44042</v>
      </c>
      <c r="F19174" s="205">
        <v>35532</v>
      </c>
      <c r="G19174" s="205" t="s">
        <v>287</v>
      </c>
      <c r="H19174" s="207" t="s">
        <v>2278</v>
      </c>
      <c r="I19174" s="207" t="s">
        <v>241</v>
      </c>
      <c r="J19174" s="207">
        <v>-860.64</v>
      </c>
      <c r="K19174" s="79" t="str">
        <f>IFERROR(IFERROR(VLOOKUP(I19174,'DE-PARA'!B:D,3,0),VLOOKUP(I19174,'DE-PARA'!C:D,2,0)),"NÃO ENCONTRADO")</f>
        <v>Materiais</v>
      </c>
      <c r="L19174" s="56" t="str">
        <f>VLOOKUP(K19174,'Base -Receita-Despesa'!$B:$AS,1,FALSE)</f>
        <v>Materiais</v>
      </c>
    </row>
    <row r="19175" spans="1:12" x14ac:dyDescent="0.3">
      <c r="A19175" s="286" t="str">
        <f t="shared" si="598"/>
        <v>2020</v>
      </c>
      <c r="B19175" s="205" t="s">
        <v>691</v>
      </c>
      <c r="C19175" s="205" t="s">
        <v>692</v>
      </c>
      <c r="D19175" s="72" t="str">
        <f t="shared" si="599"/>
        <v>jul/2020</v>
      </c>
      <c r="E19175" s="206">
        <v>44042</v>
      </c>
      <c r="F19175" s="205">
        <v>34630</v>
      </c>
      <c r="G19175" s="205" t="s">
        <v>287</v>
      </c>
      <c r="H19175" s="207" t="s">
        <v>2278</v>
      </c>
      <c r="I19175" s="207" t="s">
        <v>241</v>
      </c>
      <c r="J19175" s="207">
        <v>-308</v>
      </c>
      <c r="K19175" s="79" t="str">
        <f>IFERROR(IFERROR(VLOOKUP(I19175,'DE-PARA'!B:D,3,0),VLOOKUP(I19175,'DE-PARA'!C:D,2,0)),"NÃO ENCONTRADO")</f>
        <v>Materiais</v>
      </c>
      <c r="L19175" s="56" t="str">
        <f>VLOOKUP(K19175,'Base -Receita-Despesa'!$B:$AS,1,FALSE)</f>
        <v>Materiais</v>
      </c>
    </row>
    <row r="19176" spans="1:12" x14ac:dyDescent="0.3">
      <c r="A19176" s="286" t="str">
        <f t="shared" si="598"/>
        <v>2020</v>
      </c>
      <c r="B19176" s="205" t="s">
        <v>691</v>
      </c>
      <c r="C19176" s="205" t="s">
        <v>692</v>
      </c>
      <c r="D19176" s="72" t="str">
        <f t="shared" si="599"/>
        <v>jul/2020</v>
      </c>
      <c r="E19176" s="206">
        <v>44042</v>
      </c>
      <c r="F19176" s="205">
        <v>34629</v>
      </c>
      <c r="G19176" s="205" t="s">
        <v>287</v>
      </c>
      <c r="H19176" s="207" t="s">
        <v>2278</v>
      </c>
      <c r="I19176" s="207" t="s">
        <v>241</v>
      </c>
      <c r="J19176" s="208">
        <v>-1710</v>
      </c>
      <c r="K19176" s="79" t="str">
        <f>IFERROR(IFERROR(VLOOKUP(I19176,'DE-PARA'!B:D,3,0),VLOOKUP(I19176,'DE-PARA'!C:D,2,0)),"NÃO ENCONTRADO")</f>
        <v>Materiais</v>
      </c>
      <c r="L19176" s="56" t="str">
        <f>VLOOKUP(K19176,'Base -Receita-Despesa'!$B:$AS,1,FALSE)</f>
        <v>Materiais</v>
      </c>
    </row>
    <row r="19177" spans="1:12" x14ac:dyDescent="0.3">
      <c r="A19177" s="286" t="str">
        <f t="shared" si="598"/>
        <v>2020</v>
      </c>
      <c r="B19177" s="205" t="s">
        <v>691</v>
      </c>
      <c r="C19177" s="205" t="s">
        <v>692</v>
      </c>
      <c r="D19177" s="72" t="str">
        <f t="shared" si="599"/>
        <v>jul/2020</v>
      </c>
      <c r="E19177" s="206">
        <v>44042</v>
      </c>
      <c r="F19177" s="205">
        <v>7953</v>
      </c>
      <c r="G19177" s="205" t="s">
        <v>287</v>
      </c>
      <c r="H19177" s="207" t="s">
        <v>2845</v>
      </c>
      <c r="I19177" s="207" t="s">
        <v>155</v>
      </c>
      <c r="J19177" s="207">
        <v>-536.97</v>
      </c>
      <c r="K19177" s="79" t="str">
        <f>IFERROR(IFERROR(VLOOKUP(I19177,'DE-PARA'!B:D,3,0),VLOOKUP(I19177,'DE-PARA'!C:D,2,0)),"NÃO ENCONTRADO")</f>
        <v>Materiais</v>
      </c>
      <c r="L19177" s="56" t="str">
        <f>VLOOKUP(K19177,'Base -Receita-Despesa'!$B:$AS,1,FALSE)</f>
        <v>Materiais</v>
      </c>
    </row>
    <row r="19178" spans="1:12" x14ac:dyDescent="0.3">
      <c r="A19178" s="286" t="str">
        <f t="shared" si="598"/>
        <v>2020</v>
      </c>
      <c r="B19178" s="205" t="s">
        <v>691</v>
      </c>
      <c r="C19178" s="205" t="s">
        <v>692</v>
      </c>
      <c r="D19178" s="72" t="str">
        <f t="shared" si="599"/>
        <v>jul/2020</v>
      </c>
      <c r="E19178" s="206">
        <v>44042</v>
      </c>
      <c r="F19178" s="205">
        <v>7917</v>
      </c>
      <c r="G19178" s="205" t="s">
        <v>287</v>
      </c>
      <c r="H19178" s="207" t="s">
        <v>2845</v>
      </c>
      <c r="I19178" s="207" t="s">
        <v>155</v>
      </c>
      <c r="J19178" s="208">
        <v>-2373.2600000000002</v>
      </c>
      <c r="K19178" s="79" t="str">
        <f>IFERROR(IFERROR(VLOOKUP(I19178,'DE-PARA'!B:D,3,0),VLOOKUP(I19178,'DE-PARA'!C:D,2,0)),"NÃO ENCONTRADO")</f>
        <v>Materiais</v>
      </c>
      <c r="L19178" s="56" t="str">
        <f>VLOOKUP(K19178,'Base -Receita-Despesa'!$B:$AS,1,FALSE)</f>
        <v>Materiais</v>
      </c>
    </row>
    <row r="19179" spans="1:12" x14ac:dyDescent="0.3">
      <c r="A19179" s="286" t="str">
        <f t="shared" si="598"/>
        <v>2020</v>
      </c>
      <c r="B19179" s="205" t="s">
        <v>691</v>
      </c>
      <c r="C19179" s="205" t="s">
        <v>692</v>
      </c>
      <c r="D19179" s="72" t="str">
        <f t="shared" si="599"/>
        <v>jul/2020</v>
      </c>
      <c r="E19179" s="206">
        <v>44042</v>
      </c>
      <c r="F19179" s="205">
        <v>896944</v>
      </c>
      <c r="G19179" s="205" t="s">
        <v>317</v>
      </c>
      <c r="H19179" s="207" t="s">
        <v>3061</v>
      </c>
      <c r="I19179" s="207" t="s">
        <v>240</v>
      </c>
      <c r="J19179" s="208">
        <v>-2081.1999999999998</v>
      </c>
      <c r="K19179" s="79" t="str">
        <f>IFERROR(IFERROR(VLOOKUP(I19179,'DE-PARA'!B:D,3,0),VLOOKUP(I19179,'DE-PARA'!C:D,2,0)),"NÃO ENCONTRADO")</f>
        <v>Materiais</v>
      </c>
      <c r="L19179" s="56" t="str">
        <f>VLOOKUP(K19179,'Base -Receita-Despesa'!$B:$AS,1,FALSE)</f>
        <v>Materiais</v>
      </c>
    </row>
    <row r="19180" spans="1:12" x14ac:dyDescent="0.3">
      <c r="A19180" s="286" t="str">
        <f t="shared" si="598"/>
        <v>2020</v>
      </c>
      <c r="B19180" s="205" t="s">
        <v>691</v>
      </c>
      <c r="C19180" s="205" t="s">
        <v>692</v>
      </c>
      <c r="D19180" s="72" t="str">
        <f t="shared" si="599"/>
        <v>jul/2020</v>
      </c>
      <c r="E19180" s="206">
        <v>44042</v>
      </c>
      <c r="F19180" s="205">
        <v>896095</v>
      </c>
      <c r="G19180" s="205" t="s">
        <v>303</v>
      </c>
      <c r="H19180" s="207" t="s">
        <v>3061</v>
      </c>
      <c r="I19180" s="207" t="s">
        <v>241</v>
      </c>
      <c r="J19180" s="208">
        <v>-1829.52</v>
      </c>
      <c r="K19180" s="79" t="str">
        <f>IFERROR(IFERROR(VLOOKUP(I19180,'DE-PARA'!B:D,3,0),VLOOKUP(I19180,'DE-PARA'!C:D,2,0)),"NÃO ENCONTRADO")</f>
        <v>Materiais</v>
      </c>
      <c r="L19180" s="56" t="str">
        <f>VLOOKUP(K19180,'Base -Receita-Despesa'!$B:$AS,1,FALSE)</f>
        <v>Materiais</v>
      </c>
    </row>
    <row r="19181" spans="1:12" x14ac:dyDescent="0.3">
      <c r="A19181" s="286" t="str">
        <f t="shared" si="598"/>
        <v>2020</v>
      </c>
      <c r="B19181" s="205" t="s">
        <v>691</v>
      </c>
      <c r="C19181" s="205" t="s">
        <v>692</v>
      </c>
      <c r="D19181" s="72" t="str">
        <f t="shared" si="599"/>
        <v>jul/2020</v>
      </c>
      <c r="E19181" s="206">
        <v>44042</v>
      </c>
      <c r="F19181" s="205">
        <v>891815</v>
      </c>
      <c r="G19181" s="205" t="s">
        <v>293</v>
      </c>
      <c r="H19181" s="207" t="s">
        <v>3061</v>
      </c>
      <c r="I19181" s="207" t="s">
        <v>240</v>
      </c>
      <c r="J19181" s="208">
        <v>-9970.77</v>
      </c>
      <c r="K19181" s="79" t="str">
        <f>IFERROR(IFERROR(VLOOKUP(I19181,'DE-PARA'!B:D,3,0),VLOOKUP(I19181,'DE-PARA'!C:D,2,0)),"NÃO ENCONTRADO")</f>
        <v>Materiais</v>
      </c>
      <c r="L19181" s="56" t="str">
        <f>VLOOKUP(K19181,'Base -Receita-Despesa'!$B:$AS,1,FALSE)</f>
        <v>Materiais</v>
      </c>
    </row>
    <row r="19182" spans="1:12" x14ac:dyDescent="0.3">
      <c r="A19182" s="286" t="str">
        <f t="shared" si="598"/>
        <v>2020</v>
      </c>
      <c r="B19182" s="205" t="s">
        <v>691</v>
      </c>
      <c r="C19182" s="205" t="s">
        <v>692</v>
      </c>
      <c r="D19182" s="72" t="str">
        <f t="shared" si="599"/>
        <v>jul/2020</v>
      </c>
      <c r="E19182" s="206">
        <v>44042</v>
      </c>
      <c r="F19182" s="205">
        <v>896533</v>
      </c>
      <c r="G19182" s="205" t="s">
        <v>317</v>
      </c>
      <c r="H19182" s="207" t="s">
        <v>3061</v>
      </c>
      <c r="I19182" s="207" t="s">
        <v>240</v>
      </c>
      <c r="J19182" s="207">
        <v>-995.67</v>
      </c>
      <c r="K19182" s="79" t="str">
        <f>IFERROR(IFERROR(VLOOKUP(I19182,'DE-PARA'!B:D,3,0),VLOOKUP(I19182,'DE-PARA'!C:D,2,0)),"NÃO ENCONTRADO")</f>
        <v>Materiais</v>
      </c>
      <c r="L19182" s="56" t="str">
        <f>VLOOKUP(K19182,'Base -Receita-Despesa'!$B:$AS,1,FALSE)</f>
        <v>Materiais</v>
      </c>
    </row>
    <row r="19183" spans="1:12" x14ac:dyDescent="0.3">
      <c r="A19183" s="286" t="str">
        <f t="shared" si="598"/>
        <v>2020</v>
      </c>
      <c r="B19183" s="205" t="s">
        <v>691</v>
      </c>
      <c r="C19183" s="205" t="s">
        <v>692</v>
      </c>
      <c r="D19183" s="72" t="str">
        <f t="shared" si="599"/>
        <v>jul/2020</v>
      </c>
      <c r="E19183" s="206">
        <v>44042</v>
      </c>
      <c r="F19183" s="205">
        <v>896614</v>
      </c>
      <c r="G19183" s="205" t="s">
        <v>317</v>
      </c>
      <c r="H19183" s="207" t="s">
        <v>3061</v>
      </c>
      <c r="I19183" s="207" t="s">
        <v>240</v>
      </c>
      <c r="J19183" s="208">
        <v>-2638.78</v>
      </c>
      <c r="K19183" s="79" t="str">
        <f>IFERROR(IFERROR(VLOOKUP(I19183,'DE-PARA'!B:D,3,0),VLOOKUP(I19183,'DE-PARA'!C:D,2,0)),"NÃO ENCONTRADO")</f>
        <v>Materiais</v>
      </c>
      <c r="L19183" s="56" t="str">
        <f>VLOOKUP(K19183,'Base -Receita-Despesa'!$B:$AS,1,FALSE)</f>
        <v>Materiais</v>
      </c>
    </row>
    <row r="19184" spans="1:12" x14ac:dyDescent="0.3">
      <c r="A19184" s="286" t="str">
        <f t="shared" si="598"/>
        <v>2020</v>
      </c>
      <c r="B19184" s="205" t="s">
        <v>691</v>
      </c>
      <c r="C19184" s="205" t="s">
        <v>692</v>
      </c>
      <c r="D19184" s="72" t="str">
        <f t="shared" si="599"/>
        <v>jul/2020</v>
      </c>
      <c r="E19184" s="206">
        <v>44042</v>
      </c>
      <c r="F19184" s="205">
        <v>896532</v>
      </c>
      <c r="G19184" s="205" t="s">
        <v>317</v>
      </c>
      <c r="H19184" s="207" t="s">
        <v>3061</v>
      </c>
      <c r="I19184" s="207" t="s">
        <v>240</v>
      </c>
      <c r="J19184" s="208">
        <v>-2955.67</v>
      </c>
      <c r="K19184" s="79" t="str">
        <f>IFERROR(IFERROR(VLOOKUP(I19184,'DE-PARA'!B:D,3,0),VLOOKUP(I19184,'DE-PARA'!C:D,2,0)),"NÃO ENCONTRADO")</f>
        <v>Materiais</v>
      </c>
      <c r="L19184" s="56" t="str">
        <f>VLOOKUP(K19184,'Base -Receita-Despesa'!$B:$AS,1,FALSE)</f>
        <v>Materiais</v>
      </c>
    </row>
    <row r="19185" spans="1:12" x14ac:dyDescent="0.3">
      <c r="A19185" s="286" t="str">
        <f t="shared" si="598"/>
        <v>2020</v>
      </c>
      <c r="B19185" s="205" t="s">
        <v>691</v>
      </c>
      <c r="C19185" s="205" t="s">
        <v>692</v>
      </c>
      <c r="D19185" s="72" t="str">
        <f t="shared" si="599"/>
        <v>jul/2020</v>
      </c>
      <c r="E19185" s="206">
        <v>44042</v>
      </c>
      <c r="F19185" s="205">
        <v>896539</v>
      </c>
      <c r="G19185" s="205" t="s">
        <v>317</v>
      </c>
      <c r="H19185" s="207" t="s">
        <v>3061</v>
      </c>
      <c r="I19185" s="207" t="s">
        <v>241</v>
      </c>
      <c r="J19185" s="208">
        <v>-1574.69</v>
      </c>
      <c r="K19185" s="79" t="str">
        <f>IFERROR(IFERROR(VLOOKUP(I19185,'DE-PARA'!B:D,3,0),VLOOKUP(I19185,'DE-PARA'!C:D,2,0)),"NÃO ENCONTRADO")</f>
        <v>Materiais</v>
      </c>
      <c r="L19185" s="56" t="str">
        <f>VLOOKUP(K19185,'Base -Receita-Despesa'!$B:$AS,1,FALSE)</f>
        <v>Materiais</v>
      </c>
    </row>
    <row r="19186" spans="1:12" x14ac:dyDescent="0.3">
      <c r="A19186" s="286" t="str">
        <f t="shared" si="598"/>
        <v>2020</v>
      </c>
      <c r="B19186" s="205" t="s">
        <v>691</v>
      </c>
      <c r="C19186" s="205" t="s">
        <v>692</v>
      </c>
      <c r="D19186" s="72" t="str">
        <f t="shared" si="599"/>
        <v>jul/2020</v>
      </c>
      <c r="E19186" s="206">
        <v>44042</v>
      </c>
      <c r="F19186" s="205">
        <v>896339</v>
      </c>
      <c r="G19186" s="205" t="s">
        <v>317</v>
      </c>
      <c r="H19186" s="207" t="s">
        <v>3061</v>
      </c>
      <c r="I19186" s="207" t="s">
        <v>241</v>
      </c>
      <c r="J19186" s="208">
        <v>-1203.8499999999999</v>
      </c>
      <c r="K19186" s="79" t="str">
        <f>IFERROR(IFERROR(VLOOKUP(I19186,'DE-PARA'!B:D,3,0),VLOOKUP(I19186,'DE-PARA'!C:D,2,0)),"NÃO ENCONTRADO")</f>
        <v>Materiais</v>
      </c>
      <c r="L19186" s="56" t="str">
        <f>VLOOKUP(K19186,'Base -Receita-Despesa'!$B:$AS,1,FALSE)</f>
        <v>Materiais</v>
      </c>
    </row>
    <row r="19187" spans="1:12" x14ac:dyDescent="0.3">
      <c r="A19187" s="286" t="str">
        <f t="shared" si="598"/>
        <v>2020</v>
      </c>
      <c r="B19187" s="205" t="s">
        <v>691</v>
      </c>
      <c r="C19187" s="205" t="s">
        <v>692</v>
      </c>
      <c r="D19187" s="72" t="str">
        <f t="shared" si="599"/>
        <v>jul/2020</v>
      </c>
      <c r="E19187" s="206">
        <v>44042</v>
      </c>
      <c r="F19187" s="205">
        <v>896381</v>
      </c>
      <c r="G19187" s="205" t="s">
        <v>317</v>
      </c>
      <c r="H19187" s="207" t="s">
        <v>3061</v>
      </c>
      <c r="I19187" s="207" t="s">
        <v>240</v>
      </c>
      <c r="J19187" s="208">
        <v>-1208.32</v>
      </c>
      <c r="K19187" s="79" t="str">
        <f>IFERROR(IFERROR(VLOOKUP(I19187,'DE-PARA'!B:D,3,0),VLOOKUP(I19187,'DE-PARA'!C:D,2,0)),"NÃO ENCONTRADO")</f>
        <v>Materiais</v>
      </c>
      <c r="L19187" s="56" t="str">
        <f>VLOOKUP(K19187,'Base -Receita-Despesa'!$B:$AS,1,FALSE)</f>
        <v>Materiais</v>
      </c>
    </row>
    <row r="19188" spans="1:12" x14ac:dyDescent="0.3">
      <c r="A19188" s="286" t="str">
        <f t="shared" si="598"/>
        <v>2020</v>
      </c>
      <c r="B19188" s="205" t="s">
        <v>691</v>
      </c>
      <c r="C19188" s="205" t="s">
        <v>692</v>
      </c>
      <c r="D19188" s="72" t="str">
        <f t="shared" si="599"/>
        <v>jul/2020</v>
      </c>
      <c r="E19188" s="206">
        <v>44042</v>
      </c>
      <c r="F19188" s="205">
        <v>76514</v>
      </c>
      <c r="G19188" s="205" t="s">
        <v>287</v>
      </c>
      <c r="H19188" s="207" t="s">
        <v>2780</v>
      </c>
      <c r="I19188" s="207" t="s">
        <v>240</v>
      </c>
      <c r="J19188" s="208">
        <v>-54230</v>
      </c>
      <c r="K19188" s="79" t="str">
        <f>IFERROR(IFERROR(VLOOKUP(I19188,'DE-PARA'!B:D,3,0),VLOOKUP(I19188,'DE-PARA'!C:D,2,0)),"NÃO ENCONTRADO")</f>
        <v>Materiais</v>
      </c>
      <c r="L19188" s="56" t="str">
        <f>VLOOKUP(K19188,'Base -Receita-Despesa'!$B:$AS,1,FALSE)</f>
        <v>Materiais</v>
      </c>
    </row>
    <row r="19189" spans="1:12" x14ac:dyDescent="0.3">
      <c r="A19189" s="286" t="str">
        <f t="shared" si="598"/>
        <v>2020</v>
      </c>
      <c r="B19189" s="205" t="s">
        <v>691</v>
      </c>
      <c r="C19189" s="205" t="s">
        <v>692</v>
      </c>
      <c r="D19189" s="72" t="str">
        <f t="shared" si="599"/>
        <v>jul/2020</v>
      </c>
      <c r="E19189" s="206">
        <v>44042</v>
      </c>
      <c r="F19189" s="205">
        <v>71</v>
      </c>
      <c r="G19189" s="205" t="s">
        <v>287</v>
      </c>
      <c r="H19189" s="207" t="s">
        <v>2001</v>
      </c>
      <c r="I19189" s="207" t="s">
        <v>137</v>
      </c>
      <c r="J19189" s="208">
        <v>-13830.38</v>
      </c>
      <c r="K19189" s="79" t="str">
        <f>IFERROR(IFERROR(VLOOKUP(I19189,'DE-PARA'!B:D,3,0),VLOOKUP(I19189,'DE-PARA'!C:D,2,0)),"NÃO ENCONTRADO")</f>
        <v>Materiais</v>
      </c>
      <c r="L19189" s="56" t="str">
        <f>VLOOKUP(K19189,'Base -Receita-Despesa'!$B:$AS,1,FALSE)</f>
        <v>Materiais</v>
      </c>
    </row>
    <row r="19190" spans="1:12" x14ac:dyDescent="0.3">
      <c r="A19190" s="286" t="str">
        <f t="shared" si="598"/>
        <v>2020</v>
      </c>
      <c r="B19190" s="205" t="s">
        <v>691</v>
      </c>
      <c r="C19190" s="205" t="s">
        <v>692</v>
      </c>
      <c r="D19190" s="72" t="str">
        <f t="shared" si="599"/>
        <v>jul/2020</v>
      </c>
      <c r="E19190" s="206">
        <v>44042</v>
      </c>
      <c r="F19190" s="205">
        <v>72</v>
      </c>
      <c r="G19190" s="205" t="s">
        <v>287</v>
      </c>
      <c r="H19190" s="207" t="s">
        <v>2001</v>
      </c>
      <c r="I19190" s="207" t="s">
        <v>137</v>
      </c>
      <c r="J19190" s="208">
        <v>-12057.99</v>
      </c>
      <c r="K19190" s="79" t="str">
        <f>IFERROR(IFERROR(VLOOKUP(I19190,'DE-PARA'!B:D,3,0),VLOOKUP(I19190,'DE-PARA'!C:D,2,0)),"NÃO ENCONTRADO")</f>
        <v>Materiais</v>
      </c>
      <c r="L19190" s="56" t="str">
        <f>VLOOKUP(K19190,'Base -Receita-Despesa'!$B:$AS,1,FALSE)</f>
        <v>Materiais</v>
      </c>
    </row>
    <row r="19191" spans="1:12" x14ac:dyDescent="0.3">
      <c r="A19191" s="286" t="str">
        <f t="shared" ref="A19191:A19254" si="600">IF(K19191="NÃO ENCONTRADO",0,RIGHT(D19191,4))</f>
        <v>2020</v>
      </c>
      <c r="B19191" s="205" t="s">
        <v>691</v>
      </c>
      <c r="C19191" s="205" t="s">
        <v>692</v>
      </c>
      <c r="D19191" s="72" t="str">
        <f t="shared" si="599"/>
        <v>jul/2020</v>
      </c>
      <c r="E19191" s="206">
        <v>44042</v>
      </c>
      <c r="F19191" s="205">
        <v>486</v>
      </c>
      <c r="G19191" s="205" t="s">
        <v>287</v>
      </c>
      <c r="H19191" s="207" t="s">
        <v>2533</v>
      </c>
      <c r="I19191" s="207" t="s">
        <v>137</v>
      </c>
      <c r="J19191" s="208">
        <v>-11415.47</v>
      </c>
      <c r="K19191" s="79" t="str">
        <f>IFERROR(IFERROR(VLOOKUP(I19191,'DE-PARA'!B:D,3,0),VLOOKUP(I19191,'DE-PARA'!C:D,2,0)),"NÃO ENCONTRADO")</f>
        <v>Materiais</v>
      </c>
      <c r="L19191" s="56" t="str">
        <f>VLOOKUP(K19191,'Base -Receita-Despesa'!$B:$AS,1,FALSE)</f>
        <v>Materiais</v>
      </c>
    </row>
    <row r="19192" spans="1:12" x14ac:dyDescent="0.3">
      <c r="A19192" s="286" t="str">
        <f t="shared" si="600"/>
        <v>2020</v>
      </c>
      <c r="B19192" s="205" t="s">
        <v>691</v>
      </c>
      <c r="C19192" s="205" t="s">
        <v>692</v>
      </c>
      <c r="D19192" s="72" t="str">
        <f t="shared" si="599"/>
        <v>jul/2020</v>
      </c>
      <c r="E19192" s="206">
        <v>44042</v>
      </c>
      <c r="F19192" s="205">
        <v>64317</v>
      </c>
      <c r="G19192" s="205" t="s">
        <v>287</v>
      </c>
      <c r="H19192" s="207" t="s">
        <v>2780</v>
      </c>
      <c r="I19192" s="207" t="s">
        <v>240</v>
      </c>
      <c r="J19192" s="207">
        <v>-411.2</v>
      </c>
      <c r="K19192" s="79" t="str">
        <f>IFERROR(IFERROR(VLOOKUP(I19192,'DE-PARA'!B:D,3,0),VLOOKUP(I19192,'DE-PARA'!C:D,2,0)),"NÃO ENCONTRADO")</f>
        <v>Materiais</v>
      </c>
      <c r="L19192" s="56" t="str">
        <f>VLOOKUP(K19192,'Base -Receita-Despesa'!$B:$AS,1,FALSE)</f>
        <v>Materiais</v>
      </c>
    </row>
    <row r="19193" spans="1:12" x14ac:dyDescent="0.3">
      <c r="A19193" s="286" t="str">
        <f t="shared" si="600"/>
        <v>2020</v>
      </c>
      <c r="B19193" s="205" t="s">
        <v>691</v>
      </c>
      <c r="C19193" s="205" t="s">
        <v>692</v>
      </c>
      <c r="D19193" s="72" t="str">
        <f t="shared" si="599"/>
        <v>jul/2020</v>
      </c>
      <c r="E19193" s="206">
        <v>44042</v>
      </c>
      <c r="F19193" s="205" t="s">
        <v>210</v>
      </c>
      <c r="G19193" s="205" t="s">
        <v>287</v>
      </c>
      <c r="H19193" s="207" t="s">
        <v>196</v>
      </c>
      <c r="I19193" s="207" t="s">
        <v>130</v>
      </c>
      <c r="J19193" s="207">
        <v>-10</v>
      </c>
      <c r="K19193" s="79" t="str">
        <f>IFERROR(IFERROR(VLOOKUP(I19193,'DE-PARA'!B:D,3,0),VLOOKUP(I19193,'DE-PARA'!C:D,2,0)),"NÃO ENCONTRADO")</f>
        <v>Outras Saídas</v>
      </c>
      <c r="L19193" s="56" t="str">
        <f>VLOOKUP(K19193,'Base -Receita-Despesa'!$B:$AS,1,FALSE)</f>
        <v>Outras Saídas</v>
      </c>
    </row>
    <row r="19194" spans="1:12" x14ac:dyDescent="0.3">
      <c r="A19194" s="286" t="str">
        <f t="shared" si="600"/>
        <v>2020</v>
      </c>
      <c r="B19194" s="205" t="s">
        <v>691</v>
      </c>
      <c r="C19194" s="205" t="s">
        <v>692</v>
      </c>
      <c r="D19194" s="72" t="str">
        <f t="shared" si="599"/>
        <v>jul/2020</v>
      </c>
      <c r="E19194" s="206">
        <v>44042</v>
      </c>
      <c r="F19194" s="205" t="s">
        <v>210</v>
      </c>
      <c r="G19194" s="205" t="s">
        <v>287</v>
      </c>
      <c r="H19194" s="207" t="s">
        <v>196</v>
      </c>
      <c r="I19194" s="207" t="s">
        <v>130</v>
      </c>
      <c r="J19194" s="207">
        <v>-10</v>
      </c>
      <c r="K19194" s="79" t="str">
        <f>IFERROR(IFERROR(VLOOKUP(I19194,'DE-PARA'!B:D,3,0),VLOOKUP(I19194,'DE-PARA'!C:D,2,0)),"NÃO ENCONTRADO")</f>
        <v>Outras Saídas</v>
      </c>
      <c r="L19194" s="56" t="str">
        <f>VLOOKUP(K19194,'Base -Receita-Despesa'!$B:$AS,1,FALSE)</f>
        <v>Outras Saídas</v>
      </c>
    </row>
    <row r="19195" spans="1:12" x14ac:dyDescent="0.3">
      <c r="A19195" s="286" t="str">
        <f t="shared" si="600"/>
        <v>2020</v>
      </c>
      <c r="B19195" s="205" t="s">
        <v>691</v>
      </c>
      <c r="C19195" s="205" t="s">
        <v>692</v>
      </c>
      <c r="D19195" s="72" t="str">
        <f t="shared" si="599"/>
        <v>jul/2020</v>
      </c>
      <c r="E19195" s="206">
        <v>44042</v>
      </c>
      <c r="F19195" s="205" t="s">
        <v>210</v>
      </c>
      <c r="G19195" s="205" t="s">
        <v>287</v>
      </c>
      <c r="H19195" s="207" t="s">
        <v>196</v>
      </c>
      <c r="I19195" s="207" t="s">
        <v>130</v>
      </c>
      <c r="J19195" s="207">
        <v>-10</v>
      </c>
      <c r="K19195" s="79" t="str">
        <f>IFERROR(IFERROR(VLOOKUP(I19195,'DE-PARA'!B:D,3,0),VLOOKUP(I19195,'DE-PARA'!C:D,2,0)),"NÃO ENCONTRADO")</f>
        <v>Outras Saídas</v>
      </c>
      <c r="L19195" s="56" t="str">
        <f>VLOOKUP(K19195,'Base -Receita-Despesa'!$B:$AS,1,FALSE)</f>
        <v>Outras Saídas</v>
      </c>
    </row>
    <row r="19196" spans="1:12" x14ac:dyDescent="0.3">
      <c r="A19196" s="286" t="str">
        <f t="shared" si="600"/>
        <v>2020</v>
      </c>
      <c r="B19196" s="205" t="s">
        <v>691</v>
      </c>
      <c r="C19196" s="205" t="s">
        <v>692</v>
      </c>
      <c r="D19196" s="72" t="str">
        <f t="shared" si="599"/>
        <v>jul/2020</v>
      </c>
      <c r="E19196" s="206">
        <v>44042</v>
      </c>
      <c r="F19196" s="205" t="s">
        <v>210</v>
      </c>
      <c r="G19196" s="205" t="s">
        <v>287</v>
      </c>
      <c r="H19196" s="207" t="s">
        <v>196</v>
      </c>
      <c r="I19196" s="207" t="s">
        <v>130</v>
      </c>
      <c r="J19196" s="207">
        <v>-10</v>
      </c>
      <c r="K19196" s="79" t="str">
        <f>IFERROR(IFERROR(VLOOKUP(I19196,'DE-PARA'!B:D,3,0),VLOOKUP(I19196,'DE-PARA'!C:D,2,0)),"NÃO ENCONTRADO")</f>
        <v>Outras Saídas</v>
      </c>
      <c r="L19196" s="56" t="str">
        <f>VLOOKUP(K19196,'Base -Receita-Despesa'!$B:$AS,1,FALSE)</f>
        <v>Outras Saídas</v>
      </c>
    </row>
    <row r="19197" spans="1:12" x14ac:dyDescent="0.3">
      <c r="A19197" s="286" t="str">
        <f t="shared" si="600"/>
        <v>2020</v>
      </c>
      <c r="B19197" s="205" t="s">
        <v>691</v>
      </c>
      <c r="C19197" s="205" t="s">
        <v>692</v>
      </c>
      <c r="D19197" s="72" t="str">
        <f t="shared" si="599"/>
        <v>jul/2020</v>
      </c>
      <c r="E19197" s="206">
        <v>44042</v>
      </c>
      <c r="F19197" s="205" t="s">
        <v>210</v>
      </c>
      <c r="G19197" s="205" t="s">
        <v>287</v>
      </c>
      <c r="H19197" s="207" t="s">
        <v>196</v>
      </c>
      <c r="I19197" s="207" t="s">
        <v>130</v>
      </c>
      <c r="J19197" s="207">
        <v>-10</v>
      </c>
      <c r="K19197" s="79" t="str">
        <f>IFERROR(IFERROR(VLOOKUP(I19197,'DE-PARA'!B:D,3,0),VLOOKUP(I19197,'DE-PARA'!C:D,2,0)),"NÃO ENCONTRADO")</f>
        <v>Outras Saídas</v>
      </c>
      <c r="L19197" s="56" t="str">
        <f>VLOOKUP(K19197,'Base -Receita-Despesa'!$B:$AS,1,FALSE)</f>
        <v>Outras Saídas</v>
      </c>
    </row>
    <row r="19198" spans="1:12" x14ac:dyDescent="0.3">
      <c r="A19198" s="286" t="str">
        <f t="shared" si="600"/>
        <v>2020</v>
      </c>
      <c r="B19198" s="205" t="s">
        <v>691</v>
      </c>
      <c r="C19198" s="205" t="s">
        <v>692</v>
      </c>
      <c r="D19198" s="72" t="str">
        <f t="shared" si="599"/>
        <v>jul/2020</v>
      </c>
      <c r="E19198" s="206">
        <v>44042</v>
      </c>
      <c r="F19198" s="205" t="s">
        <v>210</v>
      </c>
      <c r="G19198" s="205" t="s">
        <v>287</v>
      </c>
      <c r="H19198" s="207" t="s">
        <v>196</v>
      </c>
      <c r="I19198" s="207" t="s">
        <v>130</v>
      </c>
      <c r="J19198" s="207">
        <v>-10</v>
      </c>
      <c r="K19198" s="79" t="str">
        <f>IFERROR(IFERROR(VLOOKUP(I19198,'DE-PARA'!B:D,3,0),VLOOKUP(I19198,'DE-PARA'!C:D,2,0)),"NÃO ENCONTRADO")</f>
        <v>Outras Saídas</v>
      </c>
      <c r="L19198" s="56" t="str">
        <f>VLOOKUP(K19198,'Base -Receita-Despesa'!$B:$AS,1,FALSE)</f>
        <v>Outras Saídas</v>
      </c>
    </row>
    <row r="19199" spans="1:12" x14ac:dyDescent="0.3">
      <c r="A19199" s="286" t="str">
        <f t="shared" si="600"/>
        <v>2020</v>
      </c>
      <c r="B19199" s="205" t="s">
        <v>691</v>
      </c>
      <c r="C19199" s="205" t="s">
        <v>692</v>
      </c>
      <c r="D19199" s="72" t="str">
        <f t="shared" si="599"/>
        <v>jul/2020</v>
      </c>
      <c r="E19199" s="206">
        <v>44042</v>
      </c>
      <c r="F19199" s="205" t="s">
        <v>210</v>
      </c>
      <c r="G19199" s="205" t="s">
        <v>287</v>
      </c>
      <c r="H19199" s="207" t="s">
        <v>196</v>
      </c>
      <c r="I19199" s="207" t="s">
        <v>130</v>
      </c>
      <c r="J19199" s="207">
        <v>-10</v>
      </c>
      <c r="K19199" s="79" t="str">
        <f>IFERROR(IFERROR(VLOOKUP(I19199,'DE-PARA'!B:D,3,0),VLOOKUP(I19199,'DE-PARA'!C:D,2,0)),"NÃO ENCONTRADO")</f>
        <v>Outras Saídas</v>
      </c>
      <c r="L19199" s="56" t="str">
        <f>VLOOKUP(K19199,'Base -Receita-Despesa'!$B:$AS,1,FALSE)</f>
        <v>Outras Saídas</v>
      </c>
    </row>
    <row r="19200" spans="1:12" x14ac:dyDescent="0.3">
      <c r="A19200" s="286" t="str">
        <f t="shared" si="600"/>
        <v>2020</v>
      </c>
      <c r="B19200" s="205" t="s">
        <v>691</v>
      </c>
      <c r="C19200" s="205" t="s">
        <v>692</v>
      </c>
      <c r="D19200" s="72" t="str">
        <f t="shared" si="599"/>
        <v>jul/2020</v>
      </c>
      <c r="E19200" s="206">
        <v>44042</v>
      </c>
      <c r="F19200" s="205" t="s">
        <v>210</v>
      </c>
      <c r="G19200" s="205" t="s">
        <v>287</v>
      </c>
      <c r="H19200" s="207" t="s">
        <v>196</v>
      </c>
      <c r="I19200" s="207" t="s">
        <v>130</v>
      </c>
      <c r="J19200" s="207">
        <v>-10</v>
      </c>
      <c r="K19200" s="79" t="str">
        <f>IFERROR(IFERROR(VLOOKUP(I19200,'DE-PARA'!B:D,3,0),VLOOKUP(I19200,'DE-PARA'!C:D,2,0)),"NÃO ENCONTRADO")</f>
        <v>Outras Saídas</v>
      </c>
      <c r="L19200" s="56" t="str">
        <f>VLOOKUP(K19200,'Base -Receita-Despesa'!$B:$AS,1,FALSE)</f>
        <v>Outras Saídas</v>
      </c>
    </row>
    <row r="19201" spans="1:12" x14ac:dyDescent="0.3">
      <c r="A19201" s="286" t="str">
        <f t="shared" si="600"/>
        <v>2020</v>
      </c>
      <c r="B19201" s="205" t="s">
        <v>691</v>
      </c>
      <c r="C19201" s="205" t="s">
        <v>692</v>
      </c>
      <c r="D19201" s="72" t="str">
        <f t="shared" si="599"/>
        <v>jul/2020</v>
      </c>
      <c r="E19201" s="206">
        <v>44042</v>
      </c>
      <c r="F19201" s="205" t="s">
        <v>210</v>
      </c>
      <c r="G19201" s="205" t="s">
        <v>287</v>
      </c>
      <c r="H19201" s="207" t="s">
        <v>196</v>
      </c>
      <c r="I19201" s="207" t="s">
        <v>130</v>
      </c>
      <c r="J19201" s="207">
        <v>-10</v>
      </c>
      <c r="K19201" s="79" t="str">
        <f>IFERROR(IFERROR(VLOOKUP(I19201,'DE-PARA'!B:D,3,0),VLOOKUP(I19201,'DE-PARA'!C:D,2,0)),"NÃO ENCONTRADO")</f>
        <v>Outras Saídas</v>
      </c>
      <c r="L19201" s="56" t="str">
        <f>VLOOKUP(K19201,'Base -Receita-Despesa'!$B:$AS,1,FALSE)</f>
        <v>Outras Saídas</v>
      </c>
    </row>
    <row r="19202" spans="1:12" x14ac:dyDescent="0.3">
      <c r="A19202" s="286" t="str">
        <f t="shared" si="600"/>
        <v>2020</v>
      </c>
      <c r="B19202" s="205" t="s">
        <v>691</v>
      </c>
      <c r="C19202" s="205" t="s">
        <v>692</v>
      </c>
      <c r="D19202" s="72" t="str">
        <f t="shared" si="599"/>
        <v>jul/2020</v>
      </c>
      <c r="E19202" s="206">
        <v>44042</v>
      </c>
      <c r="F19202" s="205" t="s">
        <v>210</v>
      </c>
      <c r="G19202" s="205" t="s">
        <v>287</v>
      </c>
      <c r="H19202" s="207" t="s">
        <v>133</v>
      </c>
      <c r="I19202" s="207" t="s">
        <v>130</v>
      </c>
      <c r="J19202" s="207">
        <v>-389.55</v>
      </c>
      <c r="K19202" s="79" t="str">
        <f>IFERROR(IFERROR(VLOOKUP(I19202,'DE-PARA'!B:D,3,0),VLOOKUP(I19202,'DE-PARA'!C:D,2,0)),"NÃO ENCONTRADO")</f>
        <v>Outras Saídas</v>
      </c>
      <c r="L19202" s="56" t="str">
        <f>VLOOKUP(K19202,'Base -Receita-Despesa'!$B:$AS,1,FALSE)</f>
        <v>Outras Saídas</v>
      </c>
    </row>
    <row r="19203" spans="1:12" x14ac:dyDescent="0.3">
      <c r="A19203" s="286" t="str">
        <f t="shared" si="600"/>
        <v>2020</v>
      </c>
      <c r="B19203" s="205" t="s">
        <v>691</v>
      </c>
      <c r="C19203" s="205" t="s">
        <v>692</v>
      </c>
      <c r="D19203" s="72" t="str">
        <f t="shared" si="599"/>
        <v>jul/2020</v>
      </c>
      <c r="E19203" s="206">
        <v>44043</v>
      </c>
      <c r="F19203" s="205" t="s">
        <v>2948</v>
      </c>
      <c r="G19203" s="205" t="s">
        <v>287</v>
      </c>
      <c r="H19203" s="207" t="s">
        <v>2948</v>
      </c>
      <c r="I19203" s="207" t="s">
        <v>139</v>
      </c>
      <c r="J19203" s="207">
        <v>308.86</v>
      </c>
      <c r="K19203" s="79" t="str">
        <f>IFERROR(IFERROR(VLOOKUP(I19203,'DE-PARA'!B:D,3,0),VLOOKUP(I19203,'DE-PARA'!C:D,2,0)),"NÃO ENCONTRADO")</f>
        <v>Outras Saídas</v>
      </c>
      <c r="L19203" s="56" t="str">
        <f>VLOOKUP(K19203,'Base -Receita-Despesa'!$B:$AS,1,FALSE)</f>
        <v>Outras Saídas</v>
      </c>
    </row>
    <row r="19204" spans="1:12" x14ac:dyDescent="0.3">
      <c r="A19204" s="286" t="str">
        <f t="shared" si="600"/>
        <v>2020</v>
      </c>
      <c r="B19204" s="205" t="s">
        <v>691</v>
      </c>
      <c r="C19204" s="205" t="s">
        <v>692</v>
      </c>
      <c r="D19204" s="72" t="str">
        <f t="shared" ref="D19204:D19267" si="601">TEXT(E19204,"mmm/aaaa")</f>
        <v>jul/2020</v>
      </c>
      <c r="E19204" s="206">
        <v>44043</v>
      </c>
      <c r="F19204" s="205" t="s">
        <v>211</v>
      </c>
      <c r="G19204" s="205" t="s">
        <v>287</v>
      </c>
      <c r="H19204" s="207" t="s">
        <v>3150</v>
      </c>
      <c r="I19204" s="207" t="s">
        <v>139</v>
      </c>
      <c r="J19204" s="207">
        <v>51.93</v>
      </c>
      <c r="K19204" s="79" t="str">
        <f>IFERROR(IFERROR(VLOOKUP(I19204,'DE-PARA'!B:D,3,0),VLOOKUP(I19204,'DE-PARA'!C:D,2,0)),"NÃO ENCONTRADO")</f>
        <v>Outras Saídas</v>
      </c>
      <c r="L19204" s="56" t="str">
        <f>VLOOKUP(K19204,'Base -Receita-Despesa'!$B:$AS,1,FALSE)</f>
        <v>Outras Saídas</v>
      </c>
    </row>
    <row r="19205" spans="1:12" x14ac:dyDescent="0.3">
      <c r="A19205" s="286" t="str">
        <f t="shared" si="600"/>
        <v>2020</v>
      </c>
      <c r="B19205" s="205" t="s">
        <v>691</v>
      </c>
      <c r="C19205" s="205" t="s">
        <v>692</v>
      </c>
      <c r="D19205" s="72" t="str">
        <f t="shared" si="601"/>
        <v>jul/2020</v>
      </c>
      <c r="E19205" s="206">
        <v>44043</v>
      </c>
      <c r="F19205" s="205" t="s">
        <v>3151</v>
      </c>
      <c r="G19205" s="205" t="s">
        <v>287</v>
      </c>
      <c r="H19205" s="207" t="s">
        <v>399</v>
      </c>
      <c r="I19205" s="207" t="s">
        <v>188</v>
      </c>
      <c r="J19205" s="207">
        <v>-170.19</v>
      </c>
      <c r="K19205" s="79" t="str">
        <f>IFERROR(IFERROR(VLOOKUP(I19205,'DE-PARA'!B:D,3,0),VLOOKUP(I19205,'DE-PARA'!C:D,2,0)),"NÃO ENCONTRADO")</f>
        <v>Tributos, Taxas e Contribuições</v>
      </c>
      <c r="L19205" s="56" t="str">
        <f>VLOOKUP(K19205,'Base -Receita-Despesa'!$B:$AS,1,FALSE)</f>
        <v>Tributos, Taxas e Contribuições</v>
      </c>
    </row>
    <row r="19206" spans="1:12" x14ac:dyDescent="0.3">
      <c r="A19206" s="286" t="str">
        <f t="shared" si="600"/>
        <v>2020</v>
      </c>
      <c r="B19206" s="205" t="s">
        <v>691</v>
      </c>
      <c r="C19206" s="205" t="s">
        <v>692</v>
      </c>
      <c r="D19206" s="72" t="str">
        <f t="shared" si="601"/>
        <v>jul/2020</v>
      </c>
      <c r="E19206" s="206">
        <v>44043</v>
      </c>
      <c r="F19206" s="205" t="s">
        <v>3152</v>
      </c>
      <c r="G19206" s="205" t="s">
        <v>287</v>
      </c>
      <c r="H19206" s="207" t="s">
        <v>399</v>
      </c>
      <c r="I19206" s="207" t="s">
        <v>188</v>
      </c>
      <c r="J19206" s="207">
        <v>-216.56</v>
      </c>
      <c r="K19206" s="79" t="str">
        <f>IFERROR(IFERROR(VLOOKUP(I19206,'DE-PARA'!B:D,3,0),VLOOKUP(I19206,'DE-PARA'!C:D,2,0)),"NÃO ENCONTRADO")</f>
        <v>Tributos, Taxas e Contribuições</v>
      </c>
      <c r="L19206" s="56" t="str">
        <f>VLOOKUP(K19206,'Base -Receita-Despesa'!$B:$AS,1,FALSE)</f>
        <v>Tributos, Taxas e Contribuições</v>
      </c>
    </row>
    <row r="19207" spans="1:12" x14ac:dyDescent="0.3">
      <c r="A19207" s="286" t="str">
        <f t="shared" si="600"/>
        <v>2020</v>
      </c>
      <c r="B19207" s="205" t="s">
        <v>691</v>
      </c>
      <c r="C19207" s="205" t="s">
        <v>692</v>
      </c>
      <c r="D19207" s="72" t="str">
        <f t="shared" si="601"/>
        <v>jul/2020</v>
      </c>
      <c r="E19207" s="206">
        <v>44043</v>
      </c>
      <c r="F19207" s="205">
        <v>12539</v>
      </c>
      <c r="G19207" s="205" t="s">
        <v>287</v>
      </c>
      <c r="H19207" s="207" t="s">
        <v>3083</v>
      </c>
      <c r="I19207" s="207" t="s">
        <v>240</v>
      </c>
      <c r="J19207" s="208">
        <v>-1600</v>
      </c>
      <c r="K19207" s="79" t="str">
        <f>IFERROR(IFERROR(VLOOKUP(I19207,'DE-PARA'!B:D,3,0),VLOOKUP(I19207,'DE-PARA'!C:D,2,0)),"NÃO ENCONTRADO")</f>
        <v>Materiais</v>
      </c>
      <c r="L19207" s="56" t="str">
        <f>VLOOKUP(K19207,'Base -Receita-Despesa'!$B:$AS,1,FALSE)</f>
        <v>Materiais</v>
      </c>
    </row>
    <row r="19208" spans="1:12" x14ac:dyDescent="0.3">
      <c r="A19208" s="286" t="str">
        <f t="shared" si="600"/>
        <v>2020</v>
      </c>
      <c r="B19208" s="205" t="s">
        <v>691</v>
      </c>
      <c r="C19208" s="205" t="s">
        <v>692</v>
      </c>
      <c r="D19208" s="72" t="str">
        <f t="shared" si="601"/>
        <v>jul/2020</v>
      </c>
      <c r="E19208" s="206">
        <v>44043</v>
      </c>
      <c r="F19208" s="205">
        <v>12715</v>
      </c>
      <c r="G19208" s="205" t="s">
        <v>303</v>
      </c>
      <c r="H19208" s="207" t="s">
        <v>3083</v>
      </c>
      <c r="I19208" s="207" t="s">
        <v>241</v>
      </c>
      <c r="J19208" s="208">
        <v>-1419.75</v>
      </c>
      <c r="K19208" s="79" t="str">
        <f>IFERROR(IFERROR(VLOOKUP(I19208,'DE-PARA'!B:D,3,0),VLOOKUP(I19208,'DE-PARA'!C:D,2,0)),"NÃO ENCONTRADO")</f>
        <v>Materiais</v>
      </c>
      <c r="L19208" s="56" t="str">
        <f>VLOOKUP(K19208,'Base -Receita-Despesa'!$B:$AS,1,FALSE)</f>
        <v>Materiais</v>
      </c>
    </row>
    <row r="19209" spans="1:12" x14ac:dyDescent="0.3">
      <c r="A19209" s="286" t="str">
        <f t="shared" si="600"/>
        <v>2020</v>
      </c>
      <c r="B19209" s="205" t="s">
        <v>691</v>
      </c>
      <c r="C19209" s="205" t="s">
        <v>692</v>
      </c>
      <c r="D19209" s="72" t="str">
        <f t="shared" si="601"/>
        <v>jul/2020</v>
      </c>
      <c r="E19209" s="206">
        <v>44043</v>
      </c>
      <c r="F19209" s="205">
        <v>12857</v>
      </c>
      <c r="G19209" s="205" t="s">
        <v>287</v>
      </c>
      <c r="H19209" s="207" t="s">
        <v>3083</v>
      </c>
      <c r="I19209" s="207" t="s">
        <v>240</v>
      </c>
      <c r="J19209" s="207">
        <v>-306</v>
      </c>
      <c r="K19209" s="79" t="str">
        <f>IFERROR(IFERROR(VLOOKUP(I19209,'DE-PARA'!B:D,3,0),VLOOKUP(I19209,'DE-PARA'!C:D,2,0)),"NÃO ENCONTRADO")</f>
        <v>Materiais</v>
      </c>
      <c r="L19209" s="56" t="str">
        <f>VLOOKUP(K19209,'Base -Receita-Despesa'!$B:$AS,1,FALSE)</f>
        <v>Materiais</v>
      </c>
    </row>
    <row r="19210" spans="1:12" x14ac:dyDescent="0.3">
      <c r="A19210" s="286" t="str">
        <f t="shared" si="600"/>
        <v>2020</v>
      </c>
      <c r="B19210" s="205" t="s">
        <v>691</v>
      </c>
      <c r="C19210" s="205" t="s">
        <v>692</v>
      </c>
      <c r="D19210" s="72" t="str">
        <f t="shared" si="601"/>
        <v>jul/2020</v>
      </c>
      <c r="E19210" s="206">
        <v>44043</v>
      </c>
      <c r="F19210" s="205">
        <v>11118</v>
      </c>
      <c r="G19210" s="205" t="s">
        <v>287</v>
      </c>
      <c r="H19210" s="207" t="s">
        <v>2850</v>
      </c>
      <c r="I19210" s="207" t="s">
        <v>137</v>
      </c>
      <c r="J19210" s="208">
        <v>-2256.4299999999998</v>
      </c>
      <c r="K19210" s="79" t="str">
        <f>IFERROR(IFERROR(VLOOKUP(I19210,'DE-PARA'!B:D,3,0),VLOOKUP(I19210,'DE-PARA'!C:D,2,0)),"NÃO ENCONTRADO")</f>
        <v>Materiais</v>
      </c>
      <c r="L19210" s="56" t="str">
        <f>VLOOKUP(K19210,'Base -Receita-Despesa'!$B:$AS,1,FALSE)</f>
        <v>Materiais</v>
      </c>
    </row>
    <row r="19211" spans="1:12" x14ac:dyDescent="0.3">
      <c r="A19211" s="286" t="str">
        <f t="shared" si="600"/>
        <v>2020</v>
      </c>
      <c r="B19211" s="205" t="s">
        <v>691</v>
      </c>
      <c r="C19211" s="205" t="s">
        <v>692</v>
      </c>
      <c r="D19211" s="72" t="str">
        <f t="shared" si="601"/>
        <v>jul/2020</v>
      </c>
      <c r="E19211" s="206">
        <v>44043</v>
      </c>
      <c r="F19211" s="205">
        <v>38446</v>
      </c>
      <c r="G19211" s="205" t="s">
        <v>287</v>
      </c>
      <c r="H19211" s="207" t="s">
        <v>3124</v>
      </c>
      <c r="I19211" s="207" t="s">
        <v>252</v>
      </c>
      <c r="J19211" s="208">
        <v>-7488.39</v>
      </c>
      <c r="K19211" s="79" t="str">
        <f>IFERROR(IFERROR(VLOOKUP(I19211,'DE-PARA'!B:D,3,0),VLOOKUP(I19211,'DE-PARA'!C:D,2,0)),"NÃO ENCONTRADO")</f>
        <v>Materiais</v>
      </c>
      <c r="L19211" s="56" t="str">
        <f>VLOOKUP(K19211,'Base -Receita-Despesa'!$B:$AS,1,FALSE)</f>
        <v>Materiais</v>
      </c>
    </row>
    <row r="19212" spans="1:12" x14ac:dyDescent="0.3">
      <c r="A19212" s="286" t="str">
        <f t="shared" si="600"/>
        <v>2020</v>
      </c>
      <c r="B19212" s="205" t="s">
        <v>691</v>
      </c>
      <c r="C19212" s="205" t="s">
        <v>692</v>
      </c>
      <c r="D19212" s="72" t="str">
        <f t="shared" si="601"/>
        <v>jul/2020</v>
      </c>
      <c r="E19212" s="206">
        <v>44043</v>
      </c>
      <c r="F19212" s="205">
        <v>38182</v>
      </c>
      <c r="G19212" s="205" t="s">
        <v>287</v>
      </c>
      <c r="H19212" s="207" t="s">
        <v>3124</v>
      </c>
      <c r="I19212" s="207" t="s">
        <v>252</v>
      </c>
      <c r="J19212" s="208">
        <v>-7132</v>
      </c>
      <c r="K19212" s="79" t="str">
        <f>IFERROR(IFERROR(VLOOKUP(I19212,'DE-PARA'!B:D,3,0),VLOOKUP(I19212,'DE-PARA'!C:D,2,0)),"NÃO ENCONTRADO")</f>
        <v>Materiais</v>
      </c>
      <c r="L19212" s="56" t="str">
        <f>VLOOKUP(K19212,'Base -Receita-Despesa'!$B:$AS,1,FALSE)</f>
        <v>Materiais</v>
      </c>
    </row>
    <row r="19213" spans="1:12" x14ac:dyDescent="0.3">
      <c r="A19213" s="286" t="str">
        <f t="shared" si="600"/>
        <v>2020</v>
      </c>
      <c r="B19213" s="205" t="s">
        <v>691</v>
      </c>
      <c r="C19213" s="205" t="s">
        <v>692</v>
      </c>
      <c r="D19213" s="72" t="str">
        <f t="shared" si="601"/>
        <v>jul/2020</v>
      </c>
      <c r="E19213" s="206">
        <v>44043</v>
      </c>
      <c r="F19213" s="205">
        <v>5421</v>
      </c>
      <c r="G19213" s="205" t="s">
        <v>287</v>
      </c>
      <c r="H19213" s="207" t="s">
        <v>3058</v>
      </c>
      <c r="I19213" s="207" t="s">
        <v>241</v>
      </c>
      <c r="J19213" s="207">
        <v>-788</v>
      </c>
      <c r="K19213" s="79" t="str">
        <f>IFERROR(IFERROR(VLOOKUP(I19213,'DE-PARA'!B:D,3,0),VLOOKUP(I19213,'DE-PARA'!C:D,2,0)),"NÃO ENCONTRADO")</f>
        <v>Materiais</v>
      </c>
      <c r="L19213" s="56" t="str">
        <f>VLOOKUP(K19213,'Base -Receita-Despesa'!$B:$AS,1,FALSE)</f>
        <v>Materiais</v>
      </c>
    </row>
    <row r="19214" spans="1:12" x14ac:dyDescent="0.3">
      <c r="A19214" s="286" t="str">
        <f t="shared" si="600"/>
        <v>2020</v>
      </c>
      <c r="B19214" s="205" t="s">
        <v>691</v>
      </c>
      <c r="C19214" s="205" t="s">
        <v>692</v>
      </c>
      <c r="D19214" s="72" t="str">
        <f t="shared" si="601"/>
        <v>jul/2020</v>
      </c>
      <c r="E19214" s="206">
        <v>44043</v>
      </c>
      <c r="F19214" s="205">
        <v>9982</v>
      </c>
      <c r="G19214" s="205" t="s">
        <v>287</v>
      </c>
      <c r="H19214" s="207" t="s">
        <v>3125</v>
      </c>
      <c r="I19214" s="207" t="s">
        <v>247</v>
      </c>
      <c r="J19214" s="207">
        <v>-320</v>
      </c>
      <c r="K19214" s="79" t="str">
        <f>IFERROR(IFERROR(VLOOKUP(I19214,'DE-PARA'!B:D,3,0),VLOOKUP(I19214,'DE-PARA'!C:D,2,0)),"NÃO ENCONTRADO")</f>
        <v>Materiais</v>
      </c>
      <c r="L19214" s="56" t="str">
        <f>VLOOKUP(K19214,'Base -Receita-Despesa'!$B:$AS,1,FALSE)</f>
        <v>Materiais</v>
      </c>
    </row>
    <row r="19215" spans="1:12" x14ac:dyDescent="0.3">
      <c r="A19215" s="286" t="str">
        <f t="shared" si="600"/>
        <v>2020</v>
      </c>
      <c r="B19215" s="205" t="s">
        <v>691</v>
      </c>
      <c r="C19215" s="205" t="s">
        <v>692</v>
      </c>
      <c r="D19215" s="72" t="str">
        <f t="shared" si="601"/>
        <v>jul/2020</v>
      </c>
      <c r="E19215" s="206">
        <v>44043</v>
      </c>
      <c r="F19215" s="205">
        <v>78362</v>
      </c>
      <c r="G19215" s="205" t="s">
        <v>287</v>
      </c>
      <c r="H19215" s="207" t="s">
        <v>3081</v>
      </c>
      <c r="I19215" s="207" t="s">
        <v>252</v>
      </c>
      <c r="J19215" s="208">
        <v>-10260</v>
      </c>
      <c r="K19215" s="79" t="str">
        <f>IFERROR(IFERROR(VLOOKUP(I19215,'DE-PARA'!B:D,3,0),VLOOKUP(I19215,'DE-PARA'!C:D,2,0)),"NÃO ENCONTRADO")</f>
        <v>Materiais</v>
      </c>
      <c r="L19215" s="56" t="str">
        <f>VLOOKUP(K19215,'Base -Receita-Despesa'!$B:$AS,1,FALSE)</f>
        <v>Materiais</v>
      </c>
    </row>
    <row r="19216" spans="1:12" x14ac:dyDescent="0.3">
      <c r="A19216" s="286" t="str">
        <f t="shared" si="600"/>
        <v>2020</v>
      </c>
      <c r="B19216" s="205" t="s">
        <v>691</v>
      </c>
      <c r="C19216" s="205" t="s">
        <v>692</v>
      </c>
      <c r="D19216" s="72" t="str">
        <f t="shared" si="601"/>
        <v>jul/2020</v>
      </c>
      <c r="E19216" s="206">
        <v>44043</v>
      </c>
      <c r="F19216" s="205" t="s">
        <v>210</v>
      </c>
      <c r="G19216" s="205" t="s">
        <v>287</v>
      </c>
      <c r="H19216" s="207" t="s">
        <v>196</v>
      </c>
      <c r="I19216" s="207" t="s">
        <v>130</v>
      </c>
      <c r="J19216" s="207">
        <v>-10</v>
      </c>
      <c r="K19216" s="79" t="str">
        <f>IFERROR(IFERROR(VLOOKUP(I19216,'DE-PARA'!B:D,3,0),VLOOKUP(I19216,'DE-PARA'!C:D,2,0)),"NÃO ENCONTRADO")</f>
        <v>Outras Saídas</v>
      </c>
      <c r="L19216" s="56" t="str">
        <f>VLOOKUP(K19216,'Base -Receita-Despesa'!$B:$AS,1,FALSE)</f>
        <v>Outras Saídas</v>
      </c>
    </row>
    <row r="19217" spans="1:12" x14ac:dyDescent="0.3">
      <c r="A19217" s="286" t="str">
        <f t="shared" si="600"/>
        <v>2020</v>
      </c>
      <c r="B19217" s="205" t="s">
        <v>691</v>
      </c>
      <c r="C19217" s="205" t="s">
        <v>692</v>
      </c>
      <c r="D19217" s="72" t="str">
        <f t="shared" si="601"/>
        <v>jul/2020</v>
      </c>
      <c r="E19217" s="206">
        <v>44043</v>
      </c>
      <c r="F19217" s="205" t="s">
        <v>210</v>
      </c>
      <c r="G19217" s="205" t="s">
        <v>287</v>
      </c>
      <c r="H19217" s="207" t="s">
        <v>196</v>
      </c>
      <c r="I19217" s="207" t="s">
        <v>130</v>
      </c>
      <c r="J19217" s="207">
        <v>-10</v>
      </c>
      <c r="K19217" s="79" t="str">
        <f>IFERROR(IFERROR(VLOOKUP(I19217,'DE-PARA'!B:D,3,0),VLOOKUP(I19217,'DE-PARA'!C:D,2,0)),"NÃO ENCONTRADO")</f>
        <v>Outras Saídas</v>
      </c>
      <c r="L19217" s="56" t="str">
        <f>VLOOKUP(K19217,'Base -Receita-Despesa'!$B:$AS,1,FALSE)</f>
        <v>Outras Saídas</v>
      </c>
    </row>
    <row r="19218" spans="1:12" x14ac:dyDescent="0.3">
      <c r="A19218" s="286" t="str">
        <f t="shared" si="600"/>
        <v>2020</v>
      </c>
      <c r="B19218" s="205" t="s">
        <v>691</v>
      </c>
      <c r="C19218" s="205" t="s">
        <v>692</v>
      </c>
      <c r="D19218" s="72" t="str">
        <f t="shared" si="601"/>
        <v>jul/2020</v>
      </c>
      <c r="E19218" s="206">
        <v>44043</v>
      </c>
      <c r="F19218" s="205" t="s">
        <v>210</v>
      </c>
      <c r="G19218" s="205" t="s">
        <v>287</v>
      </c>
      <c r="H19218" s="207" t="s">
        <v>196</v>
      </c>
      <c r="I19218" s="207" t="s">
        <v>130</v>
      </c>
      <c r="J19218" s="207">
        <v>-10</v>
      </c>
      <c r="K19218" s="79" t="str">
        <f>IFERROR(IFERROR(VLOOKUP(I19218,'DE-PARA'!B:D,3,0),VLOOKUP(I19218,'DE-PARA'!C:D,2,0)),"NÃO ENCONTRADO")</f>
        <v>Outras Saídas</v>
      </c>
      <c r="L19218" s="56" t="str">
        <f>VLOOKUP(K19218,'Base -Receita-Despesa'!$B:$AS,1,FALSE)</f>
        <v>Outras Saídas</v>
      </c>
    </row>
    <row r="19219" spans="1:12" x14ac:dyDescent="0.3">
      <c r="A19219" s="286" t="str">
        <f t="shared" si="600"/>
        <v>2020</v>
      </c>
      <c r="B19219" s="205" t="s">
        <v>691</v>
      </c>
      <c r="C19219" s="205" t="s">
        <v>692</v>
      </c>
      <c r="D19219" s="72" t="str">
        <f t="shared" si="601"/>
        <v>jul/2020</v>
      </c>
      <c r="E19219" s="206">
        <v>44043</v>
      </c>
      <c r="F19219" s="205" t="s">
        <v>210</v>
      </c>
      <c r="G19219" s="205" t="s">
        <v>287</v>
      </c>
      <c r="H19219" s="207" t="s">
        <v>196</v>
      </c>
      <c r="I19219" s="207" t="s">
        <v>130</v>
      </c>
      <c r="J19219" s="207">
        <v>-10</v>
      </c>
      <c r="K19219" s="79" t="str">
        <f>IFERROR(IFERROR(VLOOKUP(I19219,'DE-PARA'!B:D,3,0),VLOOKUP(I19219,'DE-PARA'!C:D,2,0)),"NÃO ENCONTRADO")</f>
        <v>Outras Saídas</v>
      </c>
      <c r="L19219" s="56" t="str">
        <f>VLOOKUP(K19219,'Base -Receita-Despesa'!$B:$AS,1,FALSE)</f>
        <v>Outras Saídas</v>
      </c>
    </row>
    <row r="19220" spans="1:12" x14ac:dyDescent="0.3">
      <c r="A19220" s="286" t="str">
        <f t="shared" si="600"/>
        <v>2020</v>
      </c>
      <c r="B19220" s="205" t="s">
        <v>691</v>
      </c>
      <c r="C19220" s="205" t="s">
        <v>692</v>
      </c>
      <c r="D19220" s="72" t="str">
        <f t="shared" si="601"/>
        <v>jul/2020</v>
      </c>
      <c r="E19220" s="206">
        <v>44043</v>
      </c>
      <c r="F19220" s="205" t="s">
        <v>127</v>
      </c>
      <c r="G19220" s="205" t="s">
        <v>287</v>
      </c>
      <c r="H19220" s="209" t="s">
        <v>3153</v>
      </c>
      <c r="I19220" s="207" t="s">
        <v>128</v>
      </c>
      <c r="J19220" s="208">
        <v>-1652.31</v>
      </c>
      <c r="K19220" s="79" t="str">
        <f>IFERROR(IFERROR(VLOOKUP(I19220,'DE-PARA'!B:D,3,0),VLOOKUP(I19220,'DE-PARA'!C:D,2,0)),"NÃO ENCONTRADO")</f>
        <v>Pessoal</v>
      </c>
      <c r="L19220" s="56" t="str">
        <f>VLOOKUP(K19220,'Base -Receita-Despesa'!$B:$AS,1,FALSE)</f>
        <v>Pessoal</v>
      </c>
    </row>
    <row r="19221" spans="1:12" x14ac:dyDescent="0.3">
      <c r="A19221" s="286" t="str">
        <f t="shared" si="600"/>
        <v>2020</v>
      </c>
      <c r="B19221" s="205" t="s">
        <v>691</v>
      </c>
      <c r="C19221" s="205" t="s">
        <v>692</v>
      </c>
      <c r="D19221" s="72" t="str">
        <f t="shared" si="601"/>
        <v>jul/2020</v>
      </c>
      <c r="E19221" s="206">
        <v>44043</v>
      </c>
      <c r="F19221" s="205" t="s">
        <v>127</v>
      </c>
      <c r="G19221" s="205" t="s">
        <v>287</v>
      </c>
      <c r="H19221" s="209" t="s">
        <v>851</v>
      </c>
      <c r="I19221" s="207" t="s">
        <v>128</v>
      </c>
      <c r="J19221" s="208">
        <v>-1968.3</v>
      </c>
      <c r="K19221" s="79" t="str">
        <f>IFERROR(IFERROR(VLOOKUP(I19221,'DE-PARA'!B:D,3,0),VLOOKUP(I19221,'DE-PARA'!C:D,2,0)),"NÃO ENCONTRADO")</f>
        <v>Pessoal</v>
      </c>
      <c r="L19221" s="56" t="str">
        <f>VLOOKUP(K19221,'Base -Receita-Despesa'!$B:$AS,1,FALSE)</f>
        <v>Pessoal</v>
      </c>
    </row>
    <row r="19222" spans="1:12" x14ac:dyDescent="0.3">
      <c r="A19222" s="286" t="str">
        <f t="shared" si="600"/>
        <v>2020</v>
      </c>
      <c r="B19222" s="205" t="s">
        <v>691</v>
      </c>
      <c r="C19222" s="205" t="s">
        <v>692</v>
      </c>
      <c r="D19222" s="72" t="str">
        <f t="shared" si="601"/>
        <v>jul/2020</v>
      </c>
      <c r="E19222" s="206">
        <v>44043</v>
      </c>
      <c r="F19222" s="205" t="s">
        <v>127</v>
      </c>
      <c r="G19222" s="205" t="s">
        <v>287</v>
      </c>
      <c r="H19222" s="209" t="s">
        <v>1979</v>
      </c>
      <c r="I19222" s="207" t="s">
        <v>128</v>
      </c>
      <c r="J19222" s="208">
        <v>-2558.34</v>
      </c>
      <c r="K19222" s="79" t="str">
        <f>IFERROR(IFERROR(VLOOKUP(I19222,'DE-PARA'!B:D,3,0),VLOOKUP(I19222,'DE-PARA'!C:D,2,0)),"NÃO ENCONTRADO")</f>
        <v>Pessoal</v>
      </c>
      <c r="L19222" s="56" t="str">
        <f>VLOOKUP(K19222,'Base -Receita-Despesa'!$B:$AS,1,FALSE)</f>
        <v>Pessoal</v>
      </c>
    </row>
    <row r="19223" spans="1:12" x14ac:dyDescent="0.3">
      <c r="A19223" s="286" t="str">
        <f t="shared" si="600"/>
        <v>2020</v>
      </c>
      <c r="B19223" s="205" t="s">
        <v>691</v>
      </c>
      <c r="C19223" s="205" t="s">
        <v>692</v>
      </c>
      <c r="D19223" s="72" t="str">
        <f t="shared" si="601"/>
        <v>jul/2020</v>
      </c>
      <c r="E19223" s="206">
        <v>44043</v>
      </c>
      <c r="F19223" s="205" t="s">
        <v>127</v>
      </c>
      <c r="G19223" s="205" t="s">
        <v>287</v>
      </c>
      <c r="H19223" s="209" t="s">
        <v>897</v>
      </c>
      <c r="I19223" s="207" t="s">
        <v>128</v>
      </c>
      <c r="J19223" s="207">
        <v>-952.63</v>
      </c>
      <c r="K19223" s="79" t="str">
        <f>IFERROR(IFERROR(VLOOKUP(I19223,'DE-PARA'!B:D,3,0),VLOOKUP(I19223,'DE-PARA'!C:D,2,0)),"NÃO ENCONTRADO")</f>
        <v>Pessoal</v>
      </c>
      <c r="L19223" s="56" t="str">
        <f>VLOOKUP(K19223,'Base -Receita-Despesa'!$B:$AS,1,FALSE)</f>
        <v>Pessoal</v>
      </c>
    </row>
    <row r="19224" spans="1:12" x14ac:dyDescent="0.3">
      <c r="A19224" s="286" t="str">
        <f t="shared" si="600"/>
        <v>2020</v>
      </c>
      <c r="B19224" s="205" t="s">
        <v>691</v>
      </c>
      <c r="C19224" s="205" t="s">
        <v>692</v>
      </c>
      <c r="D19224" s="72" t="str">
        <f t="shared" si="601"/>
        <v>jul/2020</v>
      </c>
      <c r="E19224" s="206">
        <v>44043</v>
      </c>
      <c r="F19224" s="205" t="s">
        <v>127</v>
      </c>
      <c r="G19224" s="205" t="s">
        <v>287</v>
      </c>
      <c r="H19224" s="209" t="s">
        <v>1327</v>
      </c>
      <c r="I19224" s="207" t="s">
        <v>128</v>
      </c>
      <c r="J19224" s="208">
        <v>-2878.69</v>
      </c>
      <c r="K19224" s="79" t="str">
        <f>IFERROR(IFERROR(VLOOKUP(I19224,'DE-PARA'!B:D,3,0),VLOOKUP(I19224,'DE-PARA'!C:D,2,0)),"NÃO ENCONTRADO")</f>
        <v>Pessoal</v>
      </c>
      <c r="L19224" s="56" t="str">
        <f>VLOOKUP(K19224,'Base -Receita-Despesa'!$B:$AS,1,FALSE)</f>
        <v>Pessoal</v>
      </c>
    </row>
    <row r="19225" spans="1:12" x14ac:dyDescent="0.3">
      <c r="A19225" s="286" t="str">
        <f t="shared" si="600"/>
        <v>2020</v>
      </c>
      <c r="B19225" s="205" t="s">
        <v>691</v>
      </c>
      <c r="C19225" s="205" t="s">
        <v>692</v>
      </c>
      <c r="D19225" s="72" t="str">
        <f t="shared" si="601"/>
        <v>jul/2020</v>
      </c>
      <c r="E19225" s="206">
        <v>44043</v>
      </c>
      <c r="F19225" s="205" t="s">
        <v>210</v>
      </c>
      <c r="G19225" s="205" t="s">
        <v>287</v>
      </c>
      <c r="H19225" s="207" t="s">
        <v>133</v>
      </c>
      <c r="I19225" s="207" t="s">
        <v>130</v>
      </c>
      <c r="J19225" s="207">
        <v>-6.36</v>
      </c>
      <c r="K19225" s="79" t="str">
        <f>IFERROR(IFERROR(VLOOKUP(I19225,'DE-PARA'!B:D,3,0),VLOOKUP(I19225,'DE-PARA'!C:D,2,0)),"NÃO ENCONTRADO")</f>
        <v>Outras Saídas</v>
      </c>
      <c r="L19225" s="56" t="str">
        <f>VLOOKUP(K19225,'Base -Receita-Despesa'!$B:$AS,1,FALSE)</f>
        <v>Outras Saídas</v>
      </c>
    </row>
    <row r="19226" spans="1:12" x14ac:dyDescent="0.3">
      <c r="A19226" s="286" t="str">
        <f t="shared" si="600"/>
        <v>2020</v>
      </c>
      <c r="B19226" s="205" t="s">
        <v>691</v>
      </c>
      <c r="C19226" s="205" t="s">
        <v>692</v>
      </c>
      <c r="D19226" s="72" t="str">
        <f t="shared" si="601"/>
        <v>jul/2020</v>
      </c>
      <c r="E19226" s="206">
        <v>44043</v>
      </c>
      <c r="F19226" s="205" t="s">
        <v>3154</v>
      </c>
      <c r="G19226" s="205" t="s">
        <v>287</v>
      </c>
      <c r="H19226" s="207" t="s">
        <v>3155</v>
      </c>
      <c r="I19226" s="207" t="s">
        <v>230</v>
      </c>
      <c r="J19226" s="207">
        <v>16.25</v>
      </c>
      <c r="K19226" s="79" t="str">
        <f>IFERROR(IFERROR(VLOOKUP(I19226,'DE-PARA'!B:D,3,0),VLOOKUP(I19226,'DE-PARA'!C:D,2,0)),"NÃO ENCONTRADO")</f>
        <v>Rendimentos sobre Aplicações Financeiras</v>
      </c>
      <c r="L19226" s="56" t="str">
        <f>VLOOKUP(K19226,'Base -Receita-Despesa'!$B:$AS,1,FALSE)</f>
        <v>Rendimentos sobre Aplicações Financeiras</v>
      </c>
    </row>
    <row r="19227" spans="1:12" x14ac:dyDescent="0.3">
      <c r="A19227" s="286" t="str">
        <f t="shared" si="600"/>
        <v>2020</v>
      </c>
      <c r="B19227" s="205" t="s">
        <v>693</v>
      </c>
      <c r="C19227" s="205" t="s">
        <v>692</v>
      </c>
      <c r="D19227" s="72" t="str">
        <f t="shared" si="601"/>
        <v>jul/2020</v>
      </c>
      <c r="E19227" s="206">
        <v>44043</v>
      </c>
      <c r="F19227" s="205" t="s">
        <v>3154</v>
      </c>
      <c r="G19227" s="205" t="s">
        <v>287</v>
      </c>
      <c r="H19227" s="207" t="s">
        <v>3155</v>
      </c>
      <c r="I19227" s="207" t="s">
        <v>230</v>
      </c>
      <c r="J19227" s="207">
        <v>0.01</v>
      </c>
      <c r="K19227" s="79" t="str">
        <f>IFERROR(IFERROR(VLOOKUP(I19227,'DE-PARA'!B:D,3,0),VLOOKUP(I19227,'DE-PARA'!C:D,2,0)),"NÃO ENCONTRADO")</f>
        <v>Rendimentos sobre Aplicações Financeiras</v>
      </c>
      <c r="L19227" s="56" t="str">
        <f>VLOOKUP(K19227,'Base -Receita-Despesa'!$B:$AS,1,FALSE)</f>
        <v>Rendimentos sobre Aplicações Financeiras</v>
      </c>
    </row>
    <row r="19228" spans="1:12" x14ac:dyDescent="0.3">
      <c r="A19228" s="286" t="str">
        <f t="shared" si="600"/>
        <v>2020</v>
      </c>
      <c r="B19228" s="205" t="s">
        <v>691</v>
      </c>
      <c r="C19228" s="205" t="s">
        <v>692</v>
      </c>
      <c r="D19228" s="72" t="str">
        <f t="shared" si="601"/>
        <v>ago/2020</v>
      </c>
      <c r="E19228" s="206">
        <v>44046</v>
      </c>
      <c r="F19228" s="205">
        <v>77996</v>
      </c>
      <c r="G19228" s="205" t="s">
        <v>287</v>
      </c>
      <c r="H19228" s="207" t="s">
        <v>1046</v>
      </c>
      <c r="I19228" s="207" t="s">
        <v>242</v>
      </c>
      <c r="J19228" s="208">
        <v>-3011.14</v>
      </c>
      <c r="K19228" s="79" t="str">
        <f>IFERROR(IFERROR(VLOOKUP(I19228,'DE-PARA'!B:D,3,0),VLOOKUP(I19228,'DE-PARA'!C:D,2,0)),"NÃO ENCONTRADO")</f>
        <v>Materiais</v>
      </c>
      <c r="L19228" s="56" t="str">
        <f>VLOOKUP(K19228,'Base -Receita-Despesa'!$B:$AS,1,FALSE)</f>
        <v>Materiais</v>
      </c>
    </row>
    <row r="19229" spans="1:12" x14ac:dyDescent="0.3">
      <c r="A19229" s="286" t="str">
        <f t="shared" si="600"/>
        <v>2020</v>
      </c>
      <c r="B19229" s="205" t="s">
        <v>691</v>
      </c>
      <c r="C19229" s="205" t="s">
        <v>692</v>
      </c>
      <c r="D19229" s="72" t="str">
        <f t="shared" si="601"/>
        <v>ago/2020</v>
      </c>
      <c r="E19229" s="206">
        <v>44047</v>
      </c>
      <c r="F19229" s="205">
        <v>4</v>
      </c>
      <c r="G19229" s="205" t="s">
        <v>287</v>
      </c>
      <c r="H19229" s="207" t="s">
        <v>3156</v>
      </c>
      <c r="I19229" s="207" t="s">
        <v>236</v>
      </c>
      <c r="J19229" s="208">
        <v>16666.66</v>
      </c>
      <c r="K19229" s="79" t="str">
        <f>IFERROR(IFERROR(VLOOKUP(I19229,'DE-PARA'!B:D,3,0),VLOOKUP(I19229,'DE-PARA'!C:D,2,0)),"NÃO ENCONTRADO")</f>
        <v>Pessoal</v>
      </c>
      <c r="L19229" s="56" t="str">
        <f>VLOOKUP(K19229,'Base -Receita-Despesa'!$B:$AS,1,FALSE)</f>
        <v>Pessoal</v>
      </c>
    </row>
    <row r="19230" spans="1:12" x14ac:dyDescent="0.3">
      <c r="A19230" s="286" t="str">
        <f t="shared" si="600"/>
        <v>2020</v>
      </c>
      <c r="B19230" s="205" t="s">
        <v>691</v>
      </c>
      <c r="C19230" s="205" t="s">
        <v>692</v>
      </c>
      <c r="D19230" s="72" t="str">
        <f t="shared" si="601"/>
        <v>ago/2020</v>
      </c>
      <c r="E19230" s="206">
        <v>44047</v>
      </c>
      <c r="F19230" s="205">
        <v>120299</v>
      </c>
      <c r="G19230" s="205" t="s">
        <v>287</v>
      </c>
      <c r="H19230" s="207" t="s">
        <v>1714</v>
      </c>
      <c r="I19230" s="234" t="s">
        <v>146</v>
      </c>
      <c r="J19230" s="208">
        <v>-7113.43</v>
      </c>
      <c r="K19230" s="79" t="str">
        <f>IFERROR(IFERROR(VLOOKUP(I19230,'DE-PARA'!B:D,3,0),VLOOKUP(I19230,'DE-PARA'!C:D,2,0)),"NÃO ENCONTRADO")</f>
        <v>Serviços</v>
      </c>
      <c r="L19230" s="56" t="str">
        <f>VLOOKUP(K19230,'Base -Receita-Despesa'!$B:$AS,1,FALSE)</f>
        <v>Serviços</v>
      </c>
    </row>
    <row r="19231" spans="1:12" x14ac:dyDescent="0.3">
      <c r="A19231" s="286" t="str">
        <f t="shared" si="600"/>
        <v>2020</v>
      </c>
      <c r="B19231" s="272" t="s">
        <v>691</v>
      </c>
      <c r="C19231" s="205" t="s">
        <v>692</v>
      </c>
      <c r="D19231" s="72" t="str">
        <f t="shared" si="601"/>
        <v>ago/2020</v>
      </c>
      <c r="E19231" s="206">
        <v>44047</v>
      </c>
      <c r="F19231" s="205">
        <v>4</v>
      </c>
      <c r="G19231" s="205" t="s">
        <v>287</v>
      </c>
      <c r="H19231" s="207" t="s">
        <v>3156</v>
      </c>
      <c r="I19231" s="234" t="s">
        <v>236</v>
      </c>
      <c r="J19231" s="208">
        <v>-16666.66</v>
      </c>
      <c r="K19231" s="79" t="str">
        <f>IFERROR(IFERROR(VLOOKUP(I19231,'DE-PARA'!B:D,3,0),VLOOKUP(I19231,'DE-PARA'!C:D,2,0)),"NÃO ENCONTRADO")</f>
        <v>Pessoal</v>
      </c>
      <c r="L19231" s="56" t="str">
        <f>VLOOKUP(K19231,'Base -Receita-Despesa'!$B:$AS,1,FALSE)</f>
        <v>Pessoal</v>
      </c>
    </row>
    <row r="19232" spans="1:12" x14ac:dyDescent="0.3">
      <c r="A19232" s="286" t="str">
        <f t="shared" si="600"/>
        <v>2020</v>
      </c>
      <c r="B19232" s="205" t="s">
        <v>691</v>
      </c>
      <c r="C19232" s="205" t="s">
        <v>692</v>
      </c>
      <c r="D19232" s="72" t="str">
        <f t="shared" si="601"/>
        <v>ago/2020</v>
      </c>
      <c r="E19232" s="206">
        <v>44047</v>
      </c>
      <c r="F19232" s="205">
        <v>4</v>
      </c>
      <c r="G19232" s="205" t="s">
        <v>287</v>
      </c>
      <c r="H19232" s="207" t="s">
        <v>3156</v>
      </c>
      <c r="I19232" s="207" t="s">
        <v>236</v>
      </c>
      <c r="J19232" s="208">
        <v>-16666.66</v>
      </c>
      <c r="K19232" s="79" t="str">
        <f>IFERROR(IFERROR(VLOOKUP(I19232,'DE-PARA'!B:D,3,0),VLOOKUP(I19232,'DE-PARA'!C:D,2,0)),"NÃO ENCONTRADO")</f>
        <v>Pessoal</v>
      </c>
      <c r="L19232" s="56" t="str">
        <f>VLOOKUP(K19232,'Base -Receita-Despesa'!$B:$AS,1,FALSE)</f>
        <v>Pessoal</v>
      </c>
    </row>
    <row r="19233" spans="1:12" x14ac:dyDescent="0.3">
      <c r="A19233" s="286" t="str">
        <f t="shared" si="600"/>
        <v>2020</v>
      </c>
      <c r="B19233" s="205" t="s">
        <v>691</v>
      </c>
      <c r="C19233" s="205" t="s">
        <v>692</v>
      </c>
      <c r="D19233" s="72" t="str">
        <f t="shared" si="601"/>
        <v>ago/2020</v>
      </c>
      <c r="E19233" s="206">
        <v>44047</v>
      </c>
      <c r="F19233" s="205" t="s">
        <v>210</v>
      </c>
      <c r="G19233" s="205" t="s">
        <v>287</v>
      </c>
      <c r="H19233" s="207" t="s">
        <v>133</v>
      </c>
      <c r="I19233" s="207" t="s">
        <v>130</v>
      </c>
      <c r="J19233" s="207">
        <v>-7.95</v>
      </c>
      <c r="K19233" s="79" t="str">
        <f>IFERROR(IFERROR(VLOOKUP(I19233,'DE-PARA'!B:D,3,0),VLOOKUP(I19233,'DE-PARA'!C:D,2,0)),"NÃO ENCONTRADO")</f>
        <v>Outras Saídas</v>
      </c>
      <c r="L19233" s="56" t="str">
        <f>VLOOKUP(K19233,'Base -Receita-Despesa'!$B:$AS,1,FALSE)</f>
        <v>Outras Saídas</v>
      </c>
    </row>
    <row r="19234" spans="1:12" x14ac:dyDescent="0.3">
      <c r="A19234" s="286" t="str">
        <f t="shared" si="600"/>
        <v>2020</v>
      </c>
      <c r="B19234" s="205" t="s">
        <v>691</v>
      </c>
      <c r="C19234" s="205" t="s">
        <v>692</v>
      </c>
      <c r="D19234" s="72" t="str">
        <f t="shared" si="601"/>
        <v>ago/2020</v>
      </c>
      <c r="E19234" s="206">
        <v>44048</v>
      </c>
      <c r="F19234" s="205" t="s">
        <v>125</v>
      </c>
      <c r="G19234" s="205" t="s">
        <v>287</v>
      </c>
      <c r="H19234" s="207" t="s">
        <v>2636</v>
      </c>
      <c r="I19234" s="207" t="s">
        <v>126</v>
      </c>
      <c r="J19234" s="208">
        <v>-4233.71</v>
      </c>
      <c r="K19234" s="79" t="str">
        <f>IFERROR(IFERROR(VLOOKUP(I19234,'DE-PARA'!B:D,3,0),VLOOKUP(I19234,'DE-PARA'!C:D,2,0)),"NÃO ENCONTRADO")</f>
        <v>Rescisões Trabalhistas</v>
      </c>
      <c r="L19234" s="56" t="str">
        <f>VLOOKUP(K19234,'Base -Receita-Despesa'!$B:$AS,1,FALSE)</f>
        <v>Rescisões Trabalhistas</v>
      </c>
    </row>
    <row r="19235" spans="1:12" x14ac:dyDescent="0.3">
      <c r="A19235" s="286" t="str">
        <f t="shared" si="600"/>
        <v>2020</v>
      </c>
      <c r="B19235" s="205" t="s">
        <v>691</v>
      </c>
      <c r="C19235" s="205" t="s">
        <v>692</v>
      </c>
      <c r="D19235" s="72" t="str">
        <f t="shared" si="601"/>
        <v>ago/2020</v>
      </c>
      <c r="E19235" s="206">
        <v>44048</v>
      </c>
      <c r="F19235" s="205" t="s">
        <v>211</v>
      </c>
      <c r="G19235" s="205" t="s">
        <v>287</v>
      </c>
      <c r="H19235" s="207" t="s">
        <v>3157</v>
      </c>
      <c r="I19235" s="207" t="s">
        <v>139</v>
      </c>
      <c r="J19235" s="208">
        <v>-5000</v>
      </c>
      <c r="K19235" s="79" t="str">
        <f>IFERROR(IFERROR(VLOOKUP(I19235,'DE-PARA'!B:D,3,0),VLOOKUP(I19235,'DE-PARA'!C:D,2,0)),"NÃO ENCONTRADO")</f>
        <v>Outras Saídas</v>
      </c>
      <c r="L19235" s="56" t="str">
        <f>VLOOKUP(K19235,'Base -Receita-Despesa'!$B:$AS,1,FALSE)</f>
        <v>Outras Saídas</v>
      </c>
    </row>
    <row r="19236" spans="1:12" x14ac:dyDescent="0.3">
      <c r="A19236" s="286" t="str">
        <f t="shared" si="600"/>
        <v>2020</v>
      </c>
      <c r="B19236" s="205" t="s">
        <v>691</v>
      </c>
      <c r="C19236" s="205" t="s">
        <v>692</v>
      </c>
      <c r="D19236" s="72" t="str">
        <f t="shared" si="601"/>
        <v>ago/2020</v>
      </c>
      <c r="E19236" s="206">
        <v>44049</v>
      </c>
      <c r="F19236" s="205" t="s">
        <v>3158</v>
      </c>
      <c r="G19236" s="205" t="s">
        <v>287</v>
      </c>
      <c r="H19236" s="207" t="s">
        <v>2899</v>
      </c>
      <c r="I19236" s="207" t="s">
        <v>145</v>
      </c>
      <c r="J19236" s="208">
        <v>-6007.82</v>
      </c>
      <c r="K19236" s="79" t="str">
        <f>IFERROR(IFERROR(VLOOKUP(I19236,'DE-PARA'!B:D,3,0),VLOOKUP(I19236,'DE-PARA'!C:D,2,0)),"NÃO ENCONTRADO")</f>
        <v>Pessoal</v>
      </c>
      <c r="L19236" s="56" t="str">
        <f>VLOOKUP(K19236,'Base -Receita-Despesa'!$B:$AS,1,FALSE)</f>
        <v>Pessoal</v>
      </c>
    </row>
    <row r="19237" spans="1:12" x14ac:dyDescent="0.3">
      <c r="A19237" s="286" t="str">
        <f t="shared" si="600"/>
        <v>2020</v>
      </c>
      <c r="B19237" s="205" t="s">
        <v>691</v>
      </c>
      <c r="C19237" s="205" t="s">
        <v>692</v>
      </c>
      <c r="D19237" s="72" t="str">
        <f t="shared" si="601"/>
        <v>ago/2020</v>
      </c>
      <c r="E19237" s="206">
        <v>44049</v>
      </c>
      <c r="F19237" s="205" t="s">
        <v>210</v>
      </c>
      <c r="G19237" s="205" t="s">
        <v>287</v>
      </c>
      <c r="H19237" s="207" t="s">
        <v>196</v>
      </c>
      <c r="I19237" s="207" t="s">
        <v>130</v>
      </c>
      <c r="J19237" s="207">
        <v>-10</v>
      </c>
      <c r="K19237" s="79" t="str">
        <f>IFERROR(IFERROR(VLOOKUP(I19237,'DE-PARA'!B:D,3,0),VLOOKUP(I19237,'DE-PARA'!C:D,2,0)),"NÃO ENCONTRADO")</f>
        <v>Outras Saídas</v>
      </c>
      <c r="L19237" s="56" t="str">
        <f>VLOOKUP(K19237,'Base -Receita-Despesa'!$B:$AS,1,FALSE)</f>
        <v>Outras Saídas</v>
      </c>
    </row>
    <row r="19238" spans="1:12" x14ac:dyDescent="0.3">
      <c r="A19238" s="286" t="str">
        <f t="shared" si="600"/>
        <v>2020</v>
      </c>
      <c r="B19238" s="205" t="s">
        <v>693</v>
      </c>
      <c r="C19238" s="205" t="s">
        <v>692</v>
      </c>
      <c r="D19238" s="72" t="str">
        <f t="shared" si="601"/>
        <v>ago/2020</v>
      </c>
      <c r="E19238" s="206">
        <v>44054</v>
      </c>
      <c r="F19238" s="205" t="s">
        <v>140</v>
      </c>
      <c r="G19238" s="205" t="s">
        <v>287</v>
      </c>
      <c r="H19238" s="207" t="s">
        <v>140</v>
      </c>
      <c r="I19238" s="207" t="s">
        <v>227</v>
      </c>
      <c r="J19238" s="208">
        <v>2132691.2999999998</v>
      </c>
      <c r="K19238" s="79" t="str">
        <f>IFERROR(IFERROR(VLOOKUP(I19238,'DE-PARA'!B:D,3,0),VLOOKUP(I19238,'DE-PARA'!C:D,2,0)),"NÃO ENCONTRADO")</f>
        <v>Repasses Contrato de Gestão</v>
      </c>
      <c r="L19238" s="56" t="str">
        <f>VLOOKUP(K19238,'Base -Receita-Despesa'!$B:$AS,1,FALSE)</f>
        <v>Repasses Contrato de Gestão</v>
      </c>
    </row>
    <row r="19239" spans="1:12" x14ac:dyDescent="0.3">
      <c r="A19239" s="286" t="str">
        <f t="shared" si="600"/>
        <v>2020</v>
      </c>
      <c r="B19239" s="205" t="s">
        <v>693</v>
      </c>
      <c r="C19239" s="205" t="s">
        <v>692</v>
      </c>
      <c r="D19239" s="72" t="str">
        <f t="shared" si="601"/>
        <v>ago/2020</v>
      </c>
      <c r="E19239" s="206">
        <v>44054</v>
      </c>
      <c r="F19239" s="205" t="s">
        <v>140</v>
      </c>
      <c r="G19239" s="205" t="s">
        <v>287</v>
      </c>
      <c r="H19239" s="207" t="s">
        <v>140</v>
      </c>
      <c r="I19239" s="207" t="s">
        <v>227</v>
      </c>
      <c r="J19239" s="208">
        <v>262925.2</v>
      </c>
      <c r="K19239" s="79" t="str">
        <f>IFERROR(IFERROR(VLOOKUP(I19239,'DE-PARA'!B:D,3,0),VLOOKUP(I19239,'DE-PARA'!C:D,2,0)),"NÃO ENCONTRADO")</f>
        <v>Repasses Contrato de Gestão</v>
      </c>
      <c r="L19239" s="56" t="str">
        <f>VLOOKUP(K19239,'Base -Receita-Despesa'!$B:$AS,1,FALSE)</f>
        <v>Repasses Contrato de Gestão</v>
      </c>
    </row>
    <row r="19240" spans="1:12" x14ac:dyDescent="0.3">
      <c r="A19240" s="286" t="str">
        <f t="shared" si="600"/>
        <v>2020</v>
      </c>
      <c r="B19240" s="205" t="s">
        <v>693</v>
      </c>
      <c r="C19240" s="205" t="s">
        <v>692</v>
      </c>
      <c r="D19240" s="72" t="str">
        <f t="shared" si="601"/>
        <v>ago/2020</v>
      </c>
      <c r="E19240" s="206">
        <v>44054</v>
      </c>
      <c r="F19240" s="205" t="s">
        <v>201</v>
      </c>
      <c r="G19240" s="205" t="s">
        <v>287</v>
      </c>
      <c r="H19240" s="207" t="s">
        <v>1887</v>
      </c>
      <c r="I19240" s="207" t="s">
        <v>123</v>
      </c>
      <c r="J19240" s="208">
        <v>-500000</v>
      </c>
      <c r="K19240" s="79" t="str">
        <f>IFERROR(IFERROR(VLOOKUP(I19240,'DE-PARA'!B:D,3,0),VLOOKUP(I19240,'DE-PARA'!C:D,2,0)),"NÃO ENCONTRADO")</f>
        <v>TEV – Transferências Entre Contas (Entradas)</v>
      </c>
      <c r="L19240" s="56" t="str">
        <f>VLOOKUP(K19240,'Base -Receita-Despesa'!$B:$AS,1,FALSE)</f>
        <v>TEV – Transferências Entre Contas (Entradas)</v>
      </c>
    </row>
    <row r="19241" spans="1:12" x14ac:dyDescent="0.3">
      <c r="A19241" s="286" t="str">
        <f t="shared" si="600"/>
        <v>2020</v>
      </c>
      <c r="B19241" s="205" t="s">
        <v>693</v>
      </c>
      <c r="C19241" s="205" t="s">
        <v>692</v>
      </c>
      <c r="D19241" s="72" t="str">
        <f t="shared" si="601"/>
        <v>ago/2020</v>
      </c>
      <c r="E19241" s="206">
        <v>44054</v>
      </c>
      <c r="F19241" s="205" t="s">
        <v>210</v>
      </c>
      <c r="G19241" s="205" t="s">
        <v>287</v>
      </c>
      <c r="H19241" s="207" t="s">
        <v>321</v>
      </c>
      <c r="I19241" s="207" t="s">
        <v>130</v>
      </c>
      <c r="J19241" s="207">
        <v>-99</v>
      </c>
      <c r="K19241" s="79" t="str">
        <f>IFERROR(IFERROR(VLOOKUP(I19241,'DE-PARA'!B:D,3,0),VLOOKUP(I19241,'DE-PARA'!C:D,2,0)),"NÃO ENCONTRADO")</f>
        <v>Outras Saídas</v>
      </c>
      <c r="L19241" s="56" t="str">
        <f>VLOOKUP(K19241,'Base -Receita-Despesa'!$B:$AS,1,FALSE)</f>
        <v>Outras Saídas</v>
      </c>
    </row>
    <row r="19242" spans="1:12" x14ac:dyDescent="0.3">
      <c r="A19242" s="286" t="str">
        <f t="shared" si="600"/>
        <v>2020</v>
      </c>
      <c r="B19242" s="205" t="s">
        <v>691</v>
      </c>
      <c r="C19242" s="205" t="s">
        <v>692</v>
      </c>
      <c r="D19242" s="72" t="str">
        <f t="shared" si="601"/>
        <v>ago/2020</v>
      </c>
      <c r="E19242" s="206">
        <v>44054</v>
      </c>
      <c r="F19242" s="205" t="s">
        <v>201</v>
      </c>
      <c r="G19242" s="205" t="s">
        <v>287</v>
      </c>
      <c r="H19242" s="207" t="s">
        <v>1887</v>
      </c>
      <c r="I19242" s="207" t="s">
        <v>123</v>
      </c>
      <c r="J19242" s="208">
        <v>500000</v>
      </c>
      <c r="K19242" s="79" t="str">
        <f>IFERROR(IFERROR(VLOOKUP(I19242,'DE-PARA'!B:D,3,0),VLOOKUP(I19242,'DE-PARA'!C:D,2,0)),"NÃO ENCONTRADO")</f>
        <v>TEV – Transferências Entre Contas (Entradas)</v>
      </c>
      <c r="L19242" s="56" t="str">
        <f>VLOOKUP(K19242,'Base -Receita-Despesa'!$B:$AS,1,FALSE)</f>
        <v>TEV – Transferências Entre Contas (Entradas)</v>
      </c>
    </row>
    <row r="19243" spans="1:12" x14ac:dyDescent="0.3">
      <c r="A19243" s="286" t="str">
        <f t="shared" si="600"/>
        <v>2020</v>
      </c>
      <c r="B19243" s="205" t="s">
        <v>691</v>
      </c>
      <c r="C19243" s="205" t="s">
        <v>692</v>
      </c>
      <c r="D19243" s="72" t="str">
        <f t="shared" si="601"/>
        <v>ago/2020</v>
      </c>
      <c r="E19243" s="206">
        <v>44054</v>
      </c>
      <c r="F19243" s="205" t="s">
        <v>131</v>
      </c>
      <c r="G19243" s="205" t="s">
        <v>287</v>
      </c>
      <c r="H19243" s="207" t="s">
        <v>3007</v>
      </c>
      <c r="I19243" s="207" t="s">
        <v>132</v>
      </c>
      <c r="J19243" s="208">
        <v>-1226.74</v>
      </c>
      <c r="K19243" s="79" t="str">
        <f>IFERROR(IFERROR(VLOOKUP(I19243,'DE-PARA'!B:D,3,0),VLOOKUP(I19243,'DE-PARA'!C:D,2,0)),"NÃO ENCONTRADO")</f>
        <v>Pessoal</v>
      </c>
      <c r="L19243" s="56" t="str">
        <f>VLOOKUP(K19243,'Base -Receita-Despesa'!$B:$AS,1,FALSE)</f>
        <v>Pessoal</v>
      </c>
    </row>
    <row r="19244" spans="1:12" x14ac:dyDescent="0.3">
      <c r="A19244" s="286" t="str">
        <f t="shared" si="600"/>
        <v>2020</v>
      </c>
      <c r="B19244" s="205" t="s">
        <v>691</v>
      </c>
      <c r="C19244" s="205" t="s">
        <v>692</v>
      </c>
      <c r="D19244" s="72" t="str">
        <f t="shared" si="601"/>
        <v>ago/2020</v>
      </c>
      <c r="E19244" s="206">
        <v>44054</v>
      </c>
      <c r="F19244" s="205" t="s">
        <v>131</v>
      </c>
      <c r="G19244" s="205" t="s">
        <v>287</v>
      </c>
      <c r="H19244" s="207" t="s">
        <v>3159</v>
      </c>
      <c r="I19244" s="207" t="s">
        <v>132</v>
      </c>
      <c r="J19244" s="208">
        <v>-1042</v>
      </c>
      <c r="K19244" s="79" t="str">
        <f>IFERROR(IFERROR(VLOOKUP(I19244,'DE-PARA'!B:D,3,0),VLOOKUP(I19244,'DE-PARA'!C:D,2,0)),"NÃO ENCONTRADO")</f>
        <v>Pessoal</v>
      </c>
      <c r="L19244" s="56" t="str">
        <f>VLOOKUP(K19244,'Base -Receita-Despesa'!$B:$AS,1,FALSE)</f>
        <v>Pessoal</v>
      </c>
    </row>
    <row r="19245" spans="1:12" x14ac:dyDescent="0.3">
      <c r="A19245" s="286" t="str">
        <f t="shared" si="600"/>
        <v>2020</v>
      </c>
      <c r="B19245" s="205" t="s">
        <v>691</v>
      </c>
      <c r="C19245" s="205" t="s">
        <v>692</v>
      </c>
      <c r="D19245" s="72" t="str">
        <f t="shared" si="601"/>
        <v>ago/2020</v>
      </c>
      <c r="E19245" s="206">
        <v>44054</v>
      </c>
      <c r="F19245" s="205" t="s">
        <v>131</v>
      </c>
      <c r="G19245" s="205" t="s">
        <v>287</v>
      </c>
      <c r="H19245" s="207" t="s">
        <v>3114</v>
      </c>
      <c r="I19245" s="207" t="s">
        <v>132</v>
      </c>
      <c r="J19245" s="208">
        <v>-1173.3399999999999</v>
      </c>
      <c r="K19245" s="79" t="str">
        <f>IFERROR(IFERROR(VLOOKUP(I19245,'DE-PARA'!B:D,3,0),VLOOKUP(I19245,'DE-PARA'!C:D,2,0)),"NÃO ENCONTRADO")</f>
        <v>Pessoal</v>
      </c>
      <c r="L19245" s="56" t="str">
        <f>VLOOKUP(K19245,'Base -Receita-Despesa'!$B:$AS,1,FALSE)</f>
        <v>Pessoal</v>
      </c>
    </row>
    <row r="19246" spans="1:12" x14ac:dyDescent="0.3">
      <c r="A19246" s="286" t="str">
        <f t="shared" si="600"/>
        <v>2020</v>
      </c>
      <c r="B19246" s="205" t="s">
        <v>691</v>
      </c>
      <c r="C19246" s="205" t="s">
        <v>692</v>
      </c>
      <c r="D19246" s="72" t="str">
        <f t="shared" si="601"/>
        <v>ago/2020</v>
      </c>
      <c r="E19246" s="206">
        <v>44054</v>
      </c>
      <c r="F19246" s="205" t="s">
        <v>131</v>
      </c>
      <c r="G19246" s="205" t="s">
        <v>287</v>
      </c>
      <c r="H19246" s="207" t="s">
        <v>3160</v>
      </c>
      <c r="I19246" s="207" t="s">
        <v>132</v>
      </c>
      <c r="J19246" s="208">
        <v>-446346.54</v>
      </c>
      <c r="K19246" s="79" t="str">
        <f>IFERROR(IFERROR(VLOOKUP(I19246,'DE-PARA'!B:D,3,0),VLOOKUP(I19246,'DE-PARA'!C:D,2,0)),"NÃO ENCONTRADO")</f>
        <v>Pessoal</v>
      </c>
      <c r="L19246" s="56" t="str">
        <f>VLOOKUP(K19246,'Base -Receita-Despesa'!$B:$AS,1,FALSE)</f>
        <v>Pessoal</v>
      </c>
    </row>
    <row r="19247" spans="1:12" x14ac:dyDescent="0.3">
      <c r="A19247" s="286" t="str">
        <f t="shared" si="600"/>
        <v>2020</v>
      </c>
      <c r="B19247" s="205" t="s">
        <v>691</v>
      </c>
      <c r="C19247" s="205" t="s">
        <v>692</v>
      </c>
      <c r="D19247" s="72" t="str">
        <f t="shared" si="601"/>
        <v>ago/2020</v>
      </c>
      <c r="E19247" s="206">
        <v>44055</v>
      </c>
      <c r="F19247" s="205" t="s">
        <v>201</v>
      </c>
      <c r="G19247" s="205" t="s">
        <v>287</v>
      </c>
      <c r="H19247" s="207" t="s">
        <v>1887</v>
      </c>
      <c r="I19247" s="207" t="s">
        <v>123</v>
      </c>
      <c r="J19247" s="208">
        <v>-500000</v>
      </c>
      <c r="K19247" s="79" t="str">
        <f>IFERROR(IFERROR(VLOOKUP(I19247,'DE-PARA'!B:D,3,0),VLOOKUP(I19247,'DE-PARA'!C:D,2,0)),"NÃO ENCONTRADO")</f>
        <v>TEV – Transferências Entre Contas (Entradas)</v>
      </c>
      <c r="L19247" s="56" t="str">
        <f>VLOOKUP(K19247,'Base -Receita-Despesa'!$B:$AS,1,FALSE)</f>
        <v>TEV – Transferências Entre Contas (Entradas)</v>
      </c>
    </row>
    <row r="19248" spans="1:12" x14ac:dyDescent="0.3">
      <c r="A19248" s="286" t="str">
        <f t="shared" si="600"/>
        <v>2020</v>
      </c>
      <c r="B19248" s="205" t="s">
        <v>691</v>
      </c>
      <c r="C19248" s="205" t="s">
        <v>692</v>
      </c>
      <c r="D19248" s="72" t="str">
        <f t="shared" si="601"/>
        <v>ago/2020</v>
      </c>
      <c r="E19248" s="206">
        <v>44055</v>
      </c>
      <c r="F19248" s="205">
        <v>5</v>
      </c>
      <c r="G19248" s="205" t="s">
        <v>287</v>
      </c>
      <c r="H19248" s="207" t="s">
        <v>3156</v>
      </c>
      <c r="I19248" s="207" t="s">
        <v>236</v>
      </c>
      <c r="J19248" s="208">
        <v>25000</v>
      </c>
      <c r="K19248" s="79" t="str">
        <f>IFERROR(IFERROR(VLOOKUP(I19248,'DE-PARA'!B:D,3,0),VLOOKUP(I19248,'DE-PARA'!C:D,2,0)),"NÃO ENCONTRADO")</f>
        <v>Pessoal</v>
      </c>
      <c r="L19248" s="56" t="str">
        <f>VLOOKUP(K19248,'Base -Receita-Despesa'!$B:$AS,1,FALSE)</f>
        <v>Pessoal</v>
      </c>
    </row>
    <row r="19249" spans="1:12" x14ac:dyDescent="0.3">
      <c r="A19249" s="286" t="str">
        <f t="shared" si="600"/>
        <v>2020</v>
      </c>
      <c r="B19249" s="205" t="s">
        <v>691</v>
      </c>
      <c r="C19249" s="205" t="s">
        <v>692</v>
      </c>
      <c r="D19249" s="72" t="str">
        <f t="shared" si="601"/>
        <v>ago/2020</v>
      </c>
      <c r="E19249" s="206">
        <v>44055</v>
      </c>
      <c r="F19249" s="205" t="s">
        <v>201</v>
      </c>
      <c r="G19249" s="205" t="s">
        <v>287</v>
      </c>
      <c r="H19249" s="207" t="s">
        <v>1887</v>
      </c>
      <c r="I19249" s="207" t="s">
        <v>123</v>
      </c>
      <c r="J19249" s="208">
        <v>500000</v>
      </c>
      <c r="K19249" s="79" t="str">
        <f>IFERROR(IFERROR(VLOOKUP(I19249,'DE-PARA'!B:D,3,0),VLOOKUP(I19249,'DE-PARA'!C:D,2,0)),"NÃO ENCONTRADO")</f>
        <v>TEV – Transferências Entre Contas (Entradas)</v>
      </c>
      <c r="L19249" s="56" t="str">
        <f>VLOOKUP(K19249,'Base -Receita-Despesa'!$B:$AS,1,FALSE)</f>
        <v>TEV – Transferências Entre Contas (Entradas)</v>
      </c>
    </row>
    <row r="19250" spans="1:12" x14ac:dyDescent="0.3">
      <c r="A19250" s="286" t="str">
        <f t="shared" si="600"/>
        <v>2020</v>
      </c>
      <c r="B19250" s="205" t="s">
        <v>691</v>
      </c>
      <c r="C19250" s="205" t="s">
        <v>692</v>
      </c>
      <c r="D19250" s="72" t="str">
        <f t="shared" si="601"/>
        <v>ago/2020</v>
      </c>
      <c r="E19250" s="206">
        <v>44055</v>
      </c>
      <c r="F19250" s="205">
        <v>5</v>
      </c>
      <c r="G19250" s="205" t="s">
        <v>287</v>
      </c>
      <c r="H19250" s="207" t="s">
        <v>3156</v>
      </c>
      <c r="I19250" s="207" t="s">
        <v>236</v>
      </c>
      <c r="J19250" s="208">
        <v>-25000</v>
      </c>
      <c r="K19250" s="79" t="str">
        <f>IFERROR(IFERROR(VLOOKUP(I19250,'DE-PARA'!B:D,3,0),VLOOKUP(I19250,'DE-PARA'!C:D,2,0)),"NÃO ENCONTRADO")</f>
        <v>Pessoal</v>
      </c>
      <c r="L19250" s="56" t="str">
        <f>VLOOKUP(K19250,'Base -Receita-Despesa'!$B:$AS,1,FALSE)</f>
        <v>Pessoal</v>
      </c>
    </row>
    <row r="19251" spans="1:12" x14ac:dyDescent="0.3">
      <c r="A19251" s="286" t="str">
        <f t="shared" si="600"/>
        <v>2020</v>
      </c>
      <c r="B19251" s="205" t="s">
        <v>691</v>
      </c>
      <c r="C19251" s="205" t="s">
        <v>692</v>
      </c>
      <c r="D19251" s="72" t="str">
        <f t="shared" si="601"/>
        <v>ago/2020</v>
      </c>
      <c r="E19251" s="206">
        <v>44055</v>
      </c>
      <c r="F19251" s="205">
        <v>46</v>
      </c>
      <c r="G19251" s="205" t="s">
        <v>287</v>
      </c>
      <c r="H19251" s="207" t="s">
        <v>3040</v>
      </c>
      <c r="I19251" s="207" t="s">
        <v>236</v>
      </c>
      <c r="J19251" s="208">
        <v>-20000</v>
      </c>
      <c r="K19251" s="79" t="str">
        <f>IFERROR(IFERROR(VLOOKUP(I19251,'DE-PARA'!B:D,3,0),VLOOKUP(I19251,'DE-PARA'!C:D,2,0)),"NÃO ENCONTRADO")</f>
        <v>Pessoal</v>
      </c>
      <c r="L19251" s="56" t="str">
        <f>VLOOKUP(K19251,'Base -Receita-Despesa'!$B:$AS,1,FALSE)</f>
        <v>Pessoal</v>
      </c>
    </row>
    <row r="19252" spans="1:12" x14ac:dyDescent="0.3">
      <c r="A19252" s="286" t="str">
        <f t="shared" si="600"/>
        <v>2020</v>
      </c>
      <c r="B19252" s="205" t="s">
        <v>691</v>
      </c>
      <c r="C19252" s="205" t="s">
        <v>692</v>
      </c>
      <c r="D19252" s="72" t="str">
        <f t="shared" si="601"/>
        <v>ago/2020</v>
      </c>
      <c r="E19252" s="206">
        <v>44055</v>
      </c>
      <c r="F19252" s="205">
        <v>5</v>
      </c>
      <c r="G19252" s="205" t="s">
        <v>287</v>
      </c>
      <c r="H19252" s="207" t="s">
        <v>3156</v>
      </c>
      <c r="I19252" s="207" t="s">
        <v>236</v>
      </c>
      <c r="J19252" s="208">
        <v>-25000</v>
      </c>
      <c r="K19252" s="79" t="str">
        <f>IFERROR(IFERROR(VLOOKUP(I19252,'DE-PARA'!B:D,3,0),VLOOKUP(I19252,'DE-PARA'!C:D,2,0)),"NÃO ENCONTRADO")</f>
        <v>Pessoal</v>
      </c>
      <c r="L19252" s="56" t="str">
        <f>VLOOKUP(K19252,'Base -Receita-Despesa'!$B:$AS,1,FALSE)</f>
        <v>Pessoal</v>
      </c>
    </row>
    <row r="19253" spans="1:12" x14ac:dyDescent="0.3">
      <c r="A19253" s="286" t="str">
        <f t="shared" si="600"/>
        <v>2020</v>
      </c>
      <c r="B19253" s="205" t="s">
        <v>691</v>
      </c>
      <c r="C19253" s="205" t="s">
        <v>692</v>
      </c>
      <c r="D19253" s="72" t="str">
        <f t="shared" si="601"/>
        <v>ago/2020</v>
      </c>
      <c r="E19253" s="206">
        <v>44055</v>
      </c>
      <c r="F19253" s="205">
        <v>6</v>
      </c>
      <c r="G19253" s="205" t="s">
        <v>287</v>
      </c>
      <c r="H19253" s="207" t="s">
        <v>2911</v>
      </c>
      <c r="I19253" s="207" t="s">
        <v>118</v>
      </c>
      <c r="J19253" s="208">
        <v>-10000</v>
      </c>
      <c r="K19253" s="79" t="str">
        <f>IFERROR(IFERROR(VLOOKUP(I19253,'DE-PARA'!B:D,3,0),VLOOKUP(I19253,'DE-PARA'!C:D,2,0)),"NÃO ENCONTRADO")</f>
        <v>Serviços</v>
      </c>
      <c r="L19253" s="56" t="str">
        <f>VLOOKUP(K19253,'Base -Receita-Despesa'!$B:$AS,1,FALSE)</f>
        <v>Serviços</v>
      </c>
    </row>
    <row r="19254" spans="1:12" x14ac:dyDescent="0.3">
      <c r="A19254" s="286" t="str">
        <f t="shared" si="600"/>
        <v>2020</v>
      </c>
      <c r="B19254" s="205" t="s">
        <v>691</v>
      </c>
      <c r="C19254" s="205" t="s">
        <v>692</v>
      </c>
      <c r="D19254" s="72" t="str">
        <f t="shared" si="601"/>
        <v>ago/2020</v>
      </c>
      <c r="E19254" s="206">
        <v>44055</v>
      </c>
      <c r="F19254" s="205" t="s">
        <v>210</v>
      </c>
      <c r="G19254" s="205" t="s">
        <v>287</v>
      </c>
      <c r="H19254" s="207" t="s">
        <v>196</v>
      </c>
      <c r="I19254" s="207" t="s">
        <v>130</v>
      </c>
      <c r="J19254" s="207">
        <v>-10</v>
      </c>
      <c r="K19254" s="79" t="str">
        <f>IFERROR(IFERROR(VLOOKUP(I19254,'DE-PARA'!B:D,3,0),VLOOKUP(I19254,'DE-PARA'!C:D,2,0)),"NÃO ENCONTRADO")</f>
        <v>Outras Saídas</v>
      </c>
      <c r="L19254" s="56" t="str">
        <f>VLOOKUP(K19254,'Base -Receita-Despesa'!$B:$AS,1,FALSE)</f>
        <v>Outras Saídas</v>
      </c>
    </row>
    <row r="19255" spans="1:12" x14ac:dyDescent="0.3">
      <c r="A19255" s="286" t="str">
        <f t="shared" ref="A19255:A19318" si="602">IF(K19255="NÃO ENCONTRADO",0,RIGHT(D19255,4))</f>
        <v>2020</v>
      </c>
      <c r="B19255" s="205" t="s">
        <v>691</v>
      </c>
      <c r="C19255" s="205" t="s">
        <v>692</v>
      </c>
      <c r="D19255" s="72" t="str">
        <f t="shared" si="601"/>
        <v>ago/2020</v>
      </c>
      <c r="E19255" s="206">
        <v>44055</v>
      </c>
      <c r="F19255" s="205" t="s">
        <v>210</v>
      </c>
      <c r="G19255" s="205" t="s">
        <v>287</v>
      </c>
      <c r="H19255" s="207" t="s">
        <v>196</v>
      </c>
      <c r="I19255" s="207" t="s">
        <v>130</v>
      </c>
      <c r="J19255" s="207">
        <v>-10</v>
      </c>
      <c r="K19255" s="79" t="str">
        <f>IFERROR(IFERROR(VLOOKUP(I19255,'DE-PARA'!B:D,3,0),VLOOKUP(I19255,'DE-PARA'!C:D,2,0)),"NÃO ENCONTRADO")</f>
        <v>Outras Saídas</v>
      </c>
      <c r="L19255" s="56" t="str">
        <f>VLOOKUP(K19255,'Base -Receita-Despesa'!$B:$AS,1,FALSE)</f>
        <v>Outras Saídas</v>
      </c>
    </row>
    <row r="19256" spans="1:12" x14ac:dyDescent="0.3">
      <c r="A19256" s="286" t="str">
        <f t="shared" si="602"/>
        <v>2020</v>
      </c>
      <c r="B19256" s="205" t="s">
        <v>691</v>
      </c>
      <c r="C19256" s="205" t="s">
        <v>692</v>
      </c>
      <c r="D19256" s="72" t="str">
        <f t="shared" si="601"/>
        <v>ago/2020</v>
      </c>
      <c r="E19256" s="206">
        <v>44055</v>
      </c>
      <c r="F19256" s="205" t="s">
        <v>210</v>
      </c>
      <c r="G19256" s="205" t="s">
        <v>287</v>
      </c>
      <c r="H19256" s="207" t="s">
        <v>196</v>
      </c>
      <c r="I19256" s="207" t="s">
        <v>130</v>
      </c>
      <c r="J19256" s="207">
        <v>-10</v>
      </c>
      <c r="K19256" s="79" t="str">
        <f>IFERROR(IFERROR(VLOOKUP(I19256,'DE-PARA'!B:D,3,0),VLOOKUP(I19256,'DE-PARA'!C:D,2,0)),"NÃO ENCONTRADO")</f>
        <v>Outras Saídas</v>
      </c>
      <c r="L19256" s="56" t="str">
        <f>VLOOKUP(K19256,'Base -Receita-Despesa'!$B:$AS,1,FALSE)</f>
        <v>Outras Saídas</v>
      </c>
    </row>
    <row r="19257" spans="1:12" x14ac:dyDescent="0.3">
      <c r="A19257" s="286" t="str">
        <f t="shared" si="602"/>
        <v>2020</v>
      </c>
      <c r="B19257" s="205" t="s">
        <v>693</v>
      </c>
      <c r="C19257" s="205" t="s">
        <v>692</v>
      </c>
      <c r="D19257" s="72" t="str">
        <f t="shared" si="601"/>
        <v>ago/2020</v>
      </c>
      <c r="E19257" s="206">
        <v>44056</v>
      </c>
      <c r="F19257" s="205" t="s">
        <v>201</v>
      </c>
      <c r="G19257" s="205" t="s">
        <v>3161</v>
      </c>
      <c r="H19257" s="207" t="s">
        <v>1887</v>
      </c>
      <c r="I19257" s="207" t="s">
        <v>123</v>
      </c>
      <c r="J19257" s="208">
        <v>-500000</v>
      </c>
      <c r="K19257" s="79" t="str">
        <f>IFERROR(IFERROR(VLOOKUP(I19257,'DE-PARA'!B:D,3,0),VLOOKUP(I19257,'DE-PARA'!C:D,2,0)),"NÃO ENCONTRADO")</f>
        <v>TEV – Transferências Entre Contas (Entradas)</v>
      </c>
      <c r="L19257" s="56" t="str">
        <f>VLOOKUP(K19257,'Base -Receita-Despesa'!$B:$AS,1,FALSE)</f>
        <v>TEV – Transferências Entre Contas (Entradas)</v>
      </c>
    </row>
    <row r="19258" spans="1:12" x14ac:dyDescent="0.3">
      <c r="A19258" s="286" t="str">
        <f t="shared" si="602"/>
        <v>2020</v>
      </c>
      <c r="B19258" s="205" t="s">
        <v>691</v>
      </c>
      <c r="C19258" s="205" t="s">
        <v>692</v>
      </c>
      <c r="D19258" s="72" t="str">
        <f t="shared" si="601"/>
        <v>ago/2020</v>
      </c>
      <c r="E19258" s="206">
        <v>44056</v>
      </c>
      <c r="F19258" s="205">
        <v>313</v>
      </c>
      <c r="G19258" s="205" t="s">
        <v>287</v>
      </c>
      <c r="H19258" s="207" t="s">
        <v>3075</v>
      </c>
      <c r="I19258" s="207" t="s">
        <v>235</v>
      </c>
      <c r="J19258" s="208">
        <v>9100</v>
      </c>
      <c r="K19258" s="79" t="str">
        <f>IFERROR(IFERROR(VLOOKUP(I19258,'DE-PARA'!B:D,3,0),VLOOKUP(I19258,'DE-PARA'!C:D,2,0)),"NÃO ENCONTRADO")</f>
        <v>Pessoal</v>
      </c>
      <c r="L19258" s="56" t="str">
        <f>VLOOKUP(K19258,'Base -Receita-Despesa'!$B:$AS,1,FALSE)</f>
        <v>Pessoal</v>
      </c>
    </row>
    <row r="19259" spans="1:12" x14ac:dyDescent="0.3">
      <c r="A19259" s="286" t="str">
        <f t="shared" si="602"/>
        <v>2020</v>
      </c>
      <c r="B19259" s="205" t="s">
        <v>691</v>
      </c>
      <c r="C19259" s="205" t="s">
        <v>692</v>
      </c>
      <c r="D19259" s="72" t="str">
        <f t="shared" si="601"/>
        <v>ago/2020</v>
      </c>
      <c r="E19259" s="206">
        <v>44056</v>
      </c>
      <c r="F19259" s="205">
        <v>62</v>
      </c>
      <c r="G19259" s="205" t="s">
        <v>287</v>
      </c>
      <c r="H19259" s="207" t="s">
        <v>3053</v>
      </c>
      <c r="I19259" s="207" t="s">
        <v>235</v>
      </c>
      <c r="J19259" s="208">
        <v>5600</v>
      </c>
      <c r="K19259" s="79" t="str">
        <f>IFERROR(IFERROR(VLOOKUP(I19259,'DE-PARA'!B:D,3,0),VLOOKUP(I19259,'DE-PARA'!C:D,2,0)),"NÃO ENCONTRADO")</f>
        <v>Pessoal</v>
      </c>
      <c r="L19259" s="56" t="str">
        <f>VLOOKUP(K19259,'Base -Receita-Despesa'!$B:$AS,1,FALSE)</f>
        <v>Pessoal</v>
      </c>
    </row>
    <row r="19260" spans="1:12" x14ac:dyDescent="0.3">
      <c r="A19260" s="286" t="str">
        <f t="shared" si="602"/>
        <v>2020</v>
      </c>
      <c r="B19260" s="205" t="s">
        <v>691</v>
      </c>
      <c r="C19260" s="205" t="s">
        <v>692</v>
      </c>
      <c r="D19260" s="72" t="str">
        <f t="shared" si="601"/>
        <v>ago/2020</v>
      </c>
      <c r="E19260" s="206">
        <v>44056</v>
      </c>
      <c r="F19260" s="205" t="s">
        <v>201</v>
      </c>
      <c r="G19260" s="205" t="s">
        <v>3161</v>
      </c>
      <c r="H19260" s="207" t="s">
        <v>1887</v>
      </c>
      <c r="I19260" s="207" t="s">
        <v>123</v>
      </c>
      <c r="J19260" s="208">
        <v>500000</v>
      </c>
      <c r="K19260" s="79" t="str">
        <f>IFERROR(IFERROR(VLOOKUP(I19260,'DE-PARA'!B:D,3,0),VLOOKUP(I19260,'DE-PARA'!C:D,2,0)),"NÃO ENCONTRADO")</f>
        <v>TEV – Transferências Entre Contas (Entradas)</v>
      </c>
      <c r="L19260" s="56" t="str">
        <f>VLOOKUP(K19260,'Base -Receita-Despesa'!$B:$AS,1,FALSE)</f>
        <v>TEV – Transferências Entre Contas (Entradas)</v>
      </c>
    </row>
    <row r="19261" spans="1:12" x14ac:dyDescent="0.3">
      <c r="A19261" s="286" t="str">
        <f t="shared" si="602"/>
        <v>2020</v>
      </c>
      <c r="B19261" s="205" t="s">
        <v>691</v>
      </c>
      <c r="C19261" s="205" t="s">
        <v>692</v>
      </c>
      <c r="D19261" s="72" t="str">
        <f t="shared" si="601"/>
        <v>ago/2020</v>
      </c>
      <c r="E19261" s="206">
        <v>44056</v>
      </c>
      <c r="F19261" s="205">
        <v>124</v>
      </c>
      <c r="G19261" s="205" t="s">
        <v>287</v>
      </c>
      <c r="H19261" s="207" t="s">
        <v>327</v>
      </c>
      <c r="I19261" s="207" t="s">
        <v>134</v>
      </c>
      <c r="J19261" s="208">
        <v>-44492</v>
      </c>
      <c r="K19261" s="79" t="str">
        <f>IFERROR(IFERROR(VLOOKUP(I19261,'DE-PARA'!B:D,3,0),VLOOKUP(I19261,'DE-PARA'!C:D,2,0)),"NÃO ENCONTRADO")</f>
        <v>Serviços</v>
      </c>
      <c r="L19261" s="56" t="str">
        <f>VLOOKUP(K19261,'Base -Receita-Despesa'!$B:$AS,1,FALSE)</f>
        <v>Serviços</v>
      </c>
    </row>
    <row r="19262" spans="1:12" x14ac:dyDescent="0.3">
      <c r="A19262" s="286" t="str">
        <f t="shared" si="602"/>
        <v>2020</v>
      </c>
      <c r="B19262" s="205" t="s">
        <v>691</v>
      </c>
      <c r="C19262" s="205" t="s">
        <v>692</v>
      </c>
      <c r="D19262" s="72" t="str">
        <f t="shared" si="601"/>
        <v>ago/2020</v>
      </c>
      <c r="E19262" s="206">
        <v>44056</v>
      </c>
      <c r="F19262" s="205">
        <v>133</v>
      </c>
      <c r="G19262" s="205" t="s">
        <v>287</v>
      </c>
      <c r="H19262" s="207" t="s">
        <v>327</v>
      </c>
      <c r="I19262" s="207" t="s">
        <v>134</v>
      </c>
      <c r="J19262" s="208">
        <v>-45292</v>
      </c>
      <c r="K19262" s="79" t="str">
        <f>IFERROR(IFERROR(VLOOKUP(I19262,'DE-PARA'!B:D,3,0),VLOOKUP(I19262,'DE-PARA'!C:D,2,0)),"NÃO ENCONTRADO")</f>
        <v>Serviços</v>
      </c>
      <c r="L19262" s="56" t="str">
        <f>VLOOKUP(K19262,'Base -Receita-Despesa'!$B:$AS,1,FALSE)</f>
        <v>Serviços</v>
      </c>
    </row>
    <row r="19263" spans="1:12" x14ac:dyDescent="0.3">
      <c r="A19263" s="286" t="str">
        <f t="shared" si="602"/>
        <v>2020</v>
      </c>
      <c r="B19263" s="205" t="s">
        <v>691</v>
      </c>
      <c r="C19263" s="205" t="s">
        <v>692</v>
      </c>
      <c r="D19263" s="72" t="str">
        <f t="shared" si="601"/>
        <v>ago/2020</v>
      </c>
      <c r="E19263" s="206">
        <v>44056</v>
      </c>
      <c r="F19263" s="205">
        <v>2296</v>
      </c>
      <c r="G19263" s="205" t="s">
        <v>287</v>
      </c>
      <c r="H19263" s="207" t="s">
        <v>3116</v>
      </c>
      <c r="I19263" s="207" t="s">
        <v>134</v>
      </c>
      <c r="J19263" s="208">
        <v>-3500</v>
      </c>
      <c r="K19263" s="79" t="str">
        <f>IFERROR(IFERROR(VLOOKUP(I19263,'DE-PARA'!B:D,3,0),VLOOKUP(I19263,'DE-PARA'!C:D,2,0)),"NÃO ENCONTRADO")</f>
        <v>Serviços</v>
      </c>
      <c r="L19263" s="56" t="str">
        <f>VLOOKUP(K19263,'Base -Receita-Despesa'!$B:$AS,1,FALSE)</f>
        <v>Serviços</v>
      </c>
    </row>
    <row r="19264" spans="1:12" x14ac:dyDescent="0.3">
      <c r="A19264" s="286" t="str">
        <f t="shared" si="602"/>
        <v>2020</v>
      </c>
      <c r="B19264" s="205" t="s">
        <v>691</v>
      </c>
      <c r="C19264" s="205" t="s">
        <v>692</v>
      </c>
      <c r="D19264" s="72" t="str">
        <f t="shared" si="601"/>
        <v>ago/2020</v>
      </c>
      <c r="E19264" s="206">
        <v>44056</v>
      </c>
      <c r="F19264" s="205">
        <v>1468</v>
      </c>
      <c r="G19264" s="205" t="s">
        <v>287</v>
      </c>
      <c r="H19264" s="207" t="s">
        <v>3016</v>
      </c>
      <c r="I19264" s="207" t="s">
        <v>186</v>
      </c>
      <c r="J19264" s="208">
        <v>-32000</v>
      </c>
      <c r="K19264" s="79" t="str">
        <f>IFERROR(IFERROR(VLOOKUP(I19264,'DE-PARA'!B:D,3,0),VLOOKUP(I19264,'DE-PARA'!C:D,2,0)),"NÃO ENCONTRADO")</f>
        <v>Serviços</v>
      </c>
      <c r="L19264" s="56" t="str">
        <f>VLOOKUP(K19264,'Base -Receita-Despesa'!$B:$AS,1,FALSE)</f>
        <v>Serviços</v>
      </c>
    </row>
    <row r="19265" spans="1:12" x14ac:dyDescent="0.3">
      <c r="A19265" s="286" t="str">
        <f t="shared" si="602"/>
        <v>2020</v>
      </c>
      <c r="B19265" s="205" t="s">
        <v>691</v>
      </c>
      <c r="C19265" s="205" t="s">
        <v>692</v>
      </c>
      <c r="D19265" s="72" t="str">
        <f t="shared" si="601"/>
        <v>ago/2020</v>
      </c>
      <c r="E19265" s="206">
        <v>44056</v>
      </c>
      <c r="F19265" s="205">
        <v>22525</v>
      </c>
      <c r="G19265" s="205" t="s">
        <v>287</v>
      </c>
      <c r="H19265" s="207" t="s">
        <v>334</v>
      </c>
      <c r="I19265" s="207" t="s">
        <v>134</v>
      </c>
      <c r="J19265" s="208">
        <v>-11568.5</v>
      </c>
      <c r="K19265" s="79" t="str">
        <f>IFERROR(IFERROR(VLOOKUP(I19265,'DE-PARA'!B:D,3,0),VLOOKUP(I19265,'DE-PARA'!C:D,2,0)),"NÃO ENCONTRADO")</f>
        <v>Serviços</v>
      </c>
      <c r="L19265" s="56" t="str">
        <f>VLOOKUP(K19265,'Base -Receita-Despesa'!$B:$AS,1,FALSE)</f>
        <v>Serviços</v>
      </c>
    </row>
    <row r="19266" spans="1:12" x14ac:dyDescent="0.3">
      <c r="A19266" s="286" t="str">
        <f t="shared" si="602"/>
        <v>2020</v>
      </c>
      <c r="B19266" s="205" t="s">
        <v>691</v>
      </c>
      <c r="C19266" s="205" t="s">
        <v>692</v>
      </c>
      <c r="D19266" s="72" t="str">
        <f t="shared" si="601"/>
        <v>ago/2020</v>
      </c>
      <c r="E19266" s="206">
        <v>44056</v>
      </c>
      <c r="F19266" s="205">
        <v>313</v>
      </c>
      <c r="G19266" s="205" t="s">
        <v>287</v>
      </c>
      <c r="H19266" s="207" t="s">
        <v>3075</v>
      </c>
      <c r="I19266" s="207" t="s">
        <v>235</v>
      </c>
      <c r="J19266" s="208">
        <v>-9100</v>
      </c>
      <c r="K19266" s="79" t="str">
        <f>IFERROR(IFERROR(VLOOKUP(I19266,'DE-PARA'!B:D,3,0),VLOOKUP(I19266,'DE-PARA'!C:D,2,0)),"NÃO ENCONTRADO")</f>
        <v>Pessoal</v>
      </c>
      <c r="L19266" s="56" t="str">
        <f>VLOOKUP(K19266,'Base -Receita-Despesa'!$B:$AS,1,FALSE)</f>
        <v>Pessoal</v>
      </c>
    </row>
    <row r="19267" spans="1:12" x14ac:dyDescent="0.3">
      <c r="A19267" s="286" t="str">
        <f t="shared" si="602"/>
        <v>2020</v>
      </c>
      <c r="B19267" s="205" t="s">
        <v>691</v>
      </c>
      <c r="C19267" s="205" t="s">
        <v>692</v>
      </c>
      <c r="D19267" s="72" t="str">
        <f t="shared" si="601"/>
        <v>ago/2020</v>
      </c>
      <c r="E19267" s="206">
        <v>44056</v>
      </c>
      <c r="F19267" s="205">
        <v>774</v>
      </c>
      <c r="G19267" s="205" t="s">
        <v>287</v>
      </c>
      <c r="H19267" s="207" t="s">
        <v>3148</v>
      </c>
      <c r="I19267" s="207" t="s">
        <v>235</v>
      </c>
      <c r="J19267" s="208">
        <v>-22664.78</v>
      </c>
      <c r="K19267" s="79" t="str">
        <f>IFERROR(IFERROR(VLOOKUP(I19267,'DE-PARA'!B:D,3,0),VLOOKUP(I19267,'DE-PARA'!C:D,2,0)),"NÃO ENCONTRADO")</f>
        <v>Pessoal</v>
      </c>
      <c r="L19267" s="56" t="str">
        <f>VLOOKUP(K19267,'Base -Receita-Despesa'!$B:$AS,1,FALSE)</f>
        <v>Pessoal</v>
      </c>
    </row>
    <row r="19268" spans="1:12" x14ac:dyDescent="0.3">
      <c r="A19268" s="286" t="str">
        <f t="shared" si="602"/>
        <v>2020</v>
      </c>
      <c r="B19268" s="205" t="s">
        <v>691</v>
      </c>
      <c r="C19268" s="205" t="s">
        <v>692</v>
      </c>
      <c r="D19268" s="72" t="str">
        <f t="shared" ref="D19268:D19331" si="603">TEXT(E19268,"mmm/aaaa")</f>
        <v>ago/2020</v>
      </c>
      <c r="E19268" s="206">
        <v>44056</v>
      </c>
      <c r="F19268" s="205">
        <v>421</v>
      </c>
      <c r="G19268" s="205" t="s">
        <v>287</v>
      </c>
      <c r="H19268" s="207" t="s">
        <v>3032</v>
      </c>
      <c r="I19268" s="207" t="s">
        <v>235</v>
      </c>
      <c r="J19268" s="208">
        <v>-83728.28</v>
      </c>
      <c r="K19268" s="79" t="str">
        <f>IFERROR(IFERROR(VLOOKUP(I19268,'DE-PARA'!B:D,3,0),VLOOKUP(I19268,'DE-PARA'!C:D,2,0)),"NÃO ENCONTRADO")</f>
        <v>Pessoal</v>
      </c>
      <c r="L19268" s="56" t="str">
        <f>VLOOKUP(K19268,'Base -Receita-Despesa'!$B:$AS,1,FALSE)</f>
        <v>Pessoal</v>
      </c>
    </row>
    <row r="19269" spans="1:12" x14ac:dyDescent="0.3">
      <c r="A19269" s="286" t="str">
        <f t="shared" si="602"/>
        <v>2020</v>
      </c>
      <c r="B19269" s="205" t="s">
        <v>691</v>
      </c>
      <c r="C19269" s="205" t="s">
        <v>692</v>
      </c>
      <c r="D19269" s="72" t="str">
        <f t="shared" si="603"/>
        <v>ago/2020</v>
      </c>
      <c r="E19269" s="206">
        <v>44056</v>
      </c>
      <c r="F19269" s="205">
        <v>10504</v>
      </c>
      <c r="G19269" s="205" t="s">
        <v>287</v>
      </c>
      <c r="H19269" s="207" t="s">
        <v>3115</v>
      </c>
      <c r="I19269" s="207" t="s">
        <v>235</v>
      </c>
      <c r="J19269" s="208">
        <v>-59782.14</v>
      </c>
      <c r="K19269" s="79" t="str">
        <f>IFERROR(IFERROR(VLOOKUP(I19269,'DE-PARA'!B:D,3,0),VLOOKUP(I19269,'DE-PARA'!C:D,2,0)),"NÃO ENCONTRADO")</f>
        <v>Pessoal</v>
      </c>
      <c r="L19269" s="56" t="str">
        <f>VLOOKUP(K19269,'Base -Receita-Despesa'!$B:$AS,1,FALSE)</f>
        <v>Pessoal</v>
      </c>
    </row>
    <row r="19270" spans="1:12" x14ac:dyDescent="0.3">
      <c r="A19270" s="286" t="str">
        <f t="shared" si="602"/>
        <v>2020</v>
      </c>
      <c r="B19270" s="205" t="s">
        <v>691</v>
      </c>
      <c r="C19270" s="205" t="s">
        <v>692</v>
      </c>
      <c r="D19270" s="72" t="str">
        <f t="shared" si="603"/>
        <v>ago/2020</v>
      </c>
      <c r="E19270" s="206">
        <v>44056</v>
      </c>
      <c r="F19270" s="205">
        <v>129</v>
      </c>
      <c r="G19270" s="205" t="s">
        <v>287</v>
      </c>
      <c r="H19270" s="207" t="s">
        <v>1017</v>
      </c>
      <c r="I19270" s="207" t="s">
        <v>235</v>
      </c>
      <c r="J19270" s="208">
        <v>-134683.26999999999</v>
      </c>
      <c r="K19270" s="79" t="str">
        <f>IFERROR(IFERROR(VLOOKUP(I19270,'DE-PARA'!B:D,3,0),VLOOKUP(I19270,'DE-PARA'!C:D,2,0)),"NÃO ENCONTRADO")</f>
        <v>Pessoal</v>
      </c>
      <c r="L19270" s="56" t="str">
        <f>VLOOKUP(K19270,'Base -Receita-Despesa'!$B:$AS,1,FALSE)</f>
        <v>Pessoal</v>
      </c>
    </row>
    <row r="19271" spans="1:12" x14ac:dyDescent="0.3">
      <c r="A19271" s="286" t="str">
        <f t="shared" si="602"/>
        <v>2020</v>
      </c>
      <c r="B19271" s="205" t="s">
        <v>691</v>
      </c>
      <c r="C19271" s="205" t="s">
        <v>692</v>
      </c>
      <c r="D19271" s="72" t="str">
        <f t="shared" si="603"/>
        <v>ago/2020</v>
      </c>
      <c r="E19271" s="206">
        <v>44056</v>
      </c>
      <c r="F19271" s="205">
        <v>128</v>
      </c>
      <c r="G19271" s="205" t="s">
        <v>287</v>
      </c>
      <c r="H19271" s="207" t="s">
        <v>1017</v>
      </c>
      <c r="I19271" s="207" t="s">
        <v>235</v>
      </c>
      <c r="J19271" s="208">
        <v>-11381.69</v>
      </c>
      <c r="K19271" s="79" t="str">
        <f>IFERROR(IFERROR(VLOOKUP(I19271,'DE-PARA'!B:D,3,0),VLOOKUP(I19271,'DE-PARA'!C:D,2,0)),"NÃO ENCONTRADO")</f>
        <v>Pessoal</v>
      </c>
      <c r="L19271" s="56" t="str">
        <f>VLOOKUP(K19271,'Base -Receita-Despesa'!$B:$AS,1,FALSE)</f>
        <v>Pessoal</v>
      </c>
    </row>
    <row r="19272" spans="1:12" x14ac:dyDescent="0.3">
      <c r="A19272" s="286" t="str">
        <f t="shared" si="602"/>
        <v>2020</v>
      </c>
      <c r="B19272" s="205" t="s">
        <v>691</v>
      </c>
      <c r="C19272" s="205" t="s">
        <v>692</v>
      </c>
      <c r="D19272" s="72" t="str">
        <f t="shared" si="603"/>
        <v>ago/2020</v>
      </c>
      <c r="E19272" s="206">
        <v>44056</v>
      </c>
      <c r="F19272" s="205">
        <v>37</v>
      </c>
      <c r="G19272" s="205" t="s">
        <v>287</v>
      </c>
      <c r="H19272" s="207" t="s">
        <v>3030</v>
      </c>
      <c r="I19272" s="207" t="s">
        <v>235</v>
      </c>
      <c r="J19272" s="208">
        <v>-248749.42</v>
      </c>
      <c r="K19272" s="79" t="str">
        <f>IFERROR(IFERROR(VLOOKUP(I19272,'DE-PARA'!B:D,3,0),VLOOKUP(I19272,'DE-PARA'!C:D,2,0)),"NÃO ENCONTRADO")</f>
        <v>Pessoal</v>
      </c>
      <c r="L19272" s="56" t="str">
        <f>VLOOKUP(K19272,'Base -Receita-Despesa'!$B:$AS,1,FALSE)</f>
        <v>Pessoal</v>
      </c>
    </row>
    <row r="19273" spans="1:12" x14ac:dyDescent="0.3">
      <c r="A19273" s="286" t="str">
        <f t="shared" si="602"/>
        <v>2020</v>
      </c>
      <c r="B19273" s="205" t="s">
        <v>691</v>
      </c>
      <c r="C19273" s="205" t="s">
        <v>692</v>
      </c>
      <c r="D19273" s="72" t="str">
        <f t="shared" si="603"/>
        <v>ago/2020</v>
      </c>
      <c r="E19273" s="206">
        <v>44056</v>
      </c>
      <c r="F19273" s="205">
        <v>16</v>
      </c>
      <c r="G19273" s="205" t="s">
        <v>287</v>
      </c>
      <c r="H19273" s="207" t="s">
        <v>3023</v>
      </c>
      <c r="I19273" s="207" t="s">
        <v>235</v>
      </c>
      <c r="J19273" s="208">
        <v>-34621.279999999999</v>
      </c>
      <c r="K19273" s="79" t="str">
        <f>IFERROR(IFERROR(VLOOKUP(I19273,'DE-PARA'!B:D,3,0),VLOOKUP(I19273,'DE-PARA'!C:D,2,0)),"NÃO ENCONTRADO")</f>
        <v>Pessoal</v>
      </c>
      <c r="L19273" s="56" t="str">
        <f>VLOOKUP(K19273,'Base -Receita-Despesa'!$B:$AS,1,FALSE)</f>
        <v>Pessoal</v>
      </c>
    </row>
    <row r="19274" spans="1:12" x14ac:dyDescent="0.3">
      <c r="A19274" s="286" t="str">
        <f t="shared" si="602"/>
        <v>2020</v>
      </c>
      <c r="B19274" s="205" t="s">
        <v>691</v>
      </c>
      <c r="C19274" s="205" t="s">
        <v>692</v>
      </c>
      <c r="D19274" s="72" t="str">
        <f t="shared" si="603"/>
        <v>ago/2020</v>
      </c>
      <c r="E19274" s="206">
        <v>44056</v>
      </c>
      <c r="F19274" s="205">
        <v>18</v>
      </c>
      <c r="G19274" s="205" t="s">
        <v>287</v>
      </c>
      <c r="H19274" s="207" t="s">
        <v>3023</v>
      </c>
      <c r="I19274" s="207" t="s">
        <v>235</v>
      </c>
      <c r="J19274" s="208">
        <v>-34621.269999999997</v>
      </c>
      <c r="K19274" s="79" t="str">
        <f>IFERROR(IFERROR(VLOOKUP(I19274,'DE-PARA'!B:D,3,0),VLOOKUP(I19274,'DE-PARA'!C:D,2,0)),"NÃO ENCONTRADO")</f>
        <v>Pessoal</v>
      </c>
      <c r="L19274" s="56" t="str">
        <f>VLOOKUP(K19274,'Base -Receita-Despesa'!$B:$AS,1,FALSE)</f>
        <v>Pessoal</v>
      </c>
    </row>
    <row r="19275" spans="1:12" x14ac:dyDescent="0.3">
      <c r="A19275" s="286" t="str">
        <f t="shared" si="602"/>
        <v>2020</v>
      </c>
      <c r="B19275" s="205" t="s">
        <v>691</v>
      </c>
      <c r="C19275" s="205" t="s">
        <v>692</v>
      </c>
      <c r="D19275" s="72" t="str">
        <f t="shared" si="603"/>
        <v>ago/2020</v>
      </c>
      <c r="E19275" s="206">
        <v>44056</v>
      </c>
      <c r="F19275" s="205">
        <v>62</v>
      </c>
      <c r="G19275" s="205" t="s">
        <v>287</v>
      </c>
      <c r="H19275" s="207" t="s">
        <v>3053</v>
      </c>
      <c r="I19275" s="207" t="s">
        <v>235</v>
      </c>
      <c r="J19275" s="208">
        <v>-5600</v>
      </c>
      <c r="K19275" s="79" t="str">
        <f>IFERROR(IFERROR(VLOOKUP(I19275,'DE-PARA'!B:D,3,0),VLOOKUP(I19275,'DE-PARA'!C:D,2,0)),"NÃO ENCONTRADO")</f>
        <v>Pessoal</v>
      </c>
      <c r="L19275" s="56" t="str">
        <f>VLOOKUP(K19275,'Base -Receita-Despesa'!$B:$AS,1,FALSE)</f>
        <v>Pessoal</v>
      </c>
    </row>
    <row r="19276" spans="1:12" x14ac:dyDescent="0.3">
      <c r="A19276" s="286" t="str">
        <f t="shared" si="602"/>
        <v>2020</v>
      </c>
      <c r="B19276" s="205" t="s">
        <v>691</v>
      </c>
      <c r="C19276" s="205" t="s">
        <v>692</v>
      </c>
      <c r="D19276" s="72" t="str">
        <f t="shared" si="603"/>
        <v>ago/2020</v>
      </c>
      <c r="E19276" s="206">
        <v>44056</v>
      </c>
      <c r="F19276" s="205">
        <v>36148</v>
      </c>
      <c r="G19276" s="205" t="s">
        <v>287</v>
      </c>
      <c r="H19276" s="207" t="s">
        <v>1059</v>
      </c>
      <c r="I19276" s="207" t="s">
        <v>261</v>
      </c>
      <c r="J19276" s="208">
        <v>-34310.07</v>
      </c>
      <c r="K19276" s="79" t="str">
        <f>IFERROR(IFERROR(VLOOKUP(I19276,'DE-PARA'!B:D,3,0),VLOOKUP(I19276,'DE-PARA'!C:D,2,0)),"NÃO ENCONTRADO")</f>
        <v>Serviços</v>
      </c>
      <c r="L19276" s="56" t="str">
        <f>VLOOKUP(K19276,'Base -Receita-Despesa'!$B:$AS,1,FALSE)</f>
        <v>Serviços</v>
      </c>
    </row>
    <row r="19277" spans="1:12" x14ac:dyDescent="0.3">
      <c r="A19277" s="286" t="str">
        <f t="shared" si="602"/>
        <v>2020</v>
      </c>
      <c r="B19277" s="205" t="s">
        <v>691</v>
      </c>
      <c r="C19277" s="205" t="s">
        <v>692</v>
      </c>
      <c r="D19277" s="72" t="str">
        <f t="shared" si="603"/>
        <v>ago/2020</v>
      </c>
      <c r="E19277" s="206">
        <v>44056</v>
      </c>
      <c r="F19277" s="205" t="s">
        <v>2948</v>
      </c>
      <c r="G19277" s="205" t="s">
        <v>287</v>
      </c>
      <c r="H19277" s="207" t="s">
        <v>294</v>
      </c>
      <c r="I19277" s="207" t="s">
        <v>229</v>
      </c>
      <c r="J19277" s="208">
        <v>-152305.22</v>
      </c>
      <c r="K19277" s="79" t="str">
        <f>IFERROR(IFERROR(VLOOKUP(I19277,'DE-PARA'!B:D,3,0),VLOOKUP(I19277,'DE-PARA'!C:D,2,0)),"NÃO ENCONTRADO")</f>
        <v>Reembolso de Rateios(-)</v>
      </c>
      <c r="L19277" s="56" t="str">
        <f>VLOOKUP(K19277,'Base -Receita-Despesa'!$B:$AS,1,FALSE)</f>
        <v>Reembolso de Rateios(-)</v>
      </c>
    </row>
    <row r="19278" spans="1:12" x14ac:dyDescent="0.3">
      <c r="A19278" s="286" t="str">
        <f t="shared" si="602"/>
        <v>2020</v>
      </c>
      <c r="B19278" s="205" t="s">
        <v>691</v>
      </c>
      <c r="C19278" s="205" t="s">
        <v>692</v>
      </c>
      <c r="D19278" s="72" t="str">
        <f t="shared" si="603"/>
        <v>ago/2020</v>
      </c>
      <c r="E19278" s="206">
        <v>44056</v>
      </c>
      <c r="F19278" s="205" t="s">
        <v>210</v>
      </c>
      <c r="G19278" s="205" t="s">
        <v>287</v>
      </c>
      <c r="H19278" s="207" t="s">
        <v>196</v>
      </c>
      <c r="I19278" s="207" t="s">
        <v>130</v>
      </c>
      <c r="J19278" s="207">
        <v>-10</v>
      </c>
      <c r="K19278" s="79" t="str">
        <f>IFERROR(IFERROR(VLOOKUP(I19278,'DE-PARA'!B:D,3,0),VLOOKUP(I19278,'DE-PARA'!C:D,2,0)),"NÃO ENCONTRADO")</f>
        <v>Outras Saídas</v>
      </c>
      <c r="L19278" s="56" t="str">
        <f>VLOOKUP(K19278,'Base -Receita-Despesa'!$B:$AS,1,FALSE)</f>
        <v>Outras Saídas</v>
      </c>
    </row>
    <row r="19279" spans="1:12" x14ac:dyDescent="0.3">
      <c r="A19279" s="286" t="str">
        <f t="shared" si="602"/>
        <v>2020</v>
      </c>
      <c r="B19279" s="205" t="s">
        <v>691</v>
      </c>
      <c r="C19279" s="205" t="s">
        <v>692</v>
      </c>
      <c r="D19279" s="72" t="str">
        <f t="shared" si="603"/>
        <v>ago/2020</v>
      </c>
      <c r="E19279" s="206">
        <v>44056</v>
      </c>
      <c r="F19279" s="205" t="s">
        <v>210</v>
      </c>
      <c r="G19279" s="205" t="s">
        <v>287</v>
      </c>
      <c r="H19279" s="207" t="s">
        <v>196</v>
      </c>
      <c r="I19279" s="207" t="s">
        <v>130</v>
      </c>
      <c r="J19279" s="207">
        <v>-10</v>
      </c>
      <c r="K19279" s="79" t="str">
        <f>IFERROR(IFERROR(VLOOKUP(I19279,'DE-PARA'!B:D,3,0),VLOOKUP(I19279,'DE-PARA'!C:D,2,0)),"NÃO ENCONTRADO")</f>
        <v>Outras Saídas</v>
      </c>
      <c r="L19279" s="56" t="str">
        <f>VLOOKUP(K19279,'Base -Receita-Despesa'!$B:$AS,1,FALSE)</f>
        <v>Outras Saídas</v>
      </c>
    </row>
    <row r="19280" spans="1:12" x14ac:dyDescent="0.3">
      <c r="A19280" s="286" t="str">
        <f t="shared" si="602"/>
        <v>2020</v>
      </c>
      <c r="B19280" s="205" t="s">
        <v>691</v>
      </c>
      <c r="C19280" s="205" t="s">
        <v>692</v>
      </c>
      <c r="D19280" s="72" t="str">
        <f t="shared" si="603"/>
        <v>ago/2020</v>
      </c>
      <c r="E19280" s="206">
        <v>44056</v>
      </c>
      <c r="F19280" s="205" t="s">
        <v>210</v>
      </c>
      <c r="G19280" s="205" t="s">
        <v>287</v>
      </c>
      <c r="H19280" s="207" t="s">
        <v>196</v>
      </c>
      <c r="I19280" s="207" t="s">
        <v>130</v>
      </c>
      <c r="J19280" s="207">
        <v>-10</v>
      </c>
      <c r="K19280" s="79" t="str">
        <f>IFERROR(IFERROR(VLOOKUP(I19280,'DE-PARA'!B:D,3,0),VLOOKUP(I19280,'DE-PARA'!C:D,2,0)),"NÃO ENCONTRADO")</f>
        <v>Outras Saídas</v>
      </c>
      <c r="L19280" s="56" t="str">
        <f>VLOOKUP(K19280,'Base -Receita-Despesa'!$B:$AS,1,FALSE)</f>
        <v>Outras Saídas</v>
      </c>
    </row>
    <row r="19281" spans="1:12" x14ac:dyDescent="0.3">
      <c r="A19281" s="286" t="str">
        <f t="shared" si="602"/>
        <v>2020</v>
      </c>
      <c r="B19281" s="205" t="s">
        <v>691</v>
      </c>
      <c r="C19281" s="205" t="s">
        <v>692</v>
      </c>
      <c r="D19281" s="72" t="str">
        <f t="shared" si="603"/>
        <v>ago/2020</v>
      </c>
      <c r="E19281" s="206">
        <v>44056</v>
      </c>
      <c r="F19281" s="205" t="s">
        <v>210</v>
      </c>
      <c r="G19281" s="205" t="s">
        <v>287</v>
      </c>
      <c r="H19281" s="207" t="s">
        <v>196</v>
      </c>
      <c r="I19281" s="207" t="s">
        <v>130</v>
      </c>
      <c r="J19281" s="207">
        <v>-10</v>
      </c>
      <c r="K19281" s="79" t="str">
        <f>IFERROR(IFERROR(VLOOKUP(I19281,'DE-PARA'!B:D,3,0),VLOOKUP(I19281,'DE-PARA'!C:D,2,0)),"NÃO ENCONTRADO")</f>
        <v>Outras Saídas</v>
      </c>
      <c r="L19281" s="56" t="str">
        <f>VLOOKUP(K19281,'Base -Receita-Despesa'!$B:$AS,1,FALSE)</f>
        <v>Outras Saídas</v>
      </c>
    </row>
    <row r="19282" spans="1:12" x14ac:dyDescent="0.3">
      <c r="A19282" s="286" t="str">
        <f t="shared" si="602"/>
        <v>2020</v>
      </c>
      <c r="B19282" s="205" t="s">
        <v>691</v>
      </c>
      <c r="C19282" s="205" t="s">
        <v>692</v>
      </c>
      <c r="D19282" s="72" t="str">
        <f t="shared" si="603"/>
        <v>ago/2020</v>
      </c>
      <c r="E19282" s="206">
        <v>44056</v>
      </c>
      <c r="F19282" s="205" t="s">
        <v>210</v>
      </c>
      <c r="G19282" s="205" t="s">
        <v>287</v>
      </c>
      <c r="H19282" s="207" t="s">
        <v>196</v>
      </c>
      <c r="I19282" s="207" t="s">
        <v>130</v>
      </c>
      <c r="J19282" s="207">
        <v>-10</v>
      </c>
      <c r="K19282" s="79" t="str">
        <f>IFERROR(IFERROR(VLOOKUP(I19282,'DE-PARA'!B:D,3,0),VLOOKUP(I19282,'DE-PARA'!C:D,2,0)),"NÃO ENCONTRADO")</f>
        <v>Outras Saídas</v>
      </c>
      <c r="L19282" s="56" t="str">
        <f>VLOOKUP(K19282,'Base -Receita-Despesa'!$B:$AS,1,FALSE)</f>
        <v>Outras Saídas</v>
      </c>
    </row>
    <row r="19283" spans="1:12" x14ac:dyDescent="0.3">
      <c r="A19283" s="286" t="str">
        <f t="shared" si="602"/>
        <v>2020</v>
      </c>
      <c r="B19283" s="205" t="s">
        <v>691</v>
      </c>
      <c r="C19283" s="205" t="s">
        <v>692</v>
      </c>
      <c r="D19283" s="72" t="str">
        <f t="shared" si="603"/>
        <v>ago/2020</v>
      </c>
      <c r="E19283" s="206">
        <v>44056</v>
      </c>
      <c r="F19283" s="205" t="s">
        <v>210</v>
      </c>
      <c r="G19283" s="205" t="s">
        <v>287</v>
      </c>
      <c r="H19283" s="207" t="s">
        <v>196</v>
      </c>
      <c r="I19283" s="207" t="s">
        <v>130</v>
      </c>
      <c r="J19283" s="207">
        <v>-10</v>
      </c>
      <c r="K19283" s="79" t="str">
        <f>IFERROR(IFERROR(VLOOKUP(I19283,'DE-PARA'!B:D,3,0),VLOOKUP(I19283,'DE-PARA'!C:D,2,0)),"NÃO ENCONTRADO")</f>
        <v>Outras Saídas</v>
      </c>
      <c r="L19283" s="56" t="str">
        <f>VLOOKUP(K19283,'Base -Receita-Despesa'!$B:$AS,1,FALSE)</f>
        <v>Outras Saídas</v>
      </c>
    </row>
    <row r="19284" spans="1:12" x14ac:dyDescent="0.3">
      <c r="A19284" s="286" t="str">
        <f t="shared" si="602"/>
        <v>2020</v>
      </c>
      <c r="B19284" s="205" t="s">
        <v>691</v>
      </c>
      <c r="C19284" s="205" t="s">
        <v>692</v>
      </c>
      <c r="D19284" s="72" t="str">
        <f t="shared" si="603"/>
        <v>ago/2020</v>
      </c>
      <c r="E19284" s="206">
        <v>44056</v>
      </c>
      <c r="F19284" s="205" t="s">
        <v>210</v>
      </c>
      <c r="G19284" s="205" t="s">
        <v>287</v>
      </c>
      <c r="H19284" s="207" t="s">
        <v>196</v>
      </c>
      <c r="I19284" s="207" t="s">
        <v>130</v>
      </c>
      <c r="J19284" s="207">
        <v>-10</v>
      </c>
      <c r="K19284" s="79" t="str">
        <f>IFERROR(IFERROR(VLOOKUP(I19284,'DE-PARA'!B:D,3,0),VLOOKUP(I19284,'DE-PARA'!C:D,2,0)),"NÃO ENCONTRADO")</f>
        <v>Outras Saídas</v>
      </c>
      <c r="L19284" s="56" t="str">
        <f>VLOOKUP(K19284,'Base -Receita-Despesa'!$B:$AS,1,FALSE)</f>
        <v>Outras Saídas</v>
      </c>
    </row>
    <row r="19285" spans="1:12" x14ac:dyDescent="0.3">
      <c r="A19285" s="286" t="str">
        <f t="shared" si="602"/>
        <v>2020</v>
      </c>
      <c r="B19285" s="205" t="s">
        <v>691</v>
      </c>
      <c r="C19285" s="205" t="s">
        <v>692</v>
      </c>
      <c r="D19285" s="72" t="str">
        <f t="shared" si="603"/>
        <v>ago/2020</v>
      </c>
      <c r="E19285" s="206">
        <v>44056</v>
      </c>
      <c r="F19285" s="205" t="s">
        <v>210</v>
      </c>
      <c r="G19285" s="205" t="s">
        <v>287</v>
      </c>
      <c r="H19285" s="207" t="s">
        <v>196</v>
      </c>
      <c r="I19285" s="207" t="s">
        <v>130</v>
      </c>
      <c r="J19285" s="207">
        <v>-10</v>
      </c>
      <c r="K19285" s="79" t="str">
        <f>IFERROR(IFERROR(VLOOKUP(I19285,'DE-PARA'!B:D,3,0),VLOOKUP(I19285,'DE-PARA'!C:D,2,0)),"NÃO ENCONTRADO")</f>
        <v>Outras Saídas</v>
      </c>
      <c r="L19285" s="56" t="str">
        <f>VLOOKUP(K19285,'Base -Receita-Despesa'!$B:$AS,1,FALSE)</f>
        <v>Outras Saídas</v>
      </c>
    </row>
    <row r="19286" spans="1:12" x14ac:dyDescent="0.3">
      <c r="A19286" s="286" t="str">
        <f t="shared" si="602"/>
        <v>2020</v>
      </c>
      <c r="B19286" s="205" t="s">
        <v>691</v>
      </c>
      <c r="C19286" s="205" t="s">
        <v>692</v>
      </c>
      <c r="D19286" s="72" t="str">
        <f t="shared" si="603"/>
        <v>ago/2020</v>
      </c>
      <c r="E19286" s="206">
        <v>44056</v>
      </c>
      <c r="F19286" s="205" t="s">
        <v>210</v>
      </c>
      <c r="G19286" s="205" t="s">
        <v>287</v>
      </c>
      <c r="H19286" s="207" t="s">
        <v>196</v>
      </c>
      <c r="I19286" s="207" t="s">
        <v>130</v>
      </c>
      <c r="J19286" s="207">
        <v>-10</v>
      </c>
      <c r="K19286" s="79" t="str">
        <f>IFERROR(IFERROR(VLOOKUP(I19286,'DE-PARA'!B:D,3,0),VLOOKUP(I19286,'DE-PARA'!C:D,2,0)),"NÃO ENCONTRADO")</f>
        <v>Outras Saídas</v>
      </c>
      <c r="L19286" s="56" t="str">
        <f>VLOOKUP(K19286,'Base -Receita-Despesa'!$B:$AS,1,FALSE)</f>
        <v>Outras Saídas</v>
      </c>
    </row>
    <row r="19287" spans="1:12" x14ac:dyDescent="0.3">
      <c r="A19287" s="286" t="str">
        <f t="shared" si="602"/>
        <v>2020</v>
      </c>
      <c r="B19287" s="205" t="s">
        <v>691</v>
      </c>
      <c r="C19287" s="205" t="s">
        <v>692</v>
      </c>
      <c r="D19287" s="72" t="str">
        <f t="shared" si="603"/>
        <v>ago/2020</v>
      </c>
      <c r="E19287" s="206">
        <v>44056</v>
      </c>
      <c r="F19287" s="205" t="s">
        <v>210</v>
      </c>
      <c r="G19287" s="205" t="s">
        <v>287</v>
      </c>
      <c r="H19287" s="207" t="s">
        <v>196</v>
      </c>
      <c r="I19287" s="207" t="s">
        <v>130</v>
      </c>
      <c r="J19287" s="207">
        <v>-10</v>
      </c>
      <c r="K19287" s="79" t="str">
        <f>IFERROR(IFERROR(VLOOKUP(I19287,'DE-PARA'!B:D,3,0),VLOOKUP(I19287,'DE-PARA'!C:D,2,0)),"NÃO ENCONTRADO")</f>
        <v>Outras Saídas</v>
      </c>
      <c r="L19287" s="56" t="str">
        <f>VLOOKUP(K19287,'Base -Receita-Despesa'!$B:$AS,1,FALSE)</f>
        <v>Outras Saídas</v>
      </c>
    </row>
    <row r="19288" spans="1:12" x14ac:dyDescent="0.3">
      <c r="A19288" s="286" t="str">
        <f t="shared" si="602"/>
        <v>2020</v>
      </c>
      <c r="B19288" s="205" t="s">
        <v>691</v>
      </c>
      <c r="C19288" s="205" t="s">
        <v>692</v>
      </c>
      <c r="D19288" s="72" t="str">
        <f t="shared" si="603"/>
        <v>ago/2020</v>
      </c>
      <c r="E19288" s="206">
        <v>44056</v>
      </c>
      <c r="F19288" s="205" t="s">
        <v>210</v>
      </c>
      <c r="G19288" s="205" t="s">
        <v>287</v>
      </c>
      <c r="H19288" s="207" t="s">
        <v>196</v>
      </c>
      <c r="I19288" s="207" t="s">
        <v>130</v>
      </c>
      <c r="J19288" s="207">
        <v>-10</v>
      </c>
      <c r="K19288" s="79" t="str">
        <f>IFERROR(IFERROR(VLOOKUP(I19288,'DE-PARA'!B:D,3,0),VLOOKUP(I19288,'DE-PARA'!C:D,2,0)),"NÃO ENCONTRADO")</f>
        <v>Outras Saídas</v>
      </c>
      <c r="L19288" s="56" t="str">
        <f>VLOOKUP(K19288,'Base -Receita-Despesa'!$B:$AS,1,FALSE)</f>
        <v>Outras Saídas</v>
      </c>
    </row>
    <row r="19289" spans="1:12" x14ac:dyDescent="0.3">
      <c r="A19289" s="286" t="str">
        <f t="shared" si="602"/>
        <v>2020</v>
      </c>
      <c r="B19289" s="205" t="s">
        <v>691</v>
      </c>
      <c r="C19289" s="205" t="s">
        <v>692</v>
      </c>
      <c r="D19289" s="72" t="str">
        <f t="shared" si="603"/>
        <v>ago/2020</v>
      </c>
      <c r="E19289" s="206">
        <v>44056</v>
      </c>
      <c r="F19289" s="205" t="s">
        <v>210</v>
      </c>
      <c r="G19289" s="205" t="s">
        <v>287</v>
      </c>
      <c r="H19289" s="207" t="s">
        <v>196</v>
      </c>
      <c r="I19289" s="207" t="s">
        <v>130</v>
      </c>
      <c r="J19289" s="207">
        <v>-10</v>
      </c>
      <c r="K19289" s="79" t="str">
        <f>IFERROR(IFERROR(VLOOKUP(I19289,'DE-PARA'!B:D,3,0),VLOOKUP(I19289,'DE-PARA'!C:D,2,0)),"NÃO ENCONTRADO")</f>
        <v>Outras Saídas</v>
      </c>
      <c r="L19289" s="56" t="str">
        <f>VLOOKUP(K19289,'Base -Receita-Despesa'!$B:$AS,1,FALSE)</f>
        <v>Outras Saídas</v>
      </c>
    </row>
    <row r="19290" spans="1:12" x14ac:dyDescent="0.3">
      <c r="A19290" s="286" t="str">
        <f t="shared" si="602"/>
        <v>2020</v>
      </c>
      <c r="B19290" s="205" t="s">
        <v>691</v>
      </c>
      <c r="C19290" s="205" t="s">
        <v>692</v>
      </c>
      <c r="D19290" s="72" t="str">
        <f t="shared" si="603"/>
        <v>ago/2020</v>
      </c>
      <c r="E19290" s="206">
        <v>44056</v>
      </c>
      <c r="F19290" s="205" t="s">
        <v>210</v>
      </c>
      <c r="G19290" s="205" t="s">
        <v>287</v>
      </c>
      <c r="H19290" s="207" t="s">
        <v>196</v>
      </c>
      <c r="I19290" s="207" t="s">
        <v>130</v>
      </c>
      <c r="J19290" s="207">
        <v>-10</v>
      </c>
      <c r="K19290" s="79" t="str">
        <f>IFERROR(IFERROR(VLOOKUP(I19290,'DE-PARA'!B:D,3,0),VLOOKUP(I19290,'DE-PARA'!C:D,2,0)),"NÃO ENCONTRADO")</f>
        <v>Outras Saídas</v>
      </c>
      <c r="L19290" s="56" t="str">
        <f>VLOOKUP(K19290,'Base -Receita-Despesa'!$B:$AS,1,FALSE)</f>
        <v>Outras Saídas</v>
      </c>
    </row>
    <row r="19291" spans="1:12" x14ac:dyDescent="0.3">
      <c r="A19291" s="286" t="str">
        <f t="shared" si="602"/>
        <v>2020</v>
      </c>
      <c r="B19291" s="205" t="s">
        <v>691</v>
      </c>
      <c r="C19291" s="205" t="s">
        <v>692</v>
      </c>
      <c r="D19291" s="72" t="str">
        <f t="shared" si="603"/>
        <v>ago/2020</v>
      </c>
      <c r="E19291" s="206">
        <v>44056</v>
      </c>
      <c r="F19291" s="205" t="s">
        <v>210</v>
      </c>
      <c r="G19291" s="205" t="s">
        <v>287</v>
      </c>
      <c r="H19291" s="207" t="s">
        <v>196</v>
      </c>
      <c r="I19291" s="207" t="s">
        <v>130</v>
      </c>
      <c r="J19291" s="207">
        <v>-10</v>
      </c>
      <c r="K19291" s="79" t="str">
        <f>IFERROR(IFERROR(VLOOKUP(I19291,'DE-PARA'!B:D,3,0),VLOOKUP(I19291,'DE-PARA'!C:D,2,0)),"NÃO ENCONTRADO")</f>
        <v>Outras Saídas</v>
      </c>
      <c r="L19291" s="56" t="str">
        <f>VLOOKUP(K19291,'Base -Receita-Despesa'!$B:$AS,1,FALSE)</f>
        <v>Outras Saídas</v>
      </c>
    </row>
    <row r="19292" spans="1:12" x14ac:dyDescent="0.3">
      <c r="A19292" s="286" t="str">
        <f t="shared" si="602"/>
        <v>2020</v>
      </c>
      <c r="B19292" s="205" t="s">
        <v>691</v>
      </c>
      <c r="C19292" s="205" t="s">
        <v>692</v>
      </c>
      <c r="D19292" s="72" t="str">
        <f t="shared" si="603"/>
        <v>ago/2020</v>
      </c>
      <c r="E19292" s="206">
        <v>44056</v>
      </c>
      <c r="F19292" s="205" t="s">
        <v>210</v>
      </c>
      <c r="G19292" s="205" t="s">
        <v>287</v>
      </c>
      <c r="H19292" s="207" t="s">
        <v>133</v>
      </c>
      <c r="I19292" s="207" t="s">
        <v>130</v>
      </c>
      <c r="J19292" s="207">
        <v>-473.82</v>
      </c>
      <c r="K19292" s="79" t="str">
        <f>IFERROR(IFERROR(VLOOKUP(I19292,'DE-PARA'!B:D,3,0),VLOOKUP(I19292,'DE-PARA'!C:D,2,0)),"NÃO ENCONTRADO")</f>
        <v>Outras Saídas</v>
      </c>
      <c r="L19292" s="56" t="str">
        <f>VLOOKUP(K19292,'Base -Receita-Despesa'!$B:$AS,1,FALSE)</f>
        <v>Outras Saídas</v>
      </c>
    </row>
    <row r="19293" spans="1:12" x14ac:dyDescent="0.3">
      <c r="A19293" s="286" t="str">
        <f t="shared" si="602"/>
        <v>2020</v>
      </c>
      <c r="B19293" s="205" t="s">
        <v>693</v>
      </c>
      <c r="C19293" s="205" t="s">
        <v>692</v>
      </c>
      <c r="D19293" s="72" t="str">
        <f t="shared" si="603"/>
        <v>ago/2020</v>
      </c>
      <c r="E19293" s="206">
        <v>44057</v>
      </c>
      <c r="F19293" s="205" t="s">
        <v>201</v>
      </c>
      <c r="G19293" s="205" t="s">
        <v>287</v>
      </c>
      <c r="H19293" s="207" t="s">
        <v>1887</v>
      </c>
      <c r="I19293" s="207" t="s">
        <v>123</v>
      </c>
      <c r="J19293" s="208">
        <v>-500000</v>
      </c>
      <c r="K19293" s="79" t="str">
        <f>IFERROR(IFERROR(VLOOKUP(I19293,'DE-PARA'!B:D,3,0),VLOOKUP(I19293,'DE-PARA'!C:D,2,0)),"NÃO ENCONTRADO")</f>
        <v>TEV – Transferências Entre Contas (Entradas)</v>
      </c>
      <c r="L19293" s="56" t="str">
        <f>VLOOKUP(K19293,'Base -Receita-Despesa'!$B:$AS,1,FALSE)</f>
        <v>TEV – Transferências Entre Contas (Entradas)</v>
      </c>
    </row>
    <row r="19294" spans="1:12" x14ac:dyDescent="0.3">
      <c r="A19294" s="286" t="str">
        <f t="shared" si="602"/>
        <v>2020</v>
      </c>
      <c r="B19294" s="205" t="s">
        <v>691</v>
      </c>
      <c r="C19294" s="205" t="s">
        <v>692</v>
      </c>
      <c r="D19294" s="72" t="str">
        <f t="shared" si="603"/>
        <v>ago/2020</v>
      </c>
      <c r="E19294" s="206">
        <v>44057</v>
      </c>
      <c r="F19294" s="205" t="s">
        <v>201</v>
      </c>
      <c r="G19294" s="205" t="s">
        <v>287</v>
      </c>
      <c r="H19294" s="207" t="s">
        <v>1887</v>
      </c>
      <c r="I19294" s="207" t="s">
        <v>123</v>
      </c>
      <c r="J19294" s="208">
        <v>500000</v>
      </c>
      <c r="K19294" s="79" t="str">
        <f>IFERROR(IFERROR(VLOOKUP(I19294,'DE-PARA'!B:D,3,0),VLOOKUP(I19294,'DE-PARA'!C:D,2,0)),"NÃO ENCONTRADO")</f>
        <v>TEV – Transferências Entre Contas (Entradas)</v>
      </c>
      <c r="L19294" s="56" t="str">
        <f>VLOOKUP(K19294,'Base -Receita-Despesa'!$B:$AS,1,FALSE)</f>
        <v>TEV – Transferências Entre Contas (Entradas)</v>
      </c>
    </row>
    <row r="19295" spans="1:12" x14ac:dyDescent="0.3">
      <c r="A19295" s="286" t="str">
        <f t="shared" si="602"/>
        <v>2020</v>
      </c>
      <c r="B19295" s="205" t="s">
        <v>691</v>
      </c>
      <c r="C19295" s="205" t="s">
        <v>692</v>
      </c>
      <c r="D19295" s="72" t="str">
        <f t="shared" si="603"/>
        <v>ago/2020</v>
      </c>
      <c r="E19295" s="206">
        <v>44057</v>
      </c>
      <c r="F19295" s="205">
        <v>185151</v>
      </c>
      <c r="G19295" s="205" t="s">
        <v>287</v>
      </c>
      <c r="H19295" s="207" t="s">
        <v>2928</v>
      </c>
      <c r="I19295" s="207" t="s">
        <v>134</v>
      </c>
      <c r="J19295" s="208">
        <v>-5270.34</v>
      </c>
      <c r="K19295" s="79" t="str">
        <f>IFERROR(IFERROR(VLOOKUP(I19295,'DE-PARA'!B:D,3,0),VLOOKUP(I19295,'DE-PARA'!C:D,2,0)),"NÃO ENCONTRADO")</f>
        <v>Serviços</v>
      </c>
      <c r="L19295" s="56" t="str">
        <f>VLOOKUP(K19295,'Base -Receita-Despesa'!$B:$AS,1,FALSE)</f>
        <v>Serviços</v>
      </c>
    </row>
    <row r="19296" spans="1:12" x14ac:dyDescent="0.3">
      <c r="A19296" s="286" t="str">
        <f t="shared" si="602"/>
        <v>2020</v>
      </c>
      <c r="B19296" s="205" t="s">
        <v>691</v>
      </c>
      <c r="C19296" s="205" t="s">
        <v>692</v>
      </c>
      <c r="D19296" s="72" t="str">
        <f t="shared" si="603"/>
        <v>ago/2020</v>
      </c>
      <c r="E19296" s="206">
        <v>44057</v>
      </c>
      <c r="F19296" s="205">
        <v>36603</v>
      </c>
      <c r="G19296" s="205" t="s">
        <v>287</v>
      </c>
      <c r="H19296" s="207" t="s">
        <v>2278</v>
      </c>
      <c r="I19296" s="207" t="s">
        <v>241</v>
      </c>
      <c r="J19296" s="208">
        <v>-2017.2</v>
      </c>
      <c r="K19296" s="79" t="str">
        <f>IFERROR(IFERROR(VLOOKUP(I19296,'DE-PARA'!B:D,3,0),VLOOKUP(I19296,'DE-PARA'!C:D,2,0)),"NÃO ENCONTRADO")</f>
        <v>Materiais</v>
      </c>
      <c r="L19296" s="56" t="str">
        <f>VLOOKUP(K19296,'Base -Receita-Despesa'!$B:$AS,1,FALSE)</f>
        <v>Materiais</v>
      </c>
    </row>
    <row r="19297" spans="1:12" x14ac:dyDescent="0.3">
      <c r="A19297" s="286" t="str">
        <f t="shared" si="602"/>
        <v>2020</v>
      </c>
      <c r="B19297" s="205" t="s">
        <v>691</v>
      </c>
      <c r="C19297" s="205" t="s">
        <v>692</v>
      </c>
      <c r="D19297" s="72" t="str">
        <f t="shared" si="603"/>
        <v>ago/2020</v>
      </c>
      <c r="E19297" s="206">
        <v>44057</v>
      </c>
      <c r="F19297" s="205">
        <v>36750</v>
      </c>
      <c r="G19297" s="205" t="s">
        <v>287</v>
      </c>
      <c r="H19297" s="207" t="s">
        <v>2278</v>
      </c>
      <c r="I19297" s="207" t="s">
        <v>241</v>
      </c>
      <c r="J19297" s="208">
        <v>-1496.21</v>
      </c>
      <c r="K19297" s="79" t="str">
        <f>IFERROR(IFERROR(VLOOKUP(I19297,'DE-PARA'!B:D,3,0),VLOOKUP(I19297,'DE-PARA'!C:D,2,0)),"NÃO ENCONTRADO")</f>
        <v>Materiais</v>
      </c>
      <c r="L19297" s="56" t="str">
        <f>VLOOKUP(K19297,'Base -Receita-Despesa'!$B:$AS,1,FALSE)</f>
        <v>Materiais</v>
      </c>
    </row>
    <row r="19298" spans="1:12" x14ac:dyDescent="0.3">
      <c r="A19298" s="286" t="str">
        <f t="shared" si="602"/>
        <v>2020</v>
      </c>
      <c r="B19298" s="205" t="s">
        <v>691</v>
      </c>
      <c r="C19298" s="205" t="s">
        <v>692</v>
      </c>
      <c r="D19298" s="72" t="str">
        <f t="shared" si="603"/>
        <v>ago/2020</v>
      </c>
      <c r="E19298" s="206">
        <v>44057</v>
      </c>
      <c r="F19298" s="205">
        <v>36616</v>
      </c>
      <c r="G19298" s="205" t="s">
        <v>287</v>
      </c>
      <c r="H19298" s="207" t="s">
        <v>2278</v>
      </c>
      <c r="I19298" s="207" t="s">
        <v>241</v>
      </c>
      <c r="J19298" s="207">
        <v>-215.1</v>
      </c>
      <c r="K19298" s="79" t="str">
        <f>IFERROR(IFERROR(VLOOKUP(I19298,'DE-PARA'!B:D,3,0),VLOOKUP(I19298,'DE-PARA'!C:D,2,0)),"NÃO ENCONTRADO")</f>
        <v>Materiais</v>
      </c>
      <c r="L19298" s="56" t="str">
        <f>VLOOKUP(K19298,'Base -Receita-Despesa'!$B:$AS,1,FALSE)</f>
        <v>Materiais</v>
      </c>
    </row>
    <row r="19299" spans="1:12" x14ac:dyDescent="0.3">
      <c r="A19299" s="286" t="str">
        <f t="shared" si="602"/>
        <v>2020</v>
      </c>
      <c r="B19299" s="205" t="s">
        <v>691</v>
      </c>
      <c r="C19299" s="205" t="s">
        <v>692</v>
      </c>
      <c r="D19299" s="72" t="str">
        <f t="shared" si="603"/>
        <v>ago/2020</v>
      </c>
      <c r="E19299" s="206">
        <v>44057</v>
      </c>
      <c r="F19299" s="205">
        <v>36409</v>
      </c>
      <c r="G19299" s="205" t="s">
        <v>287</v>
      </c>
      <c r="H19299" s="207" t="s">
        <v>2278</v>
      </c>
      <c r="I19299" s="207" t="s">
        <v>241</v>
      </c>
      <c r="J19299" s="208">
        <v>-4750.33</v>
      </c>
      <c r="K19299" s="79" t="str">
        <f>IFERROR(IFERROR(VLOOKUP(I19299,'DE-PARA'!B:D,3,0),VLOOKUP(I19299,'DE-PARA'!C:D,2,0)),"NÃO ENCONTRADO")</f>
        <v>Materiais</v>
      </c>
      <c r="L19299" s="56" t="str">
        <f>VLOOKUP(K19299,'Base -Receita-Despesa'!$B:$AS,1,FALSE)</f>
        <v>Materiais</v>
      </c>
    </row>
    <row r="19300" spans="1:12" x14ac:dyDescent="0.3">
      <c r="A19300" s="286" t="str">
        <f t="shared" si="602"/>
        <v>2020</v>
      </c>
      <c r="B19300" s="205" t="s">
        <v>691</v>
      </c>
      <c r="C19300" s="205" t="s">
        <v>692</v>
      </c>
      <c r="D19300" s="72" t="str">
        <f t="shared" si="603"/>
        <v>ago/2020</v>
      </c>
      <c r="E19300" s="206">
        <v>44057</v>
      </c>
      <c r="F19300" s="205">
        <v>36554</v>
      </c>
      <c r="G19300" s="205" t="s">
        <v>287</v>
      </c>
      <c r="H19300" s="207" t="s">
        <v>2278</v>
      </c>
      <c r="I19300" s="207" t="s">
        <v>241</v>
      </c>
      <c r="J19300" s="208">
        <v>-3669.58</v>
      </c>
      <c r="K19300" s="79" t="str">
        <f>IFERROR(IFERROR(VLOOKUP(I19300,'DE-PARA'!B:D,3,0),VLOOKUP(I19300,'DE-PARA'!C:D,2,0)),"NÃO ENCONTRADO")</f>
        <v>Materiais</v>
      </c>
      <c r="L19300" s="56" t="str">
        <f>VLOOKUP(K19300,'Base -Receita-Despesa'!$B:$AS,1,FALSE)</f>
        <v>Materiais</v>
      </c>
    </row>
    <row r="19301" spans="1:12" x14ac:dyDescent="0.3">
      <c r="A19301" s="286" t="str">
        <f t="shared" si="602"/>
        <v>2020</v>
      </c>
      <c r="B19301" s="205" t="s">
        <v>691</v>
      </c>
      <c r="C19301" s="205" t="s">
        <v>692</v>
      </c>
      <c r="D19301" s="72" t="str">
        <f t="shared" si="603"/>
        <v>ago/2020</v>
      </c>
      <c r="E19301" s="206">
        <v>44057</v>
      </c>
      <c r="F19301" s="205">
        <v>1216460</v>
      </c>
      <c r="G19301" s="205" t="s">
        <v>287</v>
      </c>
      <c r="H19301" s="207" t="s">
        <v>389</v>
      </c>
      <c r="I19301" s="207" t="s">
        <v>241</v>
      </c>
      <c r="J19301" s="208">
        <v>-2397.9299999999998</v>
      </c>
      <c r="K19301" s="79" t="str">
        <f>IFERROR(IFERROR(VLOOKUP(I19301,'DE-PARA'!B:D,3,0),VLOOKUP(I19301,'DE-PARA'!C:D,2,0)),"NÃO ENCONTRADO")</f>
        <v>Materiais</v>
      </c>
      <c r="L19301" s="56" t="str">
        <f>VLOOKUP(K19301,'Base -Receita-Despesa'!$B:$AS,1,FALSE)</f>
        <v>Materiais</v>
      </c>
    </row>
    <row r="19302" spans="1:12" x14ac:dyDescent="0.3">
      <c r="A19302" s="286" t="str">
        <f t="shared" si="602"/>
        <v>2020</v>
      </c>
      <c r="B19302" s="205" t="s">
        <v>691</v>
      </c>
      <c r="C19302" s="205" t="s">
        <v>692</v>
      </c>
      <c r="D19302" s="72" t="str">
        <f t="shared" si="603"/>
        <v>ago/2020</v>
      </c>
      <c r="E19302" s="206">
        <v>44057</v>
      </c>
      <c r="F19302" s="205">
        <v>1213569</v>
      </c>
      <c r="G19302" s="205" t="s">
        <v>313</v>
      </c>
      <c r="H19302" s="207" t="s">
        <v>389</v>
      </c>
      <c r="I19302" s="207" t="s">
        <v>241</v>
      </c>
      <c r="J19302" s="208">
        <v>-10147.5</v>
      </c>
      <c r="K19302" s="79" t="str">
        <f>IFERROR(IFERROR(VLOOKUP(I19302,'DE-PARA'!B:D,3,0),VLOOKUP(I19302,'DE-PARA'!C:D,2,0)),"NÃO ENCONTRADO")</f>
        <v>Materiais</v>
      </c>
      <c r="L19302" s="56" t="str">
        <f>VLOOKUP(K19302,'Base -Receita-Despesa'!$B:$AS,1,FALSE)</f>
        <v>Materiais</v>
      </c>
    </row>
    <row r="19303" spans="1:12" x14ac:dyDescent="0.3">
      <c r="A19303" s="286" t="str">
        <f t="shared" si="602"/>
        <v>2020</v>
      </c>
      <c r="B19303" s="205" t="s">
        <v>691</v>
      </c>
      <c r="C19303" s="205" t="s">
        <v>692</v>
      </c>
      <c r="D19303" s="72" t="str">
        <f t="shared" si="603"/>
        <v>ago/2020</v>
      </c>
      <c r="E19303" s="206">
        <v>44057</v>
      </c>
      <c r="F19303" s="205">
        <v>1224768</v>
      </c>
      <c r="G19303" s="205" t="s">
        <v>313</v>
      </c>
      <c r="H19303" s="207" t="s">
        <v>389</v>
      </c>
      <c r="I19303" s="207" t="s">
        <v>241</v>
      </c>
      <c r="J19303" s="208">
        <v>-1797.66</v>
      </c>
      <c r="K19303" s="79" t="str">
        <f>IFERROR(IFERROR(VLOOKUP(I19303,'DE-PARA'!B:D,3,0),VLOOKUP(I19303,'DE-PARA'!C:D,2,0)),"NÃO ENCONTRADO")</f>
        <v>Materiais</v>
      </c>
      <c r="L19303" s="56" t="str">
        <f>VLOOKUP(K19303,'Base -Receita-Despesa'!$B:$AS,1,FALSE)</f>
        <v>Materiais</v>
      </c>
    </row>
    <row r="19304" spans="1:12" x14ac:dyDescent="0.3">
      <c r="A19304" s="286" t="str">
        <f t="shared" si="602"/>
        <v>2020</v>
      </c>
      <c r="B19304" s="205" t="s">
        <v>691</v>
      </c>
      <c r="C19304" s="205" t="s">
        <v>692</v>
      </c>
      <c r="D19304" s="72" t="str">
        <f t="shared" si="603"/>
        <v>ago/2020</v>
      </c>
      <c r="E19304" s="206">
        <v>44057</v>
      </c>
      <c r="F19304" s="205">
        <v>238</v>
      </c>
      <c r="G19304" s="205" t="s">
        <v>287</v>
      </c>
      <c r="H19304" s="207" t="s">
        <v>2068</v>
      </c>
      <c r="I19304" s="207" t="s">
        <v>235</v>
      </c>
      <c r="J19304" s="208">
        <v>-17059.2</v>
      </c>
      <c r="K19304" s="79" t="str">
        <f>IFERROR(IFERROR(VLOOKUP(I19304,'DE-PARA'!B:D,3,0),VLOOKUP(I19304,'DE-PARA'!C:D,2,0)),"NÃO ENCONTRADO")</f>
        <v>Pessoal</v>
      </c>
      <c r="L19304" s="56" t="str">
        <f>VLOOKUP(K19304,'Base -Receita-Despesa'!$B:$AS,1,FALSE)</f>
        <v>Pessoal</v>
      </c>
    </row>
    <row r="19305" spans="1:12" x14ac:dyDescent="0.3">
      <c r="A19305" s="286" t="str">
        <f t="shared" si="602"/>
        <v>2020</v>
      </c>
      <c r="B19305" s="205" t="s">
        <v>691</v>
      </c>
      <c r="C19305" s="205" t="s">
        <v>692</v>
      </c>
      <c r="D19305" s="72" t="str">
        <f t="shared" si="603"/>
        <v>ago/2020</v>
      </c>
      <c r="E19305" s="206">
        <v>44057</v>
      </c>
      <c r="F19305" s="205">
        <v>1321147</v>
      </c>
      <c r="G19305" s="205" t="s">
        <v>287</v>
      </c>
      <c r="H19305" s="207" t="s">
        <v>3084</v>
      </c>
      <c r="I19305" s="207" t="s">
        <v>240</v>
      </c>
      <c r="J19305" s="208">
        <v>-12925</v>
      </c>
      <c r="K19305" s="79" t="str">
        <f>IFERROR(IFERROR(VLOOKUP(I19305,'DE-PARA'!B:D,3,0),VLOOKUP(I19305,'DE-PARA'!C:D,2,0)),"NÃO ENCONTRADO")</f>
        <v>Materiais</v>
      </c>
      <c r="L19305" s="56" t="str">
        <f>VLOOKUP(K19305,'Base -Receita-Despesa'!$B:$AS,1,FALSE)</f>
        <v>Materiais</v>
      </c>
    </row>
    <row r="19306" spans="1:12" x14ac:dyDescent="0.3">
      <c r="A19306" s="286" t="str">
        <f t="shared" si="602"/>
        <v>2020</v>
      </c>
      <c r="B19306" s="205" t="s">
        <v>691</v>
      </c>
      <c r="C19306" s="205" t="s">
        <v>692</v>
      </c>
      <c r="D19306" s="72" t="str">
        <f t="shared" si="603"/>
        <v>ago/2020</v>
      </c>
      <c r="E19306" s="206">
        <v>44057</v>
      </c>
      <c r="F19306" s="205">
        <v>1315935</v>
      </c>
      <c r="G19306" s="205" t="s">
        <v>287</v>
      </c>
      <c r="H19306" s="207" t="s">
        <v>3084</v>
      </c>
      <c r="I19306" s="207" t="s">
        <v>240</v>
      </c>
      <c r="J19306" s="208">
        <v>-20942</v>
      </c>
      <c r="K19306" s="79" t="str">
        <f>IFERROR(IFERROR(VLOOKUP(I19306,'DE-PARA'!B:D,3,0),VLOOKUP(I19306,'DE-PARA'!C:D,2,0)),"NÃO ENCONTRADO")</f>
        <v>Materiais</v>
      </c>
      <c r="L19306" s="56" t="str">
        <f>VLOOKUP(K19306,'Base -Receita-Despesa'!$B:$AS,1,FALSE)</f>
        <v>Materiais</v>
      </c>
    </row>
    <row r="19307" spans="1:12" x14ac:dyDescent="0.3">
      <c r="A19307" s="286" t="str">
        <f t="shared" si="602"/>
        <v>2020</v>
      </c>
      <c r="B19307" s="205" t="s">
        <v>691</v>
      </c>
      <c r="C19307" s="205" t="s">
        <v>692</v>
      </c>
      <c r="D19307" s="72" t="str">
        <f t="shared" si="603"/>
        <v>ago/2020</v>
      </c>
      <c r="E19307" s="206">
        <v>44057</v>
      </c>
      <c r="F19307" s="205">
        <v>1320372</v>
      </c>
      <c r="G19307" s="205" t="s">
        <v>287</v>
      </c>
      <c r="H19307" s="207" t="s">
        <v>3084</v>
      </c>
      <c r="I19307" s="207" t="s">
        <v>240</v>
      </c>
      <c r="J19307" s="207">
        <v>-622.5</v>
      </c>
      <c r="K19307" s="79" t="str">
        <f>IFERROR(IFERROR(VLOOKUP(I19307,'DE-PARA'!B:D,3,0),VLOOKUP(I19307,'DE-PARA'!C:D,2,0)),"NÃO ENCONTRADO")</f>
        <v>Materiais</v>
      </c>
      <c r="L19307" s="56" t="str">
        <f>VLOOKUP(K19307,'Base -Receita-Despesa'!$B:$AS,1,FALSE)</f>
        <v>Materiais</v>
      </c>
    </row>
    <row r="19308" spans="1:12" x14ac:dyDescent="0.3">
      <c r="A19308" s="286" t="str">
        <f t="shared" si="602"/>
        <v>2020</v>
      </c>
      <c r="B19308" s="205" t="s">
        <v>691</v>
      </c>
      <c r="C19308" s="205" t="s">
        <v>692</v>
      </c>
      <c r="D19308" s="72" t="str">
        <f t="shared" si="603"/>
        <v>ago/2020</v>
      </c>
      <c r="E19308" s="206">
        <v>44057</v>
      </c>
      <c r="F19308" s="205">
        <v>30</v>
      </c>
      <c r="G19308" s="205" t="s">
        <v>287</v>
      </c>
      <c r="H19308" s="207" t="s">
        <v>1115</v>
      </c>
      <c r="I19308" s="207" t="s">
        <v>183</v>
      </c>
      <c r="J19308" s="207">
        <v>-500</v>
      </c>
      <c r="K19308" s="79" t="str">
        <f>IFERROR(IFERROR(VLOOKUP(I19308,'DE-PARA'!B:D,3,0),VLOOKUP(I19308,'DE-PARA'!C:D,2,0)),"NÃO ENCONTRADO")</f>
        <v>Aluguéis</v>
      </c>
      <c r="L19308" s="56" t="str">
        <f>VLOOKUP(K19308,'Base -Receita-Despesa'!$B:$AS,1,FALSE)</f>
        <v>Aluguéis</v>
      </c>
    </row>
    <row r="19309" spans="1:12" x14ac:dyDescent="0.3">
      <c r="A19309" s="286" t="str">
        <f t="shared" si="602"/>
        <v>2020</v>
      </c>
      <c r="B19309" s="205" t="s">
        <v>691</v>
      </c>
      <c r="C19309" s="205" t="s">
        <v>692</v>
      </c>
      <c r="D19309" s="72" t="str">
        <f t="shared" si="603"/>
        <v>ago/2020</v>
      </c>
      <c r="E19309" s="206">
        <v>44057</v>
      </c>
      <c r="F19309" s="205">
        <v>31</v>
      </c>
      <c r="G19309" s="205" t="s">
        <v>287</v>
      </c>
      <c r="H19309" s="207" t="s">
        <v>1115</v>
      </c>
      <c r="I19309" s="207" t="s">
        <v>183</v>
      </c>
      <c r="J19309" s="207">
        <v>-500</v>
      </c>
      <c r="K19309" s="79" t="str">
        <f>IFERROR(IFERROR(VLOOKUP(I19309,'DE-PARA'!B:D,3,0),VLOOKUP(I19309,'DE-PARA'!C:D,2,0)),"NÃO ENCONTRADO")</f>
        <v>Aluguéis</v>
      </c>
      <c r="L19309" s="56" t="str">
        <f>VLOOKUP(K19309,'Base -Receita-Despesa'!$B:$AS,1,FALSE)</f>
        <v>Aluguéis</v>
      </c>
    </row>
    <row r="19310" spans="1:12" x14ac:dyDescent="0.3">
      <c r="A19310" s="286" t="str">
        <f t="shared" si="602"/>
        <v>2020</v>
      </c>
      <c r="B19310" s="205" t="s">
        <v>691</v>
      </c>
      <c r="C19310" s="205" t="s">
        <v>692</v>
      </c>
      <c r="D19310" s="72" t="str">
        <f t="shared" si="603"/>
        <v>ago/2020</v>
      </c>
      <c r="E19310" s="206">
        <v>44057</v>
      </c>
      <c r="F19310" s="205">
        <v>2324</v>
      </c>
      <c r="G19310" s="205" t="s">
        <v>287</v>
      </c>
      <c r="H19310" s="207" t="s">
        <v>2938</v>
      </c>
      <c r="I19310" s="207" t="s">
        <v>157</v>
      </c>
      <c r="J19310" s="208">
        <v>-15714</v>
      </c>
      <c r="K19310" s="79" t="str">
        <f>IFERROR(IFERROR(VLOOKUP(I19310,'DE-PARA'!B:D,3,0),VLOOKUP(I19310,'DE-PARA'!C:D,2,0)),"NÃO ENCONTRADO")</f>
        <v>Serviços</v>
      </c>
      <c r="L19310" s="56" t="str">
        <f>VLOOKUP(K19310,'Base -Receita-Despesa'!$B:$AS,1,FALSE)</f>
        <v>Serviços</v>
      </c>
    </row>
    <row r="19311" spans="1:12" x14ac:dyDescent="0.3">
      <c r="A19311" s="286" t="str">
        <f t="shared" si="602"/>
        <v>2020</v>
      </c>
      <c r="B19311" s="205" t="s">
        <v>691</v>
      </c>
      <c r="C19311" s="205" t="s">
        <v>692</v>
      </c>
      <c r="D19311" s="72" t="str">
        <f t="shared" si="603"/>
        <v>ago/2020</v>
      </c>
      <c r="E19311" s="206">
        <v>44057</v>
      </c>
      <c r="F19311" s="205">
        <v>2313</v>
      </c>
      <c r="G19311" s="205" t="s">
        <v>287</v>
      </c>
      <c r="H19311" s="207" t="s">
        <v>2938</v>
      </c>
      <c r="I19311" s="207" t="s">
        <v>157</v>
      </c>
      <c r="J19311" s="208">
        <v>-28300</v>
      </c>
      <c r="K19311" s="79" t="str">
        <f>IFERROR(IFERROR(VLOOKUP(I19311,'DE-PARA'!B:D,3,0),VLOOKUP(I19311,'DE-PARA'!C:D,2,0)),"NÃO ENCONTRADO")</f>
        <v>Serviços</v>
      </c>
      <c r="L19311" s="56" t="str">
        <f>VLOOKUP(K19311,'Base -Receita-Despesa'!$B:$AS,1,FALSE)</f>
        <v>Serviços</v>
      </c>
    </row>
    <row r="19312" spans="1:12" x14ac:dyDescent="0.3">
      <c r="A19312" s="286" t="str">
        <f t="shared" si="602"/>
        <v>2020</v>
      </c>
      <c r="B19312" s="205" t="s">
        <v>691</v>
      </c>
      <c r="C19312" s="205" t="s">
        <v>692</v>
      </c>
      <c r="D19312" s="72" t="str">
        <f t="shared" si="603"/>
        <v>ago/2020</v>
      </c>
      <c r="E19312" s="206">
        <v>44057</v>
      </c>
      <c r="F19312" s="205">
        <v>313</v>
      </c>
      <c r="G19312" s="205" t="s">
        <v>287</v>
      </c>
      <c r="H19312" s="207" t="s">
        <v>3075</v>
      </c>
      <c r="I19312" s="207" t="s">
        <v>235</v>
      </c>
      <c r="J19312" s="208">
        <v>-9100</v>
      </c>
      <c r="K19312" s="79" t="str">
        <f>IFERROR(IFERROR(VLOOKUP(I19312,'DE-PARA'!B:D,3,0),VLOOKUP(I19312,'DE-PARA'!C:D,2,0)),"NÃO ENCONTRADO")</f>
        <v>Pessoal</v>
      </c>
      <c r="L19312" s="56" t="str">
        <f>VLOOKUP(K19312,'Base -Receita-Despesa'!$B:$AS,1,FALSE)</f>
        <v>Pessoal</v>
      </c>
    </row>
    <row r="19313" spans="1:12" x14ac:dyDescent="0.3">
      <c r="A19313" s="286" t="str">
        <f t="shared" si="602"/>
        <v>2020</v>
      </c>
      <c r="B19313" s="205" t="s">
        <v>691</v>
      </c>
      <c r="C19313" s="205" t="s">
        <v>692</v>
      </c>
      <c r="D19313" s="72" t="str">
        <f t="shared" si="603"/>
        <v>ago/2020</v>
      </c>
      <c r="E19313" s="206">
        <v>44057</v>
      </c>
      <c r="F19313" s="205">
        <v>62</v>
      </c>
      <c r="G19313" s="205" t="s">
        <v>287</v>
      </c>
      <c r="H19313" s="207" t="s">
        <v>3053</v>
      </c>
      <c r="I19313" s="207" t="s">
        <v>235</v>
      </c>
      <c r="J19313" s="208">
        <v>-5600</v>
      </c>
      <c r="K19313" s="79" t="str">
        <f>IFERROR(IFERROR(VLOOKUP(I19313,'DE-PARA'!B:D,3,0),VLOOKUP(I19313,'DE-PARA'!C:D,2,0)),"NÃO ENCONTRADO")</f>
        <v>Pessoal</v>
      </c>
      <c r="L19313" s="56" t="str">
        <f>VLOOKUP(K19313,'Base -Receita-Despesa'!$B:$AS,1,FALSE)</f>
        <v>Pessoal</v>
      </c>
    </row>
    <row r="19314" spans="1:12" x14ac:dyDescent="0.3">
      <c r="A19314" s="286" t="str">
        <f t="shared" si="602"/>
        <v>2020</v>
      </c>
      <c r="B19314" s="205" t="s">
        <v>691</v>
      </c>
      <c r="C19314" s="205" t="s">
        <v>692</v>
      </c>
      <c r="D19314" s="72" t="str">
        <f t="shared" si="603"/>
        <v>ago/2020</v>
      </c>
      <c r="E19314" s="206">
        <v>44057</v>
      </c>
      <c r="F19314" s="205">
        <v>6</v>
      </c>
      <c r="G19314" s="205" t="s">
        <v>287</v>
      </c>
      <c r="H19314" s="207" t="s">
        <v>3162</v>
      </c>
      <c r="I19314" s="207" t="s">
        <v>157</v>
      </c>
      <c r="J19314" s="208">
        <v>-20938.5</v>
      </c>
      <c r="K19314" s="79" t="str">
        <f>IFERROR(IFERROR(VLOOKUP(I19314,'DE-PARA'!B:D,3,0),VLOOKUP(I19314,'DE-PARA'!C:D,2,0)),"NÃO ENCONTRADO")</f>
        <v>Serviços</v>
      </c>
      <c r="L19314" s="56" t="str">
        <f>VLOOKUP(K19314,'Base -Receita-Despesa'!$B:$AS,1,FALSE)</f>
        <v>Serviços</v>
      </c>
    </row>
    <row r="19315" spans="1:12" x14ac:dyDescent="0.3">
      <c r="A19315" s="286" t="str">
        <f t="shared" si="602"/>
        <v>2020</v>
      </c>
      <c r="B19315" s="205" t="s">
        <v>691</v>
      </c>
      <c r="C19315" s="205" t="s">
        <v>692</v>
      </c>
      <c r="D19315" s="72" t="str">
        <f t="shared" si="603"/>
        <v>ago/2020</v>
      </c>
      <c r="E19315" s="206">
        <v>44057</v>
      </c>
      <c r="F19315" s="205">
        <v>122083</v>
      </c>
      <c r="G19315" s="205" t="s">
        <v>287</v>
      </c>
      <c r="H19315" s="207" t="s">
        <v>178</v>
      </c>
      <c r="I19315" s="207" t="s">
        <v>240</v>
      </c>
      <c r="J19315" s="208">
        <v>-9752.35</v>
      </c>
      <c r="K19315" s="79" t="str">
        <f>IFERROR(IFERROR(VLOOKUP(I19315,'DE-PARA'!B:D,3,0),VLOOKUP(I19315,'DE-PARA'!C:D,2,0)),"NÃO ENCONTRADO")</f>
        <v>Materiais</v>
      </c>
      <c r="L19315" s="56" t="str">
        <f>VLOOKUP(K19315,'Base -Receita-Despesa'!$B:$AS,1,FALSE)</f>
        <v>Materiais</v>
      </c>
    </row>
    <row r="19316" spans="1:12" x14ac:dyDescent="0.3">
      <c r="A19316" s="286" t="str">
        <f t="shared" si="602"/>
        <v>2020</v>
      </c>
      <c r="B19316" s="205" t="s">
        <v>691</v>
      </c>
      <c r="C19316" s="205" t="s">
        <v>692</v>
      </c>
      <c r="D19316" s="72" t="str">
        <f t="shared" si="603"/>
        <v>ago/2020</v>
      </c>
      <c r="E19316" s="206">
        <v>44057</v>
      </c>
      <c r="F19316" s="205">
        <v>121504</v>
      </c>
      <c r="G19316" s="205" t="s">
        <v>287</v>
      </c>
      <c r="H19316" s="207" t="s">
        <v>178</v>
      </c>
      <c r="I19316" s="207" t="s">
        <v>240</v>
      </c>
      <c r="J19316" s="207">
        <v>-244</v>
      </c>
      <c r="K19316" s="79" t="str">
        <f>IFERROR(IFERROR(VLOOKUP(I19316,'DE-PARA'!B:D,3,0),VLOOKUP(I19316,'DE-PARA'!C:D,2,0)),"NÃO ENCONTRADO")</f>
        <v>Materiais</v>
      </c>
      <c r="L19316" s="56" t="str">
        <f>VLOOKUP(K19316,'Base -Receita-Despesa'!$B:$AS,1,FALSE)</f>
        <v>Materiais</v>
      </c>
    </row>
    <row r="19317" spans="1:12" x14ac:dyDescent="0.3">
      <c r="A19317" s="286" t="str">
        <f t="shared" si="602"/>
        <v>2020</v>
      </c>
      <c r="B19317" s="205" t="s">
        <v>691</v>
      </c>
      <c r="C19317" s="205" t="s">
        <v>692</v>
      </c>
      <c r="D19317" s="72" t="str">
        <f t="shared" si="603"/>
        <v>ago/2020</v>
      </c>
      <c r="E19317" s="206">
        <v>44057</v>
      </c>
      <c r="F19317" s="205">
        <v>121306</v>
      </c>
      <c r="G19317" s="205" t="s">
        <v>287</v>
      </c>
      <c r="H19317" s="207" t="s">
        <v>178</v>
      </c>
      <c r="I19317" s="207" t="s">
        <v>240</v>
      </c>
      <c r="J19317" s="208">
        <v>-17688</v>
      </c>
      <c r="K19317" s="79" t="str">
        <f>IFERROR(IFERROR(VLOOKUP(I19317,'DE-PARA'!B:D,3,0),VLOOKUP(I19317,'DE-PARA'!C:D,2,0)),"NÃO ENCONTRADO")</f>
        <v>Materiais</v>
      </c>
      <c r="L19317" s="56" t="str">
        <f>VLOOKUP(K19317,'Base -Receita-Despesa'!$B:$AS,1,FALSE)</f>
        <v>Materiais</v>
      </c>
    </row>
    <row r="19318" spans="1:12" x14ac:dyDescent="0.3">
      <c r="A19318" s="286" t="str">
        <f t="shared" si="602"/>
        <v>2020</v>
      </c>
      <c r="B19318" s="205" t="s">
        <v>691</v>
      </c>
      <c r="C19318" s="205" t="s">
        <v>692</v>
      </c>
      <c r="D19318" s="72" t="str">
        <f t="shared" si="603"/>
        <v>ago/2020</v>
      </c>
      <c r="E19318" s="206">
        <v>44057</v>
      </c>
      <c r="F19318" s="205">
        <v>14698</v>
      </c>
      <c r="G19318" s="205" t="s">
        <v>293</v>
      </c>
      <c r="H19318" s="207" t="s">
        <v>2694</v>
      </c>
      <c r="I19318" s="207" t="s">
        <v>240</v>
      </c>
      <c r="J19318" s="208">
        <v>-4711.92</v>
      </c>
      <c r="K19318" s="79" t="str">
        <f>IFERROR(IFERROR(VLOOKUP(I19318,'DE-PARA'!B:D,3,0),VLOOKUP(I19318,'DE-PARA'!C:D,2,0)),"NÃO ENCONTRADO")</f>
        <v>Materiais</v>
      </c>
      <c r="L19318" s="56" t="str">
        <f>VLOOKUP(K19318,'Base -Receita-Despesa'!$B:$AS,1,FALSE)</f>
        <v>Materiais</v>
      </c>
    </row>
    <row r="19319" spans="1:12" x14ac:dyDescent="0.3">
      <c r="A19319" s="286" t="str">
        <f t="shared" ref="A19319:A19382" si="604">IF(K19319="NÃO ENCONTRADO",0,RIGHT(D19319,4))</f>
        <v>2020</v>
      </c>
      <c r="B19319" s="205" t="s">
        <v>691</v>
      </c>
      <c r="C19319" s="205" t="s">
        <v>692</v>
      </c>
      <c r="D19319" s="72" t="str">
        <f t="shared" si="603"/>
        <v>ago/2020</v>
      </c>
      <c r="E19319" s="206">
        <v>44057</v>
      </c>
      <c r="F19319" s="205">
        <v>15402</v>
      </c>
      <c r="G19319" s="205" t="s">
        <v>293</v>
      </c>
      <c r="H19319" s="207" t="s">
        <v>2694</v>
      </c>
      <c r="I19319" s="207" t="s">
        <v>240</v>
      </c>
      <c r="J19319" s="208">
        <v>-4333.33</v>
      </c>
      <c r="K19319" s="79" t="str">
        <f>IFERROR(IFERROR(VLOOKUP(I19319,'DE-PARA'!B:D,3,0),VLOOKUP(I19319,'DE-PARA'!C:D,2,0)),"NÃO ENCONTRADO")</f>
        <v>Materiais</v>
      </c>
      <c r="L19319" s="56" t="str">
        <f>VLOOKUP(K19319,'Base -Receita-Despesa'!$B:$AS,1,FALSE)</f>
        <v>Materiais</v>
      </c>
    </row>
    <row r="19320" spans="1:12" x14ac:dyDescent="0.3">
      <c r="A19320" s="286" t="str">
        <f t="shared" si="604"/>
        <v>2020</v>
      </c>
      <c r="B19320" s="205" t="s">
        <v>691</v>
      </c>
      <c r="C19320" s="205" t="s">
        <v>692</v>
      </c>
      <c r="D19320" s="72" t="str">
        <f t="shared" si="603"/>
        <v>ago/2020</v>
      </c>
      <c r="E19320" s="206">
        <v>44057</v>
      </c>
      <c r="F19320" s="205">
        <v>891011</v>
      </c>
      <c r="G19320" s="205" t="s">
        <v>293</v>
      </c>
      <c r="H19320" s="207" t="s">
        <v>356</v>
      </c>
      <c r="I19320" s="207" t="s">
        <v>240</v>
      </c>
      <c r="J19320" s="208">
        <v>-10157.959999999999</v>
      </c>
      <c r="K19320" s="79" t="str">
        <f>IFERROR(IFERROR(VLOOKUP(I19320,'DE-PARA'!B:D,3,0),VLOOKUP(I19320,'DE-PARA'!C:D,2,0)),"NÃO ENCONTRADO")</f>
        <v>Materiais</v>
      </c>
      <c r="L19320" s="56" t="str">
        <f>VLOOKUP(K19320,'Base -Receita-Despesa'!$B:$AS,1,FALSE)</f>
        <v>Materiais</v>
      </c>
    </row>
    <row r="19321" spans="1:12" x14ac:dyDescent="0.3">
      <c r="A19321" s="286" t="str">
        <f t="shared" si="604"/>
        <v>2020</v>
      </c>
      <c r="B19321" s="205" t="s">
        <v>691</v>
      </c>
      <c r="C19321" s="205" t="s">
        <v>692</v>
      </c>
      <c r="D19321" s="72" t="str">
        <f t="shared" si="603"/>
        <v>ago/2020</v>
      </c>
      <c r="E19321" s="206">
        <v>44057</v>
      </c>
      <c r="F19321" s="205">
        <v>918603</v>
      </c>
      <c r="G19321" s="205" t="s">
        <v>317</v>
      </c>
      <c r="H19321" s="207" t="s">
        <v>356</v>
      </c>
      <c r="I19321" s="207" t="s">
        <v>240</v>
      </c>
      <c r="J19321" s="208">
        <v>-5307.34</v>
      </c>
      <c r="K19321" s="79" t="str">
        <f>IFERROR(IFERROR(VLOOKUP(I19321,'DE-PARA'!B:D,3,0),VLOOKUP(I19321,'DE-PARA'!C:D,2,0)),"NÃO ENCONTRADO")</f>
        <v>Materiais</v>
      </c>
      <c r="L19321" s="56" t="str">
        <f>VLOOKUP(K19321,'Base -Receita-Despesa'!$B:$AS,1,FALSE)</f>
        <v>Materiais</v>
      </c>
    </row>
    <row r="19322" spans="1:12" x14ac:dyDescent="0.3">
      <c r="A19322" s="286" t="str">
        <f t="shared" si="604"/>
        <v>2020</v>
      </c>
      <c r="B19322" s="205" t="s">
        <v>691</v>
      </c>
      <c r="C19322" s="205" t="s">
        <v>692</v>
      </c>
      <c r="D19322" s="72" t="str">
        <f t="shared" si="603"/>
        <v>ago/2020</v>
      </c>
      <c r="E19322" s="206">
        <v>44057</v>
      </c>
      <c r="F19322" s="205">
        <v>919763</v>
      </c>
      <c r="G19322" s="205" t="s">
        <v>287</v>
      </c>
      <c r="H19322" s="207" t="s">
        <v>356</v>
      </c>
      <c r="I19322" s="207" t="s">
        <v>240</v>
      </c>
      <c r="J19322" s="207">
        <v>-167.58</v>
      </c>
      <c r="K19322" s="79" t="str">
        <f>IFERROR(IFERROR(VLOOKUP(I19322,'DE-PARA'!B:D,3,0),VLOOKUP(I19322,'DE-PARA'!C:D,2,0)),"NÃO ENCONTRADO")</f>
        <v>Materiais</v>
      </c>
      <c r="L19322" s="56" t="str">
        <f>VLOOKUP(K19322,'Base -Receita-Despesa'!$B:$AS,1,FALSE)</f>
        <v>Materiais</v>
      </c>
    </row>
    <row r="19323" spans="1:12" x14ac:dyDescent="0.3">
      <c r="A19323" s="286" t="str">
        <f t="shared" si="604"/>
        <v>2020</v>
      </c>
      <c r="B19323" s="205" t="s">
        <v>691</v>
      </c>
      <c r="C19323" s="205" t="s">
        <v>692</v>
      </c>
      <c r="D19323" s="72" t="str">
        <f t="shared" si="603"/>
        <v>ago/2020</v>
      </c>
      <c r="E19323" s="206">
        <v>44057</v>
      </c>
      <c r="F19323" s="205">
        <v>919793</v>
      </c>
      <c r="G19323" s="205" t="s">
        <v>656</v>
      </c>
      <c r="H19323" s="207" t="s">
        <v>356</v>
      </c>
      <c r="I19323" s="207" t="s">
        <v>240</v>
      </c>
      <c r="J19323" s="208">
        <v>-15194.35</v>
      </c>
      <c r="K19323" s="79" t="str">
        <f>IFERROR(IFERROR(VLOOKUP(I19323,'DE-PARA'!B:D,3,0),VLOOKUP(I19323,'DE-PARA'!C:D,2,0)),"NÃO ENCONTRADO")</f>
        <v>Materiais</v>
      </c>
      <c r="L19323" s="56" t="str">
        <f>VLOOKUP(K19323,'Base -Receita-Despesa'!$B:$AS,1,FALSE)</f>
        <v>Materiais</v>
      </c>
    </row>
    <row r="19324" spans="1:12" x14ac:dyDescent="0.3">
      <c r="A19324" s="286" t="str">
        <f t="shared" si="604"/>
        <v>2020</v>
      </c>
      <c r="B19324" s="205" t="s">
        <v>691</v>
      </c>
      <c r="C19324" s="205" t="s">
        <v>692</v>
      </c>
      <c r="D19324" s="72" t="str">
        <f t="shared" si="603"/>
        <v>ago/2020</v>
      </c>
      <c r="E19324" s="206">
        <v>44057</v>
      </c>
      <c r="F19324" s="205">
        <v>921323</v>
      </c>
      <c r="G19324" s="205" t="s">
        <v>303</v>
      </c>
      <c r="H19324" s="207" t="s">
        <v>356</v>
      </c>
      <c r="I19324" s="207" t="s">
        <v>240</v>
      </c>
      <c r="J19324" s="208">
        <v>-3868.4</v>
      </c>
      <c r="K19324" s="79" t="str">
        <f>IFERROR(IFERROR(VLOOKUP(I19324,'DE-PARA'!B:D,3,0),VLOOKUP(I19324,'DE-PARA'!C:D,2,0)),"NÃO ENCONTRADO")</f>
        <v>Materiais</v>
      </c>
      <c r="L19324" s="56" t="str">
        <f>VLOOKUP(K19324,'Base -Receita-Despesa'!$B:$AS,1,FALSE)</f>
        <v>Materiais</v>
      </c>
    </row>
    <row r="19325" spans="1:12" x14ac:dyDescent="0.3">
      <c r="A19325" s="286" t="str">
        <f t="shared" si="604"/>
        <v>2020</v>
      </c>
      <c r="B19325" s="205" t="s">
        <v>691</v>
      </c>
      <c r="C19325" s="205" t="s">
        <v>692</v>
      </c>
      <c r="D19325" s="72" t="str">
        <f t="shared" si="603"/>
        <v>ago/2020</v>
      </c>
      <c r="E19325" s="206">
        <v>44057</v>
      </c>
      <c r="F19325" s="205">
        <v>927323</v>
      </c>
      <c r="G19325" s="205" t="s">
        <v>303</v>
      </c>
      <c r="H19325" s="207" t="s">
        <v>356</v>
      </c>
      <c r="I19325" s="207" t="s">
        <v>240</v>
      </c>
      <c r="J19325" s="208">
        <v>-6053.5</v>
      </c>
      <c r="K19325" s="79" t="str">
        <f>IFERROR(IFERROR(VLOOKUP(I19325,'DE-PARA'!B:D,3,0),VLOOKUP(I19325,'DE-PARA'!C:D,2,0)),"NÃO ENCONTRADO")</f>
        <v>Materiais</v>
      </c>
      <c r="L19325" s="56" t="str">
        <f>VLOOKUP(K19325,'Base -Receita-Despesa'!$B:$AS,1,FALSE)</f>
        <v>Materiais</v>
      </c>
    </row>
    <row r="19326" spans="1:12" x14ac:dyDescent="0.3">
      <c r="A19326" s="286" t="str">
        <f t="shared" si="604"/>
        <v>2020</v>
      </c>
      <c r="B19326" s="205" t="s">
        <v>691</v>
      </c>
      <c r="C19326" s="205" t="s">
        <v>692</v>
      </c>
      <c r="D19326" s="72" t="str">
        <f t="shared" si="603"/>
        <v>ago/2020</v>
      </c>
      <c r="E19326" s="206">
        <v>44057</v>
      </c>
      <c r="F19326" s="205">
        <v>898838</v>
      </c>
      <c r="G19326" s="205" t="s">
        <v>349</v>
      </c>
      <c r="H19326" s="207" t="s">
        <v>356</v>
      </c>
      <c r="I19326" s="207" t="s">
        <v>240</v>
      </c>
      <c r="J19326" s="208">
        <v>-21560.13</v>
      </c>
      <c r="K19326" s="79" t="str">
        <f>IFERROR(IFERROR(VLOOKUP(I19326,'DE-PARA'!B:D,3,0),VLOOKUP(I19326,'DE-PARA'!C:D,2,0)),"NÃO ENCONTRADO")</f>
        <v>Materiais</v>
      </c>
      <c r="L19326" s="56" t="str">
        <f>VLOOKUP(K19326,'Base -Receita-Despesa'!$B:$AS,1,FALSE)</f>
        <v>Materiais</v>
      </c>
    </row>
    <row r="19327" spans="1:12" x14ac:dyDescent="0.3">
      <c r="A19327" s="286" t="str">
        <f t="shared" si="604"/>
        <v>2020</v>
      </c>
      <c r="B19327" s="205" t="s">
        <v>691</v>
      </c>
      <c r="C19327" s="205" t="s">
        <v>692</v>
      </c>
      <c r="D19327" s="72" t="str">
        <f t="shared" si="603"/>
        <v>ago/2020</v>
      </c>
      <c r="E19327" s="206">
        <v>44057</v>
      </c>
      <c r="F19327" s="205">
        <v>918603</v>
      </c>
      <c r="G19327" s="205" t="s">
        <v>313</v>
      </c>
      <c r="H19327" s="207" t="s">
        <v>356</v>
      </c>
      <c r="I19327" s="207" t="s">
        <v>240</v>
      </c>
      <c r="J19327" s="208">
        <v>-5307.34</v>
      </c>
      <c r="K19327" s="79" t="str">
        <f>IFERROR(IFERROR(VLOOKUP(I19327,'DE-PARA'!B:D,3,0),VLOOKUP(I19327,'DE-PARA'!C:D,2,0)),"NÃO ENCONTRADO")</f>
        <v>Materiais</v>
      </c>
      <c r="L19327" s="56" t="str">
        <f>VLOOKUP(K19327,'Base -Receita-Despesa'!$B:$AS,1,FALSE)</f>
        <v>Materiais</v>
      </c>
    </row>
    <row r="19328" spans="1:12" x14ac:dyDescent="0.3">
      <c r="A19328" s="286" t="str">
        <f t="shared" si="604"/>
        <v>2020</v>
      </c>
      <c r="B19328" s="205" t="s">
        <v>691</v>
      </c>
      <c r="C19328" s="205" t="s">
        <v>692</v>
      </c>
      <c r="D19328" s="72" t="str">
        <f t="shared" si="603"/>
        <v>ago/2020</v>
      </c>
      <c r="E19328" s="206">
        <v>44057</v>
      </c>
      <c r="F19328" s="205">
        <v>3665</v>
      </c>
      <c r="G19328" s="205" t="s">
        <v>287</v>
      </c>
      <c r="H19328" s="207" t="s">
        <v>288</v>
      </c>
      <c r="I19328" s="207" t="s">
        <v>244</v>
      </c>
      <c r="J19328" s="207">
        <v>-427.7</v>
      </c>
      <c r="K19328" s="79" t="str">
        <f>IFERROR(IFERROR(VLOOKUP(I19328,'DE-PARA'!B:D,3,0),VLOOKUP(I19328,'DE-PARA'!C:D,2,0)),"NÃO ENCONTRADO")</f>
        <v>Materiais</v>
      </c>
      <c r="L19328" s="56" t="str">
        <f>VLOOKUP(K19328,'Base -Receita-Despesa'!$B:$AS,1,FALSE)</f>
        <v>Materiais</v>
      </c>
    </row>
    <row r="19329" spans="1:12" x14ac:dyDescent="0.3">
      <c r="A19329" s="286" t="str">
        <f t="shared" si="604"/>
        <v>2020</v>
      </c>
      <c r="B19329" s="205" t="s">
        <v>691</v>
      </c>
      <c r="C19329" s="205" t="s">
        <v>692</v>
      </c>
      <c r="D19329" s="72" t="str">
        <f t="shared" si="603"/>
        <v>ago/2020</v>
      </c>
      <c r="E19329" s="206">
        <v>44057</v>
      </c>
      <c r="F19329" s="205">
        <v>3788</v>
      </c>
      <c r="G19329" s="205" t="s">
        <v>287</v>
      </c>
      <c r="H19329" s="207" t="s">
        <v>288</v>
      </c>
      <c r="I19329" s="207" t="s">
        <v>244</v>
      </c>
      <c r="J19329" s="207">
        <v>-342.16</v>
      </c>
      <c r="K19329" s="79" t="str">
        <f>IFERROR(IFERROR(VLOOKUP(I19329,'DE-PARA'!B:D,3,0),VLOOKUP(I19329,'DE-PARA'!C:D,2,0)),"NÃO ENCONTRADO")</f>
        <v>Materiais</v>
      </c>
      <c r="L19329" s="56" t="str">
        <f>VLOOKUP(K19329,'Base -Receita-Despesa'!$B:$AS,1,FALSE)</f>
        <v>Materiais</v>
      </c>
    </row>
    <row r="19330" spans="1:12" x14ac:dyDescent="0.3">
      <c r="A19330" s="286" t="str">
        <f t="shared" si="604"/>
        <v>2020</v>
      </c>
      <c r="B19330" s="205" t="s">
        <v>691</v>
      </c>
      <c r="C19330" s="205" t="s">
        <v>692</v>
      </c>
      <c r="D19330" s="72" t="str">
        <f t="shared" si="603"/>
        <v>ago/2020</v>
      </c>
      <c r="E19330" s="206">
        <v>44057</v>
      </c>
      <c r="F19330" s="205">
        <v>1004</v>
      </c>
      <c r="G19330" s="205" t="s">
        <v>287</v>
      </c>
      <c r="H19330" s="207" t="s">
        <v>288</v>
      </c>
      <c r="I19330" s="207" t="s">
        <v>244</v>
      </c>
      <c r="J19330" s="208">
        <v>-5577.96</v>
      </c>
      <c r="K19330" s="79" t="str">
        <f>IFERROR(IFERROR(VLOOKUP(I19330,'DE-PARA'!B:D,3,0),VLOOKUP(I19330,'DE-PARA'!C:D,2,0)),"NÃO ENCONTRADO")</f>
        <v>Materiais</v>
      </c>
      <c r="L19330" s="56" t="str">
        <f>VLOOKUP(K19330,'Base -Receita-Despesa'!$B:$AS,1,FALSE)</f>
        <v>Materiais</v>
      </c>
    </row>
    <row r="19331" spans="1:12" x14ac:dyDescent="0.3">
      <c r="A19331" s="286" t="str">
        <f t="shared" si="604"/>
        <v>2020</v>
      </c>
      <c r="B19331" s="205" t="s">
        <v>691</v>
      </c>
      <c r="C19331" s="205" t="s">
        <v>692</v>
      </c>
      <c r="D19331" s="72" t="str">
        <f t="shared" si="603"/>
        <v>ago/2020</v>
      </c>
      <c r="E19331" s="206">
        <v>44057</v>
      </c>
      <c r="F19331" s="205">
        <v>1543</v>
      </c>
      <c r="G19331" s="205" t="s">
        <v>287</v>
      </c>
      <c r="H19331" s="207" t="s">
        <v>288</v>
      </c>
      <c r="I19331" s="207" t="s">
        <v>244</v>
      </c>
      <c r="J19331" s="207">
        <v>-470.47</v>
      </c>
      <c r="K19331" s="79" t="str">
        <f>IFERROR(IFERROR(VLOOKUP(I19331,'DE-PARA'!B:D,3,0),VLOOKUP(I19331,'DE-PARA'!C:D,2,0)),"NÃO ENCONTRADO")</f>
        <v>Materiais</v>
      </c>
      <c r="L19331" s="56" t="str">
        <f>VLOOKUP(K19331,'Base -Receita-Despesa'!$B:$AS,1,FALSE)</f>
        <v>Materiais</v>
      </c>
    </row>
    <row r="19332" spans="1:12" x14ac:dyDescent="0.3">
      <c r="A19332" s="286" t="str">
        <f t="shared" si="604"/>
        <v>2020</v>
      </c>
      <c r="B19332" s="205" t="s">
        <v>691</v>
      </c>
      <c r="C19332" s="205" t="s">
        <v>692</v>
      </c>
      <c r="D19332" s="72" t="str">
        <f t="shared" ref="D19332:D19395" si="605">TEXT(E19332,"mmm/aaaa")</f>
        <v>ago/2020</v>
      </c>
      <c r="E19332" s="206">
        <v>44057</v>
      </c>
      <c r="F19332" s="205">
        <v>3758</v>
      </c>
      <c r="G19332" s="205" t="s">
        <v>287</v>
      </c>
      <c r="H19332" s="207" t="s">
        <v>288</v>
      </c>
      <c r="I19332" s="207" t="s">
        <v>244</v>
      </c>
      <c r="J19332" s="207">
        <v>-727.09</v>
      </c>
      <c r="K19332" s="79" t="str">
        <f>IFERROR(IFERROR(VLOOKUP(I19332,'DE-PARA'!B:D,3,0),VLOOKUP(I19332,'DE-PARA'!C:D,2,0)),"NÃO ENCONTRADO")</f>
        <v>Materiais</v>
      </c>
      <c r="L19332" s="56" t="str">
        <f>VLOOKUP(K19332,'Base -Receita-Despesa'!$B:$AS,1,FALSE)</f>
        <v>Materiais</v>
      </c>
    </row>
    <row r="19333" spans="1:12" x14ac:dyDescent="0.3">
      <c r="A19333" s="286" t="str">
        <f t="shared" si="604"/>
        <v>2020</v>
      </c>
      <c r="B19333" s="205" t="s">
        <v>691</v>
      </c>
      <c r="C19333" s="205" t="s">
        <v>692</v>
      </c>
      <c r="D19333" s="72" t="str">
        <f t="shared" si="605"/>
        <v>ago/2020</v>
      </c>
      <c r="E19333" s="206">
        <v>44057</v>
      </c>
      <c r="F19333" s="205">
        <v>260</v>
      </c>
      <c r="G19333" s="205" t="s">
        <v>287</v>
      </c>
      <c r="H19333" s="207" t="s">
        <v>288</v>
      </c>
      <c r="I19333" s="207" t="s">
        <v>244</v>
      </c>
      <c r="J19333" s="208">
        <v>-6473.31</v>
      </c>
      <c r="K19333" s="79" t="str">
        <f>IFERROR(IFERROR(VLOOKUP(I19333,'DE-PARA'!B:D,3,0),VLOOKUP(I19333,'DE-PARA'!C:D,2,0)),"NÃO ENCONTRADO")</f>
        <v>Materiais</v>
      </c>
      <c r="L19333" s="56" t="str">
        <f>VLOOKUP(K19333,'Base -Receita-Despesa'!$B:$AS,1,FALSE)</f>
        <v>Materiais</v>
      </c>
    </row>
    <row r="19334" spans="1:12" x14ac:dyDescent="0.3">
      <c r="A19334" s="286" t="str">
        <f t="shared" si="604"/>
        <v>2020</v>
      </c>
      <c r="B19334" s="205" t="s">
        <v>691</v>
      </c>
      <c r="C19334" s="205" t="s">
        <v>692</v>
      </c>
      <c r="D19334" s="72" t="str">
        <f t="shared" si="605"/>
        <v>ago/2020</v>
      </c>
      <c r="E19334" s="206">
        <v>44057</v>
      </c>
      <c r="F19334" s="205">
        <v>4508</v>
      </c>
      <c r="G19334" s="205" t="s">
        <v>287</v>
      </c>
      <c r="H19334" s="207" t="s">
        <v>288</v>
      </c>
      <c r="I19334" s="207" t="s">
        <v>244</v>
      </c>
      <c r="J19334" s="207">
        <v>-256.62</v>
      </c>
      <c r="K19334" s="79" t="str">
        <f>IFERROR(IFERROR(VLOOKUP(I19334,'DE-PARA'!B:D,3,0),VLOOKUP(I19334,'DE-PARA'!C:D,2,0)),"NÃO ENCONTRADO")</f>
        <v>Materiais</v>
      </c>
      <c r="L19334" s="56" t="str">
        <f>VLOOKUP(K19334,'Base -Receita-Despesa'!$B:$AS,1,FALSE)</f>
        <v>Materiais</v>
      </c>
    </row>
    <row r="19335" spans="1:12" x14ac:dyDescent="0.3">
      <c r="A19335" s="286" t="str">
        <f t="shared" si="604"/>
        <v>2020</v>
      </c>
      <c r="B19335" s="205" t="s">
        <v>691</v>
      </c>
      <c r="C19335" s="205" t="s">
        <v>692</v>
      </c>
      <c r="D19335" s="72" t="str">
        <f t="shared" si="605"/>
        <v>ago/2020</v>
      </c>
      <c r="E19335" s="206">
        <v>44057</v>
      </c>
      <c r="F19335" s="205">
        <v>41879</v>
      </c>
      <c r="G19335" s="205" t="s">
        <v>287</v>
      </c>
      <c r="H19335" s="207" t="s">
        <v>288</v>
      </c>
      <c r="I19335" s="207" t="s">
        <v>265</v>
      </c>
      <c r="J19335" s="208">
        <v>-2919.85</v>
      </c>
      <c r="K19335" s="79" t="str">
        <f>IFERROR(IFERROR(VLOOKUP(I19335,'DE-PARA'!B:D,3,0),VLOOKUP(I19335,'DE-PARA'!C:D,2,0)),"NÃO ENCONTRADO")</f>
        <v>Serviços</v>
      </c>
      <c r="L19335" s="56" t="str">
        <f>VLOOKUP(K19335,'Base -Receita-Despesa'!$B:$AS,1,FALSE)</f>
        <v>Serviços</v>
      </c>
    </row>
    <row r="19336" spans="1:12" x14ac:dyDescent="0.3">
      <c r="A19336" s="286" t="str">
        <f t="shared" si="604"/>
        <v>2020</v>
      </c>
      <c r="B19336" s="205" t="s">
        <v>691</v>
      </c>
      <c r="C19336" s="205" t="s">
        <v>692</v>
      </c>
      <c r="D19336" s="72" t="str">
        <f t="shared" si="605"/>
        <v>ago/2020</v>
      </c>
      <c r="E19336" s="206">
        <v>44057</v>
      </c>
      <c r="F19336" s="205">
        <v>3355</v>
      </c>
      <c r="G19336" s="205" t="s">
        <v>287</v>
      </c>
      <c r="H19336" s="207" t="s">
        <v>288</v>
      </c>
      <c r="I19336" s="207" t="s">
        <v>146</v>
      </c>
      <c r="J19336" s="208">
        <v>-1394.98</v>
      </c>
      <c r="K19336" s="79" t="str">
        <f>IFERROR(IFERROR(VLOOKUP(I19336,'DE-PARA'!B:D,3,0),VLOOKUP(I19336,'DE-PARA'!C:D,2,0)),"NÃO ENCONTRADO")</f>
        <v>Serviços</v>
      </c>
      <c r="L19336" s="56" t="str">
        <f>VLOOKUP(K19336,'Base -Receita-Despesa'!$B:$AS,1,FALSE)</f>
        <v>Serviços</v>
      </c>
    </row>
    <row r="19337" spans="1:12" x14ac:dyDescent="0.3">
      <c r="A19337" s="286" t="str">
        <f t="shared" si="604"/>
        <v>2020</v>
      </c>
      <c r="B19337" s="205" t="s">
        <v>691</v>
      </c>
      <c r="C19337" s="205" t="s">
        <v>692</v>
      </c>
      <c r="D19337" s="72" t="str">
        <f t="shared" si="605"/>
        <v>ago/2020</v>
      </c>
      <c r="E19337" s="206">
        <v>44057</v>
      </c>
      <c r="F19337" s="205">
        <v>76515</v>
      </c>
      <c r="G19337" s="205" t="s">
        <v>287</v>
      </c>
      <c r="H19337" s="207" t="s">
        <v>2780</v>
      </c>
      <c r="I19337" s="207" t="s">
        <v>240</v>
      </c>
      <c r="J19337" s="208">
        <v>-44645</v>
      </c>
      <c r="K19337" s="79" t="str">
        <f>IFERROR(IFERROR(VLOOKUP(I19337,'DE-PARA'!B:D,3,0),VLOOKUP(I19337,'DE-PARA'!C:D,2,0)),"NÃO ENCONTRADO")</f>
        <v>Materiais</v>
      </c>
      <c r="L19337" s="56" t="str">
        <f>VLOOKUP(K19337,'Base -Receita-Despesa'!$B:$AS,1,FALSE)</f>
        <v>Materiais</v>
      </c>
    </row>
    <row r="19338" spans="1:12" x14ac:dyDescent="0.3">
      <c r="A19338" s="286" t="str">
        <f t="shared" si="604"/>
        <v>2020</v>
      </c>
      <c r="B19338" s="205" t="s">
        <v>691</v>
      </c>
      <c r="C19338" s="205" t="s">
        <v>692</v>
      </c>
      <c r="D19338" s="72" t="str">
        <f t="shared" si="605"/>
        <v>ago/2020</v>
      </c>
      <c r="E19338" s="206">
        <v>44057</v>
      </c>
      <c r="F19338" s="205">
        <v>76877</v>
      </c>
      <c r="G19338" s="205" t="s">
        <v>287</v>
      </c>
      <c r="H19338" s="207" t="s">
        <v>2780</v>
      </c>
      <c r="I19338" s="207" t="s">
        <v>240</v>
      </c>
      <c r="J19338" s="208">
        <v>-1318</v>
      </c>
      <c r="K19338" s="79" t="str">
        <f>IFERROR(IFERROR(VLOOKUP(I19338,'DE-PARA'!B:D,3,0),VLOOKUP(I19338,'DE-PARA'!C:D,2,0)),"NÃO ENCONTRADO")</f>
        <v>Materiais</v>
      </c>
      <c r="L19338" s="56" t="str">
        <f>VLOOKUP(K19338,'Base -Receita-Despesa'!$B:$AS,1,FALSE)</f>
        <v>Materiais</v>
      </c>
    </row>
    <row r="19339" spans="1:12" x14ac:dyDescent="0.3">
      <c r="A19339" s="286" t="str">
        <f t="shared" si="604"/>
        <v>2020</v>
      </c>
      <c r="B19339" s="205" t="s">
        <v>691</v>
      </c>
      <c r="C19339" s="205" t="s">
        <v>692</v>
      </c>
      <c r="D19339" s="72" t="str">
        <f t="shared" si="605"/>
        <v>ago/2020</v>
      </c>
      <c r="E19339" s="206">
        <v>44057</v>
      </c>
      <c r="F19339" s="205">
        <v>76876</v>
      </c>
      <c r="G19339" s="205" t="s">
        <v>287</v>
      </c>
      <c r="H19339" s="207" t="s">
        <v>2780</v>
      </c>
      <c r="I19339" s="234" t="s">
        <v>240</v>
      </c>
      <c r="J19339" s="208">
        <v>-4440.3999999999996</v>
      </c>
      <c r="K19339" s="79" t="str">
        <f>IFERROR(IFERROR(VLOOKUP(I19339,'DE-PARA'!B:D,3,0),VLOOKUP(I19339,'DE-PARA'!C:D,2,0)),"NÃO ENCONTRADO")</f>
        <v>Materiais</v>
      </c>
      <c r="L19339" s="56" t="str">
        <f>VLOOKUP(K19339,'Base -Receita-Despesa'!$B:$AS,1,FALSE)</f>
        <v>Materiais</v>
      </c>
    </row>
    <row r="19340" spans="1:12" x14ac:dyDescent="0.3">
      <c r="A19340" s="286" t="str">
        <f t="shared" si="604"/>
        <v>2020</v>
      </c>
      <c r="B19340" s="205" t="s">
        <v>691</v>
      </c>
      <c r="C19340" s="205" t="s">
        <v>692</v>
      </c>
      <c r="D19340" s="72" t="str">
        <f t="shared" si="605"/>
        <v>ago/2020</v>
      </c>
      <c r="E19340" s="206">
        <v>44057</v>
      </c>
      <c r="F19340" s="205">
        <v>75920</v>
      </c>
      <c r="G19340" s="205" t="s">
        <v>287</v>
      </c>
      <c r="H19340" s="207" t="s">
        <v>2780</v>
      </c>
      <c r="I19340" s="207" t="s">
        <v>240</v>
      </c>
      <c r="J19340" s="208">
        <v>-19755</v>
      </c>
      <c r="K19340" s="79" t="str">
        <f>IFERROR(IFERROR(VLOOKUP(I19340,'DE-PARA'!B:D,3,0),VLOOKUP(I19340,'DE-PARA'!C:D,2,0)),"NÃO ENCONTRADO")</f>
        <v>Materiais</v>
      </c>
      <c r="L19340" s="56" t="str">
        <f>VLOOKUP(K19340,'Base -Receita-Despesa'!$B:$AS,1,FALSE)</f>
        <v>Materiais</v>
      </c>
    </row>
    <row r="19341" spans="1:12" x14ac:dyDescent="0.3">
      <c r="A19341" s="286" t="str">
        <f t="shared" si="604"/>
        <v>2020</v>
      </c>
      <c r="B19341" s="205" t="s">
        <v>691</v>
      </c>
      <c r="C19341" s="205" t="s">
        <v>692</v>
      </c>
      <c r="D19341" s="72" t="str">
        <f t="shared" si="605"/>
        <v>ago/2020</v>
      </c>
      <c r="E19341" s="206">
        <v>44057</v>
      </c>
      <c r="F19341" s="205">
        <v>77077</v>
      </c>
      <c r="G19341" s="205" t="s">
        <v>287</v>
      </c>
      <c r="H19341" s="207" t="s">
        <v>2780</v>
      </c>
      <c r="I19341" s="207" t="s">
        <v>240</v>
      </c>
      <c r="J19341" s="208">
        <v>-3240</v>
      </c>
      <c r="K19341" s="79" t="str">
        <f>IFERROR(IFERROR(VLOOKUP(I19341,'DE-PARA'!B:D,3,0),VLOOKUP(I19341,'DE-PARA'!C:D,2,0)),"NÃO ENCONTRADO")</f>
        <v>Materiais</v>
      </c>
      <c r="L19341" s="56" t="str">
        <f>VLOOKUP(K19341,'Base -Receita-Despesa'!$B:$AS,1,FALSE)</f>
        <v>Materiais</v>
      </c>
    </row>
    <row r="19342" spans="1:12" x14ac:dyDescent="0.3">
      <c r="A19342" s="286" t="str">
        <f t="shared" si="604"/>
        <v>2020</v>
      </c>
      <c r="B19342" s="205" t="s">
        <v>691</v>
      </c>
      <c r="C19342" s="205" t="s">
        <v>692</v>
      </c>
      <c r="D19342" s="72" t="str">
        <f t="shared" si="605"/>
        <v>ago/2020</v>
      </c>
      <c r="E19342" s="206">
        <v>44057</v>
      </c>
      <c r="F19342" s="205" t="s">
        <v>210</v>
      </c>
      <c r="G19342" s="205" t="s">
        <v>287</v>
      </c>
      <c r="H19342" s="207" t="s">
        <v>196</v>
      </c>
      <c r="I19342" s="207" t="s">
        <v>130</v>
      </c>
      <c r="J19342" s="207">
        <v>-10</v>
      </c>
      <c r="K19342" s="79" t="str">
        <f>IFERROR(IFERROR(VLOOKUP(I19342,'DE-PARA'!B:D,3,0),VLOOKUP(I19342,'DE-PARA'!C:D,2,0)),"NÃO ENCONTRADO")</f>
        <v>Outras Saídas</v>
      </c>
      <c r="L19342" s="56" t="str">
        <f>VLOOKUP(K19342,'Base -Receita-Despesa'!$B:$AS,1,FALSE)</f>
        <v>Outras Saídas</v>
      </c>
    </row>
    <row r="19343" spans="1:12" x14ac:dyDescent="0.3">
      <c r="A19343" s="286" t="str">
        <f t="shared" si="604"/>
        <v>2020</v>
      </c>
      <c r="B19343" s="205" t="s">
        <v>691</v>
      </c>
      <c r="C19343" s="205" t="s">
        <v>692</v>
      </c>
      <c r="D19343" s="72" t="str">
        <f t="shared" si="605"/>
        <v>ago/2020</v>
      </c>
      <c r="E19343" s="206">
        <v>44057</v>
      </c>
      <c r="F19343" s="205" t="s">
        <v>210</v>
      </c>
      <c r="G19343" s="205" t="s">
        <v>287</v>
      </c>
      <c r="H19343" s="207" t="s">
        <v>196</v>
      </c>
      <c r="I19343" s="207" t="s">
        <v>130</v>
      </c>
      <c r="J19343" s="207">
        <v>-10</v>
      </c>
      <c r="K19343" s="79" t="str">
        <f>IFERROR(IFERROR(VLOOKUP(I19343,'DE-PARA'!B:D,3,0),VLOOKUP(I19343,'DE-PARA'!C:D,2,0)),"NÃO ENCONTRADO")</f>
        <v>Outras Saídas</v>
      </c>
      <c r="L19343" s="56" t="str">
        <f>VLOOKUP(K19343,'Base -Receita-Despesa'!$B:$AS,1,FALSE)</f>
        <v>Outras Saídas</v>
      </c>
    </row>
    <row r="19344" spans="1:12" x14ac:dyDescent="0.3">
      <c r="A19344" s="286" t="str">
        <f t="shared" si="604"/>
        <v>2020</v>
      </c>
      <c r="B19344" s="205" t="s">
        <v>691</v>
      </c>
      <c r="C19344" s="205" t="s">
        <v>692</v>
      </c>
      <c r="D19344" s="72" t="str">
        <f t="shared" si="605"/>
        <v>ago/2020</v>
      </c>
      <c r="E19344" s="206">
        <v>44057</v>
      </c>
      <c r="F19344" s="205" t="s">
        <v>210</v>
      </c>
      <c r="G19344" s="205" t="s">
        <v>287</v>
      </c>
      <c r="H19344" s="207" t="s">
        <v>196</v>
      </c>
      <c r="I19344" s="207" t="s">
        <v>130</v>
      </c>
      <c r="J19344" s="207">
        <v>-10</v>
      </c>
      <c r="K19344" s="79" t="str">
        <f>IFERROR(IFERROR(VLOOKUP(I19344,'DE-PARA'!B:D,3,0),VLOOKUP(I19344,'DE-PARA'!C:D,2,0)),"NÃO ENCONTRADO")</f>
        <v>Outras Saídas</v>
      </c>
      <c r="L19344" s="56" t="str">
        <f>VLOOKUP(K19344,'Base -Receita-Despesa'!$B:$AS,1,FALSE)</f>
        <v>Outras Saídas</v>
      </c>
    </row>
    <row r="19345" spans="1:12" x14ac:dyDescent="0.3">
      <c r="A19345" s="286" t="str">
        <f t="shared" si="604"/>
        <v>2020</v>
      </c>
      <c r="B19345" s="205" t="s">
        <v>691</v>
      </c>
      <c r="C19345" s="205" t="s">
        <v>692</v>
      </c>
      <c r="D19345" s="72" t="str">
        <f t="shared" si="605"/>
        <v>ago/2020</v>
      </c>
      <c r="E19345" s="206">
        <v>44057</v>
      </c>
      <c r="F19345" s="205" t="s">
        <v>210</v>
      </c>
      <c r="G19345" s="205" t="s">
        <v>287</v>
      </c>
      <c r="H19345" s="207" t="s">
        <v>196</v>
      </c>
      <c r="I19345" s="207" t="s">
        <v>130</v>
      </c>
      <c r="J19345" s="207">
        <v>-10</v>
      </c>
      <c r="K19345" s="79" t="str">
        <f>IFERROR(IFERROR(VLOOKUP(I19345,'DE-PARA'!B:D,3,0),VLOOKUP(I19345,'DE-PARA'!C:D,2,0)),"NÃO ENCONTRADO")</f>
        <v>Outras Saídas</v>
      </c>
      <c r="L19345" s="56" t="str">
        <f>VLOOKUP(K19345,'Base -Receita-Despesa'!$B:$AS,1,FALSE)</f>
        <v>Outras Saídas</v>
      </c>
    </row>
    <row r="19346" spans="1:12" x14ac:dyDescent="0.3">
      <c r="A19346" s="286" t="str">
        <f t="shared" si="604"/>
        <v>2020</v>
      </c>
      <c r="B19346" s="205" t="s">
        <v>691</v>
      </c>
      <c r="C19346" s="205" t="s">
        <v>692</v>
      </c>
      <c r="D19346" s="72" t="str">
        <f t="shared" si="605"/>
        <v>ago/2020</v>
      </c>
      <c r="E19346" s="206">
        <v>44057</v>
      </c>
      <c r="F19346" s="205" t="s">
        <v>210</v>
      </c>
      <c r="G19346" s="205" t="s">
        <v>287</v>
      </c>
      <c r="H19346" s="207" t="s">
        <v>196</v>
      </c>
      <c r="I19346" s="207" t="s">
        <v>130</v>
      </c>
      <c r="J19346" s="207">
        <v>-10</v>
      </c>
      <c r="K19346" s="79" t="str">
        <f>IFERROR(IFERROR(VLOOKUP(I19346,'DE-PARA'!B:D,3,0),VLOOKUP(I19346,'DE-PARA'!C:D,2,0)),"NÃO ENCONTRADO")</f>
        <v>Outras Saídas</v>
      </c>
      <c r="L19346" s="56" t="str">
        <f>VLOOKUP(K19346,'Base -Receita-Despesa'!$B:$AS,1,FALSE)</f>
        <v>Outras Saídas</v>
      </c>
    </row>
    <row r="19347" spans="1:12" x14ac:dyDescent="0.3">
      <c r="A19347" s="286" t="str">
        <f t="shared" si="604"/>
        <v>2020</v>
      </c>
      <c r="B19347" s="205" t="s">
        <v>691</v>
      </c>
      <c r="C19347" s="205" t="s">
        <v>692</v>
      </c>
      <c r="D19347" s="72" t="str">
        <f t="shared" si="605"/>
        <v>ago/2020</v>
      </c>
      <c r="E19347" s="206">
        <v>44057</v>
      </c>
      <c r="F19347" s="205" t="s">
        <v>210</v>
      </c>
      <c r="G19347" s="205" t="s">
        <v>287</v>
      </c>
      <c r="H19347" s="207" t="s">
        <v>196</v>
      </c>
      <c r="I19347" s="207" t="s">
        <v>130</v>
      </c>
      <c r="J19347" s="207">
        <v>-10</v>
      </c>
      <c r="K19347" s="79" t="str">
        <f>IFERROR(IFERROR(VLOOKUP(I19347,'DE-PARA'!B:D,3,0),VLOOKUP(I19347,'DE-PARA'!C:D,2,0)),"NÃO ENCONTRADO")</f>
        <v>Outras Saídas</v>
      </c>
      <c r="L19347" s="56" t="str">
        <f>VLOOKUP(K19347,'Base -Receita-Despesa'!$B:$AS,1,FALSE)</f>
        <v>Outras Saídas</v>
      </c>
    </row>
    <row r="19348" spans="1:12" x14ac:dyDescent="0.3">
      <c r="A19348" s="286" t="str">
        <f t="shared" si="604"/>
        <v>2020</v>
      </c>
      <c r="B19348" s="205" t="s">
        <v>691</v>
      </c>
      <c r="C19348" s="205" t="s">
        <v>692</v>
      </c>
      <c r="D19348" s="72" t="str">
        <f t="shared" si="605"/>
        <v>ago/2020</v>
      </c>
      <c r="E19348" s="206">
        <v>44057</v>
      </c>
      <c r="F19348" s="205" t="s">
        <v>210</v>
      </c>
      <c r="G19348" s="205" t="s">
        <v>287</v>
      </c>
      <c r="H19348" s="207" t="s">
        <v>196</v>
      </c>
      <c r="I19348" s="207" t="s">
        <v>130</v>
      </c>
      <c r="J19348" s="207">
        <v>-10</v>
      </c>
      <c r="K19348" s="79" t="str">
        <f>IFERROR(IFERROR(VLOOKUP(I19348,'DE-PARA'!B:D,3,0),VLOOKUP(I19348,'DE-PARA'!C:D,2,0)),"NÃO ENCONTRADO")</f>
        <v>Outras Saídas</v>
      </c>
      <c r="L19348" s="56" t="str">
        <f>VLOOKUP(K19348,'Base -Receita-Despesa'!$B:$AS,1,FALSE)</f>
        <v>Outras Saídas</v>
      </c>
    </row>
    <row r="19349" spans="1:12" x14ac:dyDescent="0.3">
      <c r="A19349" s="286" t="str">
        <f t="shared" si="604"/>
        <v>2020</v>
      </c>
      <c r="B19349" s="205" t="s">
        <v>691</v>
      </c>
      <c r="C19349" s="205" t="s">
        <v>692</v>
      </c>
      <c r="D19349" s="72" t="str">
        <f t="shared" si="605"/>
        <v>ago/2020</v>
      </c>
      <c r="E19349" s="206">
        <v>44057</v>
      </c>
      <c r="F19349" s="205" t="s">
        <v>210</v>
      </c>
      <c r="G19349" s="205" t="s">
        <v>287</v>
      </c>
      <c r="H19349" s="207" t="s">
        <v>196</v>
      </c>
      <c r="I19349" s="207" t="s">
        <v>130</v>
      </c>
      <c r="J19349" s="207">
        <v>-10</v>
      </c>
      <c r="K19349" s="79" t="str">
        <f>IFERROR(IFERROR(VLOOKUP(I19349,'DE-PARA'!B:D,3,0),VLOOKUP(I19349,'DE-PARA'!C:D,2,0)),"NÃO ENCONTRADO")</f>
        <v>Outras Saídas</v>
      </c>
      <c r="L19349" s="56" t="str">
        <f>VLOOKUP(K19349,'Base -Receita-Despesa'!$B:$AS,1,FALSE)</f>
        <v>Outras Saídas</v>
      </c>
    </row>
    <row r="19350" spans="1:12" x14ac:dyDescent="0.3">
      <c r="A19350" s="286" t="str">
        <f t="shared" si="604"/>
        <v>2020</v>
      </c>
      <c r="B19350" s="205" t="s">
        <v>691</v>
      </c>
      <c r="C19350" s="205" t="s">
        <v>692</v>
      </c>
      <c r="D19350" s="72" t="str">
        <f t="shared" si="605"/>
        <v>ago/2020</v>
      </c>
      <c r="E19350" s="206">
        <v>44057</v>
      </c>
      <c r="F19350" s="205" t="s">
        <v>210</v>
      </c>
      <c r="G19350" s="205" t="s">
        <v>287</v>
      </c>
      <c r="H19350" s="207" t="s">
        <v>196</v>
      </c>
      <c r="I19350" s="207" t="s">
        <v>130</v>
      </c>
      <c r="J19350" s="207">
        <v>-10</v>
      </c>
      <c r="K19350" s="79" t="str">
        <f>IFERROR(IFERROR(VLOOKUP(I19350,'DE-PARA'!B:D,3,0),VLOOKUP(I19350,'DE-PARA'!C:D,2,0)),"NÃO ENCONTRADO")</f>
        <v>Outras Saídas</v>
      </c>
      <c r="L19350" s="56" t="str">
        <f>VLOOKUP(K19350,'Base -Receita-Despesa'!$B:$AS,1,FALSE)</f>
        <v>Outras Saídas</v>
      </c>
    </row>
    <row r="19351" spans="1:12" x14ac:dyDescent="0.3">
      <c r="A19351" s="286" t="str">
        <f t="shared" si="604"/>
        <v>2020</v>
      </c>
      <c r="B19351" s="205" t="s">
        <v>691</v>
      </c>
      <c r="C19351" s="205" t="s">
        <v>692</v>
      </c>
      <c r="D19351" s="72" t="str">
        <f t="shared" si="605"/>
        <v>ago/2020</v>
      </c>
      <c r="E19351" s="206">
        <v>44057</v>
      </c>
      <c r="F19351" s="205" t="s">
        <v>210</v>
      </c>
      <c r="G19351" s="205" t="s">
        <v>287</v>
      </c>
      <c r="H19351" s="207" t="s">
        <v>196</v>
      </c>
      <c r="I19351" s="207" t="s">
        <v>130</v>
      </c>
      <c r="J19351" s="207">
        <v>-10</v>
      </c>
      <c r="K19351" s="79" t="str">
        <f>IFERROR(IFERROR(VLOOKUP(I19351,'DE-PARA'!B:D,3,0),VLOOKUP(I19351,'DE-PARA'!C:D,2,0)),"NÃO ENCONTRADO")</f>
        <v>Outras Saídas</v>
      </c>
      <c r="L19351" s="56" t="str">
        <f>VLOOKUP(K19351,'Base -Receita-Despesa'!$B:$AS,1,FALSE)</f>
        <v>Outras Saídas</v>
      </c>
    </row>
    <row r="19352" spans="1:12" x14ac:dyDescent="0.3">
      <c r="A19352" s="286" t="str">
        <f t="shared" si="604"/>
        <v>2020</v>
      </c>
      <c r="B19352" s="205" t="s">
        <v>691</v>
      </c>
      <c r="C19352" s="205" t="s">
        <v>692</v>
      </c>
      <c r="D19352" s="72" t="str">
        <f t="shared" si="605"/>
        <v>ago/2020</v>
      </c>
      <c r="E19352" s="206">
        <v>44057</v>
      </c>
      <c r="F19352" s="205" t="s">
        <v>210</v>
      </c>
      <c r="G19352" s="205" t="s">
        <v>287</v>
      </c>
      <c r="H19352" s="207" t="s">
        <v>196</v>
      </c>
      <c r="I19352" s="207" t="s">
        <v>130</v>
      </c>
      <c r="J19352" s="207">
        <v>-10</v>
      </c>
      <c r="K19352" s="79" t="str">
        <f>IFERROR(IFERROR(VLOOKUP(I19352,'DE-PARA'!B:D,3,0),VLOOKUP(I19352,'DE-PARA'!C:D,2,0)),"NÃO ENCONTRADO")</f>
        <v>Outras Saídas</v>
      </c>
      <c r="L19352" s="56" t="str">
        <f>VLOOKUP(K19352,'Base -Receita-Despesa'!$B:$AS,1,FALSE)</f>
        <v>Outras Saídas</v>
      </c>
    </row>
    <row r="19353" spans="1:12" x14ac:dyDescent="0.3">
      <c r="A19353" s="286" t="str">
        <f t="shared" si="604"/>
        <v>2020</v>
      </c>
      <c r="B19353" s="205" t="s">
        <v>691</v>
      </c>
      <c r="C19353" s="205" t="s">
        <v>692</v>
      </c>
      <c r="D19353" s="72" t="str">
        <f t="shared" si="605"/>
        <v>ago/2020</v>
      </c>
      <c r="E19353" s="206">
        <v>44057</v>
      </c>
      <c r="F19353" s="205" t="s">
        <v>210</v>
      </c>
      <c r="G19353" s="205" t="s">
        <v>287</v>
      </c>
      <c r="H19353" s="207" t="s">
        <v>196</v>
      </c>
      <c r="I19353" s="207" t="s">
        <v>130</v>
      </c>
      <c r="J19353" s="207">
        <v>-10</v>
      </c>
      <c r="K19353" s="79" t="str">
        <f>IFERROR(IFERROR(VLOOKUP(I19353,'DE-PARA'!B:D,3,0),VLOOKUP(I19353,'DE-PARA'!C:D,2,0)),"NÃO ENCONTRADO")</f>
        <v>Outras Saídas</v>
      </c>
      <c r="L19353" s="56" t="str">
        <f>VLOOKUP(K19353,'Base -Receita-Despesa'!$B:$AS,1,FALSE)</f>
        <v>Outras Saídas</v>
      </c>
    </row>
    <row r="19354" spans="1:12" x14ac:dyDescent="0.3">
      <c r="A19354" s="286" t="str">
        <f t="shared" si="604"/>
        <v>2020</v>
      </c>
      <c r="B19354" s="205" t="s">
        <v>691</v>
      </c>
      <c r="C19354" s="205" t="s">
        <v>692</v>
      </c>
      <c r="D19354" s="72" t="str">
        <f t="shared" si="605"/>
        <v>ago/2020</v>
      </c>
      <c r="E19354" s="206">
        <v>44057</v>
      </c>
      <c r="F19354" s="205" t="s">
        <v>210</v>
      </c>
      <c r="G19354" s="205" t="s">
        <v>287</v>
      </c>
      <c r="H19354" s="207" t="s">
        <v>196</v>
      </c>
      <c r="I19354" s="207" t="s">
        <v>130</v>
      </c>
      <c r="J19354" s="207">
        <v>-10</v>
      </c>
      <c r="K19354" s="79" t="str">
        <f>IFERROR(IFERROR(VLOOKUP(I19354,'DE-PARA'!B:D,3,0),VLOOKUP(I19354,'DE-PARA'!C:D,2,0)),"NÃO ENCONTRADO")</f>
        <v>Outras Saídas</v>
      </c>
      <c r="L19354" s="56" t="str">
        <f>VLOOKUP(K19354,'Base -Receita-Despesa'!$B:$AS,1,FALSE)</f>
        <v>Outras Saídas</v>
      </c>
    </row>
    <row r="19355" spans="1:12" x14ac:dyDescent="0.3">
      <c r="A19355" s="286" t="str">
        <f t="shared" si="604"/>
        <v>2020</v>
      </c>
      <c r="B19355" s="205" t="s">
        <v>691</v>
      </c>
      <c r="C19355" s="205" t="s">
        <v>692</v>
      </c>
      <c r="D19355" s="72" t="str">
        <f t="shared" si="605"/>
        <v>ago/2020</v>
      </c>
      <c r="E19355" s="206">
        <v>44060</v>
      </c>
      <c r="F19355" s="205">
        <v>15599</v>
      </c>
      <c r="G19355" s="205" t="s">
        <v>287</v>
      </c>
      <c r="H19355" s="207" t="s">
        <v>2091</v>
      </c>
      <c r="I19355" s="207" t="s">
        <v>118</v>
      </c>
      <c r="J19355" s="207">
        <v>608.35</v>
      </c>
      <c r="K19355" s="79" t="str">
        <f>IFERROR(IFERROR(VLOOKUP(I19355,'DE-PARA'!B:D,3,0),VLOOKUP(I19355,'DE-PARA'!C:D,2,0)),"NÃO ENCONTRADO")</f>
        <v>Serviços</v>
      </c>
      <c r="L19355" s="56" t="str">
        <f>VLOOKUP(K19355,'Base -Receita-Despesa'!$B:$AS,1,FALSE)</f>
        <v>Serviços</v>
      </c>
    </row>
    <row r="19356" spans="1:12" x14ac:dyDescent="0.3">
      <c r="A19356" s="286" t="str">
        <f t="shared" si="604"/>
        <v>2020</v>
      </c>
      <c r="B19356" s="205" t="s">
        <v>691</v>
      </c>
      <c r="C19356" s="205" t="s">
        <v>692</v>
      </c>
      <c r="D19356" s="72" t="str">
        <f t="shared" si="605"/>
        <v>ago/2020</v>
      </c>
      <c r="E19356" s="206">
        <v>44060</v>
      </c>
      <c r="F19356" s="205">
        <v>125069</v>
      </c>
      <c r="G19356" s="205" t="s">
        <v>287</v>
      </c>
      <c r="H19356" s="207" t="s">
        <v>2308</v>
      </c>
      <c r="I19356" s="207" t="s">
        <v>251</v>
      </c>
      <c r="J19356" s="208">
        <v>-1692.19</v>
      </c>
      <c r="K19356" s="79" t="str">
        <f>IFERROR(IFERROR(VLOOKUP(I19356,'DE-PARA'!B:D,3,0),VLOOKUP(I19356,'DE-PARA'!C:D,2,0)),"NÃO ENCONTRADO")</f>
        <v>Materiais</v>
      </c>
      <c r="L19356" s="56" t="str">
        <f>VLOOKUP(K19356,'Base -Receita-Despesa'!$B:$AS,1,FALSE)</f>
        <v>Materiais</v>
      </c>
    </row>
    <row r="19357" spans="1:12" x14ac:dyDescent="0.3">
      <c r="A19357" s="286" t="str">
        <f t="shared" si="604"/>
        <v>2020</v>
      </c>
      <c r="B19357" s="205" t="s">
        <v>691</v>
      </c>
      <c r="C19357" s="205" t="s">
        <v>692</v>
      </c>
      <c r="D19357" s="72" t="str">
        <f t="shared" si="605"/>
        <v>ago/2020</v>
      </c>
      <c r="E19357" s="206">
        <v>44060</v>
      </c>
      <c r="F19357" s="205" t="s">
        <v>3129</v>
      </c>
      <c r="G19357" s="205" t="s">
        <v>287</v>
      </c>
      <c r="H19357" s="207" t="s">
        <v>3163</v>
      </c>
      <c r="I19357" s="207" t="s">
        <v>124</v>
      </c>
      <c r="J19357" s="208">
        <v>-60947.68</v>
      </c>
      <c r="K19357" s="79" t="str">
        <f>IFERROR(IFERROR(VLOOKUP(I19357,'DE-PARA'!B:D,3,0),VLOOKUP(I19357,'DE-PARA'!C:D,2,0)),"NÃO ENCONTRADO")</f>
        <v>Encargos sobre Folha de Pagamento</v>
      </c>
      <c r="L19357" s="56" t="str">
        <f>VLOOKUP(K19357,'Base -Receita-Despesa'!$B:$AS,1,FALSE)</f>
        <v>Encargos sobre Folha de Pagamento</v>
      </c>
    </row>
    <row r="19358" spans="1:12" x14ac:dyDescent="0.3">
      <c r="A19358" s="286" t="str">
        <f t="shared" si="604"/>
        <v>2020</v>
      </c>
      <c r="B19358" s="205" t="s">
        <v>691</v>
      </c>
      <c r="C19358" s="205" t="s">
        <v>692</v>
      </c>
      <c r="D19358" s="72" t="str">
        <f t="shared" si="605"/>
        <v>ago/2020</v>
      </c>
      <c r="E19358" s="206">
        <v>44060</v>
      </c>
      <c r="F19358" s="205" t="s">
        <v>3129</v>
      </c>
      <c r="G19358" s="205" t="s">
        <v>287</v>
      </c>
      <c r="H19358" s="207" t="s">
        <v>3163</v>
      </c>
      <c r="I19358" s="207" t="s">
        <v>189</v>
      </c>
      <c r="J19358" s="208">
        <v>-6704.24</v>
      </c>
      <c r="K19358" s="79" t="str">
        <f>IFERROR(IFERROR(VLOOKUP(I19358,'DE-PARA'!B:D,3,0),VLOOKUP(I19358,'DE-PARA'!C:D,2,0)),"NÃO ENCONTRADO")</f>
        <v>Outras Saídas</v>
      </c>
      <c r="L19358" s="56" t="str">
        <f>VLOOKUP(K19358,'Base -Receita-Despesa'!$B:$AS,1,FALSE)</f>
        <v>Outras Saídas</v>
      </c>
    </row>
    <row r="19359" spans="1:12" x14ac:dyDescent="0.3">
      <c r="A19359" s="286" t="str">
        <f t="shared" si="604"/>
        <v>2020</v>
      </c>
      <c r="B19359" s="205" t="s">
        <v>691</v>
      </c>
      <c r="C19359" s="205" t="s">
        <v>692</v>
      </c>
      <c r="D19359" s="72" t="str">
        <f t="shared" si="605"/>
        <v>ago/2020</v>
      </c>
      <c r="E19359" s="206">
        <v>44060</v>
      </c>
      <c r="F19359" s="205" t="s">
        <v>3129</v>
      </c>
      <c r="G19359" s="205" t="s">
        <v>287</v>
      </c>
      <c r="H19359" s="207" t="s">
        <v>3164</v>
      </c>
      <c r="I19359" s="207" t="s">
        <v>124</v>
      </c>
      <c r="J19359" s="207">
        <v>-30.08</v>
      </c>
      <c r="K19359" s="79" t="str">
        <f>IFERROR(IFERROR(VLOOKUP(I19359,'DE-PARA'!B:D,3,0),VLOOKUP(I19359,'DE-PARA'!C:D,2,0)),"NÃO ENCONTRADO")</f>
        <v>Encargos sobre Folha de Pagamento</v>
      </c>
      <c r="L19359" s="56" t="str">
        <f>VLOOKUP(K19359,'Base -Receita-Despesa'!$B:$AS,1,FALSE)</f>
        <v>Encargos sobre Folha de Pagamento</v>
      </c>
    </row>
    <row r="19360" spans="1:12" x14ac:dyDescent="0.3">
      <c r="A19360" s="286" t="str">
        <f t="shared" si="604"/>
        <v>2020</v>
      </c>
      <c r="B19360" s="205" t="s">
        <v>691</v>
      </c>
      <c r="C19360" s="205" t="s">
        <v>692</v>
      </c>
      <c r="D19360" s="72" t="str">
        <f t="shared" si="605"/>
        <v>ago/2020</v>
      </c>
      <c r="E19360" s="206">
        <v>44060</v>
      </c>
      <c r="F19360" s="205" t="s">
        <v>3129</v>
      </c>
      <c r="G19360" s="205" t="s">
        <v>287</v>
      </c>
      <c r="H19360" s="207" t="s">
        <v>3164</v>
      </c>
      <c r="I19360" s="207" t="s">
        <v>189</v>
      </c>
      <c r="J19360" s="207">
        <v>-3.3</v>
      </c>
      <c r="K19360" s="79" t="str">
        <f>IFERROR(IFERROR(VLOOKUP(I19360,'DE-PARA'!B:D,3,0),VLOOKUP(I19360,'DE-PARA'!C:D,2,0)),"NÃO ENCONTRADO")</f>
        <v>Outras Saídas</v>
      </c>
      <c r="L19360" s="56" t="str">
        <f>VLOOKUP(K19360,'Base -Receita-Despesa'!$B:$AS,1,FALSE)</f>
        <v>Outras Saídas</v>
      </c>
    </row>
    <row r="19361" spans="1:12" x14ac:dyDescent="0.3">
      <c r="A19361" s="286" t="str">
        <f t="shared" si="604"/>
        <v>2020</v>
      </c>
      <c r="B19361" s="205" t="s">
        <v>691</v>
      </c>
      <c r="C19361" s="205" t="s">
        <v>692</v>
      </c>
      <c r="D19361" s="72" t="str">
        <f t="shared" si="605"/>
        <v>ago/2020</v>
      </c>
      <c r="E19361" s="206">
        <v>44060</v>
      </c>
      <c r="F19361" s="205">
        <v>2117685820</v>
      </c>
      <c r="G19361" s="205" t="s">
        <v>287</v>
      </c>
      <c r="H19361" s="207" t="s">
        <v>2657</v>
      </c>
      <c r="I19361" s="207" t="s">
        <v>136</v>
      </c>
      <c r="J19361" s="208">
        <v>-17079.169999999998</v>
      </c>
      <c r="K19361" s="79" t="str">
        <f>IFERROR(IFERROR(VLOOKUP(I19361,'DE-PARA'!B:D,3,0),VLOOKUP(I19361,'DE-PARA'!C:D,2,0)),"NÃO ENCONTRADO")</f>
        <v>Concessionárias (água, luz e telefone)</v>
      </c>
      <c r="L19361" s="56" t="str">
        <f>VLOOKUP(K19361,'Base -Receita-Despesa'!$B:$AS,1,FALSE)</f>
        <v>Concessionárias (água, luz e telefone)</v>
      </c>
    </row>
    <row r="19362" spans="1:12" x14ac:dyDescent="0.3">
      <c r="A19362" s="286" t="str">
        <f t="shared" si="604"/>
        <v>2020</v>
      </c>
      <c r="B19362" s="205" t="s">
        <v>691</v>
      </c>
      <c r="C19362" s="205" t="s">
        <v>692</v>
      </c>
      <c r="D19362" s="72" t="str">
        <f t="shared" si="605"/>
        <v>ago/2020</v>
      </c>
      <c r="E19362" s="206">
        <v>44060</v>
      </c>
      <c r="F19362" s="205">
        <v>2007009655209</v>
      </c>
      <c r="G19362" s="205" t="s">
        <v>287</v>
      </c>
      <c r="H19362" s="207" t="s">
        <v>3165</v>
      </c>
      <c r="I19362" s="207" t="s">
        <v>135</v>
      </c>
      <c r="J19362" s="208">
        <v>-3246.25</v>
      </c>
      <c r="K19362" s="79" t="str">
        <f>IFERROR(IFERROR(VLOOKUP(I19362,'DE-PARA'!B:D,3,0),VLOOKUP(I19362,'DE-PARA'!C:D,2,0)),"NÃO ENCONTRADO")</f>
        <v>Concessionárias (água, luz e telefone)</v>
      </c>
      <c r="L19362" s="56" t="str">
        <f>VLOOKUP(K19362,'Base -Receita-Despesa'!$B:$AS,1,FALSE)</f>
        <v>Concessionárias (água, luz e telefone)</v>
      </c>
    </row>
    <row r="19363" spans="1:12" x14ac:dyDescent="0.3">
      <c r="A19363" s="286" t="str">
        <f t="shared" si="604"/>
        <v>2020</v>
      </c>
      <c r="B19363" s="205" t="s">
        <v>691</v>
      </c>
      <c r="C19363" s="205" t="s">
        <v>692</v>
      </c>
      <c r="D19363" s="72" t="str">
        <f t="shared" si="605"/>
        <v>ago/2020</v>
      </c>
      <c r="E19363" s="206">
        <v>44060</v>
      </c>
      <c r="F19363" s="205">
        <v>2326706</v>
      </c>
      <c r="G19363" s="205" t="s">
        <v>287</v>
      </c>
      <c r="H19363" s="207" t="s">
        <v>3085</v>
      </c>
      <c r="I19363" s="207" t="s">
        <v>118</v>
      </c>
      <c r="J19363" s="208">
        <v>-31702.720000000001</v>
      </c>
      <c r="K19363" s="79" t="str">
        <f>IFERROR(IFERROR(VLOOKUP(I19363,'DE-PARA'!B:D,3,0),VLOOKUP(I19363,'DE-PARA'!C:D,2,0)),"NÃO ENCONTRADO")</f>
        <v>Serviços</v>
      </c>
      <c r="L19363" s="56" t="str">
        <f>VLOOKUP(K19363,'Base -Receita-Despesa'!$B:$AS,1,FALSE)</f>
        <v>Serviços</v>
      </c>
    </row>
    <row r="19364" spans="1:12" x14ac:dyDescent="0.3">
      <c r="A19364" s="286" t="str">
        <f t="shared" si="604"/>
        <v>2020</v>
      </c>
      <c r="B19364" s="205" t="s">
        <v>691</v>
      </c>
      <c r="C19364" s="205" t="s">
        <v>692</v>
      </c>
      <c r="D19364" s="72" t="str">
        <f t="shared" si="605"/>
        <v>ago/2020</v>
      </c>
      <c r="E19364" s="206">
        <v>44060</v>
      </c>
      <c r="F19364" s="205">
        <v>15599</v>
      </c>
      <c r="G19364" s="205" t="s">
        <v>287</v>
      </c>
      <c r="H19364" s="207" t="s">
        <v>2091</v>
      </c>
      <c r="I19364" s="207" t="s">
        <v>118</v>
      </c>
      <c r="J19364" s="207">
        <v>-608.35</v>
      </c>
      <c r="K19364" s="79" t="str">
        <f>IFERROR(IFERROR(VLOOKUP(I19364,'DE-PARA'!B:D,3,0),VLOOKUP(I19364,'DE-PARA'!C:D,2,0)),"NÃO ENCONTRADO")</f>
        <v>Serviços</v>
      </c>
      <c r="L19364" s="56" t="str">
        <f>VLOOKUP(K19364,'Base -Receita-Despesa'!$B:$AS,1,FALSE)</f>
        <v>Serviços</v>
      </c>
    </row>
    <row r="19365" spans="1:12" x14ac:dyDescent="0.3">
      <c r="A19365" s="286" t="str">
        <f t="shared" si="604"/>
        <v>2020</v>
      </c>
      <c r="B19365" s="205" t="s">
        <v>691</v>
      </c>
      <c r="C19365" s="205" t="s">
        <v>692</v>
      </c>
      <c r="D19365" s="72" t="str">
        <f t="shared" si="605"/>
        <v>ago/2020</v>
      </c>
      <c r="E19365" s="206">
        <v>44060</v>
      </c>
      <c r="F19365" s="205" t="s">
        <v>210</v>
      </c>
      <c r="G19365" s="205" t="s">
        <v>287</v>
      </c>
      <c r="H19365" s="207" t="s">
        <v>196</v>
      </c>
      <c r="I19365" s="207" t="s">
        <v>130</v>
      </c>
      <c r="J19365" s="207">
        <v>-10</v>
      </c>
      <c r="K19365" s="79" t="str">
        <f>IFERROR(IFERROR(VLOOKUP(I19365,'DE-PARA'!B:D,3,0),VLOOKUP(I19365,'DE-PARA'!C:D,2,0)),"NÃO ENCONTRADO")</f>
        <v>Outras Saídas</v>
      </c>
      <c r="L19365" s="56" t="str">
        <f>VLOOKUP(K19365,'Base -Receita-Despesa'!$B:$AS,1,FALSE)</f>
        <v>Outras Saídas</v>
      </c>
    </row>
    <row r="19366" spans="1:12" x14ac:dyDescent="0.3">
      <c r="A19366" s="286" t="str">
        <f t="shared" si="604"/>
        <v>2020</v>
      </c>
      <c r="B19366" s="205" t="s">
        <v>691</v>
      </c>
      <c r="C19366" s="205" t="s">
        <v>692</v>
      </c>
      <c r="D19366" s="72" t="str">
        <f t="shared" si="605"/>
        <v>ago/2020</v>
      </c>
      <c r="E19366" s="206">
        <v>44060</v>
      </c>
      <c r="F19366" s="205" t="s">
        <v>210</v>
      </c>
      <c r="G19366" s="205" t="s">
        <v>287</v>
      </c>
      <c r="H19366" s="207" t="s">
        <v>196</v>
      </c>
      <c r="I19366" s="207" t="s">
        <v>130</v>
      </c>
      <c r="J19366" s="207">
        <v>-10</v>
      </c>
      <c r="K19366" s="79" t="str">
        <f>IFERROR(IFERROR(VLOOKUP(I19366,'DE-PARA'!B:D,3,0),VLOOKUP(I19366,'DE-PARA'!C:D,2,0)),"NÃO ENCONTRADO")</f>
        <v>Outras Saídas</v>
      </c>
      <c r="L19366" s="56" t="str">
        <f>VLOOKUP(K19366,'Base -Receita-Despesa'!$B:$AS,1,FALSE)</f>
        <v>Outras Saídas</v>
      </c>
    </row>
    <row r="19367" spans="1:12" x14ac:dyDescent="0.3">
      <c r="A19367" s="286" t="str">
        <f t="shared" si="604"/>
        <v>2020</v>
      </c>
      <c r="B19367" s="205" t="s">
        <v>691</v>
      </c>
      <c r="C19367" s="205" t="s">
        <v>692</v>
      </c>
      <c r="D19367" s="72" t="str">
        <f t="shared" si="605"/>
        <v>ago/2020</v>
      </c>
      <c r="E19367" s="206">
        <v>44060</v>
      </c>
      <c r="F19367" s="205" t="s">
        <v>210</v>
      </c>
      <c r="G19367" s="205" t="s">
        <v>287</v>
      </c>
      <c r="H19367" s="207" t="s">
        <v>321</v>
      </c>
      <c r="I19367" s="207" t="s">
        <v>130</v>
      </c>
      <c r="J19367" s="207">
        <v>-99</v>
      </c>
      <c r="K19367" s="79" t="str">
        <f>IFERROR(IFERROR(VLOOKUP(I19367,'DE-PARA'!B:D,3,0),VLOOKUP(I19367,'DE-PARA'!C:D,2,0)),"NÃO ENCONTRADO")</f>
        <v>Outras Saídas</v>
      </c>
      <c r="L19367" s="56" t="str">
        <f>VLOOKUP(K19367,'Base -Receita-Despesa'!$B:$AS,1,FALSE)</f>
        <v>Outras Saídas</v>
      </c>
    </row>
    <row r="19368" spans="1:12" x14ac:dyDescent="0.3">
      <c r="A19368" s="286" t="str">
        <f t="shared" si="604"/>
        <v>2020</v>
      </c>
      <c r="B19368" s="205" t="s">
        <v>691</v>
      </c>
      <c r="C19368" s="205" t="s">
        <v>692</v>
      </c>
      <c r="D19368" s="72" t="str">
        <f t="shared" si="605"/>
        <v>ago/2020</v>
      </c>
      <c r="E19368" s="206">
        <v>44060</v>
      </c>
      <c r="F19368" s="205" t="s">
        <v>3005</v>
      </c>
      <c r="G19368" s="205" t="s">
        <v>287</v>
      </c>
      <c r="H19368" s="207" t="s">
        <v>3166</v>
      </c>
      <c r="I19368" s="207" t="s">
        <v>222</v>
      </c>
      <c r="J19368" s="208">
        <v>-28300.09</v>
      </c>
      <c r="K19368" s="79" t="str">
        <f>IFERROR(IFERROR(VLOOKUP(I19368,'DE-PARA'!B:D,3,0),VLOOKUP(I19368,'DE-PARA'!C:D,2,0)),"NÃO ENCONTRADO")</f>
        <v>Pessoal</v>
      </c>
      <c r="L19368" s="56" t="str">
        <f>VLOOKUP(K19368,'Base -Receita-Despesa'!$B:$AS,1,FALSE)</f>
        <v>Pessoal</v>
      </c>
    </row>
    <row r="19369" spans="1:12" x14ac:dyDescent="0.3">
      <c r="A19369" s="286" t="str">
        <f t="shared" si="604"/>
        <v>2020</v>
      </c>
      <c r="B19369" s="205" t="s">
        <v>693</v>
      </c>
      <c r="C19369" s="205" t="s">
        <v>692</v>
      </c>
      <c r="D19369" s="72" t="str">
        <f t="shared" si="605"/>
        <v>ago/2020</v>
      </c>
      <c r="E19369" s="206">
        <v>44061</v>
      </c>
      <c r="F19369" s="205" t="s">
        <v>201</v>
      </c>
      <c r="G19369" s="205" t="s">
        <v>287</v>
      </c>
      <c r="H19369" s="207" t="s">
        <v>1887</v>
      </c>
      <c r="I19369" s="207" t="s">
        <v>123</v>
      </c>
      <c r="J19369" s="208">
        <v>-395517.5</v>
      </c>
      <c r="K19369" s="79" t="str">
        <f>IFERROR(IFERROR(VLOOKUP(I19369,'DE-PARA'!B:D,3,0),VLOOKUP(I19369,'DE-PARA'!C:D,2,0)),"NÃO ENCONTRADO")</f>
        <v>TEV – Transferências Entre Contas (Entradas)</v>
      </c>
      <c r="L19369" s="56" t="str">
        <f>VLOOKUP(K19369,'Base -Receita-Despesa'!$B:$AS,1,FALSE)</f>
        <v>TEV – Transferências Entre Contas (Entradas)</v>
      </c>
    </row>
    <row r="19370" spans="1:12" x14ac:dyDescent="0.3">
      <c r="A19370" s="286" t="str">
        <f t="shared" si="604"/>
        <v>2020</v>
      </c>
      <c r="B19370" s="205" t="s">
        <v>691</v>
      </c>
      <c r="C19370" s="205" t="s">
        <v>692</v>
      </c>
      <c r="D19370" s="72" t="str">
        <f t="shared" si="605"/>
        <v>ago/2020</v>
      </c>
      <c r="E19370" s="206">
        <v>44061</v>
      </c>
      <c r="F19370" s="205" t="s">
        <v>201</v>
      </c>
      <c r="G19370" s="205" t="s">
        <v>287</v>
      </c>
      <c r="H19370" s="207" t="s">
        <v>1887</v>
      </c>
      <c r="I19370" s="207" t="s">
        <v>123</v>
      </c>
      <c r="J19370" s="208">
        <v>395517.5</v>
      </c>
      <c r="K19370" s="79" t="str">
        <f>IFERROR(IFERROR(VLOOKUP(I19370,'DE-PARA'!B:D,3,0),VLOOKUP(I19370,'DE-PARA'!C:D,2,0)),"NÃO ENCONTRADO")</f>
        <v>TEV – Transferências Entre Contas (Entradas)</v>
      </c>
      <c r="L19370" s="56" t="str">
        <f>VLOOKUP(K19370,'Base -Receita-Despesa'!$B:$AS,1,FALSE)</f>
        <v>TEV – Transferências Entre Contas (Entradas)</v>
      </c>
    </row>
    <row r="19371" spans="1:12" x14ac:dyDescent="0.3">
      <c r="A19371" s="286" t="str">
        <f t="shared" si="604"/>
        <v>2020</v>
      </c>
      <c r="B19371" s="205" t="s">
        <v>691</v>
      </c>
      <c r="C19371" s="205" t="s">
        <v>692</v>
      </c>
      <c r="D19371" s="72" t="str">
        <f t="shared" si="605"/>
        <v>ago/2020</v>
      </c>
      <c r="E19371" s="206">
        <v>44061</v>
      </c>
      <c r="F19371" s="205">
        <v>88340</v>
      </c>
      <c r="G19371" s="205" t="s">
        <v>287</v>
      </c>
      <c r="H19371" s="207" t="s">
        <v>1005</v>
      </c>
      <c r="I19371" s="207" t="s">
        <v>242</v>
      </c>
      <c r="J19371" s="208">
        <v>-8531.6</v>
      </c>
      <c r="K19371" s="79" t="str">
        <f>IFERROR(IFERROR(VLOOKUP(I19371,'DE-PARA'!B:D,3,0),VLOOKUP(I19371,'DE-PARA'!C:D,2,0)),"NÃO ENCONTRADO")</f>
        <v>Materiais</v>
      </c>
      <c r="L19371" s="56" t="str">
        <f>VLOOKUP(K19371,'Base -Receita-Despesa'!$B:$AS,1,FALSE)</f>
        <v>Materiais</v>
      </c>
    </row>
    <row r="19372" spans="1:12" x14ac:dyDescent="0.3">
      <c r="A19372" s="286" t="str">
        <f t="shared" si="604"/>
        <v>2020</v>
      </c>
      <c r="B19372" s="205" t="s">
        <v>691</v>
      </c>
      <c r="C19372" s="205" t="s">
        <v>692</v>
      </c>
      <c r="D19372" s="72" t="str">
        <f t="shared" si="605"/>
        <v>ago/2020</v>
      </c>
      <c r="E19372" s="206">
        <v>44061</v>
      </c>
      <c r="F19372" s="205">
        <v>88340</v>
      </c>
      <c r="G19372" s="205" t="s">
        <v>287</v>
      </c>
      <c r="H19372" s="207" t="s">
        <v>1005</v>
      </c>
      <c r="I19372" s="207" t="s">
        <v>189</v>
      </c>
      <c r="J19372" s="207">
        <v>-312.88</v>
      </c>
      <c r="K19372" s="79" t="str">
        <f>IFERROR(IFERROR(VLOOKUP(I19372,'DE-PARA'!B:D,3,0),VLOOKUP(I19372,'DE-PARA'!C:D,2,0)),"NÃO ENCONTRADO")</f>
        <v>Outras Saídas</v>
      </c>
      <c r="L19372" s="56" t="str">
        <f>VLOOKUP(K19372,'Base -Receita-Despesa'!$B:$AS,1,FALSE)</f>
        <v>Outras Saídas</v>
      </c>
    </row>
    <row r="19373" spans="1:12" x14ac:dyDescent="0.3">
      <c r="A19373" s="286" t="str">
        <f t="shared" si="604"/>
        <v>2020</v>
      </c>
      <c r="B19373" s="205" t="s">
        <v>691</v>
      </c>
      <c r="C19373" s="205" t="s">
        <v>692</v>
      </c>
      <c r="D19373" s="72" t="str">
        <f t="shared" si="605"/>
        <v>ago/2020</v>
      </c>
      <c r="E19373" s="206">
        <v>44061</v>
      </c>
      <c r="F19373" s="205">
        <v>88591</v>
      </c>
      <c r="G19373" s="205" t="s">
        <v>287</v>
      </c>
      <c r="H19373" s="207" t="s">
        <v>1005</v>
      </c>
      <c r="I19373" s="207" t="s">
        <v>242</v>
      </c>
      <c r="J19373" s="208">
        <v>-10838.34</v>
      </c>
      <c r="K19373" s="79" t="str">
        <f>IFERROR(IFERROR(VLOOKUP(I19373,'DE-PARA'!B:D,3,0),VLOOKUP(I19373,'DE-PARA'!C:D,2,0)),"NÃO ENCONTRADO")</f>
        <v>Materiais</v>
      </c>
      <c r="L19373" s="56" t="str">
        <f>VLOOKUP(K19373,'Base -Receita-Despesa'!$B:$AS,1,FALSE)</f>
        <v>Materiais</v>
      </c>
    </row>
    <row r="19374" spans="1:12" x14ac:dyDescent="0.3">
      <c r="A19374" s="286" t="str">
        <f t="shared" si="604"/>
        <v>2020</v>
      </c>
      <c r="B19374" s="205" t="s">
        <v>691</v>
      </c>
      <c r="C19374" s="205" t="s">
        <v>692</v>
      </c>
      <c r="D19374" s="72" t="str">
        <f t="shared" si="605"/>
        <v>ago/2020</v>
      </c>
      <c r="E19374" s="206">
        <v>44061</v>
      </c>
      <c r="F19374" s="205">
        <v>88591</v>
      </c>
      <c r="G19374" s="205" t="s">
        <v>287</v>
      </c>
      <c r="H19374" s="207" t="s">
        <v>1005</v>
      </c>
      <c r="I19374" s="207" t="s">
        <v>189</v>
      </c>
      <c r="J19374" s="207">
        <v>-325.20999999999998</v>
      </c>
      <c r="K19374" s="79" t="str">
        <f>IFERROR(IFERROR(VLOOKUP(I19374,'DE-PARA'!B:D,3,0),VLOOKUP(I19374,'DE-PARA'!C:D,2,0)),"NÃO ENCONTRADO")</f>
        <v>Outras Saídas</v>
      </c>
      <c r="L19374" s="56" t="str">
        <f>VLOOKUP(K19374,'Base -Receita-Despesa'!$B:$AS,1,FALSE)</f>
        <v>Outras Saídas</v>
      </c>
    </row>
    <row r="19375" spans="1:12" x14ac:dyDescent="0.3">
      <c r="A19375" s="286" t="str">
        <f t="shared" si="604"/>
        <v>2020</v>
      </c>
      <c r="B19375" s="205" t="s">
        <v>691</v>
      </c>
      <c r="C19375" s="205" t="s">
        <v>692</v>
      </c>
      <c r="D19375" s="72" t="str">
        <f t="shared" si="605"/>
        <v>ago/2020</v>
      </c>
      <c r="E19375" s="206">
        <v>44061</v>
      </c>
      <c r="F19375" s="205">
        <v>15599</v>
      </c>
      <c r="G19375" s="205" t="s">
        <v>287</v>
      </c>
      <c r="H19375" s="207" t="s">
        <v>2091</v>
      </c>
      <c r="I19375" s="207" t="s">
        <v>118</v>
      </c>
      <c r="J19375" s="207">
        <v>-608.35</v>
      </c>
      <c r="K19375" s="79" t="str">
        <f>IFERROR(IFERROR(VLOOKUP(I19375,'DE-PARA'!B:D,3,0),VLOOKUP(I19375,'DE-PARA'!C:D,2,0)),"NÃO ENCONTRADO")</f>
        <v>Serviços</v>
      </c>
      <c r="L19375" s="56" t="str">
        <f>VLOOKUP(K19375,'Base -Receita-Despesa'!$B:$AS,1,FALSE)</f>
        <v>Serviços</v>
      </c>
    </row>
    <row r="19376" spans="1:12" x14ac:dyDescent="0.3">
      <c r="A19376" s="286" t="str">
        <f t="shared" si="604"/>
        <v>2020</v>
      </c>
      <c r="B19376" s="205" t="s">
        <v>691</v>
      </c>
      <c r="C19376" s="205" t="s">
        <v>692</v>
      </c>
      <c r="D19376" s="72" t="str">
        <f t="shared" si="605"/>
        <v>ago/2020</v>
      </c>
      <c r="E19376" s="206">
        <v>44061</v>
      </c>
      <c r="F19376" s="205">
        <v>13042</v>
      </c>
      <c r="G19376" s="205" t="s">
        <v>287</v>
      </c>
      <c r="H19376" s="207" t="s">
        <v>3083</v>
      </c>
      <c r="I19376" s="207" t="s">
        <v>241</v>
      </c>
      <c r="J19376" s="207">
        <v>-563.5</v>
      </c>
      <c r="K19376" s="79" t="str">
        <f>IFERROR(IFERROR(VLOOKUP(I19376,'DE-PARA'!B:D,3,0),VLOOKUP(I19376,'DE-PARA'!C:D,2,0)),"NÃO ENCONTRADO")</f>
        <v>Materiais</v>
      </c>
      <c r="L19376" s="56" t="str">
        <f>VLOOKUP(K19376,'Base -Receita-Despesa'!$B:$AS,1,FALSE)</f>
        <v>Materiais</v>
      </c>
    </row>
    <row r="19377" spans="1:12" x14ac:dyDescent="0.3">
      <c r="A19377" s="286" t="str">
        <f t="shared" si="604"/>
        <v>2020</v>
      </c>
      <c r="B19377" s="205" t="s">
        <v>691</v>
      </c>
      <c r="C19377" s="205" t="s">
        <v>692</v>
      </c>
      <c r="D19377" s="72" t="str">
        <f t="shared" si="605"/>
        <v>ago/2020</v>
      </c>
      <c r="E19377" s="206">
        <v>44061</v>
      </c>
      <c r="F19377" s="205">
        <v>13041</v>
      </c>
      <c r="G19377" s="205" t="s">
        <v>287</v>
      </c>
      <c r="H19377" s="207" t="s">
        <v>3083</v>
      </c>
      <c r="I19377" s="207" t="s">
        <v>240</v>
      </c>
      <c r="J19377" s="208">
        <v>-2294</v>
      </c>
      <c r="K19377" s="79" t="str">
        <f>IFERROR(IFERROR(VLOOKUP(I19377,'DE-PARA'!B:D,3,0),VLOOKUP(I19377,'DE-PARA'!C:D,2,0)),"NÃO ENCONTRADO")</f>
        <v>Materiais</v>
      </c>
      <c r="L19377" s="56" t="str">
        <f>VLOOKUP(K19377,'Base -Receita-Despesa'!$B:$AS,1,FALSE)</f>
        <v>Materiais</v>
      </c>
    </row>
    <row r="19378" spans="1:12" x14ac:dyDescent="0.3">
      <c r="A19378" s="286" t="str">
        <f t="shared" si="604"/>
        <v>2020</v>
      </c>
      <c r="B19378" s="205" t="s">
        <v>691</v>
      </c>
      <c r="C19378" s="205" t="s">
        <v>692</v>
      </c>
      <c r="D19378" s="72" t="str">
        <f t="shared" si="605"/>
        <v>ago/2020</v>
      </c>
      <c r="E19378" s="206">
        <v>44061</v>
      </c>
      <c r="F19378" s="205">
        <v>16892</v>
      </c>
      <c r="G19378" s="205" t="s">
        <v>287</v>
      </c>
      <c r="H19378" s="207" t="s">
        <v>3167</v>
      </c>
      <c r="I19378" s="207" t="s">
        <v>249</v>
      </c>
      <c r="J19378" s="208">
        <v>-6096.33</v>
      </c>
      <c r="K19378" s="79" t="str">
        <f>IFERROR(IFERROR(VLOOKUP(I19378,'DE-PARA'!B:D,3,0),VLOOKUP(I19378,'DE-PARA'!C:D,2,0)),"NÃO ENCONTRADO")</f>
        <v>Materiais</v>
      </c>
      <c r="L19378" s="56" t="str">
        <f>VLOOKUP(K19378,'Base -Receita-Despesa'!$B:$AS,1,FALSE)</f>
        <v>Materiais</v>
      </c>
    </row>
    <row r="19379" spans="1:12" x14ac:dyDescent="0.3">
      <c r="A19379" s="286" t="str">
        <f t="shared" si="604"/>
        <v>2020</v>
      </c>
      <c r="B19379" s="205" t="s">
        <v>691</v>
      </c>
      <c r="C19379" s="205" t="s">
        <v>692</v>
      </c>
      <c r="D19379" s="72" t="str">
        <f t="shared" si="605"/>
        <v>ago/2020</v>
      </c>
      <c r="E19379" s="206">
        <v>44061</v>
      </c>
      <c r="F19379" s="205">
        <v>17176</v>
      </c>
      <c r="G19379" s="205" t="s">
        <v>287</v>
      </c>
      <c r="H19379" s="207" t="s">
        <v>3167</v>
      </c>
      <c r="I19379" s="207" t="s">
        <v>249</v>
      </c>
      <c r="J19379" s="208">
        <v>-10601.7</v>
      </c>
      <c r="K19379" s="79" t="str">
        <f>IFERROR(IFERROR(VLOOKUP(I19379,'DE-PARA'!B:D,3,0),VLOOKUP(I19379,'DE-PARA'!C:D,2,0)),"NÃO ENCONTRADO")</f>
        <v>Materiais</v>
      </c>
      <c r="L19379" s="56" t="str">
        <f>VLOOKUP(K19379,'Base -Receita-Despesa'!$B:$AS,1,FALSE)</f>
        <v>Materiais</v>
      </c>
    </row>
    <row r="19380" spans="1:12" x14ac:dyDescent="0.3">
      <c r="A19380" s="286" t="str">
        <f t="shared" si="604"/>
        <v>2020</v>
      </c>
      <c r="B19380" s="205" t="s">
        <v>691</v>
      </c>
      <c r="C19380" s="205" t="s">
        <v>692</v>
      </c>
      <c r="D19380" s="72" t="str">
        <f t="shared" si="605"/>
        <v>ago/2020</v>
      </c>
      <c r="E19380" s="206">
        <v>44061</v>
      </c>
      <c r="F19380" s="205">
        <v>16922</v>
      </c>
      <c r="G19380" s="205" t="s">
        <v>287</v>
      </c>
      <c r="H19380" s="207" t="s">
        <v>3167</v>
      </c>
      <c r="I19380" s="207" t="s">
        <v>248</v>
      </c>
      <c r="J19380" s="207">
        <v>-358</v>
      </c>
      <c r="K19380" s="79" t="str">
        <f>IFERROR(IFERROR(VLOOKUP(I19380,'DE-PARA'!B:D,3,0),VLOOKUP(I19380,'DE-PARA'!C:D,2,0)),"NÃO ENCONTRADO")</f>
        <v>Materiais</v>
      </c>
      <c r="L19380" s="56" t="str">
        <f>VLOOKUP(K19380,'Base -Receita-Despesa'!$B:$AS,1,FALSE)</f>
        <v>Materiais</v>
      </c>
    </row>
    <row r="19381" spans="1:12" x14ac:dyDescent="0.3">
      <c r="A19381" s="286" t="str">
        <f t="shared" si="604"/>
        <v>2020</v>
      </c>
      <c r="B19381" s="205" t="s">
        <v>691</v>
      </c>
      <c r="C19381" s="205" t="s">
        <v>692</v>
      </c>
      <c r="D19381" s="72" t="str">
        <f t="shared" si="605"/>
        <v>ago/2020</v>
      </c>
      <c r="E19381" s="206">
        <v>44061</v>
      </c>
      <c r="F19381" s="205">
        <v>16923</v>
      </c>
      <c r="G19381" s="205" t="s">
        <v>287</v>
      </c>
      <c r="H19381" s="207" t="s">
        <v>3167</v>
      </c>
      <c r="I19381" s="207" t="s">
        <v>249</v>
      </c>
      <c r="J19381" s="208">
        <v>-2022</v>
      </c>
      <c r="K19381" s="79" t="str">
        <f>IFERROR(IFERROR(VLOOKUP(I19381,'DE-PARA'!B:D,3,0),VLOOKUP(I19381,'DE-PARA'!C:D,2,0)),"NÃO ENCONTRADO")</f>
        <v>Materiais</v>
      </c>
      <c r="L19381" s="56" t="str">
        <f>VLOOKUP(K19381,'Base -Receita-Despesa'!$B:$AS,1,FALSE)</f>
        <v>Materiais</v>
      </c>
    </row>
    <row r="19382" spans="1:12" x14ac:dyDescent="0.3">
      <c r="A19382" s="286" t="str">
        <f t="shared" si="604"/>
        <v>2020</v>
      </c>
      <c r="B19382" s="205" t="s">
        <v>691</v>
      </c>
      <c r="C19382" s="205" t="s">
        <v>692</v>
      </c>
      <c r="D19382" s="72" t="str">
        <f t="shared" si="605"/>
        <v>ago/2020</v>
      </c>
      <c r="E19382" s="206">
        <v>44061</v>
      </c>
      <c r="F19382" s="205">
        <v>797</v>
      </c>
      <c r="G19382" s="205" t="s">
        <v>287</v>
      </c>
      <c r="H19382" s="207" t="s">
        <v>3168</v>
      </c>
      <c r="I19382" s="207" t="s">
        <v>157</v>
      </c>
      <c r="J19382" s="208">
        <v>-4814.5</v>
      </c>
      <c r="K19382" s="79" t="str">
        <f>IFERROR(IFERROR(VLOOKUP(I19382,'DE-PARA'!B:D,3,0),VLOOKUP(I19382,'DE-PARA'!C:D,2,0)),"NÃO ENCONTRADO")</f>
        <v>Serviços</v>
      </c>
      <c r="L19382" s="56" t="str">
        <f>VLOOKUP(K19382,'Base -Receita-Despesa'!$B:$AS,1,FALSE)</f>
        <v>Serviços</v>
      </c>
    </row>
    <row r="19383" spans="1:12" x14ac:dyDescent="0.3">
      <c r="A19383" s="286" t="str">
        <f t="shared" ref="A19383:A19446" si="606">IF(K19383="NÃO ENCONTRADO",0,RIGHT(D19383,4))</f>
        <v>2020</v>
      </c>
      <c r="B19383" s="205" t="s">
        <v>691</v>
      </c>
      <c r="C19383" s="205" t="s">
        <v>692</v>
      </c>
      <c r="D19383" s="72" t="str">
        <f t="shared" si="605"/>
        <v>ago/2020</v>
      </c>
      <c r="E19383" s="206">
        <v>44061</v>
      </c>
      <c r="F19383" s="205">
        <v>2001</v>
      </c>
      <c r="G19383" s="205" t="s">
        <v>303</v>
      </c>
      <c r="H19383" s="207" t="s">
        <v>2770</v>
      </c>
      <c r="I19383" s="207" t="s">
        <v>248</v>
      </c>
      <c r="J19383" s="208">
        <v>-4638</v>
      </c>
      <c r="K19383" s="79" t="str">
        <f>IFERROR(IFERROR(VLOOKUP(I19383,'DE-PARA'!B:D,3,0),VLOOKUP(I19383,'DE-PARA'!C:D,2,0)),"NÃO ENCONTRADO")</f>
        <v>Materiais</v>
      </c>
      <c r="L19383" s="56" t="str">
        <f>VLOOKUP(K19383,'Base -Receita-Despesa'!$B:$AS,1,FALSE)</f>
        <v>Materiais</v>
      </c>
    </row>
    <row r="19384" spans="1:12" x14ac:dyDescent="0.3">
      <c r="A19384" s="286" t="str">
        <f t="shared" si="606"/>
        <v>2020</v>
      </c>
      <c r="B19384" s="205" t="s">
        <v>691</v>
      </c>
      <c r="C19384" s="205" t="s">
        <v>692</v>
      </c>
      <c r="D19384" s="72" t="str">
        <f t="shared" si="605"/>
        <v>ago/2020</v>
      </c>
      <c r="E19384" s="206">
        <v>44061</v>
      </c>
      <c r="F19384" s="205">
        <v>1739</v>
      </c>
      <c r="G19384" s="205" t="s">
        <v>287</v>
      </c>
      <c r="H19384" s="207" t="s">
        <v>2843</v>
      </c>
      <c r="I19384" s="207" t="s">
        <v>263</v>
      </c>
      <c r="J19384" s="208">
        <v>-15599.99</v>
      </c>
      <c r="K19384" s="79" t="str">
        <f>IFERROR(IFERROR(VLOOKUP(I19384,'DE-PARA'!B:D,3,0),VLOOKUP(I19384,'DE-PARA'!C:D,2,0)),"NÃO ENCONTRADO")</f>
        <v>Serviços</v>
      </c>
      <c r="L19384" s="56" t="str">
        <f>VLOOKUP(K19384,'Base -Receita-Despesa'!$B:$AS,1,FALSE)</f>
        <v>Serviços</v>
      </c>
    </row>
    <row r="19385" spans="1:12" x14ac:dyDescent="0.3">
      <c r="A19385" s="286" t="str">
        <f t="shared" si="606"/>
        <v>2020</v>
      </c>
      <c r="B19385" s="205" t="s">
        <v>691</v>
      </c>
      <c r="C19385" s="205" t="s">
        <v>692</v>
      </c>
      <c r="D19385" s="72" t="str">
        <f t="shared" si="605"/>
        <v>ago/2020</v>
      </c>
      <c r="E19385" s="206">
        <v>44061</v>
      </c>
      <c r="F19385" s="205">
        <v>1625</v>
      </c>
      <c r="G19385" s="205" t="s">
        <v>287</v>
      </c>
      <c r="H19385" s="207" t="s">
        <v>3169</v>
      </c>
      <c r="I19385" s="207" t="s">
        <v>275</v>
      </c>
      <c r="J19385" s="208">
        <v>-6198.4</v>
      </c>
      <c r="K19385" s="79" t="str">
        <f>IFERROR(IFERROR(VLOOKUP(I19385,'DE-PARA'!B:D,3,0),VLOOKUP(I19385,'DE-PARA'!C:D,2,0)),"NÃO ENCONTRADO")</f>
        <v>Investimentos</v>
      </c>
      <c r="L19385" s="56" t="str">
        <f>VLOOKUP(K19385,'Base -Receita-Despesa'!$B:$AS,1,FALSE)</f>
        <v>Investimentos</v>
      </c>
    </row>
    <row r="19386" spans="1:12" x14ac:dyDescent="0.3">
      <c r="A19386" s="286" t="str">
        <f t="shared" si="606"/>
        <v>2020</v>
      </c>
      <c r="B19386" s="205" t="s">
        <v>691</v>
      </c>
      <c r="C19386" s="205" t="s">
        <v>692</v>
      </c>
      <c r="D19386" s="72" t="str">
        <f t="shared" si="605"/>
        <v>ago/2020</v>
      </c>
      <c r="E19386" s="206">
        <v>44061</v>
      </c>
      <c r="F19386" s="205">
        <v>12077</v>
      </c>
      <c r="G19386" s="205" t="s">
        <v>287</v>
      </c>
      <c r="H19386" s="207" t="s">
        <v>3170</v>
      </c>
      <c r="I19386" s="207" t="s">
        <v>266</v>
      </c>
      <c r="J19386" s="208">
        <v>-22000</v>
      </c>
      <c r="K19386" s="79" t="str">
        <f>IFERROR(IFERROR(VLOOKUP(I19386,'DE-PARA'!B:D,3,0),VLOOKUP(I19386,'DE-PARA'!C:D,2,0)),"NÃO ENCONTRADO")</f>
        <v>Serviços</v>
      </c>
      <c r="L19386" s="56" t="str">
        <f>VLOOKUP(K19386,'Base -Receita-Despesa'!$B:$AS,1,FALSE)</f>
        <v>Serviços</v>
      </c>
    </row>
    <row r="19387" spans="1:12" x14ac:dyDescent="0.3">
      <c r="A19387" s="286" t="str">
        <f t="shared" si="606"/>
        <v>2020</v>
      </c>
      <c r="B19387" s="205" t="s">
        <v>691</v>
      </c>
      <c r="C19387" s="205" t="s">
        <v>692</v>
      </c>
      <c r="D19387" s="72" t="str">
        <f t="shared" si="605"/>
        <v>ago/2020</v>
      </c>
      <c r="E19387" s="206">
        <v>44061</v>
      </c>
      <c r="F19387" s="205">
        <v>2020220</v>
      </c>
      <c r="G19387" s="205" t="s">
        <v>287</v>
      </c>
      <c r="H19387" s="207" t="s">
        <v>3078</v>
      </c>
      <c r="I19387" s="207" t="s">
        <v>134</v>
      </c>
      <c r="J19387" s="208">
        <v>-4081.51</v>
      </c>
      <c r="K19387" s="79" t="str">
        <f>IFERROR(IFERROR(VLOOKUP(I19387,'DE-PARA'!B:D,3,0),VLOOKUP(I19387,'DE-PARA'!C:D,2,0)),"NÃO ENCONTRADO")</f>
        <v>Serviços</v>
      </c>
      <c r="L19387" s="56" t="str">
        <f>VLOOKUP(K19387,'Base -Receita-Despesa'!$B:$AS,1,FALSE)</f>
        <v>Serviços</v>
      </c>
    </row>
    <row r="19388" spans="1:12" x14ac:dyDescent="0.3">
      <c r="A19388" s="286" t="str">
        <f t="shared" si="606"/>
        <v>2020</v>
      </c>
      <c r="B19388" s="205" t="s">
        <v>691</v>
      </c>
      <c r="C19388" s="205" t="s">
        <v>692</v>
      </c>
      <c r="D19388" s="72" t="str">
        <f t="shared" si="605"/>
        <v>ago/2020</v>
      </c>
      <c r="E19388" s="206">
        <v>44061</v>
      </c>
      <c r="F19388" s="205">
        <v>2020104</v>
      </c>
      <c r="G19388" s="205" t="s">
        <v>287</v>
      </c>
      <c r="H19388" s="207" t="s">
        <v>3078</v>
      </c>
      <c r="I19388" s="207" t="s">
        <v>134</v>
      </c>
      <c r="J19388" s="208">
        <v>-2877.35</v>
      </c>
      <c r="K19388" s="79" t="str">
        <f>IFERROR(IFERROR(VLOOKUP(I19388,'DE-PARA'!B:D,3,0),VLOOKUP(I19388,'DE-PARA'!C:D,2,0)),"NÃO ENCONTRADO")</f>
        <v>Serviços</v>
      </c>
      <c r="L19388" s="56" t="str">
        <f>VLOOKUP(K19388,'Base -Receita-Despesa'!$B:$AS,1,FALSE)</f>
        <v>Serviços</v>
      </c>
    </row>
    <row r="19389" spans="1:12" x14ac:dyDescent="0.3">
      <c r="A19389" s="286" t="str">
        <f t="shared" si="606"/>
        <v>2020</v>
      </c>
      <c r="B19389" s="205" t="s">
        <v>691</v>
      </c>
      <c r="C19389" s="205" t="s">
        <v>692</v>
      </c>
      <c r="D19389" s="72" t="str">
        <f t="shared" si="605"/>
        <v>ago/2020</v>
      </c>
      <c r="E19389" s="206">
        <v>44061</v>
      </c>
      <c r="F19389" s="205">
        <v>155315</v>
      </c>
      <c r="G19389" s="205" t="s">
        <v>287</v>
      </c>
      <c r="H19389" s="207" t="s">
        <v>2262</v>
      </c>
      <c r="I19389" s="207" t="s">
        <v>247</v>
      </c>
      <c r="J19389" s="208">
        <v>-1450</v>
      </c>
      <c r="K19389" s="79" t="str">
        <f>IFERROR(IFERROR(VLOOKUP(I19389,'DE-PARA'!B:D,3,0),VLOOKUP(I19389,'DE-PARA'!C:D,2,0)),"NÃO ENCONTRADO")</f>
        <v>Materiais</v>
      </c>
      <c r="L19389" s="56" t="str">
        <f>VLOOKUP(K19389,'Base -Receita-Despesa'!$B:$AS,1,FALSE)</f>
        <v>Materiais</v>
      </c>
    </row>
    <row r="19390" spans="1:12" x14ac:dyDescent="0.3">
      <c r="A19390" s="286" t="str">
        <f t="shared" si="606"/>
        <v>2020</v>
      </c>
      <c r="B19390" s="205" t="s">
        <v>691</v>
      </c>
      <c r="C19390" s="205" t="s">
        <v>692</v>
      </c>
      <c r="D19390" s="72" t="str">
        <f t="shared" si="605"/>
        <v>ago/2020</v>
      </c>
      <c r="E19390" s="206">
        <v>44061</v>
      </c>
      <c r="F19390" s="205">
        <v>155288</v>
      </c>
      <c r="G19390" s="205" t="s">
        <v>287</v>
      </c>
      <c r="H19390" s="207" t="s">
        <v>2262</v>
      </c>
      <c r="I19390" s="207" t="s">
        <v>247</v>
      </c>
      <c r="J19390" s="207">
        <v>-995.53</v>
      </c>
      <c r="K19390" s="79" t="str">
        <f>IFERROR(IFERROR(VLOOKUP(I19390,'DE-PARA'!B:D,3,0),VLOOKUP(I19390,'DE-PARA'!C:D,2,0)),"NÃO ENCONTRADO")</f>
        <v>Materiais</v>
      </c>
      <c r="L19390" s="56" t="str">
        <f>VLOOKUP(K19390,'Base -Receita-Despesa'!$B:$AS,1,FALSE)</f>
        <v>Materiais</v>
      </c>
    </row>
    <row r="19391" spans="1:12" x14ac:dyDescent="0.3">
      <c r="A19391" s="286" t="str">
        <f t="shared" si="606"/>
        <v>2020</v>
      </c>
      <c r="B19391" s="205" t="s">
        <v>691</v>
      </c>
      <c r="C19391" s="205" t="s">
        <v>692</v>
      </c>
      <c r="D19391" s="72" t="str">
        <f t="shared" si="605"/>
        <v>ago/2020</v>
      </c>
      <c r="E19391" s="206">
        <v>44061</v>
      </c>
      <c r="F19391" s="205">
        <v>155304</v>
      </c>
      <c r="G19391" s="205" t="s">
        <v>287</v>
      </c>
      <c r="H19391" s="207" t="s">
        <v>2262</v>
      </c>
      <c r="I19391" s="207" t="s">
        <v>247</v>
      </c>
      <c r="J19391" s="207">
        <v>-601</v>
      </c>
      <c r="K19391" s="79" t="str">
        <f>IFERROR(IFERROR(VLOOKUP(I19391,'DE-PARA'!B:D,3,0),VLOOKUP(I19391,'DE-PARA'!C:D,2,0)),"NÃO ENCONTRADO")</f>
        <v>Materiais</v>
      </c>
      <c r="L19391" s="56" t="str">
        <f>VLOOKUP(K19391,'Base -Receita-Despesa'!$B:$AS,1,FALSE)</f>
        <v>Materiais</v>
      </c>
    </row>
    <row r="19392" spans="1:12" x14ac:dyDescent="0.3">
      <c r="A19392" s="286" t="str">
        <f t="shared" si="606"/>
        <v>2020</v>
      </c>
      <c r="B19392" s="205" t="s">
        <v>691</v>
      </c>
      <c r="C19392" s="205" t="s">
        <v>692</v>
      </c>
      <c r="D19392" s="72" t="str">
        <f t="shared" si="605"/>
        <v>ago/2020</v>
      </c>
      <c r="E19392" s="206">
        <v>44061</v>
      </c>
      <c r="F19392" s="205">
        <v>155582</v>
      </c>
      <c r="G19392" s="205" t="s">
        <v>287</v>
      </c>
      <c r="H19392" s="207" t="s">
        <v>2262</v>
      </c>
      <c r="I19392" s="207" t="s">
        <v>247</v>
      </c>
      <c r="J19392" s="207">
        <v>-359</v>
      </c>
      <c r="K19392" s="79" t="str">
        <f>IFERROR(IFERROR(VLOOKUP(I19392,'DE-PARA'!B:D,3,0),VLOOKUP(I19392,'DE-PARA'!C:D,2,0)),"NÃO ENCONTRADO")</f>
        <v>Materiais</v>
      </c>
      <c r="L19392" s="56" t="str">
        <f>VLOOKUP(K19392,'Base -Receita-Despesa'!$B:$AS,1,FALSE)</f>
        <v>Materiais</v>
      </c>
    </row>
    <row r="19393" spans="1:12" x14ac:dyDescent="0.3">
      <c r="A19393" s="286" t="str">
        <f t="shared" si="606"/>
        <v>2020</v>
      </c>
      <c r="B19393" s="205" t="s">
        <v>691</v>
      </c>
      <c r="C19393" s="205" t="s">
        <v>692</v>
      </c>
      <c r="D19393" s="72" t="str">
        <f t="shared" si="605"/>
        <v>ago/2020</v>
      </c>
      <c r="E19393" s="206">
        <v>44061</v>
      </c>
      <c r="F19393" s="205">
        <v>155625</v>
      </c>
      <c r="G19393" s="205" t="s">
        <v>287</v>
      </c>
      <c r="H19393" s="207" t="s">
        <v>2262</v>
      </c>
      <c r="I19393" s="207" t="s">
        <v>247</v>
      </c>
      <c r="J19393" s="207">
        <v>-596.05999999999995</v>
      </c>
      <c r="K19393" s="79" t="str">
        <f>IFERROR(IFERROR(VLOOKUP(I19393,'DE-PARA'!B:D,3,0),VLOOKUP(I19393,'DE-PARA'!C:D,2,0)),"NÃO ENCONTRADO")</f>
        <v>Materiais</v>
      </c>
      <c r="L19393" s="56" t="str">
        <f>VLOOKUP(K19393,'Base -Receita-Despesa'!$B:$AS,1,FALSE)</f>
        <v>Materiais</v>
      </c>
    </row>
    <row r="19394" spans="1:12" x14ac:dyDescent="0.3">
      <c r="A19394" s="286" t="str">
        <f t="shared" si="606"/>
        <v>2020</v>
      </c>
      <c r="B19394" s="205" t="s">
        <v>691</v>
      </c>
      <c r="C19394" s="205" t="s">
        <v>692</v>
      </c>
      <c r="D19394" s="72" t="str">
        <f t="shared" si="605"/>
        <v>ago/2020</v>
      </c>
      <c r="E19394" s="206">
        <v>44061</v>
      </c>
      <c r="F19394" s="205">
        <v>155445</v>
      </c>
      <c r="G19394" s="205" t="s">
        <v>287</v>
      </c>
      <c r="H19394" s="207" t="s">
        <v>2262</v>
      </c>
      <c r="I19394" s="207" t="s">
        <v>247</v>
      </c>
      <c r="J19394" s="208">
        <v>-1170.96</v>
      </c>
      <c r="K19394" s="79" t="str">
        <f>IFERROR(IFERROR(VLOOKUP(I19394,'DE-PARA'!B:D,3,0),VLOOKUP(I19394,'DE-PARA'!C:D,2,0)),"NÃO ENCONTRADO")</f>
        <v>Materiais</v>
      </c>
      <c r="L19394" s="56" t="str">
        <f>VLOOKUP(K19394,'Base -Receita-Despesa'!$B:$AS,1,FALSE)</f>
        <v>Materiais</v>
      </c>
    </row>
    <row r="19395" spans="1:12" x14ac:dyDescent="0.3">
      <c r="A19395" s="286" t="str">
        <f t="shared" si="606"/>
        <v>2020</v>
      </c>
      <c r="B19395" s="205" t="s">
        <v>691</v>
      </c>
      <c r="C19395" s="205" t="s">
        <v>692</v>
      </c>
      <c r="D19395" s="72" t="str">
        <f t="shared" si="605"/>
        <v>ago/2020</v>
      </c>
      <c r="E19395" s="206">
        <v>44061</v>
      </c>
      <c r="F19395" s="205">
        <v>4233</v>
      </c>
      <c r="G19395" s="205" t="s">
        <v>287</v>
      </c>
      <c r="H19395" s="207" t="s">
        <v>3171</v>
      </c>
      <c r="I19395" s="207" t="s">
        <v>240</v>
      </c>
      <c r="J19395" s="208">
        <v>-5062.3999999999996</v>
      </c>
      <c r="K19395" s="79" t="str">
        <f>IFERROR(IFERROR(VLOOKUP(I19395,'DE-PARA'!B:D,3,0),VLOOKUP(I19395,'DE-PARA'!C:D,2,0)),"NÃO ENCONTRADO")</f>
        <v>Materiais</v>
      </c>
      <c r="L19395" s="56" t="str">
        <f>VLOOKUP(K19395,'Base -Receita-Despesa'!$B:$AS,1,FALSE)</f>
        <v>Materiais</v>
      </c>
    </row>
    <row r="19396" spans="1:12" x14ac:dyDescent="0.3">
      <c r="A19396" s="286" t="str">
        <f t="shared" si="606"/>
        <v>2020</v>
      </c>
      <c r="B19396" s="205" t="s">
        <v>691</v>
      </c>
      <c r="C19396" s="205" t="s">
        <v>692</v>
      </c>
      <c r="D19396" s="72" t="str">
        <f t="shared" ref="D19396:D19459" si="607">TEXT(E19396,"mmm/aaaa")</f>
        <v>ago/2020</v>
      </c>
      <c r="E19396" s="206">
        <v>44061</v>
      </c>
      <c r="F19396" s="205">
        <v>4328</v>
      </c>
      <c r="G19396" s="205" t="s">
        <v>287</v>
      </c>
      <c r="H19396" s="207" t="s">
        <v>3171</v>
      </c>
      <c r="I19396" s="207" t="s">
        <v>240</v>
      </c>
      <c r="J19396" s="208">
        <v>-4247.6000000000004</v>
      </c>
      <c r="K19396" s="79" t="str">
        <f>IFERROR(IFERROR(VLOOKUP(I19396,'DE-PARA'!B:D,3,0),VLOOKUP(I19396,'DE-PARA'!C:D,2,0)),"NÃO ENCONTRADO")</f>
        <v>Materiais</v>
      </c>
      <c r="L19396" s="56" t="str">
        <f>VLOOKUP(K19396,'Base -Receita-Despesa'!$B:$AS,1,FALSE)</f>
        <v>Materiais</v>
      </c>
    </row>
    <row r="19397" spans="1:12" x14ac:dyDescent="0.3">
      <c r="A19397" s="286" t="str">
        <f t="shared" si="606"/>
        <v>2020</v>
      </c>
      <c r="B19397" s="205" t="s">
        <v>691</v>
      </c>
      <c r="C19397" s="205" t="s">
        <v>692</v>
      </c>
      <c r="D19397" s="72" t="str">
        <f t="shared" si="607"/>
        <v>ago/2020</v>
      </c>
      <c r="E19397" s="206">
        <v>44061</v>
      </c>
      <c r="F19397" s="205">
        <v>14435</v>
      </c>
      <c r="G19397" s="205" t="s">
        <v>287</v>
      </c>
      <c r="H19397" s="207" t="s">
        <v>3049</v>
      </c>
      <c r="I19397" s="207" t="s">
        <v>241</v>
      </c>
      <c r="J19397" s="208">
        <v>-5200</v>
      </c>
      <c r="K19397" s="79" t="str">
        <f>IFERROR(IFERROR(VLOOKUP(I19397,'DE-PARA'!B:D,3,0),VLOOKUP(I19397,'DE-PARA'!C:D,2,0)),"NÃO ENCONTRADO")</f>
        <v>Materiais</v>
      </c>
      <c r="L19397" s="56" t="str">
        <f>VLOOKUP(K19397,'Base -Receita-Despesa'!$B:$AS,1,FALSE)</f>
        <v>Materiais</v>
      </c>
    </row>
    <row r="19398" spans="1:12" x14ac:dyDescent="0.3">
      <c r="A19398" s="286" t="str">
        <f t="shared" si="606"/>
        <v>2020</v>
      </c>
      <c r="B19398" s="205" t="s">
        <v>691</v>
      </c>
      <c r="C19398" s="205" t="s">
        <v>692</v>
      </c>
      <c r="D19398" s="72" t="str">
        <f t="shared" si="607"/>
        <v>ago/2020</v>
      </c>
      <c r="E19398" s="206">
        <v>44061</v>
      </c>
      <c r="F19398" s="205">
        <v>14522</v>
      </c>
      <c r="G19398" s="205" t="s">
        <v>287</v>
      </c>
      <c r="H19398" s="207" t="s">
        <v>3049</v>
      </c>
      <c r="I19398" s="207" t="s">
        <v>241</v>
      </c>
      <c r="J19398" s="208">
        <v>-9100</v>
      </c>
      <c r="K19398" s="79" t="str">
        <f>IFERROR(IFERROR(VLOOKUP(I19398,'DE-PARA'!B:D,3,0),VLOOKUP(I19398,'DE-PARA'!C:D,2,0)),"NÃO ENCONTRADO")</f>
        <v>Materiais</v>
      </c>
      <c r="L19398" s="56" t="str">
        <f>VLOOKUP(K19398,'Base -Receita-Despesa'!$B:$AS,1,FALSE)</f>
        <v>Materiais</v>
      </c>
    </row>
    <row r="19399" spans="1:12" x14ac:dyDescent="0.3">
      <c r="A19399" s="286" t="str">
        <f t="shared" si="606"/>
        <v>2020</v>
      </c>
      <c r="B19399" s="205" t="s">
        <v>691</v>
      </c>
      <c r="C19399" s="205" t="s">
        <v>692</v>
      </c>
      <c r="D19399" s="72" t="str">
        <f t="shared" si="607"/>
        <v>ago/2020</v>
      </c>
      <c r="E19399" s="206">
        <v>44061</v>
      </c>
      <c r="F19399" s="205">
        <v>14474</v>
      </c>
      <c r="G19399" s="205" t="s">
        <v>287</v>
      </c>
      <c r="H19399" s="207" t="s">
        <v>3049</v>
      </c>
      <c r="I19399" s="207" t="s">
        <v>241</v>
      </c>
      <c r="J19399" s="207">
        <v>-535</v>
      </c>
      <c r="K19399" s="79" t="str">
        <f>IFERROR(IFERROR(VLOOKUP(I19399,'DE-PARA'!B:D,3,0),VLOOKUP(I19399,'DE-PARA'!C:D,2,0)),"NÃO ENCONTRADO")</f>
        <v>Materiais</v>
      </c>
      <c r="L19399" s="56" t="str">
        <f>VLOOKUP(K19399,'Base -Receita-Despesa'!$B:$AS,1,FALSE)</f>
        <v>Materiais</v>
      </c>
    </row>
    <row r="19400" spans="1:12" x14ac:dyDescent="0.3">
      <c r="A19400" s="286" t="str">
        <f t="shared" si="606"/>
        <v>2020</v>
      </c>
      <c r="B19400" s="205" t="s">
        <v>691</v>
      </c>
      <c r="C19400" s="205" t="s">
        <v>692</v>
      </c>
      <c r="D19400" s="72" t="str">
        <f t="shared" si="607"/>
        <v>ago/2020</v>
      </c>
      <c r="E19400" s="206">
        <v>44061</v>
      </c>
      <c r="F19400" s="205">
        <v>14528</v>
      </c>
      <c r="G19400" s="205" t="s">
        <v>287</v>
      </c>
      <c r="H19400" s="207" t="s">
        <v>3049</v>
      </c>
      <c r="I19400" s="207" t="s">
        <v>242</v>
      </c>
      <c r="J19400" s="208">
        <v>-2946.1</v>
      </c>
      <c r="K19400" s="79" t="str">
        <f>IFERROR(IFERROR(VLOOKUP(I19400,'DE-PARA'!B:D,3,0),VLOOKUP(I19400,'DE-PARA'!C:D,2,0)),"NÃO ENCONTRADO")</f>
        <v>Materiais</v>
      </c>
      <c r="L19400" s="56" t="str">
        <f>VLOOKUP(K19400,'Base -Receita-Despesa'!$B:$AS,1,FALSE)</f>
        <v>Materiais</v>
      </c>
    </row>
    <row r="19401" spans="1:12" x14ac:dyDescent="0.3">
      <c r="A19401" s="286" t="str">
        <f t="shared" si="606"/>
        <v>2020</v>
      </c>
      <c r="B19401" s="205" t="s">
        <v>691</v>
      </c>
      <c r="C19401" s="205" t="s">
        <v>692</v>
      </c>
      <c r="D19401" s="72" t="str">
        <f t="shared" si="607"/>
        <v>ago/2020</v>
      </c>
      <c r="E19401" s="206">
        <v>44061</v>
      </c>
      <c r="F19401" s="205">
        <v>14581</v>
      </c>
      <c r="G19401" s="205" t="s">
        <v>287</v>
      </c>
      <c r="H19401" s="207" t="s">
        <v>3049</v>
      </c>
      <c r="I19401" s="207" t="s">
        <v>241</v>
      </c>
      <c r="J19401" s="208">
        <v>-4000</v>
      </c>
      <c r="K19401" s="79" t="str">
        <f>IFERROR(IFERROR(VLOOKUP(I19401,'DE-PARA'!B:D,3,0),VLOOKUP(I19401,'DE-PARA'!C:D,2,0)),"NÃO ENCONTRADO")</f>
        <v>Materiais</v>
      </c>
      <c r="L19401" s="56" t="str">
        <f>VLOOKUP(K19401,'Base -Receita-Despesa'!$B:$AS,1,FALSE)</f>
        <v>Materiais</v>
      </c>
    </row>
    <row r="19402" spans="1:12" x14ac:dyDescent="0.3">
      <c r="A19402" s="286" t="str">
        <f t="shared" si="606"/>
        <v>2020</v>
      </c>
      <c r="B19402" s="205" t="s">
        <v>691</v>
      </c>
      <c r="C19402" s="205" t="s">
        <v>692</v>
      </c>
      <c r="D19402" s="72" t="str">
        <f t="shared" si="607"/>
        <v>ago/2020</v>
      </c>
      <c r="E19402" s="206">
        <v>44061</v>
      </c>
      <c r="F19402" s="205">
        <v>133562</v>
      </c>
      <c r="G19402" s="205" t="s">
        <v>287</v>
      </c>
      <c r="H19402" s="207" t="s">
        <v>3172</v>
      </c>
      <c r="I19402" s="207" t="s">
        <v>137</v>
      </c>
      <c r="J19402" s="207">
        <v>-650</v>
      </c>
      <c r="K19402" s="79" t="str">
        <f>IFERROR(IFERROR(VLOOKUP(I19402,'DE-PARA'!B:D,3,0),VLOOKUP(I19402,'DE-PARA'!C:D,2,0)),"NÃO ENCONTRADO")</f>
        <v>Materiais</v>
      </c>
      <c r="L19402" s="56" t="str">
        <f>VLOOKUP(K19402,'Base -Receita-Despesa'!$B:$AS,1,FALSE)</f>
        <v>Materiais</v>
      </c>
    </row>
    <row r="19403" spans="1:12" x14ac:dyDescent="0.3">
      <c r="A19403" s="286" t="str">
        <f t="shared" si="606"/>
        <v>2020</v>
      </c>
      <c r="B19403" s="205" t="s">
        <v>691</v>
      </c>
      <c r="C19403" s="205" t="s">
        <v>692</v>
      </c>
      <c r="D19403" s="72" t="str">
        <f t="shared" si="607"/>
        <v>ago/2020</v>
      </c>
      <c r="E19403" s="206">
        <v>44061</v>
      </c>
      <c r="F19403" s="205">
        <v>132321</v>
      </c>
      <c r="G19403" s="205" t="s">
        <v>287</v>
      </c>
      <c r="H19403" s="207" t="s">
        <v>3172</v>
      </c>
      <c r="I19403" s="207" t="s">
        <v>137</v>
      </c>
      <c r="J19403" s="207">
        <v>-650</v>
      </c>
      <c r="K19403" s="79" t="str">
        <f>IFERROR(IFERROR(VLOOKUP(I19403,'DE-PARA'!B:D,3,0),VLOOKUP(I19403,'DE-PARA'!C:D,2,0)),"NÃO ENCONTRADO")</f>
        <v>Materiais</v>
      </c>
      <c r="L19403" s="56" t="str">
        <f>VLOOKUP(K19403,'Base -Receita-Despesa'!$B:$AS,1,FALSE)</f>
        <v>Materiais</v>
      </c>
    </row>
    <row r="19404" spans="1:12" x14ac:dyDescent="0.3">
      <c r="A19404" s="286" t="str">
        <f t="shared" si="606"/>
        <v>2020</v>
      </c>
      <c r="B19404" s="205" t="s">
        <v>691</v>
      </c>
      <c r="C19404" s="205" t="s">
        <v>692</v>
      </c>
      <c r="D19404" s="72" t="str">
        <f t="shared" si="607"/>
        <v>ago/2020</v>
      </c>
      <c r="E19404" s="206">
        <v>44061</v>
      </c>
      <c r="F19404" s="205">
        <v>131393</v>
      </c>
      <c r="G19404" s="205" t="s">
        <v>287</v>
      </c>
      <c r="H19404" s="207" t="s">
        <v>3172</v>
      </c>
      <c r="I19404" s="207" t="s">
        <v>137</v>
      </c>
      <c r="J19404" s="207">
        <v>-650</v>
      </c>
      <c r="K19404" s="79" t="str">
        <f>IFERROR(IFERROR(VLOOKUP(I19404,'DE-PARA'!B:D,3,0),VLOOKUP(I19404,'DE-PARA'!C:D,2,0)),"NÃO ENCONTRADO")</f>
        <v>Materiais</v>
      </c>
      <c r="L19404" s="56" t="str">
        <f>VLOOKUP(K19404,'Base -Receita-Despesa'!$B:$AS,1,FALSE)</f>
        <v>Materiais</v>
      </c>
    </row>
    <row r="19405" spans="1:12" x14ac:dyDescent="0.3">
      <c r="A19405" s="286" t="str">
        <f t="shared" si="606"/>
        <v>2020</v>
      </c>
      <c r="B19405" s="205" t="s">
        <v>691</v>
      </c>
      <c r="C19405" s="205" t="s">
        <v>692</v>
      </c>
      <c r="D19405" s="72" t="str">
        <f t="shared" si="607"/>
        <v>ago/2020</v>
      </c>
      <c r="E19405" s="206">
        <v>44061</v>
      </c>
      <c r="F19405" s="205">
        <v>13829</v>
      </c>
      <c r="G19405" s="205" t="s">
        <v>287</v>
      </c>
      <c r="H19405" s="207" t="s">
        <v>310</v>
      </c>
      <c r="I19405" s="207" t="s">
        <v>240</v>
      </c>
      <c r="J19405" s="207">
        <v>-195.54</v>
      </c>
      <c r="K19405" s="79" t="str">
        <f>IFERROR(IFERROR(VLOOKUP(I19405,'DE-PARA'!B:D,3,0),VLOOKUP(I19405,'DE-PARA'!C:D,2,0)),"NÃO ENCONTRADO")</f>
        <v>Materiais</v>
      </c>
      <c r="L19405" s="56" t="str">
        <f>VLOOKUP(K19405,'Base -Receita-Despesa'!$B:$AS,1,FALSE)</f>
        <v>Materiais</v>
      </c>
    </row>
    <row r="19406" spans="1:12" x14ac:dyDescent="0.3">
      <c r="A19406" s="286" t="str">
        <f t="shared" si="606"/>
        <v>2020</v>
      </c>
      <c r="B19406" s="205" t="s">
        <v>691</v>
      </c>
      <c r="C19406" s="205" t="s">
        <v>692</v>
      </c>
      <c r="D19406" s="72" t="str">
        <f t="shared" si="607"/>
        <v>ago/2020</v>
      </c>
      <c r="E19406" s="206">
        <v>44061</v>
      </c>
      <c r="F19406" s="205">
        <v>14426</v>
      </c>
      <c r="G19406" s="205" t="s">
        <v>287</v>
      </c>
      <c r="H19406" s="207" t="s">
        <v>310</v>
      </c>
      <c r="I19406" s="207" t="s">
        <v>240</v>
      </c>
      <c r="J19406" s="208">
        <v>-1857.24</v>
      </c>
      <c r="K19406" s="79" t="str">
        <f>IFERROR(IFERROR(VLOOKUP(I19406,'DE-PARA'!B:D,3,0),VLOOKUP(I19406,'DE-PARA'!C:D,2,0)),"NÃO ENCONTRADO")</f>
        <v>Materiais</v>
      </c>
      <c r="L19406" s="56" t="str">
        <f>VLOOKUP(K19406,'Base -Receita-Despesa'!$B:$AS,1,FALSE)</f>
        <v>Materiais</v>
      </c>
    </row>
    <row r="19407" spans="1:12" x14ac:dyDescent="0.3">
      <c r="A19407" s="286" t="str">
        <f t="shared" si="606"/>
        <v>2020</v>
      </c>
      <c r="B19407" s="205" t="s">
        <v>691</v>
      </c>
      <c r="C19407" s="205" t="s">
        <v>692</v>
      </c>
      <c r="D19407" s="72" t="str">
        <f t="shared" si="607"/>
        <v>ago/2020</v>
      </c>
      <c r="E19407" s="206">
        <v>44061</v>
      </c>
      <c r="F19407" s="205">
        <v>13809</v>
      </c>
      <c r="G19407" s="205" t="s">
        <v>287</v>
      </c>
      <c r="H19407" s="207" t="s">
        <v>310</v>
      </c>
      <c r="I19407" s="207" t="s">
        <v>240</v>
      </c>
      <c r="J19407" s="208">
        <v>-1952.12</v>
      </c>
      <c r="K19407" s="79" t="str">
        <f>IFERROR(IFERROR(VLOOKUP(I19407,'DE-PARA'!B:D,3,0),VLOOKUP(I19407,'DE-PARA'!C:D,2,0)),"NÃO ENCONTRADO")</f>
        <v>Materiais</v>
      </c>
      <c r="L19407" s="56" t="str">
        <f>VLOOKUP(K19407,'Base -Receita-Despesa'!$B:$AS,1,FALSE)</f>
        <v>Materiais</v>
      </c>
    </row>
    <row r="19408" spans="1:12" x14ac:dyDescent="0.3">
      <c r="A19408" s="286" t="str">
        <f t="shared" si="606"/>
        <v>2020</v>
      </c>
      <c r="B19408" s="205" t="s">
        <v>691</v>
      </c>
      <c r="C19408" s="205" t="s">
        <v>692</v>
      </c>
      <c r="D19408" s="72" t="str">
        <f t="shared" si="607"/>
        <v>ago/2020</v>
      </c>
      <c r="E19408" s="206">
        <v>44061</v>
      </c>
      <c r="F19408" s="205">
        <v>13722</v>
      </c>
      <c r="G19408" s="205" t="s">
        <v>287</v>
      </c>
      <c r="H19408" s="207" t="s">
        <v>310</v>
      </c>
      <c r="I19408" s="207" t="s">
        <v>240</v>
      </c>
      <c r="J19408" s="208">
        <v>-1694.8</v>
      </c>
      <c r="K19408" s="79" t="str">
        <f>IFERROR(IFERROR(VLOOKUP(I19408,'DE-PARA'!B:D,3,0),VLOOKUP(I19408,'DE-PARA'!C:D,2,0)),"NÃO ENCONTRADO")</f>
        <v>Materiais</v>
      </c>
      <c r="L19408" s="56" t="str">
        <f>VLOOKUP(K19408,'Base -Receita-Despesa'!$B:$AS,1,FALSE)</f>
        <v>Materiais</v>
      </c>
    </row>
    <row r="19409" spans="1:12" x14ac:dyDescent="0.3">
      <c r="A19409" s="286" t="str">
        <f t="shared" si="606"/>
        <v>2020</v>
      </c>
      <c r="B19409" s="205" t="s">
        <v>691</v>
      </c>
      <c r="C19409" s="205" t="s">
        <v>692</v>
      </c>
      <c r="D19409" s="72" t="str">
        <f t="shared" si="607"/>
        <v>ago/2020</v>
      </c>
      <c r="E19409" s="206">
        <v>44061</v>
      </c>
      <c r="F19409" s="205">
        <v>13723</v>
      </c>
      <c r="G19409" s="205" t="s">
        <v>287</v>
      </c>
      <c r="H19409" s="207" t="s">
        <v>310</v>
      </c>
      <c r="I19409" s="207" t="s">
        <v>240</v>
      </c>
      <c r="J19409" s="207">
        <v>-415.96</v>
      </c>
      <c r="K19409" s="79" t="str">
        <f>IFERROR(IFERROR(VLOOKUP(I19409,'DE-PARA'!B:D,3,0),VLOOKUP(I19409,'DE-PARA'!C:D,2,0)),"NÃO ENCONTRADO")</f>
        <v>Materiais</v>
      </c>
      <c r="L19409" s="56" t="str">
        <f>VLOOKUP(K19409,'Base -Receita-Despesa'!$B:$AS,1,FALSE)</f>
        <v>Materiais</v>
      </c>
    </row>
    <row r="19410" spans="1:12" x14ac:dyDescent="0.3">
      <c r="A19410" s="286" t="str">
        <f t="shared" si="606"/>
        <v>2020</v>
      </c>
      <c r="B19410" s="205" t="s">
        <v>691</v>
      </c>
      <c r="C19410" s="205" t="s">
        <v>692</v>
      </c>
      <c r="D19410" s="72" t="str">
        <f t="shared" si="607"/>
        <v>ago/2020</v>
      </c>
      <c r="E19410" s="206">
        <v>44061</v>
      </c>
      <c r="F19410" s="205">
        <v>13721</v>
      </c>
      <c r="G19410" s="205" t="s">
        <v>287</v>
      </c>
      <c r="H19410" s="207" t="s">
        <v>310</v>
      </c>
      <c r="I19410" s="207" t="s">
        <v>240</v>
      </c>
      <c r="J19410" s="207">
        <v>-868</v>
      </c>
      <c r="K19410" s="79" t="str">
        <f>IFERROR(IFERROR(VLOOKUP(I19410,'DE-PARA'!B:D,3,0),VLOOKUP(I19410,'DE-PARA'!C:D,2,0)),"NÃO ENCONTRADO")</f>
        <v>Materiais</v>
      </c>
      <c r="L19410" s="56" t="str">
        <f>VLOOKUP(K19410,'Base -Receita-Despesa'!$B:$AS,1,FALSE)</f>
        <v>Materiais</v>
      </c>
    </row>
    <row r="19411" spans="1:12" x14ac:dyDescent="0.3">
      <c r="A19411" s="286" t="str">
        <f t="shared" si="606"/>
        <v>2020</v>
      </c>
      <c r="B19411" s="205" t="s">
        <v>691</v>
      </c>
      <c r="C19411" s="205" t="s">
        <v>692</v>
      </c>
      <c r="D19411" s="72" t="str">
        <f t="shared" si="607"/>
        <v>ago/2020</v>
      </c>
      <c r="E19411" s="206">
        <v>44061</v>
      </c>
      <c r="F19411" s="205">
        <v>894984</v>
      </c>
      <c r="G19411" s="205" t="s">
        <v>293</v>
      </c>
      <c r="H19411" s="207" t="s">
        <v>3061</v>
      </c>
      <c r="I19411" s="207" t="s">
        <v>240</v>
      </c>
      <c r="J19411" s="208">
        <v>-1330.5</v>
      </c>
      <c r="K19411" s="79" t="str">
        <f>IFERROR(IFERROR(VLOOKUP(I19411,'DE-PARA'!B:D,3,0),VLOOKUP(I19411,'DE-PARA'!C:D,2,0)),"NÃO ENCONTRADO")</f>
        <v>Materiais</v>
      </c>
      <c r="L19411" s="56" t="str">
        <f>VLOOKUP(K19411,'Base -Receita-Despesa'!$B:$AS,1,FALSE)</f>
        <v>Materiais</v>
      </c>
    </row>
    <row r="19412" spans="1:12" x14ac:dyDescent="0.3">
      <c r="A19412" s="286" t="str">
        <f t="shared" si="606"/>
        <v>2020</v>
      </c>
      <c r="B19412" s="205" t="s">
        <v>691</v>
      </c>
      <c r="C19412" s="205" t="s">
        <v>692</v>
      </c>
      <c r="D19412" s="72" t="str">
        <f t="shared" si="607"/>
        <v>ago/2020</v>
      </c>
      <c r="E19412" s="206">
        <v>44061</v>
      </c>
      <c r="F19412" s="205">
        <v>898302</v>
      </c>
      <c r="G19412" s="205" t="s">
        <v>317</v>
      </c>
      <c r="H19412" s="207" t="s">
        <v>3061</v>
      </c>
      <c r="I19412" s="207" t="s">
        <v>240</v>
      </c>
      <c r="J19412" s="208">
        <v>-2187.19</v>
      </c>
      <c r="K19412" s="79" t="str">
        <f>IFERROR(IFERROR(VLOOKUP(I19412,'DE-PARA'!B:D,3,0),VLOOKUP(I19412,'DE-PARA'!C:D,2,0)),"NÃO ENCONTRADO")</f>
        <v>Materiais</v>
      </c>
      <c r="L19412" s="56" t="str">
        <f>VLOOKUP(K19412,'Base -Receita-Despesa'!$B:$AS,1,FALSE)</f>
        <v>Materiais</v>
      </c>
    </row>
    <row r="19413" spans="1:12" x14ac:dyDescent="0.3">
      <c r="A19413" s="286" t="str">
        <f t="shared" si="606"/>
        <v>2020</v>
      </c>
      <c r="B19413" s="205" t="s">
        <v>691</v>
      </c>
      <c r="C19413" s="205" t="s">
        <v>692</v>
      </c>
      <c r="D19413" s="72" t="str">
        <f t="shared" si="607"/>
        <v>ago/2020</v>
      </c>
      <c r="E19413" s="206">
        <v>44061</v>
      </c>
      <c r="F19413" s="205">
        <v>898020</v>
      </c>
      <c r="G19413" s="205" t="s">
        <v>317</v>
      </c>
      <c r="H19413" s="207" t="s">
        <v>3061</v>
      </c>
      <c r="I19413" s="207" t="s">
        <v>240</v>
      </c>
      <c r="J19413" s="208">
        <v>-5618.24</v>
      </c>
      <c r="K19413" s="79" t="str">
        <f>IFERROR(IFERROR(VLOOKUP(I19413,'DE-PARA'!B:D,3,0),VLOOKUP(I19413,'DE-PARA'!C:D,2,0)),"NÃO ENCONTRADO")</f>
        <v>Materiais</v>
      </c>
      <c r="L19413" s="56" t="str">
        <f>VLOOKUP(K19413,'Base -Receita-Despesa'!$B:$AS,1,FALSE)</f>
        <v>Materiais</v>
      </c>
    </row>
    <row r="19414" spans="1:12" x14ac:dyDescent="0.3">
      <c r="A19414" s="286" t="str">
        <f t="shared" si="606"/>
        <v>2020</v>
      </c>
      <c r="B19414" s="205" t="s">
        <v>691</v>
      </c>
      <c r="C19414" s="205" t="s">
        <v>692</v>
      </c>
      <c r="D19414" s="72" t="str">
        <f t="shared" si="607"/>
        <v>ago/2020</v>
      </c>
      <c r="E19414" s="206">
        <v>44061</v>
      </c>
      <c r="F19414" s="205">
        <v>892789</v>
      </c>
      <c r="G19414" s="205" t="s">
        <v>293</v>
      </c>
      <c r="H19414" s="207" t="s">
        <v>3061</v>
      </c>
      <c r="I19414" s="207" t="s">
        <v>241</v>
      </c>
      <c r="J19414" s="208">
        <v>-1176.1300000000001</v>
      </c>
      <c r="K19414" s="79" t="str">
        <f>IFERROR(IFERROR(VLOOKUP(I19414,'DE-PARA'!B:D,3,0),VLOOKUP(I19414,'DE-PARA'!C:D,2,0)),"NÃO ENCONTRADO")</f>
        <v>Materiais</v>
      </c>
      <c r="L19414" s="56" t="str">
        <f>VLOOKUP(K19414,'Base -Receita-Despesa'!$B:$AS,1,FALSE)</f>
        <v>Materiais</v>
      </c>
    </row>
    <row r="19415" spans="1:12" x14ac:dyDescent="0.3">
      <c r="A19415" s="286" t="str">
        <f t="shared" si="606"/>
        <v>2020</v>
      </c>
      <c r="B19415" s="205" t="s">
        <v>691</v>
      </c>
      <c r="C19415" s="205" t="s">
        <v>692</v>
      </c>
      <c r="D19415" s="72" t="str">
        <f t="shared" si="607"/>
        <v>ago/2020</v>
      </c>
      <c r="E19415" s="206">
        <v>44061</v>
      </c>
      <c r="F19415" s="205">
        <v>898188</v>
      </c>
      <c r="G19415" s="205" t="s">
        <v>303</v>
      </c>
      <c r="H19415" s="207" t="s">
        <v>3061</v>
      </c>
      <c r="I19415" s="207" t="s">
        <v>241</v>
      </c>
      <c r="J19415" s="207">
        <v>-828.5</v>
      </c>
      <c r="K19415" s="79" t="str">
        <f>IFERROR(IFERROR(VLOOKUP(I19415,'DE-PARA'!B:D,3,0),VLOOKUP(I19415,'DE-PARA'!C:D,2,0)),"NÃO ENCONTRADO")</f>
        <v>Materiais</v>
      </c>
      <c r="L19415" s="56" t="str">
        <f>VLOOKUP(K19415,'Base -Receita-Despesa'!$B:$AS,1,FALSE)</f>
        <v>Materiais</v>
      </c>
    </row>
    <row r="19416" spans="1:12" x14ac:dyDescent="0.3">
      <c r="A19416" s="286" t="str">
        <f t="shared" si="606"/>
        <v>2020</v>
      </c>
      <c r="B19416" s="205" t="s">
        <v>691</v>
      </c>
      <c r="C19416" s="205" t="s">
        <v>692</v>
      </c>
      <c r="D19416" s="72" t="str">
        <f t="shared" si="607"/>
        <v>ago/2020</v>
      </c>
      <c r="E19416" s="206">
        <v>44061</v>
      </c>
      <c r="F19416" s="205">
        <v>898188</v>
      </c>
      <c r="G19416" s="205" t="s">
        <v>289</v>
      </c>
      <c r="H19416" s="207" t="s">
        <v>3061</v>
      </c>
      <c r="I19416" s="207" t="s">
        <v>241</v>
      </c>
      <c r="J19416" s="207">
        <v>-828.5</v>
      </c>
      <c r="K19416" s="79" t="str">
        <f>IFERROR(IFERROR(VLOOKUP(I19416,'DE-PARA'!B:D,3,0),VLOOKUP(I19416,'DE-PARA'!C:D,2,0)),"NÃO ENCONTRADO")</f>
        <v>Materiais</v>
      </c>
      <c r="L19416" s="56" t="str">
        <f>VLOOKUP(K19416,'Base -Receita-Despesa'!$B:$AS,1,FALSE)</f>
        <v>Materiais</v>
      </c>
    </row>
    <row r="19417" spans="1:12" x14ac:dyDescent="0.3">
      <c r="A19417" s="286" t="str">
        <f t="shared" si="606"/>
        <v>2020</v>
      </c>
      <c r="B19417" s="205" t="s">
        <v>691</v>
      </c>
      <c r="C19417" s="205" t="s">
        <v>692</v>
      </c>
      <c r="D19417" s="72" t="str">
        <f t="shared" si="607"/>
        <v>ago/2020</v>
      </c>
      <c r="E19417" s="206">
        <v>44061</v>
      </c>
      <c r="F19417" s="205">
        <v>9</v>
      </c>
      <c r="G19417" s="205" t="s">
        <v>287</v>
      </c>
      <c r="H19417" s="207" t="s">
        <v>3173</v>
      </c>
      <c r="I19417" s="207" t="s">
        <v>241</v>
      </c>
      <c r="J19417" s="208">
        <v>-46000</v>
      </c>
      <c r="K19417" s="79" t="str">
        <f>IFERROR(IFERROR(VLOOKUP(I19417,'DE-PARA'!B:D,3,0),VLOOKUP(I19417,'DE-PARA'!C:D,2,0)),"NÃO ENCONTRADO")</f>
        <v>Materiais</v>
      </c>
      <c r="L19417" s="56" t="str">
        <f>VLOOKUP(K19417,'Base -Receita-Despesa'!$B:$AS,1,FALSE)</f>
        <v>Materiais</v>
      </c>
    </row>
    <row r="19418" spans="1:12" x14ac:dyDescent="0.3">
      <c r="A19418" s="286" t="str">
        <f t="shared" si="606"/>
        <v>2020</v>
      </c>
      <c r="B19418" s="205" t="s">
        <v>691</v>
      </c>
      <c r="C19418" s="205" t="s">
        <v>692</v>
      </c>
      <c r="D19418" s="72" t="str">
        <f t="shared" si="607"/>
        <v>ago/2020</v>
      </c>
      <c r="E19418" s="206">
        <v>44061</v>
      </c>
      <c r="F19418" s="205">
        <v>7605</v>
      </c>
      <c r="G19418" s="205" t="s">
        <v>287</v>
      </c>
      <c r="H19418" s="207" t="s">
        <v>3174</v>
      </c>
      <c r="I19418" s="207" t="s">
        <v>241</v>
      </c>
      <c r="J19418" s="207">
        <v>-276</v>
      </c>
      <c r="K19418" s="79" t="str">
        <f>IFERROR(IFERROR(VLOOKUP(I19418,'DE-PARA'!B:D,3,0),VLOOKUP(I19418,'DE-PARA'!C:D,2,0)),"NÃO ENCONTRADO")</f>
        <v>Materiais</v>
      </c>
      <c r="L19418" s="56" t="str">
        <f>VLOOKUP(K19418,'Base -Receita-Despesa'!$B:$AS,1,FALSE)</f>
        <v>Materiais</v>
      </c>
    </row>
    <row r="19419" spans="1:12" x14ac:dyDescent="0.3">
      <c r="A19419" s="286" t="str">
        <f t="shared" si="606"/>
        <v>2020</v>
      </c>
      <c r="B19419" s="205" t="s">
        <v>691</v>
      </c>
      <c r="C19419" s="205" t="s">
        <v>692</v>
      </c>
      <c r="D19419" s="72" t="str">
        <f t="shared" si="607"/>
        <v>ago/2020</v>
      </c>
      <c r="E19419" s="206">
        <v>44061</v>
      </c>
      <c r="F19419" s="205">
        <v>7605</v>
      </c>
      <c r="G19419" s="205" t="s">
        <v>287</v>
      </c>
      <c r="H19419" s="207" t="s">
        <v>3174</v>
      </c>
      <c r="I19419" s="207" t="s">
        <v>189</v>
      </c>
      <c r="J19419" s="207">
        <v>-22.44</v>
      </c>
      <c r="K19419" s="79" t="str">
        <f>IFERROR(IFERROR(VLOOKUP(I19419,'DE-PARA'!B:D,3,0),VLOOKUP(I19419,'DE-PARA'!C:D,2,0)),"NÃO ENCONTRADO")</f>
        <v>Outras Saídas</v>
      </c>
      <c r="L19419" s="56" t="str">
        <f>VLOOKUP(K19419,'Base -Receita-Despesa'!$B:$AS,1,FALSE)</f>
        <v>Outras Saídas</v>
      </c>
    </row>
    <row r="19420" spans="1:12" x14ac:dyDescent="0.3">
      <c r="A19420" s="286" t="str">
        <f t="shared" si="606"/>
        <v>2020</v>
      </c>
      <c r="B19420" s="205" t="s">
        <v>691</v>
      </c>
      <c r="C19420" s="205" t="s">
        <v>692</v>
      </c>
      <c r="D19420" s="72" t="str">
        <f t="shared" si="607"/>
        <v>ago/2020</v>
      </c>
      <c r="E19420" s="206">
        <v>44061</v>
      </c>
      <c r="F19420" s="205">
        <v>7638</v>
      </c>
      <c r="G19420" s="205" t="s">
        <v>287</v>
      </c>
      <c r="H19420" s="207" t="s">
        <v>3174</v>
      </c>
      <c r="I19420" s="207" t="s">
        <v>241</v>
      </c>
      <c r="J19420" s="208">
        <v>-2182</v>
      </c>
      <c r="K19420" s="79" t="str">
        <f>IFERROR(IFERROR(VLOOKUP(I19420,'DE-PARA'!B:D,3,0),VLOOKUP(I19420,'DE-PARA'!C:D,2,0)),"NÃO ENCONTRADO")</f>
        <v>Materiais</v>
      </c>
      <c r="L19420" s="56" t="str">
        <f>VLOOKUP(K19420,'Base -Receita-Despesa'!$B:$AS,1,FALSE)</f>
        <v>Materiais</v>
      </c>
    </row>
    <row r="19421" spans="1:12" x14ac:dyDescent="0.3">
      <c r="A19421" s="286" t="str">
        <f t="shared" si="606"/>
        <v>2020</v>
      </c>
      <c r="B19421" s="205" t="s">
        <v>691</v>
      </c>
      <c r="C19421" s="205" t="s">
        <v>692</v>
      </c>
      <c r="D19421" s="72" t="str">
        <f t="shared" si="607"/>
        <v>ago/2020</v>
      </c>
      <c r="E19421" s="206">
        <v>44061</v>
      </c>
      <c r="F19421" s="205">
        <v>7638</v>
      </c>
      <c r="G19421" s="205" t="s">
        <v>287</v>
      </c>
      <c r="H19421" s="207" t="s">
        <v>3174</v>
      </c>
      <c r="I19421" s="207" t="s">
        <v>189</v>
      </c>
      <c r="J19421" s="207">
        <v>-130.91999999999999</v>
      </c>
      <c r="K19421" s="79" t="str">
        <f>IFERROR(IFERROR(VLOOKUP(I19421,'DE-PARA'!B:D,3,0),VLOOKUP(I19421,'DE-PARA'!C:D,2,0)),"NÃO ENCONTRADO")</f>
        <v>Outras Saídas</v>
      </c>
      <c r="L19421" s="56" t="str">
        <f>VLOOKUP(K19421,'Base -Receita-Despesa'!$B:$AS,1,FALSE)</f>
        <v>Outras Saídas</v>
      </c>
    </row>
    <row r="19422" spans="1:12" x14ac:dyDescent="0.3">
      <c r="A19422" s="286" t="str">
        <f t="shared" si="606"/>
        <v>2020</v>
      </c>
      <c r="B19422" s="205" t="s">
        <v>691</v>
      </c>
      <c r="C19422" s="205" t="s">
        <v>692</v>
      </c>
      <c r="D19422" s="72" t="str">
        <f t="shared" si="607"/>
        <v>ago/2020</v>
      </c>
      <c r="E19422" s="206">
        <v>44061</v>
      </c>
      <c r="F19422" s="205">
        <v>7590</v>
      </c>
      <c r="G19422" s="205" t="s">
        <v>287</v>
      </c>
      <c r="H19422" s="207" t="s">
        <v>3174</v>
      </c>
      <c r="I19422" s="207" t="s">
        <v>241</v>
      </c>
      <c r="J19422" s="207">
        <v>-368</v>
      </c>
      <c r="K19422" s="79" t="str">
        <f>IFERROR(IFERROR(VLOOKUP(I19422,'DE-PARA'!B:D,3,0),VLOOKUP(I19422,'DE-PARA'!C:D,2,0)),"NÃO ENCONTRADO")</f>
        <v>Materiais</v>
      </c>
      <c r="L19422" s="56" t="str">
        <f>VLOOKUP(K19422,'Base -Receita-Despesa'!$B:$AS,1,FALSE)</f>
        <v>Materiais</v>
      </c>
    </row>
    <row r="19423" spans="1:12" x14ac:dyDescent="0.3">
      <c r="A19423" s="286" t="str">
        <f t="shared" si="606"/>
        <v>2020</v>
      </c>
      <c r="B19423" s="205" t="s">
        <v>691</v>
      </c>
      <c r="C19423" s="205" t="s">
        <v>692</v>
      </c>
      <c r="D19423" s="72" t="str">
        <f t="shared" si="607"/>
        <v>ago/2020</v>
      </c>
      <c r="E19423" s="206">
        <v>44061</v>
      </c>
      <c r="F19423" s="205">
        <v>7590</v>
      </c>
      <c r="G19423" s="205" t="s">
        <v>287</v>
      </c>
      <c r="H19423" s="207" t="s">
        <v>3174</v>
      </c>
      <c r="I19423" s="207" t="s">
        <v>189</v>
      </c>
      <c r="J19423" s="207">
        <v>-35.81</v>
      </c>
      <c r="K19423" s="79" t="str">
        <f>IFERROR(IFERROR(VLOOKUP(I19423,'DE-PARA'!B:D,3,0),VLOOKUP(I19423,'DE-PARA'!C:D,2,0)),"NÃO ENCONTRADO")</f>
        <v>Outras Saídas</v>
      </c>
      <c r="L19423" s="56" t="str">
        <f>VLOOKUP(K19423,'Base -Receita-Despesa'!$B:$AS,1,FALSE)</f>
        <v>Outras Saídas</v>
      </c>
    </row>
    <row r="19424" spans="1:12" x14ac:dyDescent="0.3">
      <c r="A19424" s="286" t="str">
        <f t="shared" si="606"/>
        <v>2020</v>
      </c>
      <c r="B19424" s="205" t="s">
        <v>691</v>
      </c>
      <c r="C19424" s="205" t="s">
        <v>692</v>
      </c>
      <c r="D19424" s="72" t="str">
        <f t="shared" si="607"/>
        <v>ago/2020</v>
      </c>
      <c r="E19424" s="206">
        <v>44061</v>
      </c>
      <c r="F19424" s="205">
        <v>4608</v>
      </c>
      <c r="G19424" s="205" t="s">
        <v>287</v>
      </c>
      <c r="H19424" s="207" t="s">
        <v>3175</v>
      </c>
      <c r="I19424" s="207" t="s">
        <v>252</v>
      </c>
      <c r="J19424" s="208">
        <v>-1301.3499999999999</v>
      </c>
      <c r="K19424" s="79" t="str">
        <f>IFERROR(IFERROR(VLOOKUP(I19424,'DE-PARA'!B:D,3,0),VLOOKUP(I19424,'DE-PARA'!C:D,2,0)),"NÃO ENCONTRADO")</f>
        <v>Materiais</v>
      </c>
      <c r="L19424" s="56" t="str">
        <f>VLOOKUP(K19424,'Base -Receita-Despesa'!$B:$AS,1,FALSE)</f>
        <v>Materiais</v>
      </c>
    </row>
    <row r="19425" spans="1:12" x14ac:dyDescent="0.3">
      <c r="A19425" s="286" t="str">
        <f t="shared" si="606"/>
        <v>2020</v>
      </c>
      <c r="B19425" s="205" t="s">
        <v>691</v>
      </c>
      <c r="C19425" s="205" t="s">
        <v>692</v>
      </c>
      <c r="D19425" s="72" t="str">
        <f t="shared" si="607"/>
        <v>ago/2020</v>
      </c>
      <c r="E19425" s="206">
        <v>44061</v>
      </c>
      <c r="F19425" s="205">
        <v>4608</v>
      </c>
      <c r="G19425" s="205" t="s">
        <v>287</v>
      </c>
      <c r="H19425" s="207" t="s">
        <v>3175</v>
      </c>
      <c r="I19425" s="207" t="s">
        <v>189</v>
      </c>
      <c r="J19425" s="207">
        <v>-20.55</v>
      </c>
      <c r="K19425" s="79" t="str">
        <f>IFERROR(IFERROR(VLOOKUP(I19425,'DE-PARA'!B:D,3,0),VLOOKUP(I19425,'DE-PARA'!C:D,2,0)),"NÃO ENCONTRADO")</f>
        <v>Outras Saídas</v>
      </c>
      <c r="L19425" s="56" t="str">
        <f>VLOOKUP(K19425,'Base -Receita-Despesa'!$B:$AS,1,FALSE)</f>
        <v>Outras Saídas</v>
      </c>
    </row>
    <row r="19426" spans="1:12" x14ac:dyDescent="0.3">
      <c r="A19426" s="286" t="str">
        <f t="shared" si="606"/>
        <v>2020</v>
      </c>
      <c r="B19426" s="205" t="s">
        <v>691</v>
      </c>
      <c r="C19426" s="205" t="s">
        <v>692</v>
      </c>
      <c r="D19426" s="72" t="str">
        <f t="shared" si="607"/>
        <v>ago/2020</v>
      </c>
      <c r="E19426" s="206">
        <v>44061</v>
      </c>
      <c r="F19426" s="205">
        <v>4780</v>
      </c>
      <c r="G19426" s="205" t="s">
        <v>287</v>
      </c>
      <c r="H19426" s="207" t="s">
        <v>3175</v>
      </c>
      <c r="I19426" s="207" t="s">
        <v>252</v>
      </c>
      <c r="J19426" s="208">
        <v>-7551.4</v>
      </c>
      <c r="K19426" s="79" t="str">
        <f>IFERROR(IFERROR(VLOOKUP(I19426,'DE-PARA'!B:D,3,0),VLOOKUP(I19426,'DE-PARA'!C:D,2,0)),"NÃO ENCONTRADO")</f>
        <v>Materiais</v>
      </c>
      <c r="L19426" s="56" t="str">
        <f>VLOOKUP(K19426,'Base -Receita-Despesa'!$B:$AS,1,FALSE)</f>
        <v>Materiais</v>
      </c>
    </row>
    <row r="19427" spans="1:12" x14ac:dyDescent="0.3">
      <c r="A19427" s="286" t="str">
        <f t="shared" si="606"/>
        <v>2020</v>
      </c>
      <c r="B19427" s="205" t="s">
        <v>691</v>
      </c>
      <c r="C19427" s="205" t="s">
        <v>692</v>
      </c>
      <c r="D19427" s="72" t="str">
        <f t="shared" si="607"/>
        <v>ago/2020</v>
      </c>
      <c r="E19427" s="206">
        <v>44061</v>
      </c>
      <c r="F19427" s="205">
        <v>4780</v>
      </c>
      <c r="G19427" s="205" t="s">
        <v>287</v>
      </c>
      <c r="H19427" s="207" t="s">
        <v>3175</v>
      </c>
      <c r="I19427" s="207" t="s">
        <v>189</v>
      </c>
      <c r="J19427" s="207">
        <v>-21.01</v>
      </c>
      <c r="K19427" s="79" t="str">
        <f>IFERROR(IFERROR(VLOOKUP(I19427,'DE-PARA'!B:D,3,0),VLOOKUP(I19427,'DE-PARA'!C:D,2,0)),"NÃO ENCONTRADO")</f>
        <v>Outras Saídas</v>
      </c>
      <c r="L19427" s="56" t="str">
        <f>VLOOKUP(K19427,'Base -Receita-Despesa'!$B:$AS,1,FALSE)</f>
        <v>Outras Saídas</v>
      </c>
    </row>
    <row r="19428" spans="1:12" x14ac:dyDescent="0.3">
      <c r="A19428" s="286" t="str">
        <f t="shared" si="606"/>
        <v>2020</v>
      </c>
      <c r="B19428" s="205" t="s">
        <v>691</v>
      </c>
      <c r="C19428" s="205" t="s">
        <v>692</v>
      </c>
      <c r="D19428" s="72" t="str">
        <f t="shared" si="607"/>
        <v>ago/2020</v>
      </c>
      <c r="E19428" s="206">
        <v>44061</v>
      </c>
      <c r="F19428" s="205">
        <v>7302</v>
      </c>
      <c r="G19428" s="205" t="s">
        <v>287</v>
      </c>
      <c r="H19428" s="207" t="s">
        <v>3102</v>
      </c>
      <c r="I19428" s="207" t="s">
        <v>1937</v>
      </c>
      <c r="J19428" s="207">
        <v>-843</v>
      </c>
      <c r="K19428" s="79" t="str">
        <f>IFERROR(IFERROR(VLOOKUP(I19428,'DE-PARA'!B:D,3,0),VLOOKUP(I19428,'DE-PARA'!C:D,2,0)),"NÃO ENCONTRADO")</f>
        <v>Serviços</v>
      </c>
      <c r="L19428" s="56" t="str">
        <f>VLOOKUP(K19428,'Base -Receita-Despesa'!$B:$AS,1,FALSE)</f>
        <v>Serviços</v>
      </c>
    </row>
    <row r="19429" spans="1:12" x14ac:dyDescent="0.3">
      <c r="A19429" s="286" t="str">
        <f t="shared" si="606"/>
        <v>2020</v>
      </c>
      <c r="B19429" s="205" t="s">
        <v>691</v>
      </c>
      <c r="C19429" s="205" t="s">
        <v>692</v>
      </c>
      <c r="D19429" s="72" t="str">
        <f t="shared" si="607"/>
        <v>ago/2020</v>
      </c>
      <c r="E19429" s="206">
        <v>44061</v>
      </c>
      <c r="F19429" s="205" t="s">
        <v>314</v>
      </c>
      <c r="G19429" s="205" t="s">
        <v>287</v>
      </c>
      <c r="H19429" s="207" t="s">
        <v>1677</v>
      </c>
      <c r="I19429" s="207" t="s">
        <v>268</v>
      </c>
      <c r="J19429" s="207">
        <v>-509.19</v>
      </c>
      <c r="K19429" s="79" t="str">
        <f>IFERROR(IFERROR(VLOOKUP(I19429,'DE-PARA'!B:D,3,0),VLOOKUP(I19429,'DE-PARA'!C:D,2,0)),"NÃO ENCONTRADO")</f>
        <v>Despesas com Viagens</v>
      </c>
      <c r="L19429" s="56" t="str">
        <f>VLOOKUP(K19429,'Base -Receita-Despesa'!$B:$AS,1,FALSE)</f>
        <v>Despesas com Viagens</v>
      </c>
    </row>
    <row r="19430" spans="1:12" x14ac:dyDescent="0.3">
      <c r="A19430" s="286" t="str">
        <f t="shared" si="606"/>
        <v>2020</v>
      </c>
      <c r="B19430" s="205" t="s">
        <v>691</v>
      </c>
      <c r="C19430" s="205" t="s">
        <v>692</v>
      </c>
      <c r="D19430" s="72" t="str">
        <f t="shared" si="607"/>
        <v>ago/2020</v>
      </c>
      <c r="E19430" s="206">
        <v>44061</v>
      </c>
      <c r="F19430" s="205">
        <v>47269</v>
      </c>
      <c r="G19430" s="205" t="s">
        <v>287</v>
      </c>
      <c r="H19430" s="207" t="s">
        <v>3176</v>
      </c>
      <c r="I19430" s="207" t="s">
        <v>188</v>
      </c>
      <c r="J19430" s="207">
        <v>-115</v>
      </c>
      <c r="K19430" s="79" t="str">
        <f>IFERROR(IFERROR(VLOOKUP(I19430,'DE-PARA'!B:D,3,0),VLOOKUP(I19430,'DE-PARA'!C:D,2,0)),"NÃO ENCONTRADO")</f>
        <v>Tributos, Taxas e Contribuições</v>
      </c>
      <c r="L19430" s="56" t="str">
        <f>VLOOKUP(K19430,'Base -Receita-Despesa'!$B:$AS,1,FALSE)</f>
        <v>Tributos, Taxas e Contribuições</v>
      </c>
    </row>
    <row r="19431" spans="1:12" x14ac:dyDescent="0.3">
      <c r="A19431" s="286" t="str">
        <f t="shared" si="606"/>
        <v>2020</v>
      </c>
      <c r="B19431" s="205" t="s">
        <v>691</v>
      </c>
      <c r="C19431" s="205" t="s">
        <v>692</v>
      </c>
      <c r="D19431" s="72" t="str">
        <f t="shared" si="607"/>
        <v>ago/2020</v>
      </c>
      <c r="E19431" s="206">
        <v>44061</v>
      </c>
      <c r="F19431" s="205" t="s">
        <v>210</v>
      </c>
      <c r="G19431" s="205" t="s">
        <v>287</v>
      </c>
      <c r="H19431" s="207" t="s">
        <v>196</v>
      </c>
      <c r="I19431" s="207" t="s">
        <v>130</v>
      </c>
      <c r="J19431" s="207">
        <v>-10</v>
      </c>
      <c r="K19431" s="79" t="str">
        <f>IFERROR(IFERROR(VLOOKUP(I19431,'DE-PARA'!B:D,3,0),VLOOKUP(I19431,'DE-PARA'!C:D,2,0)),"NÃO ENCONTRADO")</f>
        <v>Outras Saídas</v>
      </c>
      <c r="L19431" s="56" t="str">
        <f>VLOOKUP(K19431,'Base -Receita-Despesa'!$B:$AS,1,FALSE)</f>
        <v>Outras Saídas</v>
      </c>
    </row>
    <row r="19432" spans="1:12" x14ac:dyDescent="0.3">
      <c r="A19432" s="286" t="str">
        <f t="shared" si="606"/>
        <v>2020</v>
      </c>
      <c r="B19432" s="205" t="s">
        <v>691</v>
      </c>
      <c r="C19432" s="205" t="s">
        <v>692</v>
      </c>
      <c r="D19432" s="72" t="str">
        <f t="shared" si="607"/>
        <v>ago/2020</v>
      </c>
      <c r="E19432" s="206">
        <v>44061</v>
      </c>
      <c r="F19432" s="205" t="s">
        <v>210</v>
      </c>
      <c r="G19432" s="205" t="s">
        <v>287</v>
      </c>
      <c r="H19432" s="207" t="s">
        <v>196</v>
      </c>
      <c r="I19432" s="207" t="s">
        <v>130</v>
      </c>
      <c r="J19432" s="207">
        <v>-10</v>
      </c>
      <c r="K19432" s="79" t="str">
        <f>IFERROR(IFERROR(VLOOKUP(I19432,'DE-PARA'!B:D,3,0),VLOOKUP(I19432,'DE-PARA'!C:D,2,0)),"NÃO ENCONTRADO")</f>
        <v>Outras Saídas</v>
      </c>
      <c r="L19432" s="56" t="str">
        <f>VLOOKUP(K19432,'Base -Receita-Despesa'!$B:$AS,1,FALSE)</f>
        <v>Outras Saídas</v>
      </c>
    </row>
    <row r="19433" spans="1:12" x14ac:dyDescent="0.3">
      <c r="A19433" s="286" t="str">
        <f t="shared" si="606"/>
        <v>2020</v>
      </c>
      <c r="B19433" s="205" t="s">
        <v>691</v>
      </c>
      <c r="C19433" s="205" t="s">
        <v>692</v>
      </c>
      <c r="D19433" s="72" t="str">
        <f t="shared" si="607"/>
        <v>ago/2020</v>
      </c>
      <c r="E19433" s="206">
        <v>44061</v>
      </c>
      <c r="F19433" s="205" t="s">
        <v>210</v>
      </c>
      <c r="G19433" s="205" t="s">
        <v>287</v>
      </c>
      <c r="H19433" s="207" t="s">
        <v>196</v>
      </c>
      <c r="I19433" s="207" t="s">
        <v>130</v>
      </c>
      <c r="J19433" s="207">
        <v>-10</v>
      </c>
      <c r="K19433" s="79" t="str">
        <f>IFERROR(IFERROR(VLOOKUP(I19433,'DE-PARA'!B:D,3,0),VLOOKUP(I19433,'DE-PARA'!C:D,2,0)),"NÃO ENCONTRADO")</f>
        <v>Outras Saídas</v>
      </c>
      <c r="L19433" s="56" t="str">
        <f>VLOOKUP(K19433,'Base -Receita-Despesa'!$B:$AS,1,FALSE)</f>
        <v>Outras Saídas</v>
      </c>
    </row>
    <row r="19434" spans="1:12" x14ac:dyDescent="0.3">
      <c r="A19434" s="286" t="str">
        <f t="shared" si="606"/>
        <v>2020</v>
      </c>
      <c r="B19434" s="205" t="s">
        <v>691</v>
      </c>
      <c r="C19434" s="205" t="s">
        <v>692</v>
      </c>
      <c r="D19434" s="72" t="str">
        <f t="shared" si="607"/>
        <v>ago/2020</v>
      </c>
      <c r="E19434" s="206">
        <v>44061</v>
      </c>
      <c r="F19434" s="205" t="s">
        <v>210</v>
      </c>
      <c r="G19434" s="205" t="s">
        <v>287</v>
      </c>
      <c r="H19434" s="207" t="s">
        <v>196</v>
      </c>
      <c r="I19434" s="207" t="s">
        <v>130</v>
      </c>
      <c r="J19434" s="207">
        <v>-10</v>
      </c>
      <c r="K19434" s="79" t="str">
        <f>IFERROR(IFERROR(VLOOKUP(I19434,'DE-PARA'!B:D,3,0),VLOOKUP(I19434,'DE-PARA'!C:D,2,0)),"NÃO ENCONTRADO")</f>
        <v>Outras Saídas</v>
      </c>
      <c r="L19434" s="56" t="str">
        <f>VLOOKUP(K19434,'Base -Receita-Despesa'!$B:$AS,1,FALSE)</f>
        <v>Outras Saídas</v>
      </c>
    </row>
    <row r="19435" spans="1:12" x14ac:dyDescent="0.3">
      <c r="A19435" s="286" t="str">
        <f t="shared" si="606"/>
        <v>2020</v>
      </c>
      <c r="B19435" s="205" t="s">
        <v>691</v>
      </c>
      <c r="C19435" s="205" t="s">
        <v>692</v>
      </c>
      <c r="D19435" s="72" t="str">
        <f t="shared" si="607"/>
        <v>ago/2020</v>
      </c>
      <c r="E19435" s="206">
        <v>44061</v>
      </c>
      <c r="F19435" s="205" t="s">
        <v>210</v>
      </c>
      <c r="G19435" s="205" t="s">
        <v>287</v>
      </c>
      <c r="H19435" s="207" t="s">
        <v>196</v>
      </c>
      <c r="I19435" s="207" t="s">
        <v>130</v>
      </c>
      <c r="J19435" s="207">
        <v>-10</v>
      </c>
      <c r="K19435" s="79" t="str">
        <f>IFERROR(IFERROR(VLOOKUP(I19435,'DE-PARA'!B:D,3,0),VLOOKUP(I19435,'DE-PARA'!C:D,2,0)),"NÃO ENCONTRADO")</f>
        <v>Outras Saídas</v>
      </c>
      <c r="L19435" s="56" t="str">
        <f>VLOOKUP(K19435,'Base -Receita-Despesa'!$B:$AS,1,FALSE)</f>
        <v>Outras Saídas</v>
      </c>
    </row>
    <row r="19436" spans="1:12" x14ac:dyDescent="0.3">
      <c r="A19436" s="286" t="str">
        <f t="shared" si="606"/>
        <v>2020</v>
      </c>
      <c r="B19436" s="205" t="s">
        <v>691</v>
      </c>
      <c r="C19436" s="205" t="s">
        <v>692</v>
      </c>
      <c r="D19436" s="72" t="str">
        <f t="shared" si="607"/>
        <v>ago/2020</v>
      </c>
      <c r="E19436" s="206">
        <v>44061</v>
      </c>
      <c r="F19436" s="205" t="s">
        <v>210</v>
      </c>
      <c r="G19436" s="205" t="s">
        <v>287</v>
      </c>
      <c r="H19436" s="207" t="s">
        <v>196</v>
      </c>
      <c r="I19436" s="207" t="s">
        <v>130</v>
      </c>
      <c r="J19436" s="207">
        <v>-10</v>
      </c>
      <c r="K19436" s="79" t="str">
        <f>IFERROR(IFERROR(VLOOKUP(I19436,'DE-PARA'!B:D,3,0),VLOOKUP(I19436,'DE-PARA'!C:D,2,0)),"NÃO ENCONTRADO")</f>
        <v>Outras Saídas</v>
      </c>
      <c r="L19436" s="56" t="str">
        <f>VLOOKUP(K19436,'Base -Receita-Despesa'!$B:$AS,1,FALSE)</f>
        <v>Outras Saídas</v>
      </c>
    </row>
    <row r="19437" spans="1:12" x14ac:dyDescent="0.3">
      <c r="A19437" s="286" t="str">
        <f t="shared" si="606"/>
        <v>2020</v>
      </c>
      <c r="B19437" s="205" t="s">
        <v>691</v>
      </c>
      <c r="C19437" s="205" t="s">
        <v>692</v>
      </c>
      <c r="D19437" s="72" t="str">
        <f t="shared" si="607"/>
        <v>ago/2020</v>
      </c>
      <c r="E19437" s="206">
        <v>44061</v>
      </c>
      <c r="F19437" s="205" t="s">
        <v>210</v>
      </c>
      <c r="G19437" s="205" t="s">
        <v>287</v>
      </c>
      <c r="H19437" s="207" t="s">
        <v>196</v>
      </c>
      <c r="I19437" s="207" t="s">
        <v>130</v>
      </c>
      <c r="J19437" s="207">
        <v>-10</v>
      </c>
      <c r="K19437" s="79" t="str">
        <f>IFERROR(IFERROR(VLOOKUP(I19437,'DE-PARA'!B:D,3,0),VLOOKUP(I19437,'DE-PARA'!C:D,2,0)),"NÃO ENCONTRADO")</f>
        <v>Outras Saídas</v>
      </c>
      <c r="L19437" s="56" t="str">
        <f>VLOOKUP(K19437,'Base -Receita-Despesa'!$B:$AS,1,FALSE)</f>
        <v>Outras Saídas</v>
      </c>
    </row>
    <row r="19438" spans="1:12" x14ac:dyDescent="0.3">
      <c r="A19438" s="286" t="str">
        <f t="shared" si="606"/>
        <v>2020</v>
      </c>
      <c r="B19438" s="205" t="s">
        <v>691</v>
      </c>
      <c r="C19438" s="205" t="s">
        <v>692</v>
      </c>
      <c r="D19438" s="72" t="str">
        <f t="shared" si="607"/>
        <v>ago/2020</v>
      </c>
      <c r="E19438" s="206">
        <v>44061</v>
      </c>
      <c r="F19438" s="205" t="s">
        <v>210</v>
      </c>
      <c r="G19438" s="205" t="s">
        <v>287</v>
      </c>
      <c r="H19438" s="207" t="s">
        <v>196</v>
      </c>
      <c r="I19438" s="207" t="s">
        <v>130</v>
      </c>
      <c r="J19438" s="207">
        <v>-10</v>
      </c>
      <c r="K19438" s="79" t="str">
        <f>IFERROR(IFERROR(VLOOKUP(I19438,'DE-PARA'!B:D,3,0),VLOOKUP(I19438,'DE-PARA'!C:D,2,0)),"NÃO ENCONTRADO")</f>
        <v>Outras Saídas</v>
      </c>
      <c r="L19438" s="56" t="str">
        <f>VLOOKUP(K19438,'Base -Receita-Despesa'!$B:$AS,1,FALSE)</f>
        <v>Outras Saídas</v>
      </c>
    </row>
    <row r="19439" spans="1:12" x14ac:dyDescent="0.3">
      <c r="A19439" s="286" t="str">
        <f t="shared" si="606"/>
        <v>2020</v>
      </c>
      <c r="B19439" s="205" t="s">
        <v>691</v>
      </c>
      <c r="C19439" s="205" t="s">
        <v>692</v>
      </c>
      <c r="D19439" s="72" t="str">
        <f t="shared" si="607"/>
        <v>ago/2020</v>
      </c>
      <c r="E19439" s="206">
        <v>44061</v>
      </c>
      <c r="F19439" s="205" t="s">
        <v>210</v>
      </c>
      <c r="G19439" s="205" t="s">
        <v>287</v>
      </c>
      <c r="H19439" s="207" t="s">
        <v>196</v>
      </c>
      <c r="I19439" s="207" t="s">
        <v>130</v>
      </c>
      <c r="J19439" s="207">
        <v>-10</v>
      </c>
      <c r="K19439" s="79" t="str">
        <f>IFERROR(IFERROR(VLOOKUP(I19439,'DE-PARA'!B:D,3,0),VLOOKUP(I19439,'DE-PARA'!C:D,2,0)),"NÃO ENCONTRADO")</f>
        <v>Outras Saídas</v>
      </c>
      <c r="L19439" s="56" t="str">
        <f>VLOOKUP(K19439,'Base -Receita-Despesa'!$B:$AS,1,FALSE)</f>
        <v>Outras Saídas</v>
      </c>
    </row>
    <row r="19440" spans="1:12" x14ac:dyDescent="0.3">
      <c r="A19440" s="286" t="str">
        <f t="shared" si="606"/>
        <v>2020</v>
      </c>
      <c r="B19440" s="205" t="s">
        <v>691</v>
      </c>
      <c r="C19440" s="205" t="s">
        <v>692</v>
      </c>
      <c r="D19440" s="72" t="str">
        <f t="shared" si="607"/>
        <v>ago/2020</v>
      </c>
      <c r="E19440" s="206">
        <v>44061</v>
      </c>
      <c r="F19440" s="205" t="s">
        <v>210</v>
      </c>
      <c r="G19440" s="205" t="s">
        <v>287</v>
      </c>
      <c r="H19440" s="207" t="s">
        <v>196</v>
      </c>
      <c r="I19440" s="207" t="s">
        <v>130</v>
      </c>
      <c r="J19440" s="207">
        <v>-10</v>
      </c>
      <c r="K19440" s="79" t="str">
        <f>IFERROR(IFERROR(VLOOKUP(I19440,'DE-PARA'!B:D,3,0),VLOOKUP(I19440,'DE-PARA'!C:D,2,0)),"NÃO ENCONTRADO")</f>
        <v>Outras Saídas</v>
      </c>
      <c r="L19440" s="56" t="str">
        <f>VLOOKUP(K19440,'Base -Receita-Despesa'!$B:$AS,1,FALSE)</f>
        <v>Outras Saídas</v>
      </c>
    </row>
    <row r="19441" spans="1:12" x14ac:dyDescent="0.3">
      <c r="A19441" s="286" t="str">
        <f t="shared" si="606"/>
        <v>2020</v>
      </c>
      <c r="B19441" s="205" t="s">
        <v>691</v>
      </c>
      <c r="C19441" s="205" t="s">
        <v>692</v>
      </c>
      <c r="D19441" s="72" t="str">
        <f t="shared" si="607"/>
        <v>ago/2020</v>
      </c>
      <c r="E19441" s="206">
        <v>44061</v>
      </c>
      <c r="F19441" s="205" t="s">
        <v>210</v>
      </c>
      <c r="G19441" s="205" t="s">
        <v>287</v>
      </c>
      <c r="H19441" s="207" t="s">
        <v>196</v>
      </c>
      <c r="I19441" s="207" t="s">
        <v>130</v>
      </c>
      <c r="J19441" s="207">
        <v>-10</v>
      </c>
      <c r="K19441" s="79" t="str">
        <f>IFERROR(IFERROR(VLOOKUP(I19441,'DE-PARA'!B:D,3,0),VLOOKUP(I19441,'DE-PARA'!C:D,2,0)),"NÃO ENCONTRADO")</f>
        <v>Outras Saídas</v>
      </c>
      <c r="L19441" s="56" t="str">
        <f>VLOOKUP(K19441,'Base -Receita-Despesa'!$B:$AS,1,FALSE)</f>
        <v>Outras Saídas</v>
      </c>
    </row>
    <row r="19442" spans="1:12" x14ac:dyDescent="0.3">
      <c r="A19442" s="286" t="str">
        <f t="shared" si="606"/>
        <v>2020</v>
      </c>
      <c r="B19442" s="205" t="s">
        <v>691</v>
      </c>
      <c r="C19442" s="205" t="s">
        <v>692</v>
      </c>
      <c r="D19442" s="72" t="str">
        <f t="shared" si="607"/>
        <v>ago/2020</v>
      </c>
      <c r="E19442" s="206">
        <v>44061</v>
      </c>
      <c r="F19442" s="205" t="s">
        <v>210</v>
      </c>
      <c r="G19442" s="205" t="s">
        <v>287</v>
      </c>
      <c r="H19442" s="207" t="s">
        <v>196</v>
      </c>
      <c r="I19442" s="207" t="s">
        <v>130</v>
      </c>
      <c r="J19442" s="207">
        <v>-10</v>
      </c>
      <c r="K19442" s="79" t="str">
        <f>IFERROR(IFERROR(VLOOKUP(I19442,'DE-PARA'!B:D,3,0),VLOOKUP(I19442,'DE-PARA'!C:D,2,0)),"NÃO ENCONTRADO")</f>
        <v>Outras Saídas</v>
      </c>
      <c r="L19442" s="56" t="str">
        <f>VLOOKUP(K19442,'Base -Receita-Despesa'!$B:$AS,1,FALSE)</f>
        <v>Outras Saídas</v>
      </c>
    </row>
    <row r="19443" spans="1:12" x14ac:dyDescent="0.3">
      <c r="A19443" s="286" t="str">
        <f t="shared" si="606"/>
        <v>2020</v>
      </c>
      <c r="B19443" s="205" t="s">
        <v>691</v>
      </c>
      <c r="C19443" s="205" t="s">
        <v>692</v>
      </c>
      <c r="D19443" s="72" t="str">
        <f t="shared" si="607"/>
        <v>ago/2020</v>
      </c>
      <c r="E19443" s="206">
        <v>44061</v>
      </c>
      <c r="F19443" s="205" t="s">
        <v>210</v>
      </c>
      <c r="G19443" s="205" t="s">
        <v>287</v>
      </c>
      <c r="H19443" s="207" t="s">
        <v>196</v>
      </c>
      <c r="I19443" s="207" t="s">
        <v>130</v>
      </c>
      <c r="J19443" s="207">
        <v>-10</v>
      </c>
      <c r="K19443" s="79" t="str">
        <f>IFERROR(IFERROR(VLOOKUP(I19443,'DE-PARA'!B:D,3,0),VLOOKUP(I19443,'DE-PARA'!C:D,2,0)),"NÃO ENCONTRADO")</f>
        <v>Outras Saídas</v>
      </c>
      <c r="L19443" s="56" t="str">
        <f>VLOOKUP(K19443,'Base -Receita-Despesa'!$B:$AS,1,FALSE)</f>
        <v>Outras Saídas</v>
      </c>
    </row>
    <row r="19444" spans="1:12" x14ac:dyDescent="0.3">
      <c r="A19444" s="286" t="str">
        <f t="shared" si="606"/>
        <v>2020</v>
      </c>
      <c r="B19444" s="205" t="s">
        <v>691</v>
      </c>
      <c r="C19444" s="205" t="s">
        <v>692</v>
      </c>
      <c r="D19444" s="72" t="str">
        <f t="shared" si="607"/>
        <v>ago/2020</v>
      </c>
      <c r="E19444" s="206">
        <v>44061</v>
      </c>
      <c r="F19444" s="205" t="s">
        <v>210</v>
      </c>
      <c r="G19444" s="205" t="s">
        <v>287</v>
      </c>
      <c r="H19444" s="207" t="s">
        <v>196</v>
      </c>
      <c r="I19444" s="207" t="s">
        <v>130</v>
      </c>
      <c r="J19444" s="207">
        <v>-10</v>
      </c>
      <c r="K19444" s="79" t="str">
        <f>IFERROR(IFERROR(VLOOKUP(I19444,'DE-PARA'!B:D,3,0),VLOOKUP(I19444,'DE-PARA'!C:D,2,0)),"NÃO ENCONTRADO")</f>
        <v>Outras Saídas</v>
      </c>
      <c r="L19444" s="56" t="str">
        <f>VLOOKUP(K19444,'Base -Receita-Despesa'!$B:$AS,1,FALSE)</f>
        <v>Outras Saídas</v>
      </c>
    </row>
    <row r="19445" spans="1:12" x14ac:dyDescent="0.3">
      <c r="A19445" s="286" t="str">
        <f t="shared" si="606"/>
        <v>2020</v>
      </c>
      <c r="B19445" s="205" t="s">
        <v>691</v>
      </c>
      <c r="C19445" s="205" t="s">
        <v>692</v>
      </c>
      <c r="D19445" s="72" t="str">
        <f t="shared" si="607"/>
        <v>ago/2020</v>
      </c>
      <c r="E19445" s="206">
        <v>44061</v>
      </c>
      <c r="F19445" s="205" t="s">
        <v>210</v>
      </c>
      <c r="G19445" s="205" t="s">
        <v>287</v>
      </c>
      <c r="H19445" s="207" t="s">
        <v>196</v>
      </c>
      <c r="I19445" s="207" t="s">
        <v>130</v>
      </c>
      <c r="J19445" s="207">
        <v>-10</v>
      </c>
      <c r="K19445" s="79" t="str">
        <f>IFERROR(IFERROR(VLOOKUP(I19445,'DE-PARA'!B:D,3,0),VLOOKUP(I19445,'DE-PARA'!C:D,2,0)),"NÃO ENCONTRADO")</f>
        <v>Outras Saídas</v>
      </c>
      <c r="L19445" s="56" t="str">
        <f>VLOOKUP(K19445,'Base -Receita-Despesa'!$B:$AS,1,FALSE)</f>
        <v>Outras Saídas</v>
      </c>
    </row>
    <row r="19446" spans="1:12" x14ac:dyDescent="0.3">
      <c r="A19446" s="286" t="str">
        <f t="shared" si="606"/>
        <v>2020</v>
      </c>
      <c r="B19446" s="205" t="s">
        <v>691</v>
      </c>
      <c r="C19446" s="205" t="s">
        <v>692</v>
      </c>
      <c r="D19446" s="72" t="str">
        <f t="shared" si="607"/>
        <v>ago/2020</v>
      </c>
      <c r="E19446" s="206">
        <v>44061</v>
      </c>
      <c r="F19446" s="205" t="s">
        <v>210</v>
      </c>
      <c r="G19446" s="205" t="s">
        <v>287</v>
      </c>
      <c r="H19446" s="207" t="s">
        <v>196</v>
      </c>
      <c r="I19446" s="207" t="s">
        <v>130</v>
      </c>
      <c r="J19446" s="207">
        <v>-10</v>
      </c>
      <c r="K19446" s="79" t="str">
        <f>IFERROR(IFERROR(VLOOKUP(I19446,'DE-PARA'!B:D,3,0),VLOOKUP(I19446,'DE-PARA'!C:D,2,0)),"NÃO ENCONTRADO")</f>
        <v>Outras Saídas</v>
      </c>
      <c r="L19446" s="56" t="str">
        <f>VLOOKUP(K19446,'Base -Receita-Despesa'!$B:$AS,1,FALSE)</f>
        <v>Outras Saídas</v>
      </c>
    </row>
    <row r="19447" spans="1:12" x14ac:dyDescent="0.3">
      <c r="A19447" s="286" t="str">
        <f t="shared" ref="A19447:A19510" si="608">IF(K19447="NÃO ENCONTRADO",0,RIGHT(D19447,4))</f>
        <v>2020</v>
      </c>
      <c r="B19447" s="205" t="s">
        <v>691</v>
      </c>
      <c r="C19447" s="205" t="s">
        <v>692</v>
      </c>
      <c r="D19447" s="72" t="str">
        <f t="shared" si="607"/>
        <v>ago/2020</v>
      </c>
      <c r="E19447" s="206">
        <v>44061</v>
      </c>
      <c r="F19447" s="205" t="s">
        <v>210</v>
      </c>
      <c r="G19447" s="205" t="s">
        <v>287</v>
      </c>
      <c r="H19447" s="207" t="s">
        <v>196</v>
      </c>
      <c r="I19447" s="207" t="s">
        <v>130</v>
      </c>
      <c r="J19447" s="207">
        <v>-10</v>
      </c>
      <c r="K19447" s="79" t="str">
        <f>IFERROR(IFERROR(VLOOKUP(I19447,'DE-PARA'!B:D,3,0),VLOOKUP(I19447,'DE-PARA'!C:D,2,0)),"NÃO ENCONTRADO")</f>
        <v>Outras Saídas</v>
      </c>
      <c r="L19447" s="56" t="str">
        <f>VLOOKUP(K19447,'Base -Receita-Despesa'!$B:$AS,1,FALSE)</f>
        <v>Outras Saídas</v>
      </c>
    </row>
    <row r="19448" spans="1:12" x14ac:dyDescent="0.3">
      <c r="A19448" s="286" t="str">
        <f t="shared" si="608"/>
        <v>2020</v>
      </c>
      <c r="B19448" s="205" t="s">
        <v>691</v>
      </c>
      <c r="C19448" s="205" t="s">
        <v>692</v>
      </c>
      <c r="D19448" s="72" t="str">
        <f t="shared" si="607"/>
        <v>ago/2020</v>
      </c>
      <c r="E19448" s="206">
        <v>44061</v>
      </c>
      <c r="F19448" s="205" t="s">
        <v>210</v>
      </c>
      <c r="G19448" s="205" t="s">
        <v>287</v>
      </c>
      <c r="H19448" s="207" t="s">
        <v>196</v>
      </c>
      <c r="I19448" s="207" t="s">
        <v>130</v>
      </c>
      <c r="J19448" s="207">
        <v>-10</v>
      </c>
      <c r="K19448" s="79" t="str">
        <f>IFERROR(IFERROR(VLOOKUP(I19448,'DE-PARA'!B:D,3,0),VLOOKUP(I19448,'DE-PARA'!C:D,2,0)),"NÃO ENCONTRADO")</f>
        <v>Outras Saídas</v>
      </c>
      <c r="L19448" s="56" t="str">
        <f>VLOOKUP(K19448,'Base -Receita-Despesa'!$B:$AS,1,FALSE)</f>
        <v>Outras Saídas</v>
      </c>
    </row>
    <row r="19449" spans="1:12" x14ac:dyDescent="0.3">
      <c r="A19449" s="286" t="str">
        <f t="shared" si="608"/>
        <v>2020</v>
      </c>
      <c r="B19449" s="205" t="s">
        <v>691</v>
      </c>
      <c r="C19449" s="205" t="s">
        <v>692</v>
      </c>
      <c r="D19449" s="72" t="str">
        <f t="shared" si="607"/>
        <v>ago/2020</v>
      </c>
      <c r="E19449" s="206">
        <v>44061</v>
      </c>
      <c r="F19449" s="205" t="s">
        <v>210</v>
      </c>
      <c r="G19449" s="205" t="s">
        <v>287</v>
      </c>
      <c r="H19449" s="207" t="s">
        <v>196</v>
      </c>
      <c r="I19449" s="207" t="s">
        <v>130</v>
      </c>
      <c r="J19449" s="207">
        <v>-10</v>
      </c>
      <c r="K19449" s="79" t="str">
        <f>IFERROR(IFERROR(VLOOKUP(I19449,'DE-PARA'!B:D,3,0),VLOOKUP(I19449,'DE-PARA'!C:D,2,0)),"NÃO ENCONTRADO")</f>
        <v>Outras Saídas</v>
      </c>
      <c r="L19449" s="56" t="str">
        <f>VLOOKUP(K19449,'Base -Receita-Despesa'!$B:$AS,1,FALSE)</f>
        <v>Outras Saídas</v>
      </c>
    </row>
    <row r="19450" spans="1:12" x14ac:dyDescent="0.3">
      <c r="A19450" s="286" t="str">
        <f t="shared" si="608"/>
        <v>2020</v>
      </c>
      <c r="B19450" s="205" t="s">
        <v>691</v>
      </c>
      <c r="C19450" s="205" t="s">
        <v>692</v>
      </c>
      <c r="D19450" s="72" t="str">
        <f t="shared" si="607"/>
        <v>ago/2020</v>
      </c>
      <c r="E19450" s="206">
        <v>44062</v>
      </c>
      <c r="F19450" s="205">
        <v>78518</v>
      </c>
      <c r="G19450" s="205" t="s">
        <v>287</v>
      </c>
      <c r="H19450" s="207" t="s">
        <v>1046</v>
      </c>
      <c r="I19450" s="207" t="s">
        <v>242</v>
      </c>
      <c r="J19450" s="208">
        <v>4170.72</v>
      </c>
      <c r="K19450" s="79" t="str">
        <f>IFERROR(IFERROR(VLOOKUP(I19450,'DE-PARA'!B:D,3,0),VLOOKUP(I19450,'DE-PARA'!C:D,2,0)),"NÃO ENCONTRADO")</f>
        <v>Materiais</v>
      </c>
      <c r="L19450" s="56" t="str">
        <f>VLOOKUP(K19450,'Base -Receita-Despesa'!$B:$AS,1,FALSE)</f>
        <v>Materiais</v>
      </c>
    </row>
    <row r="19451" spans="1:12" x14ac:dyDescent="0.3">
      <c r="A19451" s="286" t="str">
        <f t="shared" si="608"/>
        <v>2020</v>
      </c>
      <c r="B19451" s="205" t="s">
        <v>691</v>
      </c>
      <c r="C19451" s="205" t="s">
        <v>692</v>
      </c>
      <c r="D19451" s="72" t="str">
        <f t="shared" si="607"/>
        <v>ago/2020</v>
      </c>
      <c r="E19451" s="206">
        <v>44062</v>
      </c>
      <c r="F19451" s="205" t="s">
        <v>3177</v>
      </c>
      <c r="G19451" s="205" t="s">
        <v>287</v>
      </c>
      <c r="H19451" s="207" t="s">
        <v>399</v>
      </c>
      <c r="I19451" s="207" t="s">
        <v>188</v>
      </c>
      <c r="J19451" s="207">
        <v>-262.94</v>
      </c>
      <c r="K19451" s="79" t="str">
        <f>IFERROR(IFERROR(VLOOKUP(I19451,'DE-PARA'!B:D,3,0),VLOOKUP(I19451,'DE-PARA'!C:D,2,0)),"NÃO ENCONTRADO")</f>
        <v>Tributos, Taxas e Contribuições</v>
      </c>
      <c r="L19451" s="56" t="str">
        <f>VLOOKUP(K19451,'Base -Receita-Despesa'!$B:$AS,1,FALSE)</f>
        <v>Tributos, Taxas e Contribuições</v>
      </c>
    </row>
    <row r="19452" spans="1:12" x14ac:dyDescent="0.3">
      <c r="A19452" s="286" t="str">
        <f t="shared" si="608"/>
        <v>2020</v>
      </c>
      <c r="B19452" s="205" t="s">
        <v>691</v>
      </c>
      <c r="C19452" s="205" t="s">
        <v>692</v>
      </c>
      <c r="D19452" s="72" t="str">
        <f t="shared" si="607"/>
        <v>ago/2020</v>
      </c>
      <c r="E19452" s="206">
        <v>44062</v>
      </c>
      <c r="F19452" s="205">
        <v>10985</v>
      </c>
      <c r="G19452" s="205" t="s">
        <v>287</v>
      </c>
      <c r="H19452" s="207" t="s">
        <v>3112</v>
      </c>
      <c r="I19452" s="207" t="s">
        <v>134</v>
      </c>
      <c r="J19452" s="208">
        <v>-1327.27</v>
      </c>
      <c r="K19452" s="79" t="str">
        <f>IFERROR(IFERROR(VLOOKUP(I19452,'DE-PARA'!B:D,3,0),VLOOKUP(I19452,'DE-PARA'!C:D,2,0)),"NÃO ENCONTRADO")</f>
        <v>Serviços</v>
      </c>
      <c r="L19452" s="56" t="str">
        <f>VLOOKUP(K19452,'Base -Receita-Despesa'!$B:$AS,1,FALSE)</f>
        <v>Serviços</v>
      </c>
    </row>
    <row r="19453" spans="1:12" x14ac:dyDescent="0.3">
      <c r="A19453" s="286" t="str">
        <f t="shared" si="608"/>
        <v>2020</v>
      </c>
      <c r="B19453" s="205" t="s">
        <v>691</v>
      </c>
      <c r="C19453" s="205" t="s">
        <v>692</v>
      </c>
      <c r="D19453" s="72" t="str">
        <f t="shared" si="607"/>
        <v>ago/2020</v>
      </c>
      <c r="E19453" s="206">
        <v>44062</v>
      </c>
      <c r="F19453" s="205">
        <v>10985</v>
      </c>
      <c r="G19453" s="205" t="s">
        <v>287</v>
      </c>
      <c r="H19453" s="207" t="s">
        <v>3112</v>
      </c>
      <c r="I19453" s="207" t="s">
        <v>189</v>
      </c>
      <c r="J19453" s="207">
        <v>-126.98</v>
      </c>
      <c r="K19453" s="79" t="str">
        <f>IFERROR(IFERROR(VLOOKUP(I19453,'DE-PARA'!B:D,3,0),VLOOKUP(I19453,'DE-PARA'!C:D,2,0)),"NÃO ENCONTRADO")</f>
        <v>Outras Saídas</v>
      </c>
      <c r="L19453" s="56" t="str">
        <f>VLOOKUP(K19453,'Base -Receita-Despesa'!$B:$AS,1,FALSE)</f>
        <v>Outras Saídas</v>
      </c>
    </row>
    <row r="19454" spans="1:12" x14ac:dyDescent="0.3">
      <c r="A19454" s="286" t="str">
        <f t="shared" si="608"/>
        <v>2020</v>
      </c>
      <c r="B19454" s="205" t="s">
        <v>691</v>
      </c>
      <c r="C19454" s="205" t="s">
        <v>692</v>
      </c>
      <c r="D19454" s="72" t="str">
        <f t="shared" si="607"/>
        <v>ago/2020</v>
      </c>
      <c r="E19454" s="206">
        <v>44062</v>
      </c>
      <c r="F19454" s="205">
        <v>78518</v>
      </c>
      <c r="G19454" s="205" t="s">
        <v>287</v>
      </c>
      <c r="H19454" s="207" t="s">
        <v>1046</v>
      </c>
      <c r="I19454" s="207" t="s">
        <v>242</v>
      </c>
      <c r="J19454" s="208">
        <v>-4170.72</v>
      </c>
      <c r="K19454" s="79" t="str">
        <f>IFERROR(IFERROR(VLOOKUP(I19454,'DE-PARA'!B:D,3,0),VLOOKUP(I19454,'DE-PARA'!C:D,2,0)),"NÃO ENCONTRADO")</f>
        <v>Materiais</v>
      </c>
      <c r="L19454" s="56" t="str">
        <f>VLOOKUP(K19454,'Base -Receita-Despesa'!$B:$AS,1,FALSE)</f>
        <v>Materiais</v>
      </c>
    </row>
    <row r="19455" spans="1:12" x14ac:dyDescent="0.3">
      <c r="A19455" s="286" t="str">
        <f t="shared" si="608"/>
        <v>2020</v>
      </c>
      <c r="B19455" s="205" t="s">
        <v>691</v>
      </c>
      <c r="C19455" s="205" t="s">
        <v>692</v>
      </c>
      <c r="D19455" s="72" t="str">
        <f t="shared" si="607"/>
        <v>ago/2020</v>
      </c>
      <c r="E19455" s="206">
        <v>44062</v>
      </c>
      <c r="F19455" s="205">
        <v>40822</v>
      </c>
      <c r="G19455" s="205" t="s">
        <v>287</v>
      </c>
      <c r="H19455" s="207" t="s">
        <v>3178</v>
      </c>
      <c r="I19455" s="207" t="s">
        <v>118</v>
      </c>
      <c r="J19455" s="208">
        <v>-1076.53</v>
      </c>
      <c r="K19455" s="79" t="str">
        <f>IFERROR(IFERROR(VLOOKUP(I19455,'DE-PARA'!B:D,3,0),VLOOKUP(I19455,'DE-PARA'!C:D,2,0)),"NÃO ENCONTRADO")</f>
        <v>Serviços</v>
      </c>
      <c r="L19455" s="56" t="str">
        <f>VLOOKUP(K19455,'Base -Receita-Despesa'!$B:$AS,1,FALSE)</f>
        <v>Serviços</v>
      </c>
    </row>
    <row r="19456" spans="1:12" x14ac:dyDescent="0.3">
      <c r="A19456" s="286" t="str">
        <f t="shared" si="608"/>
        <v>2020</v>
      </c>
      <c r="B19456" s="205" t="s">
        <v>691</v>
      </c>
      <c r="C19456" s="205" t="s">
        <v>692</v>
      </c>
      <c r="D19456" s="72" t="str">
        <f t="shared" si="607"/>
        <v>ago/2020</v>
      </c>
      <c r="E19456" s="206">
        <v>44062</v>
      </c>
      <c r="F19456" s="205">
        <v>78518</v>
      </c>
      <c r="G19456" s="205" t="s">
        <v>287</v>
      </c>
      <c r="H19456" s="207" t="s">
        <v>1046</v>
      </c>
      <c r="I19456" s="207" t="s">
        <v>242</v>
      </c>
      <c r="J19456" s="208">
        <v>-4170.72</v>
      </c>
      <c r="K19456" s="79" t="str">
        <f>IFERROR(IFERROR(VLOOKUP(I19456,'DE-PARA'!B:D,3,0),VLOOKUP(I19456,'DE-PARA'!C:D,2,0)),"NÃO ENCONTRADO")</f>
        <v>Materiais</v>
      </c>
      <c r="L19456" s="56" t="str">
        <f>VLOOKUP(K19456,'Base -Receita-Despesa'!$B:$AS,1,FALSE)</f>
        <v>Materiais</v>
      </c>
    </row>
    <row r="19457" spans="1:12" x14ac:dyDescent="0.3">
      <c r="A19457" s="286" t="str">
        <f t="shared" si="608"/>
        <v>2020</v>
      </c>
      <c r="B19457" s="205" t="s">
        <v>691</v>
      </c>
      <c r="C19457" s="205" t="s">
        <v>692</v>
      </c>
      <c r="D19457" s="72" t="str">
        <f t="shared" si="607"/>
        <v>ago/2020</v>
      </c>
      <c r="E19457" s="206">
        <v>44062</v>
      </c>
      <c r="F19457" s="205">
        <v>11233</v>
      </c>
      <c r="G19457" s="205" t="s">
        <v>287</v>
      </c>
      <c r="H19457" s="207" t="s">
        <v>2850</v>
      </c>
      <c r="I19457" s="207" t="s">
        <v>137</v>
      </c>
      <c r="J19457" s="208">
        <v>-2567.0700000000002</v>
      </c>
      <c r="K19457" s="79" t="str">
        <f>IFERROR(IFERROR(VLOOKUP(I19457,'DE-PARA'!B:D,3,0),VLOOKUP(I19457,'DE-PARA'!C:D,2,0)),"NÃO ENCONTRADO")</f>
        <v>Materiais</v>
      </c>
      <c r="L19457" s="56" t="str">
        <f>VLOOKUP(K19457,'Base -Receita-Despesa'!$B:$AS,1,FALSE)</f>
        <v>Materiais</v>
      </c>
    </row>
    <row r="19458" spans="1:12" x14ac:dyDescent="0.3">
      <c r="A19458" s="286" t="str">
        <f t="shared" si="608"/>
        <v>2020</v>
      </c>
      <c r="B19458" s="205" t="s">
        <v>691</v>
      </c>
      <c r="C19458" s="205" t="s">
        <v>692</v>
      </c>
      <c r="D19458" s="72" t="str">
        <f t="shared" si="607"/>
        <v>ago/2020</v>
      </c>
      <c r="E19458" s="206">
        <v>44062</v>
      </c>
      <c r="F19458" s="205">
        <v>192637</v>
      </c>
      <c r="G19458" s="205" t="s">
        <v>293</v>
      </c>
      <c r="H19458" s="207" t="s">
        <v>1036</v>
      </c>
      <c r="I19458" s="207" t="s">
        <v>240</v>
      </c>
      <c r="J19458" s="208">
        <v>-1853.2</v>
      </c>
      <c r="K19458" s="79" t="str">
        <f>IFERROR(IFERROR(VLOOKUP(I19458,'DE-PARA'!B:D,3,0),VLOOKUP(I19458,'DE-PARA'!C:D,2,0)),"NÃO ENCONTRADO")</f>
        <v>Materiais</v>
      </c>
      <c r="L19458" s="56" t="str">
        <f>VLOOKUP(K19458,'Base -Receita-Despesa'!$B:$AS,1,FALSE)</f>
        <v>Materiais</v>
      </c>
    </row>
    <row r="19459" spans="1:12" x14ac:dyDescent="0.3">
      <c r="A19459" s="286" t="str">
        <f t="shared" si="608"/>
        <v>2020</v>
      </c>
      <c r="B19459" s="205" t="s">
        <v>691</v>
      </c>
      <c r="C19459" s="205" t="s">
        <v>692</v>
      </c>
      <c r="D19459" s="72" t="str">
        <f t="shared" si="607"/>
        <v>ago/2020</v>
      </c>
      <c r="E19459" s="206">
        <v>44062</v>
      </c>
      <c r="F19459" s="205">
        <v>75050</v>
      </c>
      <c r="G19459" s="205" t="s">
        <v>287</v>
      </c>
      <c r="H19459" s="207" t="s">
        <v>3179</v>
      </c>
      <c r="I19459" s="207" t="s">
        <v>134</v>
      </c>
      <c r="J19459" s="208">
        <v>-9013.0400000000009</v>
      </c>
      <c r="K19459" s="79" t="str">
        <f>IFERROR(IFERROR(VLOOKUP(I19459,'DE-PARA'!B:D,3,0),VLOOKUP(I19459,'DE-PARA'!C:D,2,0)),"NÃO ENCONTRADO")</f>
        <v>Serviços</v>
      </c>
      <c r="L19459" s="56" t="str">
        <f>VLOOKUP(K19459,'Base -Receita-Despesa'!$B:$AS,1,FALSE)</f>
        <v>Serviços</v>
      </c>
    </row>
    <row r="19460" spans="1:12" x14ac:dyDescent="0.3">
      <c r="A19460" s="286" t="str">
        <f t="shared" si="608"/>
        <v>2020</v>
      </c>
      <c r="B19460" s="205" t="s">
        <v>691</v>
      </c>
      <c r="C19460" s="205" t="s">
        <v>692</v>
      </c>
      <c r="D19460" s="72" t="str">
        <f t="shared" ref="D19460:D19523" si="609">TEXT(E19460,"mmm/aaaa")</f>
        <v>ago/2020</v>
      </c>
      <c r="E19460" s="206">
        <v>44062</v>
      </c>
      <c r="F19460" s="205">
        <v>30427</v>
      </c>
      <c r="G19460" s="205" t="s">
        <v>287</v>
      </c>
      <c r="H19460" s="207" t="s">
        <v>604</v>
      </c>
      <c r="I19460" s="207" t="s">
        <v>252</v>
      </c>
      <c r="J19460" s="208">
        <v>-4416</v>
      </c>
      <c r="K19460" s="79" t="str">
        <f>IFERROR(IFERROR(VLOOKUP(I19460,'DE-PARA'!B:D,3,0),VLOOKUP(I19460,'DE-PARA'!C:D,2,0)),"NÃO ENCONTRADO")</f>
        <v>Materiais</v>
      </c>
      <c r="L19460" s="56" t="str">
        <f>VLOOKUP(K19460,'Base -Receita-Despesa'!$B:$AS,1,FALSE)</f>
        <v>Materiais</v>
      </c>
    </row>
    <row r="19461" spans="1:12" x14ac:dyDescent="0.3">
      <c r="A19461" s="286" t="str">
        <f t="shared" si="608"/>
        <v>2020</v>
      </c>
      <c r="B19461" s="205" t="s">
        <v>691</v>
      </c>
      <c r="C19461" s="205" t="s">
        <v>692</v>
      </c>
      <c r="D19461" s="72" t="str">
        <f t="shared" si="609"/>
        <v>ago/2020</v>
      </c>
      <c r="E19461" s="206">
        <v>44062</v>
      </c>
      <c r="F19461" s="205">
        <v>12532</v>
      </c>
      <c r="G19461" s="205" t="s">
        <v>287</v>
      </c>
      <c r="H19461" s="207" t="s">
        <v>3180</v>
      </c>
      <c r="I19461" s="207" t="s">
        <v>241</v>
      </c>
      <c r="J19461" s="208">
        <v>-1603</v>
      </c>
      <c r="K19461" s="79" t="str">
        <f>IFERROR(IFERROR(VLOOKUP(I19461,'DE-PARA'!B:D,3,0),VLOOKUP(I19461,'DE-PARA'!C:D,2,0)),"NÃO ENCONTRADO")</f>
        <v>Materiais</v>
      </c>
      <c r="L19461" s="56" t="str">
        <f>VLOOKUP(K19461,'Base -Receita-Despesa'!$B:$AS,1,FALSE)</f>
        <v>Materiais</v>
      </c>
    </row>
    <row r="19462" spans="1:12" x14ac:dyDescent="0.3">
      <c r="A19462" s="286" t="str">
        <f t="shared" si="608"/>
        <v>2020</v>
      </c>
      <c r="B19462" s="205" t="s">
        <v>691</v>
      </c>
      <c r="C19462" s="205" t="s">
        <v>692</v>
      </c>
      <c r="D19462" s="72" t="str">
        <f t="shared" si="609"/>
        <v>ago/2020</v>
      </c>
      <c r="E19462" s="206">
        <v>44062</v>
      </c>
      <c r="F19462" s="205">
        <v>669</v>
      </c>
      <c r="G19462" s="205" t="s">
        <v>287</v>
      </c>
      <c r="H19462" s="207" t="s">
        <v>3181</v>
      </c>
      <c r="I19462" s="207" t="s">
        <v>167</v>
      </c>
      <c r="J19462" s="207">
        <v>-544.44000000000005</v>
      </c>
      <c r="K19462" s="79" t="str">
        <f>IFERROR(IFERROR(VLOOKUP(I19462,'DE-PARA'!B:D,3,0),VLOOKUP(I19462,'DE-PARA'!C:D,2,0)),"NÃO ENCONTRADO")</f>
        <v>Materiais</v>
      </c>
      <c r="L19462" s="56" t="str">
        <f>VLOOKUP(K19462,'Base -Receita-Despesa'!$B:$AS,1,FALSE)</f>
        <v>Materiais</v>
      </c>
    </row>
    <row r="19463" spans="1:12" x14ac:dyDescent="0.3">
      <c r="A19463" s="286" t="str">
        <f t="shared" si="608"/>
        <v>2020</v>
      </c>
      <c r="B19463" s="205" t="s">
        <v>691</v>
      </c>
      <c r="C19463" s="205" t="s">
        <v>692</v>
      </c>
      <c r="D19463" s="72" t="str">
        <f t="shared" si="609"/>
        <v>ago/2020</v>
      </c>
      <c r="E19463" s="206">
        <v>44062</v>
      </c>
      <c r="F19463" s="205" t="s">
        <v>314</v>
      </c>
      <c r="G19463" s="205" t="s">
        <v>287</v>
      </c>
      <c r="H19463" s="207" t="s">
        <v>3182</v>
      </c>
      <c r="I19463" s="207" t="s">
        <v>268</v>
      </c>
      <c r="J19463" s="207">
        <v>-69.19</v>
      </c>
      <c r="K19463" s="79" t="str">
        <f>IFERROR(IFERROR(VLOOKUP(I19463,'DE-PARA'!B:D,3,0),VLOOKUP(I19463,'DE-PARA'!C:D,2,0)),"NÃO ENCONTRADO")</f>
        <v>Despesas com Viagens</v>
      </c>
      <c r="L19463" s="56" t="str">
        <f>VLOOKUP(K19463,'Base -Receita-Despesa'!$B:$AS,1,FALSE)</f>
        <v>Despesas com Viagens</v>
      </c>
    </row>
    <row r="19464" spans="1:12" x14ac:dyDescent="0.3">
      <c r="A19464" s="286" t="str">
        <f t="shared" si="608"/>
        <v>2020</v>
      </c>
      <c r="B19464" s="205" t="s">
        <v>691</v>
      </c>
      <c r="C19464" s="205" t="s">
        <v>692</v>
      </c>
      <c r="D19464" s="72" t="str">
        <f t="shared" si="609"/>
        <v>ago/2020</v>
      </c>
      <c r="E19464" s="206">
        <v>44062</v>
      </c>
      <c r="F19464" s="205" t="s">
        <v>2948</v>
      </c>
      <c r="G19464" s="205" t="s">
        <v>287</v>
      </c>
      <c r="H19464" s="207" t="s">
        <v>294</v>
      </c>
      <c r="I19464" s="207" t="s">
        <v>229</v>
      </c>
      <c r="J19464" s="208">
        <v>-15821.57</v>
      </c>
      <c r="K19464" s="79" t="str">
        <f>IFERROR(IFERROR(VLOOKUP(I19464,'DE-PARA'!B:D,3,0),VLOOKUP(I19464,'DE-PARA'!C:D,2,0)),"NÃO ENCONTRADO")</f>
        <v>Reembolso de Rateios(-)</v>
      </c>
      <c r="L19464" s="56" t="str">
        <f>VLOOKUP(K19464,'Base -Receita-Despesa'!$B:$AS,1,FALSE)</f>
        <v>Reembolso de Rateios(-)</v>
      </c>
    </row>
    <row r="19465" spans="1:12" x14ac:dyDescent="0.3">
      <c r="A19465" s="286" t="str">
        <f t="shared" si="608"/>
        <v>2020</v>
      </c>
      <c r="B19465" s="205" t="s">
        <v>691</v>
      </c>
      <c r="C19465" s="205" t="s">
        <v>692</v>
      </c>
      <c r="D19465" s="72" t="str">
        <f t="shared" si="609"/>
        <v>ago/2020</v>
      </c>
      <c r="E19465" s="206">
        <v>44062</v>
      </c>
      <c r="F19465" s="205" t="s">
        <v>210</v>
      </c>
      <c r="G19465" s="205" t="s">
        <v>287</v>
      </c>
      <c r="H19465" s="207" t="s">
        <v>196</v>
      </c>
      <c r="I19465" s="207" t="s">
        <v>130</v>
      </c>
      <c r="J19465" s="207">
        <v>-10</v>
      </c>
      <c r="K19465" s="79" t="str">
        <f>IFERROR(IFERROR(VLOOKUP(I19465,'DE-PARA'!B:D,3,0),VLOOKUP(I19465,'DE-PARA'!C:D,2,0)),"NÃO ENCONTRADO")</f>
        <v>Outras Saídas</v>
      </c>
      <c r="L19465" s="56" t="str">
        <f>VLOOKUP(K19465,'Base -Receita-Despesa'!$B:$AS,1,FALSE)</f>
        <v>Outras Saídas</v>
      </c>
    </row>
    <row r="19466" spans="1:12" x14ac:dyDescent="0.3">
      <c r="A19466" s="286" t="str">
        <f t="shared" si="608"/>
        <v>2020</v>
      </c>
      <c r="B19466" s="205" t="s">
        <v>691</v>
      </c>
      <c r="C19466" s="205" t="s">
        <v>692</v>
      </c>
      <c r="D19466" s="72" t="str">
        <f t="shared" si="609"/>
        <v>ago/2020</v>
      </c>
      <c r="E19466" s="206">
        <v>44062</v>
      </c>
      <c r="F19466" s="205" t="s">
        <v>210</v>
      </c>
      <c r="G19466" s="205" t="s">
        <v>287</v>
      </c>
      <c r="H19466" s="207" t="s">
        <v>196</v>
      </c>
      <c r="I19466" s="207" t="s">
        <v>130</v>
      </c>
      <c r="J19466" s="207">
        <v>-10</v>
      </c>
      <c r="K19466" s="79" t="str">
        <f>IFERROR(IFERROR(VLOOKUP(I19466,'DE-PARA'!B:D,3,0),VLOOKUP(I19466,'DE-PARA'!C:D,2,0)),"NÃO ENCONTRADO")</f>
        <v>Outras Saídas</v>
      </c>
      <c r="L19466" s="56" t="str">
        <f>VLOOKUP(K19466,'Base -Receita-Despesa'!$B:$AS,1,FALSE)</f>
        <v>Outras Saídas</v>
      </c>
    </row>
    <row r="19467" spans="1:12" x14ac:dyDescent="0.3">
      <c r="A19467" s="286" t="str">
        <f t="shared" si="608"/>
        <v>2020</v>
      </c>
      <c r="B19467" s="205" t="s">
        <v>691</v>
      </c>
      <c r="C19467" s="205" t="s">
        <v>692</v>
      </c>
      <c r="D19467" s="72" t="str">
        <f t="shared" si="609"/>
        <v>ago/2020</v>
      </c>
      <c r="E19467" s="206">
        <v>44062</v>
      </c>
      <c r="F19467" s="205" t="s">
        <v>210</v>
      </c>
      <c r="G19467" s="205" t="s">
        <v>287</v>
      </c>
      <c r="H19467" s="207" t="s">
        <v>196</v>
      </c>
      <c r="I19467" s="207" t="s">
        <v>130</v>
      </c>
      <c r="J19467" s="207">
        <v>-10</v>
      </c>
      <c r="K19467" s="79" t="str">
        <f>IFERROR(IFERROR(VLOOKUP(I19467,'DE-PARA'!B:D,3,0),VLOOKUP(I19467,'DE-PARA'!C:D,2,0)),"NÃO ENCONTRADO")</f>
        <v>Outras Saídas</v>
      </c>
      <c r="L19467" s="56" t="str">
        <f>VLOOKUP(K19467,'Base -Receita-Despesa'!$B:$AS,1,FALSE)</f>
        <v>Outras Saídas</v>
      </c>
    </row>
    <row r="19468" spans="1:12" x14ac:dyDescent="0.3">
      <c r="A19468" s="286" t="str">
        <f t="shared" si="608"/>
        <v>2020</v>
      </c>
      <c r="B19468" s="205" t="s">
        <v>691</v>
      </c>
      <c r="C19468" s="205" t="s">
        <v>692</v>
      </c>
      <c r="D19468" s="72" t="str">
        <f t="shared" si="609"/>
        <v>ago/2020</v>
      </c>
      <c r="E19468" s="206">
        <v>44062</v>
      </c>
      <c r="F19468" s="205" t="s">
        <v>210</v>
      </c>
      <c r="G19468" s="205" t="s">
        <v>287</v>
      </c>
      <c r="H19468" s="207" t="s">
        <v>196</v>
      </c>
      <c r="I19468" s="207" t="s">
        <v>130</v>
      </c>
      <c r="J19468" s="207">
        <v>-10</v>
      </c>
      <c r="K19468" s="79" t="str">
        <f>IFERROR(IFERROR(VLOOKUP(I19468,'DE-PARA'!B:D,3,0),VLOOKUP(I19468,'DE-PARA'!C:D,2,0)),"NÃO ENCONTRADO")</f>
        <v>Outras Saídas</v>
      </c>
      <c r="L19468" s="56" t="str">
        <f>VLOOKUP(K19468,'Base -Receita-Despesa'!$B:$AS,1,FALSE)</f>
        <v>Outras Saídas</v>
      </c>
    </row>
    <row r="19469" spans="1:12" x14ac:dyDescent="0.3">
      <c r="A19469" s="286" t="str">
        <f t="shared" si="608"/>
        <v>2020</v>
      </c>
      <c r="B19469" s="205" t="s">
        <v>691</v>
      </c>
      <c r="C19469" s="205" t="s">
        <v>692</v>
      </c>
      <c r="D19469" s="72" t="str">
        <f t="shared" si="609"/>
        <v>ago/2020</v>
      </c>
      <c r="E19469" s="206">
        <v>44062</v>
      </c>
      <c r="F19469" s="205" t="s">
        <v>210</v>
      </c>
      <c r="G19469" s="205" t="s">
        <v>287</v>
      </c>
      <c r="H19469" s="207" t="s">
        <v>196</v>
      </c>
      <c r="I19469" s="207" t="s">
        <v>130</v>
      </c>
      <c r="J19469" s="207">
        <v>-10</v>
      </c>
      <c r="K19469" s="79" t="str">
        <f>IFERROR(IFERROR(VLOOKUP(I19469,'DE-PARA'!B:D,3,0),VLOOKUP(I19469,'DE-PARA'!C:D,2,0)),"NÃO ENCONTRADO")</f>
        <v>Outras Saídas</v>
      </c>
      <c r="L19469" s="56" t="str">
        <f>VLOOKUP(K19469,'Base -Receita-Despesa'!$B:$AS,1,FALSE)</f>
        <v>Outras Saídas</v>
      </c>
    </row>
    <row r="19470" spans="1:12" x14ac:dyDescent="0.3">
      <c r="A19470" s="286" t="str">
        <f t="shared" si="608"/>
        <v>2020</v>
      </c>
      <c r="B19470" s="205" t="s">
        <v>691</v>
      </c>
      <c r="C19470" s="205" t="s">
        <v>692</v>
      </c>
      <c r="D19470" s="72" t="str">
        <f t="shared" si="609"/>
        <v>ago/2020</v>
      </c>
      <c r="E19470" s="206">
        <v>44062</v>
      </c>
      <c r="F19470" s="205" t="s">
        <v>210</v>
      </c>
      <c r="G19470" s="205" t="s">
        <v>287</v>
      </c>
      <c r="H19470" s="207" t="s">
        <v>196</v>
      </c>
      <c r="I19470" s="207" t="s">
        <v>130</v>
      </c>
      <c r="J19470" s="207">
        <v>-10</v>
      </c>
      <c r="K19470" s="79" t="str">
        <f>IFERROR(IFERROR(VLOOKUP(I19470,'DE-PARA'!B:D,3,0),VLOOKUP(I19470,'DE-PARA'!C:D,2,0)),"NÃO ENCONTRADO")</f>
        <v>Outras Saídas</v>
      </c>
      <c r="L19470" s="56" t="str">
        <f>VLOOKUP(K19470,'Base -Receita-Despesa'!$B:$AS,1,FALSE)</f>
        <v>Outras Saídas</v>
      </c>
    </row>
    <row r="19471" spans="1:12" x14ac:dyDescent="0.3">
      <c r="A19471" s="286" t="str">
        <f t="shared" si="608"/>
        <v>2020</v>
      </c>
      <c r="B19471" s="205" t="s">
        <v>691</v>
      </c>
      <c r="C19471" s="205" t="s">
        <v>692</v>
      </c>
      <c r="D19471" s="72" t="str">
        <f t="shared" si="609"/>
        <v>ago/2020</v>
      </c>
      <c r="E19471" s="206">
        <v>44062</v>
      </c>
      <c r="F19471" s="205" t="s">
        <v>210</v>
      </c>
      <c r="G19471" s="205" t="s">
        <v>287</v>
      </c>
      <c r="H19471" s="207" t="s">
        <v>196</v>
      </c>
      <c r="I19471" s="207" t="s">
        <v>130</v>
      </c>
      <c r="J19471" s="207">
        <v>-10</v>
      </c>
      <c r="K19471" s="79" t="str">
        <f>IFERROR(IFERROR(VLOOKUP(I19471,'DE-PARA'!B:D,3,0),VLOOKUP(I19471,'DE-PARA'!C:D,2,0)),"NÃO ENCONTRADO")</f>
        <v>Outras Saídas</v>
      </c>
      <c r="L19471" s="56" t="str">
        <f>VLOOKUP(K19471,'Base -Receita-Despesa'!$B:$AS,1,FALSE)</f>
        <v>Outras Saídas</v>
      </c>
    </row>
    <row r="19472" spans="1:12" x14ac:dyDescent="0.3">
      <c r="A19472" s="286" t="str">
        <f t="shared" si="608"/>
        <v>2020</v>
      </c>
      <c r="B19472" s="205" t="s">
        <v>691</v>
      </c>
      <c r="C19472" s="205" t="s">
        <v>692</v>
      </c>
      <c r="D19472" s="72" t="str">
        <f t="shared" si="609"/>
        <v>ago/2020</v>
      </c>
      <c r="E19472" s="206">
        <v>44062</v>
      </c>
      <c r="F19472" s="205" t="s">
        <v>210</v>
      </c>
      <c r="G19472" s="205" t="s">
        <v>287</v>
      </c>
      <c r="H19472" s="207" t="s">
        <v>133</v>
      </c>
      <c r="I19472" s="207" t="s">
        <v>130</v>
      </c>
      <c r="J19472" s="207">
        <v>-44.52</v>
      </c>
      <c r="K19472" s="79" t="str">
        <f>IFERROR(IFERROR(VLOOKUP(I19472,'DE-PARA'!B:D,3,0),VLOOKUP(I19472,'DE-PARA'!C:D,2,0)),"NÃO ENCONTRADO")</f>
        <v>Outras Saídas</v>
      </c>
      <c r="L19472" s="56" t="str">
        <f>VLOOKUP(K19472,'Base -Receita-Despesa'!$B:$AS,1,FALSE)</f>
        <v>Outras Saídas</v>
      </c>
    </row>
    <row r="19473" spans="1:12" x14ac:dyDescent="0.3">
      <c r="A19473" s="286" t="str">
        <f t="shared" si="608"/>
        <v>2020</v>
      </c>
      <c r="B19473" s="205" t="s">
        <v>691</v>
      </c>
      <c r="C19473" s="205" t="s">
        <v>692</v>
      </c>
      <c r="D19473" s="72" t="str">
        <f t="shared" si="609"/>
        <v>ago/2020</v>
      </c>
      <c r="E19473" s="206">
        <v>44063</v>
      </c>
      <c r="F19473" s="205">
        <v>177047</v>
      </c>
      <c r="G19473" s="205" t="s">
        <v>287</v>
      </c>
      <c r="H19473" s="207" t="s">
        <v>3183</v>
      </c>
      <c r="I19473" s="207" t="s">
        <v>240</v>
      </c>
      <c r="J19473" s="208">
        <v>-14000</v>
      </c>
      <c r="K19473" s="79" t="str">
        <f>IFERROR(IFERROR(VLOOKUP(I19473,'DE-PARA'!B:D,3,0),VLOOKUP(I19473,'DE-PARA'!C:D,2,0)),"NÃO ENCONTRADO")</f>
        <v>Materiais</v>
      </c>
      <c r="L19473" s="56" t="str">
        <f>VLOOKUP(K19473,'Base -Receita-Despesa'!$B:$AS,1,FALSE)</f>
        <v>Materiais</v>
      </c>
    </row>
    <row r="19474" spans="1:12" x14ac:dyDescent="0.3">
      <c r="A19474" s="286" t="str">
        <f t="shared" si="608"/>
        <v>2020</v>
      </c>
      <c r="B19474" s="205" t="s">
        <v>691</v>
      </c>
      <c r="C19474" s="205" t="s">
        <v>692</v>
      </c>
      <c r="D19474" s="72" t="str">
        <f t="shared" si="609"/>
        <v>ago/2020</v>
      </c>
      <c r="E19474" s="206">
        <v>44063</v>
      </c>
      <c r="F19474" s="205">
        <v>177047</v>
      </c>
      <c r="G19474" s="205" t="s">
        <v>287</v>
      </c>
      <c r="H19474" s="207" t="s">
        <v>3183</v>
      </c>
      <c r="I19474" s="207" t="s">
        <v>189</v>
      </c>
      <c r="J19474" s="207">
        <v>-36.65</v>
      </c>
      <c r="K19474" s="79" t="str">
        <f>IFERROR(IFERROR(VLOOKUP(I19474,'DE-PARA'!B:D,3,0),VLOOKUP(I19474,'DE-PARA'!C:D,2,0)),"NÃO ENCONTRADO")</f>
        <v>Outras Saídas</v>
      </c>
      <c r="L19474" s="56" t="str">
        <f>VLOOKUP(K19474,'Base -Receita-Despesa'!$B:$AS,1,FALSE)</f>
        <v>Outras Saídas</v>
      </c>
    </row>
    <row r="19475" spans="1:12" x14ac:dyDescent="0.3">
      <c r="A19475" s="286" t="str">
        <f t="shared" si="608"/>
        <v>2020</v>
      </c>
      <c r="B19475" s="205" t="s">
        <v>691</v>
      </c>
      <c r="C19475" s="205" t="s">
        <v>692</v>
      </c>
      <c r="D19475" s="72" t="str">
        <f t="shared" si="609"/>
        <v>ago/2020</v>
      </c>
      <c r="E19475" s="206">
        <v>44063</v>
      </c>
      <c r="F19475" s="205">
        <v>7694</v>
      </c>
      <c r="G19475" s="205" t="s">
        <v>287</v>
      </c>
      <c r="H19475" s="207" t="s">
        <v>3047</v>
      </c>
      <c r="I19475" s="207" t="s">
        <v>240</v>
      </c>
      <c r="J19475" s="208">
        <v>-1800</v>
      </c>
      <c r="K19475" s="79" t="str">
        <f>IFERROR(IFERROR(VLOOKUP(I19475,'DE-PARA'!B:D,3,0),VLOOKUP(I19475,'DE-PARA'!C:D,2,0)),"NÃO ENCONTRADO")</f>
        <v>Materiais</v>
      </c>
      <c r="L19475" s="56" t="str">
        <f>VLOOKUP(K19475,'Base -Receita-Despesa'!$B:$AS,1,FALSE)</f>
        <v>Materiais</v>
      </c>
    </row>
    <row r="19476" spans="1:12" x14ac:dyDescent="0.3">
      <c r="A19476" s="286" t="str">
        <f t="shared" si="608"/>
        <v>2020</v>
      </c>
      <c r="B19476" s="205" t="s">
        <v>691</v>
      </c>
      <c r="C19476" s="205" t="s">
        <v>692</v>
      </c>
      <c r="D19476" s="72" t="str">
        <f t="shared" si="609"/>
        <v>ago/2020</v>
      </c>
      <c r="E19476" s="206">
        <v>44063</v>
      </c>
      <c r="F19476" s="205">
        <v>184746</v>
      </c>
      <c r="G19476" s="205" t="s">
        <v>287</v>
      </c>
      <c r="H19476" s="207" t="s">
        <v>2721</v>
      </c>
      <c r="I19476" s="207" t="s">
        <v>240</v>
      </c>
      <c r="J19476" s="208">
        <v>-9406.02</v>
      </c>
      <c r="K19476" s="79" t="str">
        <f>IFERROR(IFERROR(VLOOKUP(I19476,'DE-PARA'!B:D,3,0),VLOOKUP(I19476,'DE-PARA'!C:D,2,0)),"NÃO ENCONTRADO")</f>
        <v>Materiais</v>
      </c>
      <c r="L19476" s="56" t="str">
        <f>VLOOKUP(K19476,'Base -Receita-Despesa'!$B:$AS,1,FALSE)</f>
        <v>Materiais</v>
      </c>
    </row>
    <row r="19477" spans="1:12" x14ac:dyDescent="0.3">
      <c r="A19477" s="286" t="str">
        <f t="shared" si="608"/>
        <v>2020</v>
      </c>
      <c r="B19477" s="205" t="s">
        <v>691</v>
      </c>
      <c r="C19477" s="205" t="s">
        <v>692</v>
      </c>
      <c r="D19477" s="72" t="str">
        <f t="shared" si="609"/>
        <v>ago/2020</v>
      </c>
      <c r="E19477" s="206">
        <v>44063</v>
      </c>
      <c r="F19477" s="205">
        <v>184746</v>
      </c>
      <c r="G19477" s="205" t="s">
        <v>287</v>
      </c>
      <c r="H19477" s="207" t="s">
        <v>2721</v>
      </c>
      <c r="I19477" s="207" t="s">
        <v>189</v>
      </c>
      <c r="J19477" s="207">
        <v>-87.79</v>
      </c>
      <c r="K19477" s="79" t="str">
        <f>IFERROR(IFERROR(VLOOKUP(I19477,'DE-PARA'!B:D,3,0),VLOOKUP(I19477,'DE-PARA'!C:D,2,0)),"NÃO ENCONTRADO")</f>
        <v>Outras Saídas</v>
      </c>
      <c r="L19477" s="56" t="str">
        <f>VLOOKUP(K19477,'Base -Receita-Despesa'!$B:$AS,1,FALSE)</f>
        <v>Outras Saídas</v>
      </c>
    </row>
    <row r="19478" spans="1:12" x14ac:dyDescent="0.3">
      <c r="A19478" s="286" t="str">
        <f t="shared" si="608"/>
        <v>2020</v>
      </c>
      <c r="B19478" s="205" t="s">
        <v>691</v>
      </c>
      <c r="C19478" s="205" t="s">
        <v>692</v>
      </c>
      <c r="D19478" s="72" t="str">
        <f t="shared" si="609"/>
        <v>ago/2020</v>
      </c>
      <c r="E19478" s="206">
        <v>44063</v>
      </c>
      <c r="F19478" s="205">
        <v>185182</v>
      </c>
      <c r="G19478" s="205" t="s">
        <v>287</v>
      </c>
      <c r="H19478" s="207" t="s">
        <v>2721</v>
      </c>
      <c r="I19478" s="207" t="s">
        <v>240</v>
      </c>
      <c r="J19478" s="208">
        <v>-18726.11</v>
      </c>
      <c r="K19478" s="79" t="str">
        <f>IFERROR(IFERROR(VLOOKUP(I19478,'DE-PARA'!B:D,3,0),VLOOKUP(I19478,'DE-PARA'!C:D,2,0)),"NÃO ENCONTRADO")</f>
        <v>Materiais</v>
      </c>
      <c r="L19478" s="56" t="str">
        <f>VLOOKUP(K19478,'Base -Receita-Despesa'!$B:$AS,1,FALSE)</f>
        <v>Materiais</v>
      </c>
    </row>
    <row r="19479" spans="1:12" x14ac:dyDescent="0.3">
      <c r="A19479" s="286" t="str">
        <f t="shared" si="608"/>
        <v>2020</v>
      </c>
      <c r="B19479" s="205" t="s">
        <v>691</v>
      </c>
      <c r="C19479" s="205" t="s">
        <v>692</v>
      </c>
      <c r="D19479" s="72" t="str">
        <f t="shared" si="609"/>
        <v>ago/2020</v>
      </c>
      <c r="E19479" s="206">
        <v>44063</v>
      </c>
      <c r="F19479" s="205">
        <v>185182</v>
      </c>
      <c r="G19479" s="205" t="s">
        <v>287</v>
      </c>
      <c r="H19479" s="207" t="s">
        <v>2721</v>
      </c>
      <c r="I19479" s="207" t="s">
        <v>189</v>
      </c>
      <c r="J19479" s="207">
        <v>-87.39</v>
      </c>
      <c r="K19479" s="79" t="str">
        <f>IFERROR(IFERROR(VLOOKUP(I19479,'DE-PARA'!B:D,3,0),VLOOKUP(I19479,'DE-PARA'!C:D,2,0)),"NÃO ENCONTRADO")</f>
        <v>Outras Saídas</v>
      </c>
      <c r="L19479" s="56" t="str">
        <f>VLOOKUP(K19479,'Base -Receita-Despesa'!$B:$AS,1,FALSE)</f>
        <v>Outras Saídas</v>
      </c>
    </row>
    <row r="19480" spans="1:12" x14ac:dyDescent="0.3">
      <c r="A19480" s="286" t="str">
        <f t="shared" si="608"/>
        <v>2020</v>
      </c>
      <c r="B19480" s="205" t="s">
        <v>691</v>
      </c>
      <c r="C19480" s="205" t="s">
        <v>692</v>
      </c>
      <c r="D19480" s="72" t="str">
        <f t="shared" si="609"/>
        <v>ago/2020</v>
      </c>
      <c r="E19480" s="206">
        <v>44063</v>
      </c>
      <c r="F19480" s="205">
        <v>29719</v>
      </c>
      <c r="G19480" s="205" t="s">
        <v>287</v>
      </c>
      <c r="H19480" s="207" t="s">
        <v>3062</v>
      </c>
      <c r="I19480" s="207" t="s">
        <v>241</v>
      </c>
      <c r="J19480" s="208">
        <v>-10250</v>
      </c>
      <c r="K19480" s="79" t="str">
        <f>IFERROR(IFERROR(VLOOKUP(I19480,'DE-PARA'!B:D,3,0),VLOOKUP(I19480,'DE-PARA'!C:D,2,0)),"NÃO ENCONTRADO")</f>
        <v>Materiais</v>
      </c>
      <c r="L19480" s="56" t="str">
        <f>VLOOKUP(K19480,'Base -Receita-Despesa'!$B:$AS,1,FALSE)</f>
        <v>Materiais</v>
      </c>
    </row>
    <row r="19481" spans="1:12" x14ac:dyDescent="0.3">
      <c r="A19481" s="286" t="str">
        <f t="shared" si="608"/>
        <v>2020</v>
      </c>
      <c r="B19481" s="205" t="s">
        <v>691</v>
      </c>
      <c r="C19481" s="205" t="s">
        <v>692</v>
      </c>
      <c r="D19481" s="72" t="str">
        <f t="shared" si="609"/>
        <v>ago/2020</v>
      </c>
      <c r="E19481" s="206">
        <v>44063</v>
      </c>
      <c r="F19481" s="205">
        <v>29627</v>
      </c>
      <c r="G19481" s="205" t="s">
        <v>287</v>
      </c>
      <c r="H19481" s="207" t="s">
        <v>3062</v>
      </c>
      <c r="I19481" s="207" t="s">
        <v>241</v>
      </c>
      <c r="J19481" s="208">
        <v>-2700</v>
      </c>
      <c r="K19481" s="79" t="str">
        <f>IFERROR(IFERROR(VLOOKUP(I19481,'DE-PARA'!B:D,3,0),VLOOKUP(I19481,'DE-PARA'!C:D,2,0)),"NÃO ENCONTRADO")</f>
        <v>Materiais</v>
      </c>
      <c r="L19481" s="56" t="str">
        <f>VLOOKUP(K19481,'Base -Receita-Despesa'!$B:$AS,1,FALSE)</f>
        <v>Materiais</v>
      </c>
    </row>
    <row r="19482" spans="1:12" x14ac:dyDescent="0.3">
      <c r="A19482" s="286" t="str">
        <f t="shared" si="608"/>
        <v>2020</v>
      </c>
      <c r="B19482" s="205" t="s">
        <v>691</v>
      </c>
      <c r="C19482" s="205" t="s">
        <v>692</v>
      </c>
      <c r="D19482" s="72" t="str">
        <f t="shared" si="609"/>
        <v>ago/2020</v>
      </c>
      <c r="E19482" s="206">
        <v>44063</v>
      </c>
      <c r="F19482" s="205">
        <v>29590</v>
      </c>
      <c r="G19482" s="205" t="s">
        <v>287</v>
      </c>
      <c r="H19482" s="207" t="s">
        <v>3062</v>
      </c>
      <c r="I19482" s="207" t="s">
        <v>241</v>
      </c>
      <c r="J19482" s="208">
        <v>-3000</v>
      </c>
      <c r="K19482" s="79" t="str">
        <f>IFERROR(IFERROR(VLOOKUP(I19482,'DE-PARA'!B:D,3,0),VLOOKUP(I19482,'DE-PARA'!C:D,2,0)),"NÃO ENCONTRADO")</f>
        <v>Materiais</v>
      </c>
      <c r="L19482" s="56" t="str">
        <f>VLOOKUP(K19482,'Base -Receita-Despesa'!$B:$AS,1,FALSE)</f>
        <v>Materiais</v>
      </c>
    </row>
    <row r="19483" spans="1:12" x14ac:dyDescent="0.3">
      <c r="A19483" s="286" t="str">
        <f t="shared" si="608"/>
        <v>2020</v>
      </c>
      <c r="B19483" s="205" t="s">
        <v>691</v>
      </c>
      <c r="C19483" s="205" t="s">
        <v>692</v>
      </c>
      <c r="D19483" s="72" t="str">
        <f t="shared" si="609"/>
        <v>ago/2020</v>
      </c>
      <c r="E19483" s="206">
        <v>44063</v>
      </c>
      <c r="F19483" s="205">
        <v>29447</v>
      </c>
      <c r="G19483" s="205" t="s">
        <v>287</v>
      </c>
      <c r="H19483" s="207" t="s">
        <v>3062</v>
      </c>
      <c r="I19483" s="207" t="s">
        <v>241</v>
      </c>
      <c r="J19483" s="207">
        <v>-930</v>
      </c>
      <c r="K19483" s="79" t="str">
        <f>IFERROR(IFERROR(VLOOKUP(I19483,'DE-PARA'!B:D,3,0),VLOOKUP(I19483,'DE-PARA'!C:D,2,0)),"NÃO ENCONTRADO")</f>
        <v>Materiais</v>
      </c>
      <c r="L19483" s="56" t="str">
        <f>VLOOKUP(K19483,'Base -Receita-Despesa'!$B:$AS,1,FALSE)</f>
        <v>Materiais</v>
      </c>
    </row>
    <row r="19484" spans="1:12" x14ac:dyDescent="0.3">
      <c r="A19484" s="286" t="str">
        <f t="shared" si="608"/>
        <v>2020</v>
      </c>
      <c r="B19484" s="205" t="s">
        <v>691</v>
      </c>
      <c r="C19484" s="205" t="s">
        <v>692</v>
      </c>
      <c r="D19484" s="72" t="str">
        <f t="shared" si="609"/>
        <v>ago/2020</v>
      </c>
      <c r="E19484" s="206">
        <v>44063</v>
      </c>
      <c r="F19484" s="205">
        <v>73</v>
      </c>
      <c r="G19484" s="205" t="s">
        <v>287</v>
      </c>
      <c r="H19484" s="207" t="s">
        <v>2001</v>
      </c>
      <c r="I19484" s="207" t="s">
        <v>137</v>
      </c>
      <c r="J19484" s="208">
        <v>-5617.25</v>
      </c>
      <c r="K19484" s="79" t="str">
        <f>IFERROR(IFERROR(VLOOKUP(I19484,'DE-PARA'!B:D,3,0),VLOOKUP(I19484,'DE-PARA'!C:D,2,0)),"NÃO ENCONTRADO")</f>
        <v>Materiais</v>
      </c>
      <c r="L19484" s="56" t="str">
        <f>VLOOKUP(K19484,'Base -Receita-Despesa'!$B:$AS,1,FALSE)</f>
        <v>Materiais</v>
      </c>
    </row>
    <row r="19485" spans="1:12" x14ac:dyDescent="0.3">
      <c r="A19485" s="286" t="str">
        <f t="shared" si="608"/>
        <v>2020</v>
      </c>
      <c r="B19485" s="205" t="s">
        <v>691</v>
      </c>
      <c r="C19485" s="205" t="s">
        <v>692</v>
      </c>
      <c r="D19485" s="72" t="str">
        <f t="shared" si="609"/>
        <v>ago/2020</v>
      </c>
      <c r="E19485" s="206">
        <v>44063</v>
      </c>
      <c r="F19485" s="205">
        <v>111</v>
      </c>
      <c r="G19485" s="205" t="s">
        <v>287</v>
      </c>
      <c r="H19485" s="207" t="s">
        <v>2001</v>
      </c>
      <c r="I19485" s="207" t="s">
        <v>137</v>
      </c>
      <c r="J19485" s="208">
        <v>-6275.12</v>
      </c>
      <c r="K19485" s="79" t="str">
        <f>IFERROR(IFERROR(VLOOKUP(I19485,'DE-PARA'!B:D,3,0),VLOOKUP(I19485,'DE-PARA'!C:D,2,0)),"NÃO ENCONTRADO")</f>
        <v>Materiais</v>
      </c>
      <c r="L19485" s="56" t="str">
        <f>VLOOKUP(K19485,'Base -Receita-Despesa'!$B:$AS,1,FALSE)</f>
        <v>Materiais</v>
      </c>
    </row>
    <row r="19486" spans="1:12" x14ac:dyDescent="0.3">
      <c r="A19486" s="286" t="str">
        <f t="shared" si="608"/>
        <v>2020</v>
      </c>
      <c r="B19486" s="205" t="s">
        <v>691</v>
      </c>
      <c r="C19486" s="205" t="s">
        <v>692</v>
      </c>
      <c r="D19486" s="72" t="str">
        <f t="shared" si="609"/>
        <v>ago/2020</v>
      </c>
      <c r="E19486" s="206">
        <v>44063</v>
      </c>
      <c r="F19486" s="205" t="s">
        <v>210</v>
      </c>
      <c r="G19486" s="205" t="s">
        <v>287</v>
      </c>
      <c r="H19486" s="207" t="s">
        <v>196</v>
      </c>
      <c r="I19486" s="207" t="s">
        <v>130</v>
      </c>
      <c r="J19486" s="207">
        <v>-10</v>
      </c>
      <c r="K19486" s="79" t="str">
        <f>IFERROR(IFERROR(VLOOKUP(I19486,'DE-PARA'!B:D,3,0),VLOOKUP(I19486,'DE-PARA'!C:D,2,0)),"NÃO ENCONTRADO")</f>
        <v>Outras Saídas</v>
      </c>
      <c r="L19486" s="56" t="str">
        <f>VLOOKUP(K19486,'Base -Receita-Despesa'!$B:$AS,1,FALSE)</f>
        <v>Outras Saídas</v>
      </c>
    </row>
    <row r="19487" spans="1:12" x14ac:dyDescent="0.3">
      <c r="A19487" s="286" t="str">
        <f t="shared" si="608"/>
        <v>2020</v>
      </c>
      <c r="B19487" s="205" t="s">
        <v>691</v>
      </c>
      <c r="C19487" s="205" t="s">
        <v>692</v>
      </c>
      <c r="D19487" s="72" t="str">
        <f t="shared" si="609"/>
        <v>ago/2020</v>
      </c>
      <c r="E19487" s="206">
        <v>44063</v>
      </c>
      <c r="F19487" s="205" t="s">
        <v>210</v>
      </c>
      <c r="G19487" s="205" t="s">
        <v>287</v>
      </c>
      <c r="H19487" s="207" t="s">
        <v>196</v>
      </c>
      <c r="I19487" s="207" t="s">
        <v>130</v>
      </c>
      <c r="J19487" s="207">
        <v>-10</v>
      </c>
      <c r="K19487" s="79" t="str">
        <f>IFERROR(IFERROR(VLOOKUP(I19487,'DE-PARA'!B:D,3,0),VLOOKUP(I19487,'DE-PARA'!C:D,2,0)),"NÃO ENCONTRADO")</f>
        <v>Outras Saídas</v>
      </c>
      <c r="L19487" s="56" t="str">
        <f>VLOOKUP(K19487,'Base -Receita-Despesa'!$B:$AS,1,FALSE)</f>
        <v>Outras Saídas</v>
      </c>
    </row>
    <row r="19488" spans="1:12" x14ac:dyDescent="0.3">
      <c r="A19488" s="286" t="str">
        <f t="shared" si="608"/>
        <v>2020</v>
      </c>
      <c r="B19488" s="205" t="s">
        <v>691</v>
      </c>
      <c r="C19488" s="205" t="s">
        <v>692</v>
      </c>
      <c r="D19488" s="72" t="str">
        <f t="shared" si="609"/>
        <v>ago/2020</v>
      </c>
      <c r="E19488" s="206">
        <v>44064</v>
      </c>
      <c r="F19488" s="205">
        <v>530924</v>
      </c>
      <c r="G19488" s="205" t="s">
        <v>287</v>
      </c>
      <c r="H19488" s="207" t="s">
        <v>3117</v>
      </c>
      <c r="I19488" s="207" t="s">
        <v>118</v>
      </c>
      <c r="J19488" s="208">
        <v>-3190.74</v>
      </c>
      <c r="K19488" s="79" t="str">
        <f>IFERROR(IFERROR(VLOOKUP(I19488,'DE-PARA'!B:D,3,0),VLOOKUP(I19488,'DE-PARA'!C:D,2,0)),"NÃO ENCONTRADO")</f>
        <v>Serviços</v>
      </c>
      <c r="L19488" s="56" t="str">
        <f>VLOOKUP(K19488,'Base -Receita-Despesa'!$B:$AS,1,FALSE)</f>
        <v>Serviços</v>
      </c>
    </row>
    <row r="19489" spans="1:12" x14ac:dyDescent="0.3">
      <c r="A19489" s="286" t="str">
        <f t="shared" si="608"/>
        <v>2020</v>
      </c>
      <c r="B19489" s="205" t="s">
        <v>691</v>
      </c>
      <c r="C19489" s="205" t="s">
        <v>692</v>
      </c>
      <c r="D19489" s="72" t="str">
        <f t="shared" si="609"/>
        <v>ago/2020</v>
      </c>
      <c r="E19489" s="206">
        <v>44064</v>
      </c>
      <c r="F19489" s="205">
        <v>9706</v>
      </c>
      <c r="G19489" s="205" t="s">
        <v>287</v>
      </c>
      <c r="H19489" s="207" t="s">
        <v>3184</v>
      </c>
      <c r="I19489" s="207" t="s">
        <v>135</v>
      </c>
      <c r="J19489" s="208">
        <v>-3180</v>
      </c>
      <c r="K19489" s="79" t="str">
        <f>IFERROR(IFERROR(VLOOKUP(I19489,'DE-PARA'!B:D,3,0),VLOOKUP(I19489,'DE-PARA'!C:D,2,0)),"NÃO ENCONTRADO")</f>
        <v>Concessionárias (água, luz e telefone)</v>
      </c>
      <c r="L19489" s="56" t="str">
        <f>VLOOKUP(K19489,'Base -Receita-Despesa'!$B:$AS,1,FALSE)</f>
        <v>Concessionárias (água, luz e telefone)</v>
      </c>
    </row>
    <row r="19490" spans="1:12" x14ac:dyDescent="0.3">
      <c r="A19490" s="286" t="str">
        <f t="shared" si="608"/>
        <v>2020</v>
      </c>
      <c r="B19490" s="205" t="s">
        <v>691</v>
      </c>
      <c r="C19490" s="205" t="s">
        <v>692</v>
      </c>
      <c r="D19490" s="72" t="str">
        <f t="shared" si="609"/>
        <v>ago/2020</v>
      </c>
      <c r="E19490" s="206">
        <v>44064</v>
      </c>
      <c r="F19490" s="205">
        <v>9433</v>
      </c>
      <c r="G19490" s="205" t="s">
        <v>287</v>
      </c>
      <c r="H19490" s="207" t="s">
        <v>3184</v>
      </c>
      <c r="I19490" s="207" t="s">
        <v>135</v>
      </c>
      <c r="J19490" s="208">
        <v>-3180</v>
      </c>
      <c r="K19490" s="79" t="str">
        <f>IFERROR(IFERROR(VLOOKUP(I19490,'DE-PARA'!B:D,3,0),VLOOKUP(I19490,'DE-PARA'!C:D,2,0)),"NÃO ENCONTRADO")</f>
        <v>Concessionárias (água, luz e telefone)</v>
      </c>
      <c r="L19490" s="56" t="str">
        <f>VLOOKUP(K19490,'Base -Receita-Despesa'!$B:$AS,1,FALSE)</f>
        <v>Concessionárias (água, luz e telefone)</v>
      </c>
    </row>
    <row r="19491" spans="1:12" x14ac:dyDescent="0.3">
      <c r="A19491" s="286" t="str">
        <f t="shared" si="608"/>
        <v>2020</v>
      </c>
      <c r="B19491" s="205" t="s">
        <v>691</v>
      </c>
      <c r="C19491" s="205" t="s">
        <v>692</v>
      </c>
      <c r="D19491" s="72" t="str">
        <f t="shared" si="609"/>
        <v>ago/2020</v>
      </c>
      <c r="E19491" s="206">
        <v>44064</v>
      </c>
      <c r="F19491" s="205">
        <v>951</v>
      </c>
      <c r="G19491" s="205" t="s">
        <v>287</v>
      </c>
      <c r="H19491" s="207" t="s">
        <v>2626</v>
      </c>
      <c r="I19491" s="207" t="s">
        <v>163</v>
      </c>
      <c r="J19491" s="208">
        <v>-1800</v>
      </c>
      <c r="K19491" s="79" t="str">
        <f>IFERROR(IFERROR(VLOOKUP(I19491,'DE-PARA'!B:D,3,0),VLOOKUP(I19491,'DE-PARA'!C:D,2,0)),"NÃO ENCONTRADO")</f>
        <v>Serviços</v>
      </c>
      <c r="L19491" s="56" t="str">
        <f>VLOOKUP(K19491,'Base -Receita-Despesa'!$B:$AS,1,FALSE)</f>
        <v>Serviços</v>
      </c>
    </row>
    <row r="19492" spans="1:12" x14ac:dyDescent="0.3">
      <c r="A19492" s="286" t="str">
        <f t="shared" si="608"/>
        <v>2020</v>
      </c>
      <c r="B19492" s="205" t="s">
        <v>691</v>
      </c>
      <c r="C19492" s="205" t="s">
        <v>692</v>
      </c>
      <c r="D19492" s="72" t="str">
        <f t="shared" si="609"/>
        <v>ago/2020</v>
      </c>
      <c r="E19492" s="206">
        <v>44064</v>
      </c>
      <c r="F19492" s="205">
        <v>2020</v>
      </c>
      <c r="G19492" s="205" t="s">
        <v>287</v>
      </c>
      <c r="H19492" s="207" t="s">
        <v>2196</v>
      </c>
      <c r="I19492" s="207" t="s">
        <v>146</v>
      </c>
      <c r="J19492" s="208">
        <v>-3376</v>
      </c>
      <c r="K19492" s="79" t="str">
        <f>IFERROR(IFERROR(VLOOKUP(I19492,'DE-PARA'!B:D,3,0),VLOOKUP(I19492,'DE-PARA'!C:D,2,0)),"NÃO ENCONTRADO")</f>
        <v>Serviços</v>
      </c>
      <c r="L19492" s="56" t="str">
        <f>VLOOKUP(K19492,'Base -Receita-Despesa'!$B:$AS,1,FALSE)</f>
        <v>Serviços</v>
      </c>
    </row>
    <row r="19493" spans="1:12" x14ac:dyDescent="0.3">
      <c r="A19493" s="286" t="str">
        <f t="shared" si="608"/>
        <v>2020</v>
      </c>
      <c r="B19493" s="205" t="s">
        <v>691</v>
      </c>
      <c r="C19493" s="205" t="s">
        <v>692</v>
      </c>
      <c r="D19493" s="72" t="str">
        <f t="shared" si="609"/>
        <v>ago/2020</v>
      </c>
      <c r="E19493" s="206">
        <v>44064</v>
      </c>
      <c r="F19493" s="205">
        <v>1981</v>
      </c>
      <c r="G19493" s="205" t="s">
        <v>287</v>
      </c>
      <c r="H19493" s="207" t="s">
        <v>2196</v>
      </c>
      <c r="I19493" s="207" t="s">
        <v>146</v>
      </c>
      <c r="J19493" s="208">
        <v>-2560</v>
      </c>
      <c r="K19493" s="79" t="str">
        <f>IFERROR(IFERROR(VLOOKUP(I19493,'DE-PARA'!B:D,3,0),VLOOKUP(I19493,'DE-PARA'!C:D,2,0)),"NÃO ENCONTRADO")</f>
        <v>Serviços</v>
      </c>
      <c r="L19493" s="56" t="str">
        <f>VLOOKUP(K19493,'Base -Receita-Despesa'!$B:$AS,1,FALSE)</f>
        <v>Serviços</v>
      </c>
    </row>
    <row r="19494" spans="1:12" x14ac:dyDescent="0.3">
      <c r="A19494" s="286" t="str">
        <f t="shared" si="608"/>
        <v>2020</v>
      </c>
      <c r="B19494" s="205" t="s">
        <v>691</v>
      </c>
      <c r="C19494" s="205" t="s">
        <v>692</v>
      </c>
      <c r="D19494" s="72" t="str">
        <f t="shared" si="609"/>
        <v>ago/2020</v>
      </c>
      <c r="E19494" s="206">
        <v>44064</v>
      </c>
      <c r="F19494" s="205">
        <v>1064</v>
      </c>
      <c r="G19494" s="205" t="s">
        <v>287</v>
      </c>
      <c r="H19494" s="207" t="s">
        <v>2196</v>
      </c>
      <c r="I19494" s="207" t="s">
        <v>146</v>
      </c>
      <c r="J19494" s="208">
        <v>-8000</v>
      </c>
      <c r="K19494" s="79" t="str">
        <f>IFERROR(IFERROR(VLOOKUP(I19494,'DE-PARA'!B:D,3,0),VLOOKUP(I19494,'DE-PARA'!C:D,2,0)),"NÃO ENCONTRADO")</f>
        <v>Serviços</v>
      </c>
      <c r="L19494" s="56" t="str">
        <f>VLOOKUP(K19494,'Base -Receita-Despesa'!$B:$AS,1,FALSE)</f>
        <v>Serviços</v>
      </c>
    </row>
    <row r="19495" spans="1:12" x14ac:dyDescent="0.3">
      <c r="A19495" s="286" t="str">
        <f t="shared" si="608"/>
        <v>2020</v>
      </c>
      <c r="B19495" s="205" t="s">
        <v>691</v>
      </c>
      <c r="C19495" s="205" t="s">
        <v>692</v>
      </c>
      <c r="D19495" s="72" t="str">
        <f t="shared" si="609"/>
        <v>ago/2020</v>
      </c>
      <c r="E19495" s="206">
        <v>44064</v>
      </c>
      <c r="F19495" s="205">
        <v>46860</v>
      </c>
      <c r="G19495" s="205" t="s">
        <v>287</v>
      </c>
      <c r="H19495" s="207" t="s">
        <v>3124</v>
      </c>
      <c r="I19495" s="207" t="s">
        <v>252</v>
      </c>
      <c r="J19495" s="208">
        <v>-8699.7000000000007</v>
      </c>
      <c r="K19495" s="79" t="str">
        <f>IFERROR(IFERROR(VLOOKUP(I19495,'DE-PARA'!B:D,3,0),VLOOKUP(I19495,'DE-PARA'!C:D,2,0)),"NÃO ENCONTRADO")</f>
        <v>Materiais</v>
      </c>
      <c r="L19495" s="56" t="str">
        <f>VLOOKUP(K19495,'Base -Receita-Despesa'!$B:$AS,1,FALSE)</f>
        <v>Materiais</v>
      </c>
    </row>
    <row r="19496" spans="1:12" x14ac:dyDescent="0.3">
      <c r="A19496" s="286" t="str">
        <f t="shared" si="608"/>
        <v>2020</v>
      </c>
      <c r="B19496" s="205" t="s">
        <v>691</v>
      </c>
      <c r="C19496" s="205" t="s">
        <v>692</v>
      </c>
      <c r="D19496" s="72" t="str">
        <f t="shared" si="609"/>
        <v>ago/2020</v>
      </c>
      <c r="E19496" s="206">
        <v>44064</v>
      </c>
      <c r="F19496" s="205">
        <v>670</v>
      </c>
      <c r="G19496" s="205" t="s">
        <v>287</v>
      </c>
      <c r="H19496" s="207" t="s">
        <v>3181</v>
      </c>
      <c r="I19496" s="207" t="s">
        <v>167</v>
      </c>
      <c r="J19496" s="207">
        <v>-663.2</v>
      </c>
      <c r="K19496" s="79" t="str">
        <f>IFERROR(IFERROR(VLOOKUP(I19496,'DE-PARA'!B:D,3,0),VLOOKUP(I19496,'DE-PARA'!C:D,2,0)),"NÃO ENCONTRADO")</f>
        <v>Materiais</v>
      </c>
      <c r="L19496" s="56" t="str">
        <f>VLOOKUP(K19496,'Base -Receita-Despesa'!$B:$AS,1,FALSE)</f>
        <v>Materiais</v>
      </c>
    </row>
    <row r="19497" spans="1:12" x14ac:dyDescent="0.3">
      <c r="A19497" s="286" t="str">
        <f t="shared" si="608"/>
        <v>2020</v>
      </c>
      <c r="B19497" s="205" t="s">
        <v>691</v>
      </c>
      <c r="C19497" s="205" t="s">
        <v>692</v>
      </c>
      <c r="D19497" s="72" t="str">
        <f t="shared" si="609"/>
        <v>ago/2020</v>
      </c>
      <c r="E19497" s="206">
        <v>44064</v>
      </c>
      <c r="F19497" s="205" t="s">
        <v>210</v>
      </c>
      <c r="G19497" s="205" t="s">
        <v>287</v>
      </c>
      <c r="H19497" s="207" t="s">
        <v>196</v>
      </c>
      <c r="I19497" s="207" t="s">
        <v>130</v>
      </c>
      <c r="J19497" s="207">
        <v>-10</v>
      </c>
      <c r="K19497" s="79" t="str">
        <f>IFERROR(IFERROR(VLOOKUP(I19497,'DE-PARA'!B:D,3,0),VLOOKUP(I19497,'DE-PARA'!C:D,2,0)),"NÃO ENCONTRADO")</f>
        <v>Outras Saídas</v>
      </c>
      <c r="L19497" s="56" t="str">
        <f>VLOOKUP(K19497,'Base -Receita-Despesa'!$B:$AS,1,FALSE)</f>
        <v>Outras Saídas</v>
      </c>
    </row>
    <row r="19498" spans="1:12" x14ac:dyDescent="0.3">
      <c r="A19498" s="286" t="str">
        <f t="shared" si="608"/>
        <v>2020</v>
      </c>
      <c r="B19498" s="205" t="s">
        <v>691</v>
      </c>
      <c r="C19498" s="205" t="s">
        <v>692</v>
      </c>
      <c r="D19498" s="72" t="str">
        <f t="shared" si="609"/>
        <v>ago/2020</v>
      </c>
      <c r="E19498" s="206">
        <v>44064</v>
      </c>
      <c r="F19498" s="205" t="s">
        <v>210</v>
      </c>
      <c r="G19498" s="205" t="s">
        <v>287</v>
      </c>
      <c r="H19498" s="207" t="s">
        <v>196</v>
      </c>
      <c r="I19498" s="207" t="s">
        <v>130</v>
      </c>
      <c r="J19498" s="207">
        <v>-10</v>
      </c>
      <c r="K19498" s="79" t="str">
        <f>IFERROR(IFERROR(VLOOKUP(I19498,'DE-PARA'!B:D,3,0),VLOOKUP(I19498,'DE-PARA'!C:D,2,0)),"NÃO ENCONTRADO")</f>
        <v>Outras Saídas</v>
      </c>
      <c r="L19498" s="56" t="str">
        <f>VLOOKUP(K19498,'Base -Receita-Despesa'!$B:$AS,1,FALSE)</f>
        <v>Outras Saídas</v>
      </c>
    </row>
    <row r="19499" spans="1:12" x14ac:dyDescent="0.3">
      <c r="A19499" s="286" t="str">
        <f t="shared" si="608"/>
        <v>2020</v>
      </c>
      <c r="B19499" s="205" t="s">
        <v>691</v>
      </c>
      <c r="C19499" s="205" t="s">
        <v>692</v>
      </c>
      <c r="D19499" s="72" t="str">
        <f t="shared" si="609"/>
        <v>ago/2020</v>
      </c>
      <c r="E19499" s="206">
        <v>44064</v>
      </c>
      <c r="F19499" s="205" t="s">
        <v>210</v>
      </c>
      <c r="G19499" s="205" t="s">
        <v>287</v>
      </c>
      <c r="H19499" s="207" t="s">
        <v>196</v>
      </c>
      <c r="I19499" s="207" t="s">
        <v>130</v>
      </c>
      <c r="J19499" s="207">
        <v>-10</v>
      </c>
      <c r="K19499" s="79" t="str">
        <f>IFERROR(IFERROR(VLOOKUP(I19499,'DE-PARA'!B:D,3,0),VLOOKUP(I19499,'DE-PARA'!C:D,2,0)),"NÃO ENCONTRADO")</f>
        <v>Outras Saídas</v>
      </c>
      <c r="L19499" s="56" t="str">
        <f>VLOOKUP(K19499,'Base -Receita-Despesa'!$B:$AS,1,FALSE)</f>
        <v>Outras Saídas</v>
      </c>
    </row>
    <row r="19500" spans="1:12" x14ac:dyDescent="0.3">
      <c r="A19500" s="286" t="str">
        <f t="shared" si="608"/>
        <v>2020</v>
      </c>
      <c r="B19500" s="205" t="s">
        <v>691</v>
      </c>
      <c r="C19500" s="205" t="s">
        <v>692</v>
      </c>
      <c r="D19500" s="72" t="str">
        <f t="shared" si="609"/>
        <v>ago/2020</v>
      </c>
      <c r="E19500" s="206">
        <v>44067</v>
      </c>
      <c r="F19500" s="205">
        <v>244</v>
      </c>
      <c r="G19500" s="205" t="s">
        <v>287</v>
      </c>
      <c r="H19500" s="207" t="s">
        <v>3185</v>
      </c>
      <c r="I19500" s="207" t="s">
        <v>252</v>
      </c>
      <c r="J19500" s="207">
        <v>-640.20000000000005</v>
      </c>
      <c r="K19500" s="79" t="str">
        <f>IFERROR(IFERROR(VLOOKUP(I19500,'DE-PARA'!B:D,3,0),VLOOKUP(I19500,'DE-PARA'!C:D,2,0)),"NÃO ENCONTRADO")</f>
        <v>Materiais</v>
      </c>
      <c r="L19500" s="56" t="str">
        <f>VLOOKUP(K19500,'Base -Receita-Despesa'!$B:$AS,1,FALSE)</f>
        <v>Materiais</v>
      </c>
    </row>
    <row r="19501" spans="1:12" x14ac:dyDescent="0.3">
      <c r="A19501" s="286" t="str">
        <f t="shared" si="608"/>
        <v>2020</v>
      </c>
      <c r="B19501" s="205" t="s">
        <v>691</v>
      </c>
      <c r="C19501" s="205" t="s">
        <v>692</v>
      </c>
      <c r="D19501" s="72" t="str">
        <f t="shared" si="609"/>
        <v>ago/2020</v>
      </c>
      <c r="E19501" s="206">
        <v>44067</v>
      </c>
      <c r="F19501" s="205">
        <v>244</v>
      </c>
      <c r="G19501" s="205" t="s">
        <v>287</v>
      </c>
      <c r="H19501" s="207" t="s">
        <v>3185</v>
      </c>
      <c r="I19501" s="207" t="s">
        <v>189</v>
      </c>
      <c r="J19501" s="207">
        <v>-26.06</v>
      </c>
      <c r="K19501" s="79" t="str">
        <f>IFERROR(IFERROR(VLOOKUP(I19501,'DE-PARA'!B:D,3,0),VLOOKUP(I19501,'DE-PARA'!C:D,2,0)),"NÃO ENCONTRADO")</f>
        <v>Outras Saídas</v>
      </c>
      <c r="L19501" s="56" t="str">
        <f>VLOOKUP(K19501,'Base -Receita-Despesa'!$B:$AS,1,FALSE)</f>
        <v>Outras Saídas</v>
      </c>
    </row>
    <row r="19502" spans="1:12" x14ac:dyDescent="0.3">
      <c r="A19502" s="286" t="str">
        <f t="shared" si="608"/>
        <v>2020</v>
      </c>
      <c r="B19502" s="205" t="s">
        <v>691</v>
      </c>
      <c r="C19502" s="205" t="s">
        <v>692</v>
      </c>
      <c r="D19502" s="72" t="str">
        <f t="shared" si="609"/>
        <v>ago/2020</v>
      </c>
      <c r="E19502" s="206">
        <v>44067</v>
      </c>
      <c r="F19502" s="205">
        <v>9480</v>
      </c>
      <c r="G19502" s="205" t="s">
        <v>287</v>
      </c>
      <c r="H19502" s="207" t="s">
        <v>3186</v>
      </c>
      <c r="I19502" s="207" t="s">
        <v>167</v>
      </c>
      <c r="J19502" s="208">
        <v>-1064.3499999999999</v>
      </c>
      <c r="K19502" s="79" t="str">
        <f>IFERROR(IFERROR(VLOOKUP(I19502,'DE-PARA'!B:D,3,0),VLOOKUP(I19502,'DE-PARA'!C:D,2,0)),"NÃO ENCONTRADO")</f>
        <v>Materiais</v>
      </c>
      <c r="L19502" s="56" t="str">
        <f>VLOOKUP(K19502,'Base -Receita-Despesa'!$B:$AS,1,FALSE)</f>
        <v>Materiais</v>
      </c>
    </row>
    <row r="19503" spans="1:12" x14ac:dyDescent="0.3">
      <c r="A19503" s="286" t="str">
        <f t="shared" si="608"/>
        <v>2020</v>
      </c>
      <c r="B19503" s="205" t="s">
        <v>691</v>
      </c>
      <c r="C19503" s="205" t="s">
        <v>692</v>
      </c>
      <c r="D19503" s="72" t="str">
        <f t="shared" si="609"/>
        <v>ago/2020</v>
      </c>
      <c r="E19503" s="206">
        <v>44067</v>
      </c>
      <c r="F19503" s="205">
        <v>9480</v>
      </c>
      <c r="G19503" s="205" t="s">
        <v>287</v>
      </c>
      <c r="H19503" s="207" t="s">
        <v>3186</v>
      </c>
      <c r="I19503" s="207" t="s">
        <v>189</v>
      </c>
      <c r="J19503" s="207">
        <v>-35.65</v>
      </c>
      <c r="K19503" s="79" t="str">
        <f>IFERROR(IFERROR(VLOOKUP(I19503,'DE-PARA'!B:D,3,0),VLOOKUP(I19503,'DE-PARA'!C:D,2,0)),"NÃO ENCONTRADO")</f>
        <v>Outras Saídas</v>
      </c>
      <c r="L19503" s="56" t="str">
        <f>VLOOKUP(K19503,'Base -Receita-Despesa'!$B:$AS,1,FALSE)</f>
        <v>Outras Saídas</v>
      </c>
    </row>
    <row r="19504" spans="1:12" x14ac:dyDescent="0.3">
      <c r="A19504" s="286" t="str">
        <f t="shared" si="608"/>
        <v>2020</v>
      </c>
      <c r="B19504" s="205" t="s">
        <v>691</v>
      </c>
      <c r="C19504" s="205" t="s">
        <v>692</v>
      </c>
      <c r="D19504" s="72" t="str">
        <f t="shared" si="609"/>
        <v>ago/2020</v>
      </c>
      <c r="E19504" s="206">
        <v>44067</v>
      </c>
      <c r="F19504" s="205">
        <v>217</v>
      </c>
      <c r="G19504" s="205" t="s">
        <v>287</v>
      </c>
      <c r="H19504" s="207" t="s">
        <v>3187</v>
      </c>
      <c r="I19504" s="207" t="s">
        <v>134</v>
      </c>
      <c r="J19504" s="208">
        <v>-14640.6</v>
      </c>
      <c r="K19504" s="79" t="str">
        <f>IFERROR(IFERROR(VLOOKUP(I19504,'DE-PARA'!B:D,3,0),VLOOKUP(I19504,'DE-PARA'!C:D,2,0)),"NÃO ENCONTRADO")</f>
        <v>Serviços</v>
      </c>
      <c r="L19504" s="56" t="str">
        <f>VLOOKUP(K19504,'Base -Receita-Despesa'!$B:$AS,1,FALSE)</f>
        <v>Serviços</v>
      </c>
    </row>
    <row r="19505" spans="1:12" x14ac:dyDescent="0.3">
      <c r="A19505" s="286" t="str">
        <f t="shared" si="608"/>
        <v>2020</v>
      </c>
      <c r="B19505" s="205" t="s">
        <v>691</v>
      </c>
      <c r="C19505" s="205" t="s">
        <v>692</v>
      </c>
      <c r="D19505" s="72" t="str">
        <f t="shared" si="609"/>
        <v>ago/2020</v>
      </c>
      <c r="E19505" s="206">
        <v>44067</v>
      </c>
      <c r="F19505" s="205" t="s">
        <v>210</v>
      </c>
      <c r="G19505" s="205" t="s">
        <v>287</v>
      </c>
      <c r="H19505" s="207" t="s">
        <v>196</v>
      </c>
      <c r="I19505" s="207" t="s">
        <v>130</v>
      </c>
      <c r="J19505" s="207">
        <v>-10</v>
      </c>
      <c r="K19505" s="79" t="str">
        <f>IFERROR(IFERROR(VLOOKUP(I19505,'DE-PARA'!B:D,3,0),VLOOKUP(I19505,'DE-PARA'!C:D,2,0)),"NÃO ENCONTRADO")</f>
        <v>Outras Saídas</v>
      </c>
      <c r="L19505" s="56" t="str">
        <f>VLOOKUP(K19505,'Base -Receita-Despesa'!$B:$AS,1,FALSE)</f>
        <v>Outras Saídas</v>
      </c>
    </row>
    <row r="19506" spans="1:12" x14ac:dyDescent="0.3">
      <c r="A19506" s="286" t="str">
        <f t="shared" si="608"/>
        <v>2020</v>
      </c>
      <c r="B19506" s="205" t="s">
        <v>691</v>
      </c>
      <c r="C19506" s="205" t="s">
        <v>692</v>
      </c>
      <c r="D19506" s="72" t="str">
        <f t="shared" si="609"/>
        <v>ago/2020</v>
      </c>
      <c r="E19506" s="206">
        <v>44068</v>
      </c>
      <c r="F19506" s="205">
        <v>122097</v>
      </c>
      <c r="G19506" s="205" t="s">
        <v>287</v>
      </c>
      <c r="H19506" s="207" t="s">
        <v>1714</v>
      </c>
      <c r="I19506" s="207" t="s">
        <v>146</v>
      </c>
      <c r="J19506" s="208">
        <v>-7113.43</v>
      </c>
      <c r="K19506" s="79" t="str">
        <f>IFERROR(IFERROR(VLOOKUP(I19506,'DE-PARA'!B:D,3,0),VLOOKUP(I19506,'DE-PARA'!C:D,2,0)),"NÃO ENCONTRADO")</f>
        <v>Serviços</v>
      </c>
      <c r="L19506" s="56" t="str">
        <f>VLOOKUP(K19506,'Base -Receita-Despesa'!$B:$AS,1,FALSE)</f>
        <v>Serviços</v>
      </c>
    </row>
    <row r="19507" spans="1:12" x14ac:dyDescent="0.3">
      <c r="A19507" s="286" t="str">
        <f t="shared" si="608"/>
        <v>2020</v>
      </c>
      <c r="B19507" s="205" t="s">
        <v>691</v>
      </c>
      <c r="C19507" s="205" t="s">
        <v>692</v>
      </c>
      <c r="D19507" s="72" t="str">
        <f t="shared" si="609"/>
        <v>ago/2020</v>
      </c>
      <c r="E19507" s="206">
        <v>44068</v>
      </c>
      <c r="F19507" s="205">
        <v>14659</v>
      </c>
      <c r="G19507" s="205" t="s">
        <v>287</v>
      </c>
      <c r="H19507" s="207" t="s">
        <v>310</v>
      </c>
      <c r="I19507" s="207" t="s">
        <v>240</v>
      </c>
      <c r="J19507" s="208">
        <v>-3429.79</v>
      </c>
      <c r="K19507" s="79" t="str">
        <f>IFERROR(IFERROR(VLOOKUP(I19507,'DE-PARA'!B:D,3,0),VLOOKUP(I19507,'DE-PARA'!C:D,2,0)),"NÃO ENCONTRADO")</f>
        <v>Materiais</v>
      </c>
      <c r="L19507" s="56" t="str">
        <f>VLOOKUP(K19507,'Base -Receita-Despesa'!$B:$AS,1,FALSE)</f>
        <v>Materiais</v>
      </c>
    </row>
    <row r="19508" spans="1:12" x14ac:dyDescent="0.3">
      <c r="A19508" s="286" t="str">
        <f t="shared" si="608"/>
        <v>2020</v>
      </c>
      <c r="B19508" s="205" t="s">
        <v>691</v>
      </c>
      <c r="C19508" s="205" t="s">
        <v>692</v>
      </c>
      <c r="D19508" s="72" t="str">
        <f t="shared" si="609"/>
        <v>ago/2020</v>
      </c>
      <c r="E19508" s="206">
        <v>44068</v>
      </c>
      <c r="F19508" s="205">
        <v>14659</v>
      </c>
      <c r="G19508" s="205" t="s">
        <v>287</v>
      </c>
      <c r="H19508" s="207" t="s">
        <v>310</v>
      </c>
      <c r="I19508" s="207" t="s">
        <v>189</v>
      </c>
      <c r="J19508" s="207">
        <v>-304.68</v>
      </c>
      <c r="K19508" s="79" t="str">
        <f>IFERROR(IFERROR(VLOOKUP(I19508,'DE-PARA'!B:D,3,0),VLOOKUP(I19508,'DE-PARA'!C:D,2,0)),"NÃO ENCONTRADO")</f>
        <v>Outras Saídas</v>
      </c>
      <c r="L19508" s="56" t="str">
        <f>VLOOKUP(K19508,'Base -Receita-Despesa'!$B:$AS,1,FALSE)</f>
        <v>Outras Saídas</v>
      </c>
    </row>
    <row r="19509" spans="1:12" x14ac:dyDescent="0.3">
      <c r="A19509" s="286" t="str">
        <f t="shared" si="608"/>
        <v>2020</v>
      </c>
      <c r="B19509" s="205" t="s">
        <v>691</v>
      </c>
      <c r="C19509" s="205" t="s">
        <v>692</v>
      </c>
      <c r="D19509" s="72" t="str">
        <f t="shared" si="609"/>
        <v>ago/2020</v>
      </c>
      <c r="E19509" s="206">
        <v>44068</v>
      </c>
      <c r="F19509" s="205">
        <v>2531724</v>
      </c>
      <c r="G19509" s="205" t="s">
        <v>647</v>
      </c>
      <c r="H19509" s="207" t="s">
        <v>3188</v>
      </c>
      <c r="I19509" s="207" t="s">
        <v>134</v>
      </c>
      <c r="J19509" s="208">
        <v>-10502.53</v>
      </c>
      <c r="K19509" s="79" t="str">
        <f>IFERROR(IFERROR(VLOOKUP(I19509,'DE-PARA'!B:D,3,0),VLOOKUP(I19509,'DE-PARA'!C:D,2,0)),"NÃO ENCONTRADO")</f>
        <v>Serviços</v>
      </c>
      <c r="L19509" s="56" t="str">
        <f>VLOOKUP(K19509,'Base -Receita-Despesa'!$B:$AS,1,FALSE)</f>
        <v>Serviços</v>
      </c>
    </row>
    <row r="19510" spans="1:12" x14ac:dyDescent="0.3">
      <c r="A19510" s="286" t="str">
        <f t="shared" si="608"/>
        <v>2020</v>
      </c>
      <c r="B19510" s="205" t="s">
        <v>691</v>
      </c>
      <c r="C19510" s="205" t="s">
        <v>692</v>
      </c>
      <c r="D19510" s="72" t="str">
        <f t="shared" si="609"/>
        <v>ago/2020</v>
      </c>
      <c r="E19510" s="206">
        <v>44068</v>
      </c>
      <c r="F19510" s="205">
        <v>8827</v>
      </c>
      <c r="G19510" s="205" t="s">
        <v>287</v>
      </c>
      <c r="H19510" s="207" t="s">
        <v>2710</v>
      </c>
      <c r="I19510" s="207" t="s">
        <v>192</v>
      </c>
      <c r="J19510" s="208">
        <v>-6098.76</v>
      </c>
      <c r="K19510" s="79" t="str">
        <f>IFERROR(IFERROR(VLOOKUP(I19510,'DE-PARA'!B:D,3,0),VLOOKUP(I19510,'DE-PARA'!C:D,2,0)),"NÃO ENCONTRADO")</f>
        <v>Serviços</v>
      </c>
      <c r="L19510" s="56" t="str">
        <f>VLOOKUP(K19510,'Base -Receita-Despesa'!$B:$AS,1,FALSE)</f>
        <v>Serviços</v>
      </c>
    </row>
    <row r="19511" spans="1:12" x14ac:dyDescent="0.3">
      <c r="A19511" s="286" t="str">
        <f t="shared" ref="A19511:A19574" si="610">IF(K19511="NÃO ENCONTRADO",0,RIGHT(D19511,4))</f>
        <v>2020</v>
      </c>
      <c r="B19511" s="205" t="s">
        <v>691</v>
      </c>
      <c r="C19511" s="205" t="s">
        <v>692</v>
      </c>
      <c r="D19511" s="72" t="str">
        <f t="shared" si="609"/>
        <v>ago/2020</v>
      </c>
      <c r="E19511" s="206">
        <v>44068</v>
      </c>
      <c r="F19511" s="205" t="s">
        <v>125</v>
      </c>
      <c r="G19511" s="205" t="s">
        <v>287</v>
      </c>
      <c r="H19511" s="207" t="s">
        <v>2932</v>
      </c>
      <c r="I19511" s="207" t="s">
        <v>126</v>
      </c>
      <c r="J19511" s="207">
        <v>-646.02</v>
      </c>
      <c r="K19511" s="79" t="str">
        <f>IFERROR(IFERROR(VLOOKUP(I19511,'DE-PARA'!B:D,3,0),VLOOKUP(I19511,'DE-PARA'!C:D,2,0)),"NÃO ENCONTRADO")</f>
        <v>Rescisões Trabalhistas</v>
      </c>
      <c r="L19511" s="56" t="str">
        <f>VLOOKUP(K19511,'Base -Receita-Despesa'!$B:$AS,1,FALSE)</f>
        <v>Rescisões Trabalhistas</v>
      </c>
    </row>
    <row r="19512" spans="1:12" x14ac:dyDescent="0.3">
      <c r="A19512" s="286" t="str">
        <f t="shared" si="610"/>
        <v>2020</v>
      </c>
      <c r="B19512" s="205" t="s">
        <v>691</v>
      </c>
      <c r="C19512" s="205" t="s">
        <v>692</v>
      </c>
      <c r="D19512" s="72" t="str">
        <f t="shared" si="609"/>
        <v>ago/2020</v>
      </c>
      <c r="E19512" s="206">
        <v>44068</v>
      </c>
      <c r="F19512" s="205" t="s">
        <v>210</v>
      </c>
      <c r="G19512" s="205" t="s">
        <v>287</v>
      </c>
      <c r="H19512" s="207" t="s">
        <v>196</v>
      </c>
      <c r="I19512" s="207" t="s">
        <v>130</v>
      </c>
      <c r="J19512" s="207">
        <v>-10</v>
      </c>
      <c r="K19512" s="79" t="str">
        <f>IFERROR(IFERROR(VLOOKUP(I19512,'DE-PARA'!B:D,3,0),VLOOKUP(I19512,'DE-PARA'!C:D,2,0)),"NÃO ENCONTRADO")</f>
        <v>Outras Saídas</v>
      </c>
      <c r="L19512" s="56" t="str">
        <f>VLOOKUP(K19512,'Base -Receita-Despesa'!$B:$AS,1,FALSE)</f>
        <v>Outras Saídas</v>
      </c>
    </row>
    <row r="19513" spans="1:12" x14ac:dyDescent="0.3">
      <c r="A19513" s="286" t="str">
        <f t="shared" si="610"/>
        <v>2020</v>
      </c>
      <c r="B19513" s="205" t="s">
        <v>691</v>
      </c>
      <c r="C19513" s="205" t="s">
        <v>692</v>
      </c>
      <c r="D19513" s="72" t="str">
        <f t="shared" si="609"/>
        <v>ago/2020</v>
      </c>
      <c r="E19513" s="206">
        <v>44068</v>
      </c>
      <c r="F19513" s="205" t="s">
        <v>210</v>
      </c>
      <c r="G19513" s="205" t="s">
        <v>287</v>
      </c>
      <c r="H19513" s="207" t="s">
        <v>196</v>
      </c>
      <c r="I19513" s="207" t="s">
        <v>130</v>
      </c>
      <c r="J19513" s="207">
        <v>-10</v>
      </c>
      <c r="K19513" s="79" t="str">
        <f>IFERROR(IFERROR(VLOOKUP(I19513,'DE-PARA'!B:D,3,0),VLOOKUP(I19513,'DE-PARA'!C:D,2,0)),"NÃO ENCONTRADO")</f>
        <v>Outras Saídas</v>
      </c>
      <c r="L19513" s="56" t="str">
        <f>VLOOKUP(K19513,'Base -Receita-Despesa'!$B:$AS,1,FALSE)</f>
        <v>Outras Saídas</v>
      </c>
    </row>
    <row r="19514" spans="1:12" x14ac:dyDescent="0.3">
      <c r="A19514" s="286" t="str">
        <f t="shared" si="610"/>
        <v>2020</v>
      </c>
      <c r="B19514" s="205" t="s">
        <v>691</v>
      </c>
      <c r="C19514" s="205" t="s">
        <v>692</v>
      </c>
      <c r="D19514" s="72" t="str">
        <f t="shared" si="609"/>
        <v>ago/2020</v>
      </c>
      <c r="E19514" s="206">
        <v>44068</v>
      </c>
      <c r="F19514" s="205" t="s">
        <v>210</v>
      </c>
      <c r="G19514" s="205" t="s">
        <v>287</v>
      </c>
      <c r="H19514" s="207" t="s">
        <v>196</v>
      </c>
      <c r="I19514" s="207" t="s">
        <v>130</v>
      </c>
      <c r="J19514" s="207">
        <v>-10</v>
      </c>
      <c r="K19514" s="79" t="str">
        <f>IFERROR(IFERROR(VLOOKUP(I19514,'DE-PARA'!B:D,3,0),VLOOKUP(I19514,'DE-PARA'!C:D,2,0)),"NÃO ENCONTRADO")</f>
        <v>Outras Saídas</v>
      </c>
      <c r="L19514" s="56" t="str">
        <f>VLOOKUP(K19514,'Base -Receita-Despesa'!$B:$AS,1,FALSE)</f>
        <v>Outras Saídas</v>
      </c>
    </row>
    <row r="19515" spans="1:12" x14ac:dyDescent="0.3">
      <c r="A19515" s="286" t="str">
        <f t="shared" si="610"/>
        <v>2020</v>
      </c>
      <c r="B19515" s="205" t="s">
        <v>691</v>
      </c>
      <c r="C19515" s="205" t="s">
        <v>692</v>
      </c>
      <c r="D19515" s="72" t="str">
        <f t="shared" si="609"/>
        <v>ago/2020</v>
      </c>
      <c r="E19515" s="206">
        <v>44069</v>
      </c>
      <c r="F19515" s="205">
        <v>75912</v>
      </c>
      <c r="G19515" s="205" t="s">
        <v>287</v>
      </c>
      <c r="H19515" s="207" t="s">
        <v>1365</v>
      </c>
      <c r="I19515" s="207" t="s">
        <v>241</v>
      </c>
      <c r="J19515" s="208">
        <v>-1008</v>
      </c>
      <c r="K19515" s="79" t="str">
        <f>IFERROR(IFERROR(VLOOKUP(I19515,'DE-PARA'!B:D,3,0),VLOOKUP(I19515,'DE-PARA'!C:D,2,0)),"NÃO ENCONTRADO")</f>
        <v>Materiais</v>
      </c>
      <c r="L19515" s="56" t="str">
        <f>VLOOKUP(K19515,'Base -Receita-Despesa'!$B:$AS,1,FALSE)</f>
        <v>Materiais</v>
      </c>
    </row>
    <row r="19516" spans="1:12" x14ac:dyDescent="0.3">
      <c r="A19516" s="286" t="str">
        <f t="shared" si="610"/>
        <v>2020</v>
      </c>
      <c r="B19516" s="205" t="s">
        <v>691</v>
      </c>
      <c r="C19516" s="205" t="s">
        <v>692</v>
      </c>
      <c r="D19516" s="72" t="str">
        <f t="shared" si="609"/>
        <v>ago/2020</v>
      </c>
      <c r="E19516" s="206">
        <v>44069</v>
      </c>
      <c r="F19516" s="205">
        <v>75912</v>
      </c>
      <c r="G19516" s="205" t="s">
        <v>287</v>
      </c>
      <c r="H19516" s="207" t="s">
        <v>1365</v>
      </c>
      <c r="I19516" s="207" t="s">
        <v>189</v>
      </c>
      <c r="J19516" s="207">
        <v>-238.47</v>
      </c>
      <c r="K19516" s="79" t="str">
        <f>IFERROR(IFERROR(VLOOKUP(I19516,'DE-PARA'!B:D,3,0),VLOOKUP(I19516,'DE-PARA'!C:D,2,0)),"NÃO ENCONTRADO")</f>
        <v>Outras Saídas</v>
      </c>
      <c r="L19516" s="56" t="str">
        <f>VLOOKUP(K19516,'Base -Receita-Despesa'!$B:$AS,1,FALSE)</f>
        <v>Outras Saídas</v>
      </c>
    </row>
    <row r="19517" spans="1:12" x14ac:dyDescent="0.3">
      <c r="A19517" s="286" t="str">
        <f t="shared" si="610"/>
        <v>2020</v>
      </c>
      <c r="B19517" s="205" t="s">
        <v>691</v>
      </c>
      <c r="C19517" s="205" t="s">
        <v>692</v>
      </c>
      <c r="D19517" s="72" t="str">
        <f t="shared" si="609"/>
        <v>ago/2020</v>
      </c>
      <c r="E19517" s="206">
        <v>44069</v>
      </c>
      <c r="F19517" s="205">
        <v>75913</v>
      </c>
      <c r="G19517" s="205" t="s">
        <v>287</v>
      </c>
      <c r="H19517" s="207" t="s">
        <v>1365</v>
      </c>
      <c r="I19517" s="207" t="s">
        <v>241</v>
      </c>
      <c r="J19517" s="207">
        <v>-282.2</v>
      </c>
      <c r="K19517" s="79" t="str">
        <f>IFERROR(IFERROR(VLOOKUP(I19517,'DE-PARA'!B:D,3,0),VLOOKUP(I19517,'DE-PARA'!C:D,2,0)),"NÃO ENCONTRADO")</f>
        <v>Materiais</v>
      </c>
      <c r="L19517" s="56" t="str">
        <f>VLOOKUP(K19517,'Base -Receita-Despesa'!$B:$AS,1,FALSE)</f>
        <v>Materiais</v>
      </c>
    </row>
    <row r="19518" spans="1:12" x14ac:dyDescent="0.3">
      <c r="A19518" s="286" t="str">
        <f t="shared" si="610"/>
        <v>2020</v>
      </c>
      <c r="B19518" s="205" t="s">
        <v>691</v>
      </c>
      <c r="C19518" s="205" t="s">
        <v>692</v>
      </c>
      <c r="D19518" s="72" t="str">
        <f t="shared" si="609"/>
        <v>ago/2020</v>
      </c>
      <c r="E19518" s="206">
        <v>44069</v>
      </c>
      <c r="F19518" s="205">
        <v>75913</v>
      </c>
      <c r="G19518" s="205" t="s">
        <v>287</v>
      </c>
      <c r="H19518" s="207" t="s">
        <v>1365</v>
      </c>
      <c r="I19518" s="207" t="s">
        <v>189</v>
      </c>
      <c r="J19518" s="207">
        <v>-96.09</v>
      </c>
      <c r="K19518" s="79" t="str">
        <f>IFERROR(IFERROR(VLOOKUP(I19518,'DE-PARA'!B:D,3,0),VLOOKUP(I19518,'DE-PARA'!C:D,2,0)),"NÃO ENCONTRADO")</f>
        <v>Outras Saídas</v>
      </c>
      <c r="L19518" s="56" t="str">
        <f>VLOOKUP(K19518,'Base -Receita-Despesa'!$B:$AS,1,FALSE)</f>
        <v>Outras Saídas</v>
      </c>
    </row>
    <row r="19519" spans="1:12" x14ac:dyDescent="0.3">
      <c r="A19519" s="286" t="str">
        <f t="shared" si="610"/>
        <v>2020</v>
      </c>
      <c r="B19519" s="205" t="s">
        <v>691</v>
      </c>
      <c r="C19519" s="205" t="s">
        <v>692</v>
      </c>
      <c r="D19519" s="72" t="str">
        <f t="shared" si="609"/>
        <v>ago/2020</v>
      </c>
      <c r="E19519" s="206">
        <v>44069</v>
      </c>
      <c r="F19519" s="205">
        <v>26141</v>
      </c>
      <c r="G19519" s="205" t="s">
        <v>287</v>
      </c>
      <c r="H19519" s="207" t="s">
        <v>180</v>
      </c>
      <c r="I19519" s="207" t="s">
        <v>242</v>
      </c>
      <c r="J19519" s="207">
        <v>-167.7</v>
      </c>
      <c r="K19519" s="79" t="str">
        <f>IFERROR(IFERROR(VLOOKUP(I19519,'DE-PARA'!B:D,3,0),VLOOKUP(I19519,'DE-PARA'!C:D,2,0)),"NÃO ENCONTRADO")</f>
        <v>Materiais</v>
      </c>
      <c r="L19519" s="56" t="str">
        <f>VLOOKUP(K19519,'Base -Receita-Despesa'!$B:$AS,1,FALSE)</f>
        <v>Materiais</v>
      </c>
    </row>
    <row r="19520" spans="1:12" x14ac:dyDescent="0.3">
      <c r="A19520" s="286" t="str">
        <f t="shared" si="610"/>
        <v>2020</v>
      </c>
      <c r="B19520" s="205" t="s">
        <v>691</v>
      </c>
      <c r="C19520" s="205" t="s">
        <v>692</v>
      </c>
      <c r="D19520" s="72" t="str">
        <f t="shared" si="609"/>
        <v>ago/2020</v>
      </c>
      <c r="E19520" s="206">
        <v>44069</v>
      </c>
      <c r="F19520" s="205">
        <v>26141</v>
      </c>
      <c r="G19520" s="205" t="s">
        <v>287</v>
      </c>
      <c r="H19520" s="207" t="s">
        <v>180</v>
      </c>
      <c r="I19520" s="207" t="s">
        <v>189</v>
      </c>
      <c r="J19520" s="207">
        <v>-6.37</v>
      </c>
      <c r="K19520" s="79" t="str">
        <f>IFERROR(IFERROR(VLOOKUP(I19520,'DE-PARA'!B:D,3,0),VLOOKUP(I19520,'DE-PARA'!C:D,2,0)),"NÃO ENCONTRADO")</f>
        <v>Outras Saídas</v>
      </c>
      <c r="L19520" s="56" t="str">
        <f>VLOOKUP(K19520,'Base -Receita-Despesa'!$B:$AS,1,FALSE)</f>
        <v>Outras Saídas</v>
      </c>
    </row>
    <row r="19521" spans="1:12" x14ac:dyDescent="0.3">
      <c r="A19521" s="286" t="str">
        <f t="shared" si="610"/>
        <v>2020</v>
      </c>
      <c r="B19521" s="205" t="s">
        <v>691</v>
      </c>
      <c r="C19521" s="205" t="s">
        <v>692</v>
      </c>
      <c r="D19521" s="72" t="str">
        <f t="shared" si="609"/>
        <v>ago/2020</v>
      </c>
      <c r="E19521" s="206">
        <v>44069</v>
      </c>
      <c r="F19521" s="205" t="s">
        <v>210</v>
      </c>
      <c r="G19521" s="205" t="s">
        <v>287</v>
      </c>
      <c r="H19521" s="207" t="s">
        <v>196</v>
      </c>
      <c r="I19521" s="207" t="s">
        <v>130</v>
      </c>
      <c r="J19521" s="207">
        <v>-10</v>
      </c>
      <c r="K19521" s="79" t="str">
        <f>IFERROR(IFERROR(VLOOKUP(I19521,'DE-PARA'!B:D,3,0),VLOOKUP(I19521,'DE-PARA'!C:D,2,0)),"NÃO ENCONTRADO")</f>
        <v>Outras Saídas</v>
      </c>
      <c r="L19521" s="56" t="str">
        <f>VLOOKUP(K19521,'Base -Receita-Despesa'!$B:$AS,1,FALSE)</f>
        <v>Outras Saídas</v>
      </c>
    </row>
    <row r="19522" spans="1:12" x14ac:dyDescent="0.3">
      <c r="A19522" s="286" t="str">
        <f t="shared" si="610"/>
        <v>2020</v>
      </c>
      <c r="B19522" s="205" t="s">
        <v>691</v>
      </c>
      <c r="C19522" s="205" t="s">
        <v>692</v>
      </c>
      <c r="D19522" s="72" t="str">
        <f t="shared" si="609"/>
        <v>ago/2020</v>
      </c>
      <c r="E19522" s="206">
        <v>44069</v>
      </c>
      <c r="F19522" s="205" t="s">
        <v>210</v>
      </c>
      <c r="G19522" s="205" t="s">
        <v>287</v>
      </c>
      <c r="H19522" s="207" t="s">
        <v>196</v>
      </c>
      <c r="I19522" s="207" t="s">
        <v>130</v>
      </c>
      <c r="J19522" s="207">
        <v>-10</v>
      </c>
      <c r="K19522" s="79" t="str">
        <f>IFERROR(IFERROR(VLOOKUP(I19522,'DE-PARA'!B:D,3,0),VLOOKUP(I19522,'DE-PARA'!C:D,2,0)),"NÃO ENCONTRADO")</f>
        <v>Outras Saídas</v>
      </c>
      <c r="L19522" s="56" t="str">
        <f>VLOOKUP(K19522,'Base -Receita-Despesa'!$B:$AS,1,FALSE)</f>
        <v>Outras Saídas</v>
      </c>
    </row>
    <row r="19523" spans="1:12" x14ac:dyDescent="0.3">
      <c r="A19523" s="286" t="str">
        <f t="shared" si="610"/>
        <v>2020</v>
      </c>
      <c r="B19523" s="205" t="s">
        <v>691</v>
      </c>
      <c r="C19523" s="205" t="s">
        <v>692</v>
      </c>
      <c r="D19523" s="72" t="str">
        <f t="shared" si="609"/>
        <v>ago/2020</v>
      </c>
      <c r="E19523" s="206">
        <v>44070</v>
      </c>
      <c r="F19523" s="205">
        <v>37401</v>
      </c>
      <c r="G19523" s="205" t="s">
        <v>287</v>
      </c>
      <c r="H19523" s="207" t="s">
        <v>2278</v>
      </c>
      <c r="I19523" s="207" t="s">
        <v>241</v>
      </c>
      <c r="J19523" s="208">
        <v>-3877.9</v>
      </c>
      <c r="K19523" s="79" t="str">
        <f>IFERROR(IFERROR(VLOOKUP(I19523,'DE-PARA'!B:D,3,0),VLOOKUP(I19523,'DE-PARA'!C:D,2,0)),"NÃO ENCONTRADO")</f>
        <v>Materiais</v>
      </c>
      <c r="L19523" s="56" t="str">
        <f>VLOOKUP(K19523,'Base -Receita-Despesa'!$B:$AS,1,FALSE)</f>
        <v>Materiais</v>
      </c>
    </row>
    <row r="19524" spans="1:12" x14ac:dyDescent="0.3">
      <c r="A19524" s="286" t="str">
        <f t="shared" si="610"/>
        <v>2020</v>
      </c>
      <c r="B19524" s="205" t="s">
        <v>691</v>
      </c>
      <c r="C19524" s="205" t="s">
        <v>692</v>
      </c>
      <c r="D19524" s="72" t="str">
        <f t="shared" ref="D19524:D19587" si="611">TEXT(E19524,"mmm/aaaa")</f>
        <v>ago/2020</v>
      </c>
      <c r="E19524" s="206">
        <v>44070</v>
      </c>
      <c r="F19524" s="205">
        <v>37259</v>
      </c>
      <c r="G19524" s="205" t="s">
        <v>287</v>
      </c>
      <c r="H19524" s="207" t="s">
        <v>2278</v>
      </c>
      <c r="I19524" s="207" t="s">
        <v>241</v>
      </c>
      <c r="J19524" s="207">
        <v>-169.7</v>
      </c>
      <c r="K19524" s="79" t="str">
        <f>IFERROR(IFERROR(VLOOKUP(I19524,'DE-PARA'!B:D,3,0),VLOOKUP(I19524,'DE-PARA'!C:D,2,0)),"NÃO ENCONTRADO")</f>
        <v>Materiais</v>
      </c>
      <c r="L19524" s="56" t="str">
        <f>VLOOKUP(K19524,'Base -Receita-Despesa'!$B:$AS,1,FALSE)</f>
        <v>Materiais</v>
      </c>
    </row>
    <row r="19525" spans="1:12" x14ac:dyDescent="0.3">
      <c r="A19525" s="286" t="str">
        <f t="shared" si="610"/>
        <v>2020</v>
      </c>
      <c r="B19525" s="205" t="s">
        <v>691</v>
      </c>
      <c r="C19525" s="205" t="s">
        <v>692</v>
      </c>
      <c r="D19525" s="72" t="str">
        <f t="shared" si="611"/>
        <v>ago/2020</v>
      </c>
      <c r="E19525" s="206">
        <v>44070</v>
      </c>
      <c r="F19525" s="205">
        <v>37360</v>
      </c>
      <c r="G19525" s="205" t="s">
        <v>287</v>
      </c>
      <c r="H19525" s="207" t="s">
        <v>2278</v>
      </c>
      <c r="I19525" s="207" t="s">
        <v>241</v>
      </c>
      <c r="J19525" s="207">
        <v>-383.88</v>
      </c>
      <c r="K19525" s="79" t="str">
        <f>IFERROR(IFERROR(VLOOKUP(I19525,'DE-PARA'!B:D,3,0),VLOOKUP(I19525,'DE-PARA'!C:D,2,0)),"NÃO ENCONTRADO")</f>
        <v>Materiais</v>
      </c>
      <c r="L19525" s="56" t="str">
        <f>VLOOKUP(K19525,'Base -Receita-Despesa'!$B:$AS,1,FALSE)</f>
        <v>Materiais</v>
      </c>
    </row>
    <row r="19526" spans="1:12" x14ac:dyDescent="0.3">
      <c r="A19526" s="286" t="str">
        <f t="shared" si="610"/>
        <v>2020</v>
      </c>
      <c r="B19526" s="205" t="s">
        <v>691</v>
      </c>
      <c r="C19526" s="205" t="s">
        <v>692</v>
      </c>
      <c r="D19526" s="72" t="str">
        <f t="shared" si="611"/>
        <v>ago/2020</v>
      </c>
      <c r="E19526" s="206">
        <v>44070</v>
      </c>
      <c r="F19526" s="205">
        <v>202017263</v>
      </c>
      <c r="G19526" s="205" t="s">
        <v>287</v>
      </c>
      <c r="H19526" s="207" t="s">
        <v>3189</v>
      </c>
      <c r="I19526" s="207" t="s">
        <v>118</v>
      </c>
      <c r="J19526" s="207">
        <v>-436.7</v>
      </c>
      <c r="K19526" s="79" t="str">
        <f>IFERROR(IFERROR(VLOOKUP(I19526,'DE-PARA'!B:D,3,0),VLOOKUP(I19526,'DE-PARA'!C:D,2,0)),"NÃO ENCONTRADO")</f>
        <v>Serviços</v>
      </c>
      <c r="L19526" s="56" t="str">
        <f>VLOOKUP(K19526,'Base -Receita-Despesa'!$B:$AS,1,FALSE)</f>
        <v>Serviços</v>
      </c>
    </row>
    <row r="19527" spans="1:12" x14ac:dyDescent="0.3">
      <c r="A19527" s="286" t="str">
        <f t="shared" si="610"/>
        <v>2020</v>
      </c>
      <c r="B19527" s="205" t="s">
        <v>691</v>
      </c>
      <c r="C19527" s="205" t="s">
        <v>692</v>
      </c>
      <c r="D19527" s="72" t="str">
        <f t="shared" si="611"/>
        <v>ago/2020</v>
      </c>
      <c r="E19527" s="206">
        <v>44070</v>
      </c>
      <c r="F19527" s="205">
        <v>900348</v>
      </c>
      <c r="G19527" s="205" t="s">
        <v>287</v>
      </c>
      <c r="H19527" s="207" t="s">
        <v>3061</v>
      </c>
      <c r="I19527" s="207" t="s">
        <v>240</v>
      </c>
      <c r="J19527" s="207">
        <v>-665.79</v>
      </c>
      <c r="K19527" s="79" t="str">
        <f>IFERROR(IFERROR(VLOOKUP(I19527,'DE-PARA'!B:D,3,0),VLOOKUP(I19527,'DE-PARA'!C:D,2,0)),"NÃO ENCONTRADO")</f>
        <v>Materiais</v>
      </c>
      <c r="L19527" s="56" t="str">
        <f>VLOOKUP(K19527,'Base -Receita-Despesa'!$B:$AS,1,FALSE)</f>
        <v>Materiais</v>
      </c>
    </row>
    <row r="19528" spans="1:12" x14ac:dyDescent="0.3">
      <c r="A19528" s="286" t="str">
        <f t="shared" si="610"/>
        <v>2020</v>
      </c>
      <c r="B19528" s="205" t="s">
        <v>691</v>
      </c>
      <c r="C19528" s="205" t="s">
        <v>692</v>
      </c>
      <c r="D19528" s="72" t="str">
        <f t="shared" si="611"/>
        <v>ago/2020</v>
      </c>
      <c r="E19528" s="206">
        <v>44070</v>
      </c>
      <c r="F19528" s="205">
        <v>899087</v>
      </c>
      <c r="G19528" s="205" t="s">
        <v>303</v>
      </c>
      <c r="H19528" s="207" t="s">
        <v>3061</v>
      </c>
      <c r="I19528" s="207" t="s">
        <v>241</v>
      </c>
      <c r="J19528" s="207">
        <v>-90</v>
      </c>
      <c r="K19528" s="79" t="str">
        <f>IFERROR(IFERROR(VLOOKUP(I19528,'DE-PARA'!B:D,3,0),VLOOKUP(I19528,'DE-PARA'!C:D,2,0)),"NÃO ENCONTRADO")</f>
        <v>Materiais</v>
      </c>
      <c r="L19528" s="56" t="str">
        <f>VLOOKUP(K19528,'Base -Receita-Despesa'!$B:$AS,1,FALSE)</f>
        <v>Materiais</v>
      </c>
    </row>
    <row r="19529" spans="1:12" x14ac:dyDescent="0.3">
      <c r="A19529" s="286" t="str">
        <f t="shared" si="610"/>
        <v>2020</v>
      </c>
      <c r="B19529" s="205" t="s">
        <v>691</v>
      </c>
      <c r="C19529" s="205" t="s">
        <v>692</v>
      </c>
      <c r="D19529" s="72" t="str">
        <f t="shared" si="611"/>
        <v>ago/2020</v>
      </c>
      <c r="E19529" s="206">
        <v>44070</v>
      </c>
      <c r="F19529" s="205">
        <v>896381</v>
      </c>
      <c r="G19529" s="205" t="s">
        <v>313</v>
      </c>
      <c r="H19529" s="207" t="s">
        <v>3061</v>
      </c>
      <c r="I19529" s="207" t="s">
        <v>240</v>
      </c>
      <c r="J19529" s="208">
        <v>-1208.32</v>
      </c>
      <c r="K19529" s="79" t="str">
        <f>IFERROR(IFERROR(VLOOKUP(I19529,'DE-PARA'!B:D,3,0),VLOOKUP(I19529,'DE-PARA'!C:D,2,0)),"NÃO ENCONTRADO")</f>
        <v>Materiais</v>
      </c>
      <c r="L19529" s="56" t="str">
        <f>VLOOKUP(K19529,'Base -Receita-Despesa'!$B:$AS,1,FALSE)</f>
        <v>Materiais</v>
      </c>
    </row>
    <row r="19530" spans="1:12" x14ac:dyDescent="0.3">
      <c r="A19530" s="286" t="str">
        <f t="shared" si="610"/>
        <v>2020</v>
      </c>
      <c r="B19530" s="205" t="s">
        <v>691</v>
      </c>
      <c r="C19530" s="205" t="s">
        <v>692</v>
      </c>
      <c r="D19530" s="72" t="str">
        <f t="shared" si="611"/>
        <v>ago/2020</v>
      </c>
      <c r="E19530" s="206">
        <v>44070</v>
      </c>
      <c r="F19530" s="205">
        <v>896339</v>
      </c>
      <c r="G19530" s="205" t="s">
        <v>313</v>
      </c>
      <c r="H19530" s="207" t="s">
        <v>3061</v>
      </c>
      <c r="I19530" s="207" t="s">
        <v>241</v>
      </c>
      <c r="J19530" s="208">
        <v>-1203.8499999999999</v>
      </c>
      <c r="K19530" s="79" t="str">
        <f>IFERROR(IFERROR(VLOOKUP(I19530,'DE-PARA'!B:D,3,0),VLOOKUP(I19530,'DE-PARA'!C:D,2,0)),"NÃO ENCONTRADO")</f>
        <v>Materiais</v>
      </c>
      <c r="L19530" s="56" t="str">
        <f>VLOOKUP(K19530,'Base -Receita-Despesa'!$B:$AS,1,FALSE)</f>
        <v>Materiais</v>
      </c>
    </row>
    <row r="19531" spans="1:12" x14ac:dyDescent="0.3">
      <c r="A19531" s="286" t="str">
        <f t="shared" si="610"/>
        <v>2020</v>
      </c>
      <c r="B19531" s="205" t="s">
        <v>691</v>
      </c>
      <c r="C19531" s="205" t="s">
        <v>692</v>
      </c>
      <c r="D19531" s="72" t="str">
        <f t="shared" si="611"/>
        <v>ago/2020</v>
      </c>
      <c r="E19531" s="206">
        <v>44070</v>
      </c>
      <c r="F19531" s="205">
        <v>896095</v>
      </c>
      <c r="G19531" s="205" t="s">
        <v>289</v>
      </c>
      <c r="H19531" s="207" t="s">
        <v>3061</v>
      </c>
      <c r="I19531" s="207" t="s">
        <v>241</v>
      </c>
      <c r="J19531" s="208">
        <v>-1829.52</v>
      </c>
      <c r="K19531" s="79" t="str">
        <f>IFERROR(IFERROR(VLOOKUP(I19531,'DE-PARA'!B:D,3,0),VLOOKUP(I19531,'DE-PARA'!C:D,2,0)),"NÃO ENCONTRADO")</f>
        <v>Materiais</v>
      </c>
      <c r="L19531" s="56" t="str">
        <f>VLOOKUP(K19531,'Base -Receita-Despesa'!$B:$AS,1,FALSE)</f>
        <v>Materiais</v>
      </c>
    </row>
    <row r="19532" spans="1:12" x14ac:dyDescent="0.3">
      <c r="A19532" s="286" t="str">
        <f t="shared" si="610"/>
        <v>2020</v>
      </c>
      <c r="B19532" s="205" t="s">
        <v>691</v>
      </c>
      <c r="C19532" s="205" t="s">
        <v>692</v>
      </c>
      <c r="D19532" s="72" t="str">
        <f t="shared" si="611"/>
        <v>ago/2020</v>
      </c>
      <c r="E19532" s="206">
        <v>44070</v>
      </c>
      <c r="F19532" s="205">
        <v>898942</v>
      </c>
      <c r="G19532" s="205" t="s">
        <v>287</v>
      </c>
      <c r="H19532" s="207" t="s">
        <v>3061</v>
      </c>
      <c r="I19532" s="207" t="s">
        <v>240</v>
      </c>
      <c r="J19532" s="207">
        <v>-370</v>
      </c>
      <c r="K19532" s="79" t="str">
        <f>IFERROR(IFERROR(VLOOKUP(I19532,'DE-PARA'!B:D,3,0),VLOOKUP(I19532,'DE-PARA'!C:D,2,0)),"NÃO ENCONTRADO")</f>
        <v>Materiais</v>
      </c>
      <c r="L19532" s="56" t="str">
        <f>VLOOKUP(K19532,'Base -Receita-Despesa'!$B:$AS,1,FALSE)</f>
        <v>Materiais</v>
      </c>
    </row>
    <row r="19533" spans="1:12" x14ac:dyDescent="0.3">
      <c r="A19533" s="286" t="str">
        <f t="shared" si="610"/>
        <v>2020</v>
      </c>
      <c r="B19533" s="205" t="s">
        <v>691</v>
      </c>
      <c r="C19533" s="205" t="s">
        <v>692</v>
      </c>
      <c r="D19533" s="72" t="str">
        <f t="shared" si="611"/>
        <v>ago/2020</v>
      </c>
      <c r="E19533" s="206">
        <v>44070</v>
      </c>
      <c r="F19533" s="205">
        <v>899083</v>
      </c>
      <c r="G19533" s="205" t="s">
        <v>303</v>
      </c>
      <c r="H19533" s="207" t="s">
        <v>3061</v>
      </c>
      <c r="I19533" s="207" t="s">
        <v>241</v>
      </c>
      <c r="J19533" s="207">
        <v>-739.49</v>
      </c>
      <c r="K19533" s="79" t="str">
        <f>IFERROR(IFERROR(VLOOKUP(I19533,'DE-PARA'!B:D,3,0),VLOOKUP(I19533,'DE-PARA'!C:D,2,0)),"NÃO ENCONTRADO")</f>
        <v>Materiais</v>
      </c>
      <c r="L19533" s="56" t="str">
        <f>VLOOKUP(K19533,'Base -Receita-Despesa'!$B:$AS,1,FALSE)</f>
        <v>Materiais</v>
      </c>
    </row>
    <row r="19534" spans="1:12" x14ac:dyDescent="0.3">
      <c r="A19534" s="286" t="str">
        <f t="shared" si="610"/>
        <v>2020</v>
      </c>
      <c r="B19534" s="205" t="s">
        <v>691</v>
      </c>
      <c r="C19534" s="205" t="s">
        <v>692</v>
      </c>
      <c r="D19534" s="72" t="str">
        <f t="shared" si="611"/>
        <v>ago/2020</v>
      </c>
      <c r="E19534" s="206">
        <v>44070</v>
      </c>
      <c r="F19534" s="205">
        <v>899080</v>
      </c>
      <c r="G19534" s="205" t="s">
        <v>287</v>
      </c>
      <c r="H19534" s="207" t="s">
        <v>3061</v>
      </c>
      <c r="I19534" s="207" t="s">
        <v>240</v>
      </c>
      <c r="J19534" s="207">
        <v>-278.86</v>
      </c>
      <c r="K19534" s="79" t="str">
        <f>IFERROR(IFERROR(VLOOKUP(I19534,'DE-PARA'!B:D,3,0),VLOOKUP(I19534,'DE-PARA'!C:D,2,0)),"NÃO ENCONTRADO")</f>
        <v>Materiais</v>
      </c>
      <c r="L19534" s="56" t="str">
        <f>VLOOKUP(K19534,'Base -Receita-Despesa'!$B:$AS,1,FALSE)</f>
        <v>Materiais</v>
      </c>
    </row>
    <row r="19535" spans="1:12" x14ac:dyDescent="0.3">
      <c r="A19535" s="286" t="str">
        <f t="shared" si="610"/>
        <v>2020</v>
      </c>
      <c r="B19535" s="205" t="s">
        <v>691</v>
      </c>
      <c r="C19535" s="205" t="s">
        <v>692</v>
      </c>
      <c r="D19535" s="72" t="str">
        <f t="shared" si="611"/>
        <v>ago/2020</v>
      </c>
      <c r="E19535" s="206">
        <v>44070</v>
      </c>
      <c r="F19535" s="205">
        <v>898657</v>
      </c>
      <c r="G19535" s="205" t="s">
        <v>317</v>
      </c>
      <c r="H19535" s="207" t="s">
        <v>3061</v>
      </c>
      <c r="I19535" s="207" t="s">
        <v>240</v>
      </c>
      <c r="J19535" s="208">
        <v>-2617.25</v>
      </c>
      <c r="K19535" s="79" t="str">
        <f>IFERROR(IFERROR(VLOOKUP(I19535,'DE-PARA'!B:D,3,0),VLOOKUP(I19535,'DE-PARA'!C:D,2,0)),"NÃO ENCONTRADO")</f>
        <v>Materiais</v>
      </c>
      <c r="L19535" s="56" t="str">
        <f>VLOOKUP(K19535,'Base -Receita-Despesa'!$B:$AS,1,FALSE)</f>
        <v>Materiais</v>
      </c>
    </row>
    <row r="19536" spans="1:12" x14ac:dyDescent="0.3">
      <c r="A19536" s="286" t="str">
        <f t="shared" si="610"/>
        <v>2020</v>
      </c>
      <c r="B19536" s="205" t="s">
        <v>691</v>
      </c>
      <c r="C19536" s="205" t="s">
        <v>692</v>
      </c>
      <c r="D19536" s="72" t="str">
        <f t="shared" si="611"/>
        <v>ago/2020</v>
      </c>
      <c r="E19536" s="206">
        <v>44070</v>
      </c>
      <c r="F19536" s="205">
        <v>898555</v>
      </c>
      <c r="G19536" s="205" t="s">
        <v>303</v>
      </c>
      <c r="H19536" s="207" t="s">
        <v>3061</v>
      </c>
      <c r="I19536" s="207" t="s">
        <v>240</v>
      </c>
      <c r="J19536" s="208">
        <v>-6224.4</v>
      </c>
      <c r="K19536" s="79" t="str">
        <f>IFERROR(IFERROR(VLOOKUP(I19536,'DE-PARA'!B:D,3,0),VLOOKUP(I19536,'DE-PARA'!C:D,2,0)),"NÃO ENCONTRADO")</f>
        <v>Materiais</v>
      </c>
      <c r="L19536" s="56" t="str">
        <f>VLOOKUP(K19536,'Base -Receita-Despesa'!$B:$AS,1,FALSE)</f>
        <v>Materiais</v>
      </c>
    </row>
    <row r="19537" spans="1:12" x14ac:dyDescent="0.3">
      <c r="A19537" s="286" t="str">
        <f t="shared" si="610"/>
        <v>2020</v>
      </c>
      <c r="B19537" s="205" t="s">
        <v>691</v>
      </c>
      <c r="C19537" s="205" t="s">
        <v>692</v>
      </c>
      <c r="D19537" s="72" t="str">
        <f t="shared" si="611"/>
        <v>ago/2020</v>
      </c>
      <c r="E19537" s="206">
        <v>44070</v>
      </c>
      <c r="F19537" s="205">
        <v>898559</v>
      </c>
      <c r="G19537" s="205" t="s">
        <v>303</v>
      </c>
      <c r="H19537" s="207" t="s">
        <v>3061</v>
      </c>
      <c r="I19537" s="207" t="s">
        <v>240</v>
      </c>
      <c r="J19537" s="207">
        <v>-825.53</v>
      </c>
      <c r="K19537" s="79" t="str">
        <f>IFERROR(IFERROR(VLOOKUP(I19537,'DE-PARA'!B:D,3,0),VLOOKUP(I19537,'DE-PARA'!C:D,2,0)),"NÃO ENCONTRADO")</f>
        <v>Materiais</v>
      </c>
      <c r="L19537" s="56" t="str">
        <f>VLOOKUP(K19537,'Base -Receita-Despesa'!$B:$AS,1,FALSE)</f>
        <v>Materiais</v>
      </c>
    </row>
    <row r="19538" spans="1:12" x14ac:dyDescent="0.3">
      <c r="A19538" s="286" t="str">
        <f t="shared" si="610"/>
        <v>2020</v>
      </c>
      <c r="B19538" s="205" t="s">
        <v>691</v>
      </c>
      <c r="C19538" s="205" t="s">
        <v>692</v>
      </c>
      <c r="D19538" s="72" t="str">
        <f t="shared" si="611"/>
        <v>ago/2020</v>
      </c>
      <c r="E19538" s="206">
        <v>44070</v>
      </c>
      <c r="F19538" s="205">
        <v>897591</v>
      </c>
      <c r="G19538" s="205" t="s">
        <v>287</v>
      </c>
      <c r="H19538" s="207" t="s">
        <v>3061</v>
      </c>
      <c r="I19538" s="207" t="s">
        <v>240</v>
      </c>
      <c r="J19538" s="207">
        <v>-371.58</v>
      </c>
      <c r="K19538" s="79" t="str">
        <f>IFERROR(IFERROR(VLOOKUP(I19538,'DE-PARA'!B:D,3,0),VLOOKUP(I19538,'DE-PARA'!C:D,2,0)),"NÃO ENCONTRADO")</f>
        <v>Materiais</v>
      </c>
      <c r="L19538" s="56" t="str">
        <f>VLOOKUP(K19538,'Base -Receita-Despesa'!$B:$AS,1,FALSE)</f>
        <v>Materiais</v>
      </c>
    </row>
    <row r="19539" spans="1:12" x14ac:dyDescent="0.3">
      <c r="A19539" s="286" t="str">
        <f t="shared" si="610"/>
        <v>2020</v>
      </c>
      <c r="B19539" s="205" t="s">
        <v>691</v>
      </c>
      <c r="C19539" s="205" t="s">
        <v>692</v>
      </c>
      <c r="D19539" s="72" t="str">
        <f t="shared" si="611"/>
        <v>ago/2020</v>
      </c>
      <c r="E19539" s="206">
        <v>44070</v>
      </c>
      <c r="F19539" s="205" t="s">
        <v>210</v>
      </c>
      <c r="G19539" s="205" t="s">
        <v>287</v>
      </c>
      <c r="H19539" s="207" t="s">
        <v>196</v>
      </c>
      <c r="I19539" s="207" t="s">
        <v>130</v>
      </c>
      <c r="J19539" s="207">
        <v>-10</v>
      </c>
      <c r="K19539" s="79" t="str">
        <f>IFERROR(IFERROR(VLOOKUP(I19539,'DE-PARA'!B:D,3,0),VLOOKUP(I19539,'DE-PARA'!C:D,2,0)),"NÃO ENCONTRADO")</f>
        <v>Outras Saídas</v>
      </c>
      <c r="L19539" s="56" t="str">
        <f>VLOOKUP(K19539,'Base -Receita-Despesa'!$B:$AS,1,FALSE)</f>
        <v>Outras Saídas</v>
      </c>
    </row>
    <row r="19540" spans="1:12" x14ac:dyDescent="0.3">
      <c r="A19540" s="286" t="str">
        <f t="shared" si="610"/>
        <v>2020</v>
      </c>
      <c r="B19540" s="205" t="s">
        <v>691</v>
      </c>
      <c r="C19540" s="205" t="s">
        <v>692</v>
      </c>
      <c r="D19540" s="72" t="str">
        <f t="shared" si="611"/>
        <v>ago/2020</v>
      </c>
      <c r="E19540" s="206">
        <v>44070</v>
      </c>
      <c r="F19540" s="205" t="s">
        <v>210</v>
      </c>
      <c r="G19540" s="205" t="s">
        <v>287</v>
      </c>
      <c r="H19540" s="207" t="s">
        <v>196</v>
      </c>
      <c r="I19540" s="207" t="s">
        <v>130</v>
      </c>
      <c r="J19540" s="207">
        <v>-10</v>
      </c>
      <c r="K19540" s="79" t="str">
        <f>IFERROR(IFERROR(VLOOKUP(I19540,'DE-PARA'!B:D,3,0),VLOOKUP(I19540,'DE-PARA'!C:D,2,0)),"NÃO ENCONTRADO")</f>
        <v>Outras Saídas</v>
      </c>
      <c r="L19540" s="56" t="str">
        <f>VLOOKUP(K19540,'Base -Receita-Despesa'!$B:$AS,1,FALSE)</f>
        <v>Outras Saídas</v>
      </c>
    </row>
    <row r="19541" spans="1:12" x14ac:dyDescent="0.3">
      <c r="A19541" s="286" t="str">
        <f t="shared" si="610"/>
        <v>2020</v>
      </c>
      <c r="B19541" s="205" t="s">
        <v>691</v>
      </c>
      <c r="C19541" s="205" t="s">
        <v>692</v>
      </c>
      <c r="D19541" s="72" t="str">
        <f t="shared" si="611"/>
        <v>ago/2020</v>
      </c>
      <c r="E19541" s="206">
        <v>44070</v>
      </c>
      <c r="F19541" s="205" t="s">
        <v>210</v>
      </c>
      <c r="G19541" s="205" t="s">
        <v>287</v>
      </c>
      <c r="H19541" s="207" t="s">
        <v>196</v>
      </c>
      <c r="I19541" s="207" t="s">
        <v>130</v>
      </c>
      <c r="J19541" s="207">
        <v>-10</v>
      </c>
      <c r="K19541" s="79" t="str">
        <f>IFERROR(IFERROR(VLOOKUP(I19541,'DE-PARA'!B:D,3,0),VLOOKUP(I19541,'DE-PARA'!C:D,2,0)),"NÃO ENCONTRADO")</f>
        <v>Outras Saídas</v>
      </c>
      <c r="L19541" s="56" t="str">
        <f>VLOOKUP(K19541,'Base -Receita-Despesa'!$B:$AS,1,FALSE)</f>
        <v>Outras Saídas</v>
      </c>
    </row>
    <row r="19542" spans="1:12" x14ac:dyDescent="0.3">
      <c r="A19542" s="286" t="str">
        <f t="shared" si="610"/>
        <v>2020</v>
      </c>
      <c r="B19542" s="205" t="s">
        <v>691</v>
      </c>
      <c r="C19542" s="205" t="s">
        <v>692</v>
      </c>
      <c r="D19542" s="72" t="str">
        <f t="shared" si="611"/>
        <v>ago/2020</v>
      </c>
      <c r="E19542" s="206">
        <v>44070</v>
      </c>
      <c r="F19542" s="205" t="s">
        <v>203</v>
      </c>
      <c r="G19542" s="205" t="s">
        <v>287</v>
      </c>
      <c r="H19542" s="207" t="s">
        <v>204</v>
      </c>
      <c r="I19542" s="207" t="s">
        <v>292</v>
      </c>
      <c r="J19542" s="208">
        <v>5090.16</v>
      </c>
      <c r="K19542" s="79" t="str">
        <f>IFERROR(IFERROR(VLOOKUP(I19542,'DE-PARA'!B:D,3,0),VLOOKUP(I19542,'DE-PARA'!C:D,2,0)),"NÃO ENCONTRADO")</f>
        <v>Entrada Conta Aplicação (+)</v>
      </c>
      <c r="L19542" s="56" t="str">
        <f>VLOOKUP(K19542,'Base -Receita-Despesa'!$B:$AS,1,FALSE)</f>
        <v>ENTRADA CONTA APLICAÇÃO (+)</v>
      </c>
    </row>
    <row r="19543" spans="1:12" x14ac:dyDescent="0.3">
      <c r="A19543" s="286" t="str">
        <f t="shared" si="610"/>
        <v>2020</v>
      </c>
      <c r="B19543" s="205" t="s">
        <v>693</v>
      </c>
      <c r="C19543" s="205" t="s">
        <v>692</v>
      </c>
      <c r="D19543" s="72" t="str">
        <f t="shared" si="611"/>
        <v>ago/2020</v>
      </c>
      <c r="E19543" s="206">
        <v>44071</v>
      </c>
      <c r="F19543" s="205" t="s">
        <v>140</v>
      </c>
      <c r="G19543" s="205" t="s">
        <v>287</v>
      </c>
      <c r="H19543" s="207" t="s">
        <v>140</v>
      </c>
      <c r="I19543" s="207" t="s">
        <v>227</v>
      </c>
      <c r="J19543" s="208">
        <v>914010.56</v>
      </c>
      <c r="K19543" s="79" t="str">
        <f>IFERROR(IFERROR(VLOOKUP(I19543,'DE-PARA'!B:D,3,0),VLOOKUP(I19543,'DE-PARA'!C:D,2,0)),"NÃO ENCONTRADO")</f>
        <v>Repasses Contrato de Gestão</v>
      </c>
      <c r="L19543" s="56" t="str">
        <f>VLOOKUP(K19543,'Base -Receita-Despesa'!$B:$AS,1,FALSE)</f>
        <v>Repasses Contrato de Gestão</v>
      </c>
    </row>
    <row r="19544" spans="1:12" x14ac:dyDescent="0.3">
      <c r="A19544" s="286" t="str">
        <f t="shared" si="610"/>
        <v>2020</v>
      </c>
      <c r="B19544" s="205" t="s">
        <v>693</v>
      </c>
      <c r="C19544" s="205" t="s">
        <v>692</v>
      </c>
      <c r="D19544" s="72" t="str">
        <f t="shared" si="611"/>
        <v>ago/2020</v>
      </c>
      <c r="E19544" s="206">
        <v>44071</v>
      </c>
      <c r="F19544" s="205" t="s">
        <v>201</v>
      </c>
      <c r="G19544" s="205" t="s">
        <v>287</v>
      </c>
      <c r="H19544" s="207" t="s">
        <v>1887</v>
      </c>
      <c r="I19544" s="207" t="s">
        <v>123</v>
      </c>
      <c r="J19544" s="208">
        <v>-500000</v>
      </c>
      <c r="K19544" s="79" t="str">
        <f>IFERROR(IFERROR(VLOOKUP(I19544,'DE-PARA'!B:D,3,0),VLOOKUP(I19544,'DE-PARA'!C:D,2,0)),"NÃO ENCONTRADO")</f>
        <v>TEV – Transferências Entre Contas (Entradas)</v>
      </c>
      <c r="L19544" s="56" t="str">
        <f>VLOOKUP(K19544,'Base -Receita-Despesa'!$B:$AS,1,FALSE)</f>
        <v>TEV – Transferências Entre Contas (Entradas)</v>
      </c>
    </row>
    <row r="19545" spans="1:12" x14ac:dyDescent="0.3">
      <c r="A19545" s="286" t="str">
        <f t="shared" si="610"/>
        <v>2020</v>
      </c>
      <c r="B19545" s="205" t="s">
        <v>691</v>
      </c>
      <c r="C19545" s="205" t="s">
        <v>692</v>
      </c>
      <c r="D19545" s="72" t="str">
        <f t="shared" si="611"/>
        <v>ago/2020</v>
      </c>
      <c r="E19545" s="206">
        <v>44071</v>
      </c>
      <c r="F19545" s="205" t="s">
        <v>201</v>
      </c>
      <c r="G19545" s="205" t="s">
        <v>287</v>
      </c>
      <c r="H19545" s="207" t="s">
        <v>1887</v>
      </c>
      <c r="I19545" s="207" t="s">
        <v>123</v>
      </c>
      <c r="J19545" s="208">
        <v>500000</v>
      </c>
      <c r="K19545" s="79" t="str">
        <f>IFERROR(IFERROR(VLOOKUP(I19545,'DE-PARA'!B:D,3,0),VLOOKUP(I19545,'DE-PARA'!C:D,2,0)),"NÃO ENCONTRADO")</f>
        <v>TEV – Transferências Entre Contas (Entradas)</v>
      </c>
      <c r="L19545" s="56" t="str">
        <f>VLOOKUP(K19545,'Base -Receita-Despesa'!$B:$AS,1,FALSE)</f>
        <v>TEV – Transferências Entre Contas (Entradas)</v>
      </c>
    </row>
    <row r="19546" spans="1:12" x14ac:dyDescent="0.3">
      <c r="A19546" s="286" t="str">
        <f t="shared" si="610"/>
        <v>2020</v>
      </c>
      <c r="B19546" s="205" t="s">
        <v>691</v>
      </c>
      <c r="C19546" s="205" t="s">
        <v>692</v>
      </c>
      <c r="D19546" s="72" t="str">
        <f t="shared" si="611"/>
        <v>ago/2020</v>
      </c>
      <c r="E19546" s="206">
        <v>44071</v>
      </c>
      <c r="F19546" s="205">
        <v>65237268</v>
      </c>
      <c r="G19546" s="205" t="s">
        <v>287</v>
      </c>
      <c r="H19546" s="207" t="s">
        <v>3190</v>
      </c>
      <c r="I19546" s="207" t="s">
        <v>118</v>
      </c>
      <c r="J19546" s="208">
        <v>-5279.23</v>
      </c>
      <c r="K19546" s="79" t="str">
        <f>IFERROR(IFERROR(VLOOKUP(I19546,'DE-PARA'!B:D,3,0),VLOOKUP(I19546,'DE-PARA'!C:D,2,0)),"NÃO ENCONTRADO")</f>
        <v>Serviços</v>
      </c>
      <c r="L19546" s="56" t="str">
        <f>VLOOKUP(K19546,'Base -Receita-Despesa'!$B:$AS,1,FALSE)</f>
        <v>Serviços</v>
      </c>
    </row>
    <row r="19547" spans="1:12" x14ac:dyDescent="0.3">
      <c r="A19547" s="286" t="str">
        <f t="shared" si="610"/>
        <v>2020</v>
      </c>
      <c r="B19547" s="205" t="s">
        <v>691</v>
      </c>
      <c r="C19547" s="205" t="s">
        <v>692</v>
      </c>
      <c r="D19547" s="72" t="str">
        <f t="shared" si="611"/>
        <v>ago/2020</v>
      </c>
      <c r="E19547" s="206">
        <v>44071</v>
      </c>
      <c r="F19547" s="205">
        <v>11954</v>
      </c>
      <c r="G19547" s="205" t="s">
        <v>287</v>
      </c>
      <c r="H19547" s="207" t="s">
        <v>3191</v>
      </c>
      <c r="I19547" s="207" t="s">
        <v>253</v>
      </c>
      <c r="J19547" s="207">
        <v>-420</v>
      </c>
      <c r="K19547" s="79" t="str">
        <f>IFERROR(IFERROR(VLOOKUP(I19547,'DE-PARA'!B:D,3,0),VLOOKUP(I19547,'DE-PARA'!C:D,2,0)),"NÃO ENCONTRADO")</f>
        <v>Materiais</v>
      </c>
      <c r="L19547" s="56" t="str">
        <f>VLOOKUP(K19547,'Base -Receita-Despesa'!$B:$AS,1,FALSE)</f>
        <v>Materiais</v>
      </c>
    </row>
    <row r="19548" spans="1:12" x14ac:dyDescent="0.3">
      <c r="A19548" s="286" t="str">
        <f t="shared" si="610"/>
        <v>2020</v>
      </c>
      <c r="B19548" s="205" t="s">
        <v>691</v>
      </c>
      <c r="C19548" s="205" t="s">
        <v>692</v>
      </c>
      <c r="D19548" s="72" t="str">
        <f t="shared" si="611"/>
        <v>ago/2020</v>
      </c>
      <c r="E19548" s="206">
        <v>44071</v>
      </c>
      <c r="F19548" s="205" t="s">
        <v>3005</v>
      </c>
      <c r="G19548" s="205" t="s">
        <v>287</v>
      </c>
      <c r="H19548" s="207" t="s">
        <v>3192</v>
      </c>
      <c r="I19548" s="207" t="s">
        <v>132</v>
      </c>
      <c r="J19548" s="207">
        <v>-512.27</v>
      </c>
      <c r="K19548" s="79" t="str">
        <f>IFERROR(IFERROR(VLOOKUP(I19548,'DE-PARA'!B:D,3,0),VLOOKUP(I19548,'DE-PARA'!C:D,2,0)),"NÃO ENCONTRADO")</f>
        <v>Pessoal</v>
      </c>
      <c r="L19548" s="56" t="str">
        <f>VLOOKUP(K19548,'Base -Receita-Despesa'!$B:$AS,1,FALSE)</f>
        <v>Pessoal</v>
      </c>
    </row>
    <row r="19549" spans="1:12" x14ac:dyDescent="0.3">
      <c r="A19549" s="286" t="str">
        <f t="shared" si="610"/>
        <v>2020</v>
      </c>
      <c r="B19549" s="205" t="s">
        <v>691</v>
      </c>
      <c r="C19549" s="205" t="s">
        <v>692</v>
      </c>
      <c r="D19549" s="72" t="str">
        <f t="shared" si="611"/>
        <v>ago/2020</v>
      </c>
      <c r="E19549" s="206">
        <v>44071</v>
      </c>
      <c r="F19549" s="205" t="s">
        <v>3005</v>
      </c>
      <c r="G19549" s="205" t="s">
        <v>287</v>
      </c>
      <c r="H19549" s="207" t="s">
        <v>3193</v>
      </c>
      <c r="I19549" s="207" t="s">
        <v>132</v>
      </c>
      <c r="J19549" s="207">
        <v>-752.96</v>
      </c>
      <c r="K19549" s="79" t="str">
        <f>IFERROR(IFERROR(VLOOKUP(I19549,'DE-PARA'!B:D,3,0),VLOOKUP(I19549,'DE-PARA'!C:D,2,0)),"NÃO ENCONTRADO")</f>
        <v>Pessoal</v>
      </c>
      <c r="L19549" s="56" t="str">
        <f>VLOOKUP(K19549,'Base -Receita-Despesa'!$B:$AS,1,FALSE)</f>
        <v>Pessoal</v>
      </c>
    </row>
    <row r="19550" spans="1:12" x14ac:dyDescent="0.3">
      <c r="A19550" s="286" t="str">
        <f t="shared" si="610"/>
        <v>2020</v>
      </c>
      <c r="B19550" s="205" t="s">
        <v>691</v>
      </c>
      <c r="C19550" s="205" t="s">
        <v>692</v>
      </c>
      <c r="D19550" s="72" t="str">
        <f t="shared" si="611"/>
        <v>ago/2020</v>
      </c>
      <c r="E19550" s="206">
        <v>44071</v>
      </c>
      <c r="F19550" s="205" t="s">
        <v>3005</v>
      </c>
      <c r="G19550" s="205" t="s">
        <v>287</v>
      </c>
      <c r="H19550" s="207" t="s">
        <v>3007</v>
      </c>
      <c r="I19550" s="207" t="s">
        <v>132</v>
      </c>
      <c r="J19550" s="207">
        <v>-330.08</v>
      </c>
      <c r="K19550" s="79" t="str">
        <f>IFERROR(IFERROR(VLOOKUP(I19550,'DE-PARA'!B:D,3,0),VLOOKUP(I19550,'DE-PARA'!C:D,2,0)),"NÃO ENCONTRADO")</f>
        <v>Pessoal</v>
      </c>
      <c r="L19550" s="56" t="str">
        <f>VLOOKUP(K19550,'Base -Receita-Despesa'!$B:$AS,1,FALSE)</f>
        <v>Pessoal</v>
      </c>
    </row>
    <row r="19551" spans="1:12" x14ac:dyDescent="0.3">
      <c r="A19551" s="286" t="str">
        <f t="shared" si="610"/>
        <v>2020</v>
      </c>
      <c r="B19551" s="205" t="s">
        <v>691</v>
      </c>
      <c r="C19551" s="205" t="s">
        <v>692</v>
      </c>
      <c r="D19551" s="72" t="str">
        <f t="shared" si="611"/>
        <v>ago/2020</v>
      </c>
      <c r="E19551" s="206">
        <v>44071</v>
      </c>
      <c r="F19551" s="205" t="s">
        <v>3005</v>
      </c>
      <c r="G19551" s="205" t="s">
        <v>287</v>
      </c>
      <c r="H19551" s="207" t="s">
        <v>3194</v>
      </c>
      <c r="I19551" s="207" t="s">
        <v>132</v>
      </c>
      <c r="J19551" s="207">
        <v>-512.27</v>
      </c>
      <c r="K19551" s="79" t="str">
        <f>IFERROR(IFERROR(VLOOKUP(I19551,'DE-PARA'!B:D,3,0),VLOOKUP(I19551,'DE-PARA'!C:D,2,0)),"NÃO ENCONTRADO")</f>
        <v>Pessoal</v>
      </c>
      <c r="L19551" s="56" t="str">
        <f>VLOOKUP(K19551,'Base -Receita-Despesa'!$B:$AS,1,FALSE)</f>
        <v>Pessoal</v>
      </c>
    </row>
    <row r="19552" spans="1:12" x14ac:dyDescent="0.3">
      <c r="A19552" s="286" t="str">
        <f t="shared" si="610"/>
        <v>2020</v>
      </c>
      <c r="B19552" s="205" t="s">
        <v>691</v>
      </c>
      <c r="C19552" s="205" t="s">
        <v>692</v>
      </c>
      <c r="D19552" s="72" t="str">
        <f t="shared" si="611"/>
        <v>ago/2020</v>
      </c>
      <c r="E19552" s="206">
        <v>44071</v>
      </c>
      <c r="F19552" s="205" t="s">
        <v>3005</v>
      </c>
      <c r="G19552" s="205" t="s">
        <v>287</v>
      </c>
      <c r="H19552" s="207" t="s">
        <v>3195</v>
      </c>
      <c r="I19552" s="207" t="s">
        <v>132</v>
      </c>
      <c r="J19552" s="207">
        <v>-610.79</v>
      </c>
      <c r="K19552" s="79" t="str">
        <f>IFERROR(IFERROR(VLOOKUP(I19552,'DE-PARA'!B:D,3,0),VLOOKUP(I19552,'DE-PARA'!C:D,2,0)),"NÃO ENCONTRADO")</f>
        <v>Pessoal</v>
      </c>
      <c r="L19552" s="56" t="str">
        <f>VLOOKUP(K19552,'Base -Receita-Despesa'!$B:$AS,1,FALSE)</f>
        <v>Pessoal</v>
      </c>
    </row>
    <row r="19553" spans="1:12" x14ac:dyDescent="0.3">
      <c r="A19553" s="286" t="str">
        <f t="shared" si="610"/>
        <v>2020</v>
      </c>
      <c r="B19553" s="205" t="s">
        <v>691</v>
      </c>
      <c r="C19553" s="205" t="s">
        <v>692</v>
      </c>
      <c r="D19553" s="72" t="str">
        <f t="shared" si="611"/>
        <v>ago/2020</v>
      </c>
      <c r="E19553" s="206">
        <v>44071</v>
      </c>
      <c r="F19553" s="205" t="s">
        <v>3005</v>
      </c>
      <c r="G19553" s="205" t="s">
        <v>287</v>
      </c>
      <c r="H19553" s="207" t="s">
        <v>3114</v>
      </c>
      <c r="I19553" s="207" t="s">
        <v>132</v>
      </c>
      <c r="J19553" s="207">
        <v>-387.35</v>
      </c>
      <c r="K19553" s="79" t="str">
        <f>IFERROR(IFERROR(VLOOKUP(I19553,'DE-PARA'!B:D,3,0),VLOOKUP(I19553,'DE-PARA'!C:D,2,0)),"NÃO ENCONTRADO")</f>
        <v>Pessoal</v>
      </c>
      <c r="L19553" s="56" t="str">
        <f>VLOOKUP(K19553,'Base -Receita-Despesa'!$B:$AS,1,FALSE)</f>
        <v>Pessoal</v>
      </c>
    </row>
    <row r="19554" spans="1:12" x14ac:dyDescent="0.3">
      <c r="A19554" s="286" t="str">
        <f t="shared" si="610"/>
        <v>2020</v>
      </c>
      <c r="B19554" s="205" t="s">
        <v>691</v>
      </c>
      <c r="C19554" s="205" t="s">
        <v>692</v>
      </c>
      <c r="D19554" s="72" t="str">
        <f t="shared" si="611"/>
        <v>ago/2020</v>
      </c>
      <c r="E19554" s="206">
        <v>44071</v>
      </c>
      <c r="F19554" s="205" t="s">
        <v>3005</v>
      </c>
      <c r="G19554" s="205" t="s">
        <v>287</v>
      </c>
      <c r="H19554" s="207" t="s">
        <v>3196</v>
      </c>
      <c r="I19554" s="207" t="s">
        <v>132</v>
      </c>
      <c r="J19554" s="207">
        <v>-276.83999999999997</v>
      </c>
      <c r="K19554" s="79" t="str">
        <f>IFERROR(IFERROR(VLOOKUP(I19554,'DE-PARA'!B:D,3,0),VLOOKUP(I19554,'DE-PARA'!C:D,2,0)),"NÃO ENCONTRADO")</f>
        <v>Pessoal</v>
      </c>
      <c r="L19554" s="56" t="str">
        <f>VLOOKUP(K19554,'Base -Receita-Despesa'!$B:$AS,1,FALSE)</f>
        <v>Pessoal</v>
      </c>
    </row>
    <row r="19555" spans="1:12" x14ac:dyDescent="0.3">
      <c r="A19555" s="286" t="str">
        <f t="shared" si="610"/>
        <v>2020</v>
      </c>
      <c r="B19555" s="205" t="s">
        <v>691</v>
      </c>
      <c r="C19555" s="205" t="s">
        <v>692</v>
      </c>
      <c r="D19555" s="72" t="str">
        <f t="shared" si="611"/>
        <v>ago/2020</v>
      </c>
      <c r="E19555" s="206">
        <v>44071</v>
      </c>
      <c r="F19555" s="205" t="s">
        <v>3005</v>
      </c>
      <c r="G19555" s="205" t="s">
        <v>287</v>
      </c>
      <c r="H19555" s="207" t="s">
        <v>3197</v>
      </c>
      <c r="I19555" s="207" t="s">
        <v>132</v>
      </c>
      <c r="J19555" s="208">
        <v>-163758.76</v>
      </c>
      <c r="K19555" s="79" t="str">
        <f>IFERROR(IFERROR(VLOOKUP(I19555,'DE-PARA'!B:D,3,0),VLOOKUP(I19555,'DE-PARA'!C:D,2,0)),"NÃO ENCONTRADO")</f>
        <v>Pessoal</v>
      </c>
      <c r="L19555" s="56" t="str">
        <f>VLOOKUP(K19555,'Base -Receita-Despesa'!$B:$AS,1,FALSE)</f>
        <v>Pessoal</v>
      </c>
    </row>
    <row r="19556" spans="1:12" x14ac:dyDescent="0.3">
      <c r="A19556" s="286" t="str">
        <f t="shared" si="610"/>
        <v>2020</v>
      </c>
      <c r="B19556" s="205" t="s">
        <v>691</v>
      </c>
      <c r="C19556" s="205" t="s">
        <v>692</v>
      </c>
      <c r="D19556" s="72" t="str">
        <f t="shared" si="611"/>
        <v>ago/2020</v>
      </c>
      <c r="E19556" s="206">
        <v>44071</v>
      </c>
      <c r="F19556" s="205" t="s">
        <v>127</v>
      </c>
      <c r="G19556" s="205" t="s">
        <v>287</v>
      </c>
      <c r="H19556" s="209" t="s">
        <v>906</v>
      </c>
      <c r="I19556" s="207" t="s">
        <v>128</v>
      </c>
      <c r="J19556" s="208">
        <v>-2663.42</v>
      </c>
      <c r="K19556" s="79" t="str">
        <f>IFERROR(IFERROR(VLOOKUP(I19556,'DE-PARA'!B:D,3,0),VLOOKUP(I19556,'DE-PARA'!C:D,2,0)),"NÃO ENCONTRADO")</f>
        <v>Pessoal</v>
      </c>
      <c r="L19556" s="56" t="str">
        <f>VLOOKUP(K19556,'Base -Receita-Despesa'!$B:$AS,1,FALSE)</f>
        <v>Pessoal</v>
      </c>
    </row>
    <row r="19557" spans="1:12" x14ac:dyDescent="0.3">
      <c r="A19557" s="286" t="str">
        <f t="shared" si="610"/>
        <v>2020</v>
      </c>
      <c r="B19557" s="205" t="s">
        <v>691</v>
      </c>
      <c r="C19557" s="205" t="s">
        <v>692</v>
      </c>
      <c r="D19557" s="72" t="str">
        <f t="shared" si="611"/>
        <v>ago/2020</v>
      </c>
      <c r="E19557" s="206">
        <v>44071</v>
      </c>
      <c r="F19557" s="205" t="s">
        <v>127</v>
      </c>
      <c r="G19557" s="205" t="s">
        <v>287</v>
      </c>
      <c r="H19557" s="209" t="s">
        <v>703</v>
      </c>
      <c r="I19557" s="207" t="s">
        <v>128</v>
      </c>
      <c r="J19557" s="208">
        <v>-2973.63</v>
      </c>
      <c r="K19557" s="79" t="str">
        <f>IFERROR(IFERROR(VLOOKUP(I19557,'DE-PARA'!B:D,3,0),VLOOKUP(I19557,'DE-PARA'!C:D,2,0)),"NÃO ENCONTRADO")</f>
        <v>Pessoal</v>
      </c>
      <c r="L19557" s="56" t="str">
        <f>VLOOKUP(K19557,'Base -Receita-Despesa'!$B:$AS,1,FALSE)</f>
        <v>Pessoal</v>
      </c>
    </row>
    <row r="19558" spans="1:12" x14ac:dyDescent="0.3">
      <c r="A19558" s="286" t="str">
        <f t="shared" si="610"/>
        <v>2020</v>
      </c>
      <c r="B19558" s="205" t="s">
        <v>691</v>
      </c>
      <c r="C19558" s="205" t="s">
        <v>692</v>
      </c>
      <c r="D19558" s="72" t="str">
        <f t="shared" si="611"/>
        <v>ago/2020</v>
      </c>
      <c r="E19558" s="206">
        <v>44071</v>
      </c>
      <c r="F19558" s="205" t="s">
        <v>127</v>
      </c>
      <c r="G19558" s="205" t="s">
        <v>287</v>
      </c>
      <c r="H19558" s="209" t="s">
        <v>758</v>
      </c>
      <c r="I19558" s="207" t="s">
        <v>128</v>
      </c>
      <c r="J19558" s="208">
        <v>-2651.82</v>
      </c>
      <c r="K19558" s="79" t="str">
        <f>IFERROR(IFERROR(VLOOKUP(I19558,'DE-PARA'!B:D,3,0),VLOOKUP(I19558,'DE-PARA'!C:D,2,0)),"NÃO ENCONTRADO")</f>
        <v>Pessoal</v>
      </c>
      <c r="L19558" s="56" t="str">
        <f>VLOOKUP(K19558,'Base -Receita-Despesa'!$B:$AS,1,FALSE)</f>
        <v>Pessoal</v>
      </c>
    </row>
    <row r="19559" spans="1:12" x14ac:dyDescent="0.3">
      <c r="A19559" s="286" t="str">
        <f t="shared" si="610"/>
        <v>2020</v>
      </c>
      <c r="B19559" s="205" t="s">
        <v>691</v>
      </c>
      <c r="C19559" s="205" t="s">
        <v>692</v>
      </c>
      <c r="D19559" s="72" t="str">
        <f t="shared" si="611"/>
        <v>ago/2020</v>
      </c>
      <c r="E19559" s="206">
        <v>44071</v>
      </c>
      <c r="F19559" s="205" t="s">
        <v>127</v>
      </c>
      <c r="G19559" s="205" t="s">
        <v>287</v>
      </c>
      <c r="H19559" s="209" t="s">
        <v>727</v>
      </c>
      <c r="I19559" s="207" t="s">
        <v>128</v>
      </c>
      <c r="J19559" s="208">
        <v>-3426.99</v>
      </c>
      <c r="K19559" s="79" t="str">
        <f>IFERROR(IFERROR(VLOOKUP(I19559,'DE-PARA'!B:D,3,0),VLOOKUP(I19559,'DE-PARA'!C:D,2,0)),"NÃO ENCONTRADO")</f>
        <v>Pessoal</v>
      </c>
      <c r="L19559" s="56" t="str">
        <f>VLOOKUP(K19559,'Base -Receita-Despesa'!$B:$AS,1,FALSE)</f>
        <v>Pessoal</v>
      </c>
    </row>
    <row r="19560" spans="1:12" x14ac:dyDescent="0.3">
      <c r="A19560" s="286" t="str">
        <f t="shared" si="610"/>
        <v>2020</v>
      </c>
      <c r="B19560" s="205" t="s">
        <v>691</v>
      </c>
      <c r="C19560" s="205" t="s">
        <v>692</v>
      </c>
      <c r="D19560" s="72" t="str">
        <f t="shared" si="611"/>
        <v>ago/2020</v>
      </c>
      <c r="E19560" s="206">
        <v>44071</v>
      </c>
      <c r="F19560" s="205" t="s">
        <v>127</v>
      </c>
      <c r="G19560" s="205" t="s">
        <v>287</v>
      </c>
      <c r="H19560" s="209" t="s">
        <v>1672</v>
      </c>
      <c r="I19560" s="207" t="s">
        <v>128</v>
      </c>
      <c r="J19560" s="208">
        <v>-2769.81</v>
      </c>
      <c r="K19560" s="79" t="str">
        <f>IFERROR(IFERROR(VLOOKUP(I19560,'DE-PARA'!B:D,3,0),VLOOKUP(I19560,'DE-PARA'!C:D,2,0)),"NÃO ENCONTRADO")</f>
        <v>Pessoal</v>
      </c>
      <c r="L19560" s="56" t="str">
        <f>VLOOKUP(K19560,'Base -Receita-Despesa'!$B:$AS,1,FALSE)</f>
        <v>Pessoal</v>
      </c>
    </row>
    <row r="19561" spans="1:12" x14ac:dyDescent="0.3">
      <c r="A19561" s="286" t="str">
        <f t="shared" si="610"/>
        <v>2020</v>
      </c>
      <c r="B19561" s="205" t="s">
        <v>691</v>
      </c>
      <c r="C19561" s="205" t="s">
        <v>692</v>
      </c>
      <c r="D19561" s="72" t="str">
        <f t="shared" si="611"/>
        <v>ago/2020</v>
      </c>
      <c r="E19561" s="206">
        <v>44071</v>
      </c>
      <c r="F19561" s="205" t="s">
        <v>127</v>
      </c>
      <c r="G19561" s="205" t="s">
        <v>287</v>
      </c>
      <c r="H19561" s="209" t="s">
        <v>922</v>
      </c>
      <c r="I19561" s="207" t="s">
        <v>128</v>
      </c>
      <c r="J19561" s="208">
        <v>-1535.58</v>
      </c>
      <c r="K19561" s="79" t="str">
        <f>IFERROR(IFERROR(VLOOKUP(I19561,'DE-PARA'!B:D,3,0),VLOOKUP(I19561,'DE-PARA'!C:D,2,0)),"NÃO ENCONTRADO")</f>
        <v>Pessoal</v>
      </c>
      <c r="L19561" s="56" t="str">
        <f>VLOOKUP(K19561,'Base -Receita-Despesa'!$B:$AS,1,FALSE)</f>
        <v>Pessoal</v>
      </c>
    </row>
    <row r="19562" spans="1:12" x14ac:dyDescent="0.3">
      <c r="A19562" s="286" t="str">
        <f t="shared" si="610"/>
        <v>2020</v>
      </c>
      <c r="B19562" s="205" t="s">
        <v>691</v>
      </c>
      <c r="C19562" s="205" t="s">
        <v>692</v>
      </c>
      <c r="D19562" s="72" t="str">
        <f t="shared" si="611"/>
        <v>ago/2020</v>
      </c>
      <c r="E19562" s="206">
        <v>44071</v>
      </c>
      <c r="F19562" s="205" t="s">
        <v>127</v>
      </c>
      <c r="G19562" s="205" t="s">
        <v>287</v>
      </c>
      <c r="H19562" s="209" t="s">
        <v>838</v>
      </c>
      <c r="I19562" s="207" t="s">
        <v>128</v>
      </c>
      <c r="J19562" s="208">
        <v>-1538.78</v>
      </c>
      <c r="K19562" s="79" t="str">
        <f>IFERROR(IFERROR(VLOOKUP(I19562,'DE-PARA'!B:D,3,0),VLOOKUP(I19562,'DE-PARA'!C:D,2,0)),"NÃO ENCONTRADO")</f>
        <v>Pessoal</v>
      </c>
      <c r="L19562" s="56" t="str">
        <f>VLOOKUP(K19562,'Base -Receita-Despesa'!$B:$AS,1,FALSE)</f>
        <v>Pessoal</v>
      </c>
    </row>
    <row r="19563" spans="1:12" x14ac:dyDescent="0.3">
      <c r="A19563" s="286" t="str">
        <f t="shared" si="610"/>
        <v>2020</v>
      </c>
      <c r="B19563" s="205" t="s">
        <v>691</v>
      </c>
      <c r="C19563" s="205" t="s">
        <v>692</v>
      </c>
      <c r="D19563" s="72" t="str">
        <f t="shared" si="611"/>
        <v>ago/2020</v>
      </c>
      <c r="E19563" s="206">
        <v>44071</v>
      </c>
      <c r="F19563" s="205" t="s">
        <v>127</v>
      </c>
      <c r="G19563" s="205" t="s">
        <v>287</v>
      </c>
      <c r="H19563" s="209" t="s">
        <v>825</v>
      </c>
      <c r="I19563" s="207" t="s">
        <v>128</v>
      </c>
      <c r="J19563" s="208">
        <v>-1780.44</v>
      </c>
      <c r="K19563" s="79" t="str">
        <f>IFERROR(IFERROR(VLOOKUP(I19563,'DE-PARA'!B:D,3,0),VLOOKUP(I19563,'DE-PARA'!C:D,2,0)),"NÃO ENCONTRADO")</f>
        <v>Pessoal</v>
      </c>
      <c r="L19563" s="56" t="str">
        <f>VLOOKUP(K19563,'Base -Receita-Despesa'!$B:$AS,1,FALSE)</f>
        <v>Pessoal</v>
      </c>
    </row>
    <row r="19564" spans="1:12" x14ac:dyDescent="0.3">
      <c r="A19564" s="286" t="str">
        <f t="shared" si="610"/>
        <v>2020</v>
      </c>
      <c r="B19564" s="205" t="s">
        <v>691</v>
      </c>
      <c r="C19564" s="205" t="s">
        <v>692</v>
      </c>
      <c r="D19564" s="72" t="str">
        <f t="shared" si="611"/>
        <v>ago/2020</v>
      </c>
      <c r="E19564" s="206">
        <v>44071</v>
      </c>
      <c r="F19564" s="205" t="s">
        <v>127</v>
      </c>
      <c r="G19564" s="205" t="s">
        <v>287</v>
      </c>
      <c r="H19564" s="209" t="s">
        <v>772</v>
      </c>
      <c r="I19564" s="207" t="s">
        <v>128</v>
      </c>
      <c r="J19564" s="208">
        <v>-2958.92</v>
      </c>
      <c r="K19564" s="79" t="str">
        <f>IFERROR(IFERROR(VLOOKUP(I19564,'DE-PARA'!B:D,3,0),VLOOKUP(I19564,'DE-PARA'!C:D,2,0)),"NÃO ENCONTRADO")</f>
        <v>Pessoal</v>
      </c>
      <c r="L19564" s="56" t="str">
        <f>VLOOKUP(K19564,'Base -Receita-Despesa'!$B:$AS,1,FALSE)</f>
        <v>Pessoal</v>
      </c>
    </row>
    <row r="19565" spans="1:12" x14ac:dyDescent="0.3">
      <c r="A19565" s="286" t="str">
        <f t="shared" si="610"/>
        <v>2020</v>
      </c>
      <c r="B19565" s="205" t="s">
        <v>691</v>
      </c>
      <c r="C19565" s="205" t="s">
        <v>692</v>
      </c>
      <c r="D19565" s="72" t="str">
        <f t="shared" si="611"/>
        <v>ago/2020</v>
      </c>
      <c r="E19565" s="206">
        <v>44071</v>
      </c>
      <c r="F19565" s="205" t="s">
        <v>127</v>
      </c>
      <c r="G19565" s="205" t="s">
        <v>287</v>
      </c>
      <c r="H19565" s="209" t="s">
        <v>2874</v>
      </c>
      <c r="I19565" s="207" t="s">
        <v>128</v>
      </c>
      <c r="J19565" s="208">
        <v>-3155.11</v>
      </c>
      <c r="K19565" s="79" t="str">
        <f>IFERROR(IFERROR(VLOOKUP(I19565,'DE-PARA'!B:D,3,0),VLOOKUP(I19565,'DE-PARA'!C:D,2,0)),"NÃO ENCONTRADO")</f>
        <v>Pessoal</v>
      </c>
      <c r="L19565" s="56" t="str">
        <f>VLOOKUP(K19565,'Base -Receita-Despesa'!$B:$AS,1,FALSE)</f>
        <v>Pessoal</v>
      </c>
    </row>
    <row r="19566" spans="1:12" x14ac:dyDescent="0.3">
      <c r="A19566" s="286" t="str">
        <f t="shared" si="610"/>
        <v>2020</v>
      </c>
      <c r="B19566" s="205" t="s">
        <v>691</v>
      </c>
      <c r="C19566" s="205" t="s">
        <v>692</v>
      </c>
      <c r="D19566" s="72" t="str">
        <f t="shared" si="611"/>
        <v>ago/2020</v>
      </c>
      <c r="E19566" s="206">
        <v>44071</v>
      </c>
      <c r="F19566" s="205" t="s">
        <v>127</v>
      </c>
      <c r="G19566" s="205" t="s">
        <v>287</v>
      </c>
      <c r="H19566" s="209" t="s">
        <v>1919</v>
      </c>
      <c r="I19566" s="207" t="s">
        <v>128</v>
      </c>
      <c r="J19566" s="208">
        <v>-4039.58</v>
      </c>
      <c r="K19566" s="79" t="str">
        <f>IFERROR(IFERROR(VLOOKUP(I19566,'DE-PARA'!B:D,3,0),VLOOKUP(I19566,'DE-PARA'!C:D,2,0)),"NÃO ENCONTRADO")</f>
        <v>Pessoal</v>
      </c>
      <c r="L19566" s="56" t="str">
        <f>VLOOKUP(K19566,'Base -Receita-Despesa'!$B:$AS,1,FALSE)</f>
        <v>Pessoal</v>
      </c>
    </row>
    <row r="19567" spans="1:12" x14ac:dyDescent="0.3">
      <c r="A19567" s="286" t="str">
        <f t="shared" si="610"/>
        <v>2020</v>
      </c>
      <c r="B19567" s="205" t="s">
        <v>691</v>
      </c>
      <c r="C19567" s="205" t="s">
        <v>692</v>
      </c>
      <c r="D19567" s="72" t="str">
        <f t="shared" si="611"/>
        <v>ago/2020</v>
      </c>
      <c r="E19567" s="206">
        <v>44071</v>
      </c>
      <c r="F19567" s="205" t="s">
        <v>127</v>
      </c>
      <c r="G19567" s="205" t="s">
        <v>287</v>
      </c>
      <c r="H19567" s="209" t="s">
        <v>3198</v>
      </c>
      <c r="I19567" s="207" t="s">
        <v>128</v>
      </c>
      <c r="J19567" s="208">
        <v>-1652.88</v>
      </c>
      <c r="K19567" s="79" t="str">
        <f>IFERROR(IFERROR(VLOOKUP(I19567,'DE-PARA'!B:D,3,0),VLOOKUP(I19567,'DE-PARA'!C:D,2,0)),"NÃO ENCONTRADO")</f>
        <v>Pessoal</v>
      </c>
      <c r="L19567" s="56" t="str">
        <f>VLOOKUP(K19567,'Base -Receita-Despesa'!$B:$AS,1,FALSE)</f>
        <v>Pessoal</v>
      </c>
    </row>
    <row r="19568" spans="1:12" x14ac:dyDescent="0.3">
      <c r="A19568" s="286" t="str">
        <f t="shared" si="610"/>
        <v>2020</v>
      </c>
      <c r="B19568" s="205" t="s">
        <v>691</v>
      </c>
      <c r="C19568" s="205" t="s">
        <v>692</v>
      </c>
      <c r="D19568" s="72" t="str">
        <f t="shared" si="611"/>
        <v>ago/2020</v>
      </c>
      <c r="E19568" s="206">
        <v>44071</v>
      </c>
      <c r="F19568" s="205" t="s">
        <v>127</v>
      </c>
      <c r="G19568" s="205" t="s">
        <v>287</v>
      </c>
      <c r="H19568" s="209" t="s">
        <v>724</v>
      </c>
      <c r="I19568" s="207" t="s">
        <v>128</v>
      </c>
      <c r="J19568" s="208">
        <v>-3990.87</v>
      </c>
      <c r="K19568" s="79" t="str">
        <f>IFERROR(IFERROR(VLOOKUP(I19568,'DE-PARA'!B:D,3,0),VLOOKUP(I19568,'DE-PARA'!C:D,2,0)),"NÃO ENCONTRADO")</f>
        <v>Pessoal</v>
      </c>
      <c r="L19568" s="56" t="str">
        <f>VLOOKUP(K19568,'Base -Receita-Despesa'!$B:$AS,1,FALSE)</f>
        <v>Pessoal</v>
      </c>
    </row>
    <row r="19569" spans="1:12" x14ac:dyDescent="0.3">
      <c r="A19569" s="286" t="str">
        <f t="shared" si="610"/>
        <v>2020</v>
      </c>
      <c r="B19569" s="205" t="s">
        <v>691</v>
      </c>
      <c r="C19569" s="205" t="s">
        <v>692</v>
      </c>
      <c r="D19569" s="72" t="str">
        <f t="shared" si="611"/>
        <v>ago/2020</v>
      </c>
      <c r="E19569" s="206">
        <v>44071</v>
      </c>
      <c r="F19569" s="205" t="s">
        <v>127</v>
      </c>
      <c r="G19569" s="205" t="s">
        <v>287</v>
      </c>
      <c r="H19569" s="209" t="s">
        <v>991</v>
      </c>
      <c r="I19569" s="207" t="s">
        <v>128</v>
      </c>
      <c r="J19569" s="208">
        <v>-2253.5</v>
      </c>
      <c r="K19569" s="79" t="str">
        <f>IFERROR(IFERROR(VLOOKUP(I19569,'DE-PARA'!B:D,3,0),VLOOKUP(I19569,'DE-PARA'!C:D,2,0)),"NÃO ENCONTRADO")</f>
        <v>Pessoal</v>
      </c>
      <c r="L19569" s="56" t="str">
        <f>VLOOKUP(K19569,'Base -Receita-Despesa'!$B:$AS,1,FALSE)</f>
        <v>Pessoal</v>
      </c>
    </row>
    <row r="19570" spans="1:12" x14ac:dyDescent="0.3">
      <c r="A19570" s="286" t="str">
        <f t="shared" si="610"/>
        <v>2020</v>
      </c>
      <c r="B19570" s="205" t="s">
        <v>691</v>
      </c>
      <c r="C19570" s="205" t="s">
        <v>692</v>
      </c>
      <c r="D19570" s="72" t="str">
        <f t="shared" si="611"/>
        <v>ago/2020</v>
      </c>
      <c r="E19570" s="206">
        <v>44071</v>
      </c>
      <c r="F19570" s="205" t="s">
        <v>127</v>
      </c>
      <c r="G19570" s="205" t="s">
        <v>287</v>
      </c>
      <c r="H19570" s="209" t="s">
        <v>749</v>
      </c>
      <c r="I19570" s="207" t="s">
        <v>128</v>
      </c>
      <c r="J19570" s="208">
        <v>-2950.7</v>
      </c>
      <c r="K19570" s="79" t="str">
        <f>IFERROR(IFERROR(VLOOKUP(I19570,'DE-PARA'!B:D,3,0),VLOOKUP(I19570,'DE-PARA'!C:D,2,0)),"NÃO ENCONTRADO")</f>
        <v>Pessoal</v>
      </c>
      <c r="L19570" s="56" t="str">
        <f>VLOOKUP(K19570,'Base -Receita-Despesa'!$B:$AS,1,FALSE)</f>
        <v>Pessoal</v>
      </c>
    </row>
    <row r="19571" spans="1:12" x14ac:dyDescent="0.3">
      <c r="A19571" s="286" t="str">
        <f t="shared" si="610"/>
        <v>2020</v>
      </c>
      <c r="B19571" s="205" t="s">
        <v>691</v>
      </c>
      <c r="C19571" s="205" t="s">
        <v>692</v>
      </c>
      <c r="D19571" s="72" t="str">
        <f t="shared" si="611"/>
        <v>ago/2020</v>
      </c>
      <c r="E19571" s="206">
        <v>44071</v>
      </c>
      <c r="F19571" s="205" t="s">
        <v>127</v>
      </c>
      <c r="G19571" s="205" t="s">
        <v>287</v>
      </c>
      <c r="H19571" s="209" t="s">
        <v>3199</v>
      </c>
      <c r="I19571" s="207" t="s">
        <v>128</v>
      </c>
      <c r="J19571" s="208">
        <v>-2394.75</v>
      </c>
      <c r="K19571" s="79" t="str">
        <f>IFERROR(IFERROR(VLOOKUP(I19571,'DE-PARA'!B:D,3,0),VLOOKUP(I19571,'DE-PARA'!C:D,2,0)),"NÃO ENCONTRADO")</f>
        <v>Pessoal</v>
      </c>
      <c r="L19571" s="56" t="str">
        <f>VLOOKUP(K19571,'Base -Receita-Despesa'!$B:$AS,1,FALSE)</f>
        <v>Pessoal</v>
      </c>
    </row>
    <row r="19572" spans="1:12" x14ac:dyDescent="0.3">
      <c r="A19572" s="286" t="str">
        <f t="shared" si="610"/>
        <v>2020</v>
      </c>
      <c r="B19572" s="205" t="s">
        <v>691</v>
      </c>
      <c r="C19572" s="205" t="s">
        <v>692</v>
      </c>
      <c r="D19572" s="72" t="str">
        <f t="shared" si="611"/>
        <v>ago/2020</v>
      </c>
      <c r="E19572" s="206">
        <v>44071</v>
      </c>
      <c r="F19572" s="205" t="s">
        <v>127</v>
      </c>
      <c r="G19572" s="205" t="s">
        <v>287</v>
      </c>
      <c r="H19572" s="209" t="s">
        <v>1918</v>
      </c>
      <c r="I19572" s="207" t="s">
        <v>128</v>
      </c>
      <c r="J19572" s="208">
        <v>-2666.54</v>
      </c>
      <c r="K19572" s="79" t="str">
        <f>IFERROR(IFERROR(VLOOKUP(I19572,'DE-PARA'!B:D,3,0),VLOOKUP(I19572,'DE-PARA'!C:D,2,0)),"NÃO ENCONTRADO")</f>
        <v>Pessoal</v>
      </c>
      <c r="L19572" s="56" t="str">
        <f>VLOOKUP(K19572,'Base -Receita-Despesa'!$B:$AS,1,FALSE)</f>
        <v>Pessoal</v>
      </c>
    </row>
    <row r="19573" spans="1:12" x14ac:dyDescent="0.3">
      <c r="A19573" s="286" t="str">
        <f t="shared" si="610"/>
        <v>2020</v>
      </c>
      <c r="B19573" s="205" t="s">
        <v>691</v>
      </c>
      <c r="C19573" s="205" t="s">
        <v>692</v>
      </c>
      <c r="D19573" s="72" t="str">
        <f t="shared" si="611"/>
        <v>ago/2020</v>
      </c>
      <c r="E19573" s="206">
        <v>44071</v>
      </c>
      <c r="F19573" s="205" t="s">
        <v>127</v>
      </c>
      <c r="G19573" s="205" t="s">
        <v>287</v>
      </c>
      <c r="H19573" s="209" t="s">
        <v>714</v>
      </c>
      <c r="I19573" s="207" t="s">
        <v>128</v>
      </c>
      <c r="J19573" s="208">
        <v>-2228.06</v>
      </c>
      <c r="K19573" s="79" t="str">
        <f>IFERROR(IFERROR(VLOOKUP(I19573,'DE-PARA'!B:D,3,0),VLOOKUP(I19573,'DE-PARA'!C:D,2,0)),"NÃO ENCONTRADO")</f>
        <v>Pessoal</v>
      </c>
      <c r="L19573" s="56" t="str">
        <f>VLOOKUP(K19573,'Base -Receita-Despesa'!$B:$AS,1,FALSE)</f>
        <v>Pessoal</v>
      </c>
    </row>
    <row r="19574" spans="1:12" x14ac:dyDescent="0.3">
      <c r="A19574" s="286" t="str">
        <f t="shared" si="610"/>
        <v>2020</v>
      </c>
      <c r="B19574" s="205" t="s">
        <v>691</v>
      </c>
      <c r="C19574" s="205" t="s">
        <v>692</v>
      </c>
      <c r="D19574" s="72" t="str">
        <f t="shared" si="611"/>
        <v>ago/2020</v>
      </c>
      <c r="E19574" s="206">
        <v>44071</v>
      </c>
      <c r="F19574" s="205" t="s">
        <v>127</v>
      </c>
      <c r="G19574" s="205" t="s">
        <v>287</v>
      </c>
      <c r="H19574" s="209" t="s">
        <v>782</v>
      </c>
      <c r="I19574" s="207" t="s">
        <v>128</v>
      </c>
      <c r="J19574" s="208">
        <v>-2730.33</v>
      </c>
      <c r="K19574" s="79" t="str">
        <f>IFERROR(IFERROR(VLOOKUP(I19574,'DE-PARA'!B:D,3,0),VLOOKUP(I19574,'DE-PARA'!C:D,2,0)),"NÃO ENCONTRADO")</f>
        <v>Pessoal</v>
      </c>
      <c r="L19574" s="56" t="str">
        <f>VLOOKUP(K19574,'Base -Receita-Despesa'!$B:$AS,1,FALSE)</f>
        <v>Pessoal</v>
      </c>
    </row>
    <row r="19575" spans="1:12" x14ac:dyDescent="0.3">
      <c r="A19575" s="286" t="str">
        <f t="shared" ref="A19575:A19638" si="612">IF(K19575="NÃO ENCONTRADO",0,RIGHT(D19575,4))</f>
        <v>2020</v>
      </c>
      <c r="B19575" s="205" t="s">
        <v>691</v>
      </c>
      <c r="C19575" s="205" t="s">
        <v>692</v>
      </c>
      <c r="D19575" s="72" t="str">
        <f t="shared" si="611"/>
        <v>ago/2020</v>
      </c>
      <c r="E19575" s="206">
        <v>44071</v>
      </c>
      <c r="F19575" s="205" t="s">
        <v>127</v>
      </c>
      <c r="G19575" s="205" t="s">
        <v>287</v>
      </c>
      <c r="H19575" s="209" t="s">
        <v>867</v>
      </c>
      <c r="I19575" s="207" t="s">
        <v>128</v>
      </c>
      <c r="J19575" s="208">
        <v>-2715.79</v>
      </c>
      <c r="K19575" s="79" t="str">
        <f>IFERROR(IFERROR(VLOOKUP(I19575,'DE-PARA'!B:D,3,0),VLOOKUP(I19575,'DE-PARA'!C:D,2,0)),"NÃO ENCONTRADO")</f>
        <v>Pessoal</v>
      </c>
      <c r="L19575" s="56" t="str">
        <f>VLOOKUP(K19575,'Base -Receita-Despesa'!$B:$AS,1,FALSE)</f>
        <v>Pessoal</v>
      </c>
    </row>
    <row r="19576" spans="1:12" x14ac:dyDescent="0.3">
      <c r="A19576" s="286" t="str">
        <f t="shared" si="612"/>
        <v>2020</v>
      </c>
      <c r="B19576" s="205" t="s">
        <v>691</v>
      </c>
      <c r="C19576" s="205" t="s">
        <v>692</v>
      </c>
      <c r="D19576" s="72" t="str">
        <f t="shared" si="611"/>
        <v>ago/2020</v>
      </c>
      <c r="E19576" s="206">
        <v>44071</v>
      </c>
      <c r="F19576" s="205" t="s">
        <v>127</v>
      </c>
      <c r="G19576" s="205" t="s">
        <v>287</v>
      </c>
      <c r="H19576" s="209" t="s">
        <v>819</v>
      </c>
      <c r="I19576" s="207" t="s">
        <v>128</v>
      </c>
      <c r="J19576" s="207">
        <v>-984.11</v>
      </c>
      <c r="K19576" s="79" t="str">
        <f>IFERROR(IFERROR(VLOOKUP(I19576,'DE-PARA'!B:D,3,0),VLOOKUP(I19576,'DE-PARA'!C:D,2,0)),"NÃO ENCONTRADO")</f>
        <v>Pessoal</v>
      </c>
      <c r="L19576" s="56" t="str">
        <f>VLOOKUP(K19576,'Base -Receita-Despesa'!$B:$AS,1,FALSE)</f>
        <v>Pessoal</v>
      </c>
    </row>
    <row r="19577" spans="1:12" x14ac:dyDescent="0.3">
      <c r="A19577" s="286" t="str">
        <f t="shared" si="612"/>
        <v>2020</v>
      </c>
      <c r="B19577" s="205" t="s">
        <v>691</v>
      </c>
      <c r="C19577" s="205" t="s">
        <v>692</v>
      </c>
      <c r="D19577" s="72" t="str">
        <f t="shared" si="611"/>
        <v>ago/2020</v>
      </c>
      <c r="E19577" s="206">
        <v>44071</v>
      </c>
      <c r="F19577" s="205" t="s">
        <v>127</v>
      </c>
      <c r="G19577" s="205" t="s">
        <v>287</v>
      </c>
      <c r="H19577" s="209" t="s">
        <v>766</v>
      </c>
      <c r="I19577" s="207" t="s">
        <v>128</v>
      </c>
      <c r="J19577" s="208">
        <v>-2922.61</v>
      </c>
      <c r="K19577" s="79" t="str">
        <f>IFERROR(IFERROR(VLOOKUP(I19577,'DE-PARA'!B:D,3,0),VLOOKUP(I19577,'DE-PARA'!C:D,2,0)),"NÃO ENCONTRADO")</f>
        <v>Pessoal</v>
      </c>
      <c r="L19577" s="56" t="str">
        <f>VLOOKUP(K19577,'Base -Receita-Despesa'!$B:$AS,1,FALSE)</f>
        <v>Pessoal</v>
      </c>
    </row>
    <row r="19578" spans="1:12" x14ac:dyDescent="0.3">
      <c r="A19578" s="286" t="str">
        <f t="shared" si="612"/>
        <v>2020</v>
      </c>
      <c r="B19578" s="205" t="s">
        <v>691</v>
      </c>
      <c r="C19578" s="205" t="s">
        <v>692</v>
      </c>
      <c r="D19578" s="72" t="str">
        <f t="shared" si="611"/>
        <v>ago/2020</v>
      </c>
      <c r="E19578" s="206">
        <v>44071</v>
      </c>
      <c r="F19578" s="205" t="s">
        <v>127</v>
      </c>
      <c r="G19578" s="205" t="s">
        <v>287</v>
      </c>
      <c r="H19578" s="209" t="s">
        <v>1927</v>
      </c>
      <c r="I19578" s="207" t="s">
        <v>128</v>
      </c>
      <c r="J19578" s="208">
        <v>-2748.81</v>
      </c>
      <c r="K19578" s="79" t="str">
        <f>IFERROR(IFERROR(VLOOKUP(I19578,'DE-PARA'!B:D,3,0),VLOOKUP(I19578,'DE-PARA'!C:D,2,0)),"NÃO ENCONTRADO")</f>
        <v>Pessoal</v>
      </c>
      <c r="L19578" s="56" t="str">
        <f>VLOOKUP(K19578,'Base -Receita-Despesa'!$B:$AS,1,FALSE)</f>
        <v>Pessoal</v>
      </c>
    </row>
    <row r="19579" spans="1:12" x14ac:dyDescent="0.3">
      <c r="A19579" s="286" t="str">
        <f t="shared" si="612"/>
        <v>2020</v>
      </c>
      <c r="B19579" s="205" t="s">
        <v>691</v>
      </c>
      <c r="C19579" s="205" t="s">
        <v>692</v>
      </c>
      <c r="D19579" s="72" t="str">
        <f t="shared" si="611"/>
        <v>ago/2020</v>
      </c>
      <c r="E19579" s="206">
        <v>44071</v>
      </c>
      <c r="F19579" s="205" t="s">
        <v>127</v>
      </c>
      <c r="G19579" s="205" t="s">
        <v>287</v>
      </c>
      <c r="H19579" s="209" t="s">
        <v>831</v>
      </c>
      <c r="I19579" s="207" t="s">
        <v>128</v>
      </c>
      <c r="J19579" s="208">
        <v>-1608.66</v>
      </c>
      <c r="K19579" s="79" t="str">
        <f>IFERROR(IFERROR(VLOOKUP(I19579,'DE-PARA'!B:D,3,0),VLOOKUP(I19579,'DE-PARA'!C:D,2,0)),"NÃO ENCONTRADO")</f>
        <v>Pessoal</v>
      </c>
      <c r="L19579" s="56" t="str">
        <f>VLOOKUP(K19579,'Base -Receita-Despesa'!$B:$AS,1,FALSE)</f>
        <v>Pessoal</v>
      </c>
    </row>
    <row r="19580" spans="1:12" x14ac:dyDescent="0.3">
      <c r="A19580" s="286" t="str">
        <f t="shared" si="612"/>
        <v>2020</v>
      </c>
      <c r="B19580" s="205" t="s">
        <v>691</v>
      </c>
      <c r="C19580" s="205" t="s">
        <v>692</v>
      </c>
      <c r="D19580" s="72" t="str">
        <f t="shared" si="611"/>
        <v>ago/2020</v>
      </c>
      <c r="E19580" s="206">
        <v>44071</v>
      </c>
      <c r="F19580" s="205" t="s">
        <v>127</v>
      </c>
      <c r="G19580" s="205" t="s">
        <v>287</v>
      </c>
      <c r="H19580" s="209" t="s">
        <v>833</v>
      </c>
      <c r="I19580" s="207" t="s">
        <v>128</v>
      </c>
      <c r="J19580" s="208">
        <v>-1610.37</v>
      </c>
      <c r="K19580" s="79" t="str">
        <f>IFERROR(IFERROR(VLOOKUP(I19580,'DE-PARA'!B:D,3,0),VLOOKUP(I19580,'DE-PARA'!C:D,2,0)),"NÃO ENCONTRADO")</f>
        <v>Pessoal</v>
      </c>
      <c r="L19580" s="56" t="str">
        <f>VLOOKUP(K19580,'Base -Receita-Despesa'!$B:$AS,1,FALSE)</f>
        <v>Pessoal</v>
      </c>
    </row>
    <row r="19581" spans="1:12" x14ac:dyDescent="0.3">
      <c r="A19581" s="286" t="str">
        <f t="shared" si="612"/>
        <v>2020</v>
      </c>
      <c r="B19581" s="205" t="s">
        <v>691</v>
      </c>
      <c r="C19581" s="205" t="s">
        <v>692</v>
      </c>
      <c r="D19581" s="72" t="str">
        <f t="shared" si="611"/>
        <v>ago/2020</v>
      </c>
      <c r="E19581" s="206">
        <v>44071</v>
      </c>
      <c r="F19581" s="205" t="s">
        <v>127</v>
      </c>
      <c r="G19581" s="205" t="s">
        <v>287</v>
      </c>
      <c r="H19581" s="209" t="s">
        <v>3200</v>
      </c>
      <c r="I19581" s="207" t="s">
        <v>128</v>
      </c>
      <c r="J19581" s="208">
        <v>-1686.02</v>
      </c>
      <c r="K19581" s="79" t="str">
        <f>IFERROR(IFERROR(VLOOKUP(I19581,'DE-PARA'!B:D,3,0),VLOOKUP(I19581,'DE-PARA'!C:D,2,0)),"NÃO ENCONTRADO")</f>
        <v>Pessoal</v>
      </c>
      <c r="L19581" s="56" t="str">
        <f>VLOOKUP(K19581,'Base -Receita-Despesa'!$B:$AS,1,FALSE)</f>
        <v>Pessoal</v>
      </c>
    </row>
    <row r="19582" spans="1:12" x14ac:dyDescent="0.3">
      <c r="A19582" s="286" t="str">
        <f t="shared" si="612"/>
        <v>2020</v>
      </c>
      <c r="B19582" s="205" t="s">
        <v>691</v>
      </c>
      <c r="C19582" s="205" t="s">
        <v>692</v>
      </c>
      <c r="D19582" s="72" t="str">
        <f t="shared" si="611"/>
        <v>ago/2020</v>
      </c>
      <c r="E19582" s="206">
        <v>44071</v>
      </c>
      <c r="F19582" s="205" t="s">
        <v>127</v>
      </c>
      <c r="G19582" s="205" t="s">
        <v>287</v>
      </c>
      <c r="H19582" s="209" t="s">
        <v>947</v>
      </c>
      <c r="I19582" s="207" t="s">
        <v>128</v>
      </c>
      <c r="J19582" s="208">
        <v>-2287.48</v>
      </c>
      <c r="K19582" s="79" t="str">
        <f>IFERROR(IFERROR(VLOOKUP(I19582,'DE-PARA'!B:D,3,0),VLOOKUP(I19582,'DE-PARA'!C:D,2,0)),"NÃO ENCONTRADO")</f>
        <v>Pessoal</v>
      </c>
      <c r="L19582" s="56" t="str">
        <f>VLOOKUP(K19582,'Base -Receita-Despesa'!$B:$AS,1,FALSE)</f>
        <v>Pessoal</v>
      </c>
    </row>
    <row r="19583" spans="1:12" x14ac:dyDescent="0.3">
      <c r="A19583" s="286" t="str">
        <f t="shared" si="612"/>
        <v>2020</v>
      </c>
      <c r="B19583" s="205" t="s">
        <v>691</v>
      </c>
      <c r="C19583" s="205" t="s">
        <v>692</v>
      </c>
      <c r="D19583" s="72" t="str">
        <f t="shared" si="611"/>
        <v>ago/2020</v>
      </c>
      <c r="E19583" s="206">
        <v>44071</v>
      </c>
      <c r="F19583" s="205" t="s">
        <v>127</v>
      </c>
      <c r="G19583" s="205" t="s">
        <v>287</v>
      </c>
      <c r="H19583" s="209" t="s">
        <v>853</v>
      </c>
      <c r="I19583" s="207" t="s">
        <v>128</v>
      </c>
      <c r="J19583" s="207">
        <v>-984.11</v>
      </c>
      <c r="K19583" s="79" t="str">
        <f>IFERROR(IFERROR(VLOOKUP(I19583,'DE-PARA'!B:D,3,0),VLOOKUP(I19583,'DE-PARA'!C:D,2,0)),"NÃO ENCONTRADO")</f>
        <v>Pessoal</v>
      </c>
      <c r="L19583" s="56" t="str">
        <f>VLOOKUP(K19583,'Base -Receita-Despesa'!$B:$AS,1,FALSE)</f>
        <v>Pessoal</v>
      </c>
    </row>
    <row r="19584" spans="1:12" x14ac:dyDescent="0.3">
      <c r="A19584" s="286" t="str">
        <f t="shared" si="612"/>
        <v>2020</v>
      </c>
      <c r="B19584" s="205" t="s">
        <v>691</v>
      </c>
      <c r="C19584" s="205" t="s">
        <v>692</v>
      </c>
      <c r="D19584" s="72" t="str">
        <f t="shared" si="611"/>
        <v>ago/2020</v>
      </c>
      <c r="E19584" s="206">
        <v>44071</v>
      </c>
      <c r="F19584" s="205" t="s">
        <v>127</v>
      </c>
      <c r="G19584" s="205" t="s">
        <v>287</v>
      </c>
      <c r="H19584" s="209" t="s">
        <v>2205</v>
      </c>
      <c r="I19584" s="207" t="s">
        <v>128</v>
      </c>
      <c r="J19584" s="207">
        <v>-984.11</v>
      </c>
      <c r="K19584" s="79" t="str">
        <f>IFERROR(IFERROR(VLOOKUP(I19584,'DE-PARA'!B:D,3,0),VLOOKUP(I19584,'DE-PARA'!C:D,2,0)),"NÃO ENCONTRADO")</f>
        <v>Pessoal</v>
      </c>
      <c r="L19584" s="56" t="str">
        <f>VLOOKUP(K19584,'Base -Receita-Despesa'!$B:$AS,1,FALSE)</f>
        <v>Pessoal</v>
      </c>
    </row>
    <row r="19585" spans="1:12" x14ac:dyDescent="0.3">
      <c r="A19585" s="286" t="str">
        <f t="shared" si="612"/>
        <v>2020</v>
      </c>
      <c r="B19585" s="205" t="s">
        <v>691</v>
      </c>
      <c r="C19585" s="205" t="s">
        <v>692</v>
      </c>
      <c r="D19585" s="72" t="str">
        <f t="shared" si="611"/>
        <v>ago/2020</v>
      </c>
      <c r="E19585" s="206">
        <v>44071</v>
      </c>
      <c r="F19585" s="205" t="s">
        <v>127</v>
      </c>
      <c r="G19585" s="205" t="s">
        <v>287</v>
      </c>
      <c r="H19585" s="209" t="s">
        <v>771</v>
      </c>
      <c r="I19585" s="207" t="s">
        <v>128</v>
      </c>
      <c r="J19585" s="208">
        <v>-2744.85</v>
      </c>
      <c r="K19585" s="79" t="str">
        <f>IFERROR(IFERROR(VLOOKUP(I19585,'DE-PARA'!B:D,3,0),VLOOKUP(I19585,'DE-PARA'!C:D,2,0)),"NÃO ENCONTRADO")</f>
        <v>Pessoal</v>
      </c>
      <c r="L19585" s="56" t="str">
        <f>VLOOKUP(K19585,'Base -Receita-Despesa'!$B:$AS,1,FALSE)</f>
        <v>Pessoal</v>
      </c>
    </row>
    <row r="19586" spans="1:12" x14ac:dyDescent="0.3">
      <c r="A19586" s="286" t="str">
        <f t="shared" si="612"/>
        <v>2020</v>
      </c>
      <c r="B19586" s="205" t="s">
        <v>693</v>
      </c>
      <c r="C19586" s="205" t="s">
        <v>692</v>
      </c>
      <c r="D19586" s="72" t="str">
        <f t="shared" si="611"/>
        <v>ago/2020</v>
      </c>
      <c r="E19586" s="206">
        <v>44074</v>
      </c>
      <c r="F19586" s="205" t="s">
        <v>201</v>
      </c>
      <c r="G19586" s="205" t="s">
        <v>287</v>
      </c>
      <c r="H19586" s="207" t="s">
        <v>1887</v>
      </c>
      <c r="I19586" s="207" t="s">
        <v>123</v>
      </c>
      <c r="J19586" s="208">
        <v>-414010.56</v>
      </c>
      <c r="K19586" s="79" t="str">
        <f>IFERROR(IFERROR(VLOOKUP(I19586,'DE-PARA'!B:D,3,0),VLOOKUP(I19586,'DE-PARA'!C:D,2,0)),"NÃO ENCONTRADO")</f>
        <v>TEV – Transferências Entre Contas (Entradas)</v>
      </c>
      <c r="L19586" s="56" t="str">
        <f>VLOOKUP(K19586,'Base -Receita-Despesa'!$B:$AS,1,FALSE)</f>
        <v>TEV – Transferências Entre Contas (Entradas)</v>
      </c>
    </row>
    <row r="19587" spans="1:12" x14ac:dyDescent="0.3">
      <c r="A19587" s="286" t="str">
        <f t="shared" si="612"/>
        <v>2020</v>
      </c>
      <c r="B19587" s="205" t="s">
        <v>691</v>
      </c>
      <c r="C19587" s="205" t="s">
        <v>692</v>
      </c>
      <c r="D19587" s="72" t="str">
        <f t="shared" si="611"/>
        <v>ago/2020</v>
      </c>
      <c r="E19587" s="206">
        <v>44074</v>
      </c>
      <c r="F19587" s="205" t="s">
        <v>201</v>
      </c>
      <c r="G19587" s="205" t="s">
        <v>287</v>
      </c>
      <c r="H19587" s="207" t="s">
        <v>1887</v>
      </c>
      <c r="I19587" s="207" t="s">
        <v>123</v>
      </c>
      <c r="J19587" s="208">
        <v>414010.56</v>
      </c>
      <c r="K19587" s="79" t="str">
        <f>IFERROR(IFERROR(VLOOKUP(I19587,'DE-PARA'!B:D,3,0),VLOOKUP(I19587,'DE-PARA'!C:D,2,0)),"NÃO ENCONTRADO")</f>
        <v>TEV – Transferências Entre Contas (Entradas)</v>
      </c>
      <c r="L19587" s="56" t="str">
        <f>VLOOKUP(K19587,'Base -Receita-Despesa'!$B:$AS,1,FALSE)</f>
        <v>TEV – Transferências Entre Contas (Entradas)</v>
      </c>
    </row>
    <row r="19588" spans="1:12" x14ac:dyDescent="0.3">
      <c r="A19588" s="286" t="str">
        <f t="shared" si="612"/>
        <v>2020</v>
      </c>
      <c r="B19588" s="205" t="s">
        <v>691</v>
      </c>
      <c r="C19588" s="205" t="s">
        <v>692</v>
      </c>
      <c r="D19588" s="72" t="str">
        <f t="shared" ref="D19588:D19651" si="613">TEXT(E19588,"mmm/aaaa")</f>
        <v>ago/2020</v>
      </c>
      <c r="E19588" s="206">
        <v>44074</v>
      </c>
      <c r="F19588" s="205" t="s">
        <v>211</v>
      </c>
      <c r="G19588" s="205" t="s">
        <v>287</v>
      </c>
      <c r="H19588" s="207" t="s">
        <v>3201</v>
      </c>
      <c r="I19588" s="207" t="s">
        <v>139</v>
      </c>
      <c r="J19588" s="207">
        <v>23.63</v>
      </c>
      <c r="K19588" s="79" t="str">
        <f>IFERROR(IFERROR(VLOOKUP(I19588,'DE-PARA'!B:D,3,0),VLOOKUP(I19588,'DE-PARA'!C:D,2,0)),"NÃO ENCONTRADO")</f>
        <v>Outras Saídas</v>
      </c>
      <c r="L19588" s="56" t="str">
        <f>VLOOKUP(K19588,'Base -Receita-Despesa'!$B:$AS,1,FALSE)</f>
        <v>Outras Saídas</v>
      </c>
    </row>
    <row r="19589" spans="1:12" x14ac:dyDescent="0.3">
      <c r="A19589" s="286" t="str">
        <f t="shared" si="612"/>
        <v>2020</v>
      </c>
      <c r="B19589" s="205" t="s">
        <v>691</v>
      </c>
      <c r="C19589" s="205" t="s">
        <v>692</v>
      </c>
      <c r="D19589" s="72" t="str">
        <f t="shared" si="613"/>
        <v>ago/2020</v>
      </c>
      <c r="E19589" s="206">
        <v>44074</v>
      </c>
      <c r="F19589" s="205">
        <v>17</v>
      </c>
      <c r="G19589" s="205" t="s">
        <v>287</v>
      </c>
      <c r="H19589" s="207" t="s">
        <v>3023</v>
      </c>
      <c r="I19589" s="207" t="s">
        <v>235</v>
      </c>
      <c r="J19589" s="208">
        <v>-244385.4</v>
      </c>
      <c r="K19589" s="79" t="str">
        <f>IFERROR(IFERROR(VLOOKUP(I19589,'DE-PARA'!B:D,3,0),VLOOKUP(I19589,'DE-PARA'!C:D,2,0)),"NÃO ENCONTRADO")</f>
        <v>Pessoal</v>
      </c>
      <c r="L19589" s="56" t="str">
        <f>VLOOKUP(K19589,'Base -Receita-Despesa'!$B:$AS,1,FALSE)</f>
        <v>Pessoal</v>
      </c>
    </row>
    <row r="19590" spans="1:12" x14ac:dyDescent="0.3">
      <c r="A19590" s="286" t="str">
        <f t="shared" si="612"/>
        <v>2020</v>
      </c>
      <c r="B19590" s="205" t="s">
        <v>691</v>
      </c>
      <c r="C19590" s="205" t="s">
        <v>692</v>
      </c>
      <c r="D19590" s="72" t="str">
        <f t="shared" si="613"/>
        <v>ago/2020</v>
      </c>
      <c r="E19590" s="206">
        <v>44074</v>
      </c>
      <c r="F19590" s="205">
        <v>39</v>
      </c>
      <c r="G19590" s="205" t="s">
        <v>287</v>
      </c>
      <c r="H19590" s="207" t="s">
        <v>3030</v>
      </c>
      <c r="I19590" s="207" t="s">
        <v>235</v>
      </c>
      <c r="J19590" s="208">
        <v>-148869.56</v>
      </c>
      <c r="K19590" s="79" t="str">
        <f>IFERROR(IFERROR(VLOOKUP(I19590,'DE-PARA'!B:D,3,0),VLOOKUP(I19590,'DE-PARA'!C:D,2,0)),"NÃO ENCONTRADO")</f>
        <v>Pessoal</v>
      </c>
      <c r="L19590" s="56" t="str">
        <f>VLOOKUP(K19590,'Base -Receita-Despesa'!$B:$AS,1,FALSE)</f>
        <v>Pessoal</v>
      </c>
    </row>
    <row r="19591" spans="1:12" x14ac:dyDescent="0.3">
      <c r="A19591" s="286" t="str">
        <f t="shared" si="612"/>
        <v>2020</v>
      </c>
      <c r="B19591" s="205" t="s">
        <v>691</v>
      </c>
      <c r="C19591" s="205" t="s">
        <v>692</v>
      </c>
      <c r="D19591" s="72" t="str">
        <f t="shared" si="613"/>
        <v>ago/2020</v>
      </c>
      <c r="E19591" s="206">
        <v>44074</v>
      </c>
      <c r="F19591" s="205">
        <v>239</v>
      </c>
      <c r="G19591" s="205" t="s">
        <v>287</v>
      </c>
      <c r="H19591" s="207" t="s">
        <v>2068</v>
      </c>
      <c r="I19591" s="207" t="s">
        <v>235</v>
      </c>
      <c r="J19591" s="208">
        <v>-82498.17</v>
      </c>
      <c r="K19591" s="79" t="str">
        <f>IFERROR(IFERROR(VLOOKUP(I19591,'DE-PARA'!B:D,3,0),VLOOKUP(I19591,'DE-PARA'!C:D,2,0)),"NÃO ENCONTRADO")</f>
        <v>Pessoal</v>
      </c>
      <c r="L19591" s="56" t="str">
        <f>VLOOKUP(K19591,'Base -Receita-Despesa'!$B:$AS,1,FALSE)</f>
        <v>Pessoal</v>
      </c>
    </row>
    <row r="19592" spans="1:12" x14ac:dyDescent="0.3">
      <c r="A19592" s="286" t="str">
        <f t="shared" si="612"/>
        <v>2020</v>
      </c>
      <c r="B19592" s="205" t="s">
        <v>691</v>
      </c>
      <c r="C19592" s="205" t="s">
        <v>692</v>
      </c>
      <c r="D19592" s="72" t="str">
        <f t="shared" si="613"/>
        <v>ago/2020</v>
      </c>
      <c r="E19592" s="206">
        <v>44074</v>
      </c>
      <c r="F19592" s="205">
        <v>442286</v>
      </c>
      <c r="G19592" s="205" t="s">
        <v>287</v>
      </c>
      <c r="H19592" s="207" t="s">
        <v>1039</v>
      </c>
      <c r="I19592" s="207" t="s">
        <v>245</v>
      </c>
      <c r="J19592" s="208">
        <v>-1008</v>
      </c>
      <c r="K19592" s="79" t="str">
        <f>IFERROR(IFERROR(VLOOKUP(I19592,'DE-PARA'!B:D,3,0),VLOOKUP(I19592,'DE-PARA'!C:D,2,0)),"NÃO ENCONTRADO")</f>
        <v>Materiais</v>
      </c>
      <c r="L19592" s="56" t="str">
        <f>VLOOKUP(K19592,'Base -Receita-Despesa'!$B:$AS,1,FALSE)</f>
        <v>Materiais</v>
      </c>
    </row>
    <row r="19593" spans="1:12" x14ac:dyDescent="0.3">
      <c r="A19593" s="286" t="str">
        <f t="shared" si="612"/>
        <v>2020</v>
      </c>
      <c r="B19593" s="205" t="s">
        <v>691</v>
      </c>
      <c r="C19593" s="205" t="s">
        <v>692</v>
      </c>
      <c r="D19593" s="72" t="str">
        <f t="shared" si="613"/>
        <v>ago/2020</v>
      </c>
      <c r="E19593" s="206">
        <v>44074</v>
      </c>
      <c r="F19593" s="205">
        <v>441522</v>
      </c>
      <c r="G19593" s="205" t="s">
        <v>287</v>
      </c>
      <c r="H19593" s="207" t="s">
        <v>1039</v>
      </c>
      <c r="I19593" s="207" t="s">
        <v>245</v>
      </c>
      <c r="J19593" s="207">
        <v>-49.88</v>
      </c>
      <c r="K19593" s="79" t="str">
        <f>IFERROR(IFERROR(VLOOKUP(I19593,'DE-PARA'!B:D,3,0),VLOOKUP(I19593,'DE-PARA'!C:D,2,0)),"NÃO ENCONTRADO")</f>
        <v>Materiais</v>
      </c>
      <c r="L19593" s="56" t="str">
        <f>VLOOKUP(K19593,'Base -Receita-Despesa'!$B:$AS,1,FALSE)</f>
        <v>Materiais</v>
      </c>
    </row>
    <row r="19594" spans="1:12" x14ac:dyDescent="0.3">
      <c r="A19594" s="286" t="str">
        <f t="shared" si="612"/>
        <v>2020</v>
      </c>
      <c r="B19594" s="205" t="s">
        <v>691</v>
      </c>
      <c r="C19594" s="205" t="s">
        <v>692</v>
      </c>
      <c r="D19594" s="72" t="str">
        <f t="shared" si="613"/>
        <v>ago/2020</v>
      </c>
      <c r="E19594" s="206">
        <v>44074</v>
      </c>
      <c r="F19594" s="205">
        <v>441531</v>
      </c>
      <c r="G19594" s="205" t="s">
        <v>287</v>
      </c>
      <c r="H19594" s="207" t="s">
        <v>1039</v>
      </c>
      <c r="I19594" s="207" t="s">
        <v>245</v>
      </c>
      <c r="J19594" s="207">
        <v>-81.260000000000005</v>
      </c>
      <c r="K19594" s="79" t="str">
        <f>IFERROR(IFERROR(VLOOKUP(I19594,'DE-PARA'!B:D,3,0),VLOOKUP(I19594,'DE-PARA'!C:D,2,0)),"NÃO ENCONTRADO")</f>
        <v>Materiais</v>
      </c>
      <c r="L19594" s="56" t="str">
        <f>VLOOKUP(K19594,'Base -Receita-Despesa'!$B:$AS,1,FALSE)</f>
        <v>Materiais</v>
      </c>
    </row>
    <row r="19595" spans="1:12" x14ac:dyDescent="0.3">
      <c r="A19595" s="286" t="str">
        <f t="shared" si="612"/>
        <v>2020</v>
      </c>
      <c r="B19595" s="205" t="s">
        <v>691</v>
      </c>
      <c r="C19595" s="205" t="s">
        <v>692</v>
      </c>
      <c r="D19595" s="72" t="str">
        <f t="shared" si="613"/>
        <v>ago/2020</v>
      </c>
      <c r="E19595" s="206">
        <v>44074</v>
      </c>
      <c r="F19595" s="205">
        <v>436449</v>
      </c>
      <c r="G19595" s="205" t="s">
        <v>287</v>
      </c>
      <c r="H19595" s="207" t="s">
        <v>1039</v>
      </c>
      <c r="I19595" s="207" t="s">
        <v>245</v>
      </c>
      <c r="J19595" s="207">
        <v>-133.56</v>
      </c>
      <c r="K19595" s="79" t="str">
        <f>IFERROR(IFERROR(VLOOKUP(I19595,'DE-PARA'!B:D,3,0),VLOOKUP(I19595,'DE-PARA'!C:D,2,0)),"NÃO ENCONTRADO")</f>
        <v>Materiais</v>
      </c>
      <c r="L19595" s="56" t="str">
        <f>VLOOKUP(K19595,'Base -Receita-Despesa'!$B:$AS,1,FALSE)</f>
        <v>Materiais</v>
      </c>
    </row>
    <row r="19596" spans="1:12" x14ac:dyDescent="0.3">
      <c r="A19596" s="286" t="str">
        <f t="shared" si="612"/>
        <v>2020</v>
      </c>
      <c r="B19596" s="205" t="s">
        <v>691</v>
      </c>
      <c r="C19596" s="205" t="s">
        <v>692</v>
      </c>
      <c r="D19596" s="72" t="str">
        <f t="shared" si="613"/>
        <v>ago/2020</v>
      </c>
      <c r="E19596" s="206">
        <v>44074</v>
      </c>
      <c r="F19596" s="205">
        <v>437535</v>
      </c>
      <c r="G19596" s="205" t="s">
        <v>287</v>
      </c>
      <c r="H19596" s="207" t="s">
        <v>1039</v>
      </c>
      <c r="I19596" s="207" t="s">
        <v>245</v>
      </c>
      <c r="J19596" s="207">
        <v>-133.56</v>
      </c>
      <c r="K19596" s="79" t="str">
        <f>IFERROR(IFERROR(VLOOKUP(I19596,'DE-PARA'!B:D,3,0),VLOOKUP(I19596,'DE-PARA'!C:D,2,0)),"NÃO ENCONTRADO")</f>
        <v>Materiais</v>
      </c>
      <c r="L19596" s="56" t="str">
        <f>VLOOKUP(K19596,'Base -Receita-Despesa'!$B:$AS,1,FALSE)</f>
        <v>Materiais</v>
      </c>
    </row>
    <row r="19597" spans="1:12" x14ac:dyDescent="0.3">
      <c r="A19597" s="286" t="str">
        <f t="shared" si="612"/>
        <v>2020</v>
      </c>
      <c r="B19597" s="205" t="s">
        <v>691</v>
      </c>
      <c r="C19597" s="205" t="s">
        <v>692</v>
      </c>
      <c r="D19597" s="72" t="str">
        <f t="shared" si="613"/>
        <v>ago/2020</v>
      </c>
      <c r="E19597" s="206">
        <v>44074</v>
      </c>
      <c r="F19597" s="205">
        <v>437541</v>
      </c>
      <c r="G19597" s="205" t="s">
        <v>287</v>
      </c>
      <c r="H19597" s="207" t="s">
        <v>1039</v>
      </c>
      <c r="I19597" s="207" t="s">
        <v>245</v>
      </c>
      <c r="J19597" s="207">
        <v>-133.56</v>
      </c>
      <c r="K19597" s="79" t="str">
        <f>IFERROR(IFERROR(VLOOKUP(I19597,'DE-PARA'!B:D,3,0),VLOOKUP(I19597,'DE-PARA'!C:D,2,0)),"NÃO ENCONTRADO")</f>
        <v>Materiais</v>
      </c>
      <c r="L19597" s="56" t="str">
        <f>VLOOKUP(K19597,'Base -Receita-Despesa'!$B:$AS,1,FALSE)</f>
        <v>Materiais</v>
      </c>
    </row>
    <row r="19598" spans="1:12" x14ac:dyDescent="0.3">
      <c r="A19598" s="286" t="str">
        <f t="shared" si="612"/>
        <v>2020</v>
      </c>
      <c r="B19598" s="205" t="s">
        <v>691</v>
      </c>
      <c r="C19598" s="205" t="s">
        <v>692</v>
      </c>
      <c r="D19598" s="72" t="str">
        <f t="shared" si="613"/>
        <v>ago/2020</v>
      </c>
      <c r="E19598" s="206">
        <v>44074</v>
      </c>
      <c r="F19598" s="205">
        <v>438240</v>
      </c>
      <c r="G19598" s="205" t="s">
        <v>287</v>
      </c>
      <c r="H19598" s="207" t="s">
        <v>1039</v>
      </c>
      <c r="I19598" s="207" t="s">
        <v>245</v>
      </c>
      <c r="J19598" s="207">
        <v>-133.56</v>
      </c>
      <c r="K19598" s="79" t="str">
        <f>IFERROR(IFERROR(VLOOKUP(I19598,'DE-PARA'!B:D,3,0),VLOOKUP(I19598,'DE-PARA'!C:D,2,0)),"NÃO ENCONTRADO")</f>
        <v>Materiais</v>
      </c>
      <c r="L19598" s="56" t="str">
        <f>VLOOKUP(K19598,'Base -Receita-Despesa'!$B:$AS,1,FALSE)</f>
        <v>Materiais</v>
      </c>
    </row>
    <row r="19599" spans="1:12" x14ac:dyDescent="0.3">
      <c r="A19599" s="286" t="str">
        <f t="shared" si="612"/>
        <v>2020</v>
      </c>
      <c r="B19599" s="205" t="s">
        <v>691</v>
      </c>
      <c r="C19599" s="205" t="s">
        <v>692</v>
      </c>
      <c r="D19599" s="72" t="str">
        <f t="shared" si="613"/>
        <v>ago/2020</v>
      </c>
      <c r="E19599" s="206">
        <v>44074</v>
      </c>
      <c r="F19599" s="205">
        <v>438248</v>
      </c>
      <c r="G19599" s="205" t="s">
        <v>287</v>
      </c>
      <c r="H19599" s="207" t="s">
        <v>1039</v>
      </c>
      <c r="I19599" s="207" t="s">
        <v>245</v>
      </c>
      <c r="J19599" s="207">
        <v>-133.56</v>
      </c>
      <c r="K19599" s="79" t="str">
        <f>IFERROR(IFERROR(VLOOKUP(I19599,'DE-PARA'!B:D,3,0),VLOOKUP(I19599,'DE-PARA'!C:D,2,0)),"NÃO ENCONTRADO")</f>
        <v>Materiais</v>
      </c>
      <c r="L19599" s="56" t="str">
        <f>VLOOKUP(K19599,'Base -Receita-Despesa'!$B:$AS,1,FALSE)</f>
        <v>Materiais</v>
      </c>
    </row>
    <row r="19600" spans="1:12" x14ac:dyDescent="0.3">
      <c r="A19600" s="286" t="str">
        <f t="shared" si="612"/>
        <v>2020</v>
      </c>
      <c r="B19600" s="205" t="s">
        <v>691</v>
      </c>
      <c r="C19600" s="205" t="s">
        <v>692</v>
      </c>
      <c r="D19600" s="72" t="str">
        <f t="shared" si="613"/>
        <v>ago/2020</v>
      </c>
      <c r="E19600" s="206">
        <v>44074</v>
      </c>
      <c r="F19600" s="205">
        <v>438523</v>
      </c>
      <c r="G19600" s="205" t="s">
        <v>287</v>
      </c>
      <c r="H19600" s="207" t="s">
        <v>1039</v>
      </c>
      <c r="I19600" s="207" t="s">
        <v>245</v>
      </c>
      <c r="J19600" s="207">
        <v>-133.56</v>
      </c>
      <c r="K19600" s="79" t="str">
        <f>IFERROR(IFERROR(VLOOKUP(I19600,'DE-PARA'!B:D,3,0),VLOOKUP(I19600,'DE-PARA'!C:D,2,0)),"NÃO ENCONTRADO")</f>
        <v>Materiais</v>
      </c>
      <c r="L19600" s="56" t="str">
        <f>VLOOKUP(K19600,'Base -Receita-Despesa'!$B:$AS,1,FALSE)</f>
        <v>Materiais</v>
      </c>
    </row>
    <row r="19601" spans="1:12" x14ac:dyDescent="0.3">
      <c r="A19601" s="286" t="str">
        <f t="shared" si="612"/>
        <v>2020</v>
      </c>
      <c r="B19601" s="205" t="s">
        <v>691</v>
      </c>
      <c r="C19601" s="205" t="s">
        <v>692</v>
      </c>
      <c r="D19601" s="72" t="str">
        <f t="shared" si="613"/>
        <v>ago/2020</v>
      </c>
      <c r="E19601" s="206">
        <v>44074</v>
      </c>
      <c r="F19601" s="205">
        <v>442290</v>
      </c>
      <c r="G19601" s="205" t="s">
        <v>287</v>
      </c>
      <c r="H19601" s="207" t="s">
        <v>1039</v>
      </c>
      <c r="I19601" s="207" t="s">
        <v>245</v>
      </c>
      <c r="J19601" s="207">
        <v>-133.56</v>
      </c>
      <c r="K19601" s="79" t="str">
        <f>IFERROR(IFERROR(VLOOKUP(I19601,'DE-PARA'!B:D,3,0),VLOOKUP(I19601,'DE-PARA'!C:D,2,0)),"NÃO ENCONTRADO")</f>
        <v>Materiais</v>
      </c>
      <c r="L19601" s="56" t="str">
        <f>VLOOKUP(K19601,'Base -Receita-Despesa'!$B:$AS,1,FALSE)</f>
        <v>Materiais</v>
      </c>
    </row>
    <row r="19602" spans="1:12" x14ac:dyDescent="0.3">
      <c r="A19602" s="286" t="str">
        <f t="shared" si="612"/>
        <v>2020</v>
      </c>
      <c r="B19602" s="205" t="s">
        <v>691</v>
      </c>
      <c r="C19602" s="205" t="s">
        <v>692</v>
      </c>
      <c r="D19602" s="72" t="str">
        <f t="shared" si="613"/>
        <v>ago/2020</v>
      </c>
      <c r="E19602" s="206">
        <v>44074</v>
      </c>
      <c r="F19602" s="205">
        <v>443844</v>
      </c>
      <c r="G19602" s="205" t="s">
        <v>287</v>
      </c>
      <c r="H19602" s="207" t="s">
        <v>1039</v>
      </c>
      <c r="I19602" s="207" t="s">
        <v>245</v>
      </c>
      <c r="J19602" s="207">
        <v>-133.56</v>
      </c>
      <c r="K19602" s="79" t="str">
        <f>IFERROR(IFERROR(VLOOKUP(I19602,'DE-PARA'!B:D,3,0),VLOOKUP(I19602,'DE-PARA'!C:D,2,0)),"NÃO ENCONTRADO")</f>
        <v>Materiais</v>
      </c>
      <c r="L19602" s="56" t="str">
        <f>VLOOKUP(K19602,'Base -Receita-Despesa'!$B:$AS,1,FALSE)</f>
        <v>Materiais</v>
      </c>
    </row>
    <row r="19603" spans="1:12" x14ac:dyDescent="0.3">
      <c r="A19603" s="286" t="str">
        <f t="shared" si="612"/>
        <v>2020</v>
      </c>
      <c r="B19603" s="205" t="s">
        <v>691</v>
      </c>
      <c r="C19603" s="205" t="s">
        <v>692</v>
      </c>
      <c r="D19603" s="72" t="str">
        <f t="shared" si="613"/>
        <v>ago/2020</v>
      </c>
      <c r="E19603" s="206">
        <v>44074</v>
      </c>
      <c r="F19603" s="205">
        <v>436425</v>
      </c>
      <c r="G19603" s="205" t="s">
        <v>287</v>
      </c>
      <c r="H19603" s="207" t="s">
        <v>1039</v>
      </c>
      <c r="I19603" s="207" t="s">
        <v>245</v>
      </c>
      <c r="J19603" s="207">
        <v>-138.94</v>
      </c>
      <c r="K19603" s="79" t="str">
        <f>IFERROR(IFERROR(VLOOKUP(I19603,'DE-PARA'!B:D,3,0),VLOOKUP(I19603,'DE-PARA'!C:D,2,0)),"NÃO ENCONTRADO")</f>
        <v>Materiais</v>
      </c>
      <c r="L19603" s="56" t="str">
        <f>VLOOKUP(K19603,'Base -Receita-Despesa'!$B:$AS,1,FALSE)</f>
        <v>Materiais</v>
      </c>
    </row>
    <row r="19604" spans="1:12" x14ac:dyDescent="0.3">
      <c r="A19604" s="286" t="str">
        <f t="shared" si="612"/>
        <v>2020</v>
      </c>
      <c r="B19604" s="205" t="s">
        <v>691</v>
      </c>
      <c r="C19604" s="205" t="s">
        <v>692</v>
      </c>
      <c r="D19604" s="72" t="str">
        <f t="shared" si="613"/>
        <v>ago/2020</v>
      </c>
      <c r="E19604" s="206">
        <v>44074</v>
      </c>
      <c r="F19604" s="205">
        <v>437623</v>
      </c>
      <c r="G19604" s="205" t="s">
        <v>287</v>
      </c>
      <c r="H19604" s="207" t="s">
        <v>1039</v>
      </c>
      <c r="I19604" s="207" t="s">
        <v>245</v>
      </c>
      <c r="J19604" s="207">
        <v>-133.56</v>
      </c>
      <c r="K19604" s="79" t="str">
        <f>IFERROR(IFERROR(VLOOKUP(I19604,'DE-PARA'!B:D,3,0),VLOOKUP(I19604,'DE-PARA'!C:D,2,0)),"NÃO ENCONTRADO")</f>
        <v>Materiais</v>
      </c>
      <c r="L19604" s="56" t="str">
        <f>VLOOKUP(K19604,'Base -Receita-Despesa'!$B:$AS,1,FALSE)</f>
        <v>Materiais</v>
      </c>
    </row>
    <row r="19605" spans="1:12" x14ac:dyDescent="0.3">
      <c r="A19605" s="286" t="str">
        <f t="shared" si="612"/>
        <v>2020</v>
      </c>
      <c r="B19605" s="205" t="s">
        <v>691</v>
      </c>
      <c r="C19605" s="205" t="s">
        <v>692</v>
      </c>
      <c r="D19605" s="72" t="str">
        <f t="shared" si="613"/>
        <v>ago/2020</v>
      </c>
      <c r="E19605" s="206">
        <v>44074</v>
      </c>
      <c r="F19605" s="205">
        <v>438229</v>
      </c>
      <c r="G19605" s="205" t="s">
        <v>287</v>
      </c>
      <c r="H19605" s="207" t="s">
        <v>1039</v>
      </c>
      <c r="I19605" s="207" t="s">
        <v>245</v>
      </c>
      <c r="J19605" s="207">
        <v>-158.5</v>
      </c>
      <c r="K19605" s="79" t="str">
        <f>IFERROR(IFERROR(VLOOKUP(I19605,'DE-PARA'!B:D,3,0),VLOOKUP(I19605,'DE-PARA'!C:D,2,0)),"NÃO ENCONTRADO")</f>
        <v>Materiais</v>
      </c>
      <c r="L19605" s="56" t="str">
        <f>VLOOKUP(K19605,'Base -Receita-Despesa'!$B:$AS,1,FALSE)</f>
        <v>Materiais</v>
      </c>
    </row>
    <row r="19606" spans="1:12" x14ac:dyDescent="0.3">
      <c r="A19606" s="286" t="str">
        <f t="shared" si="612"/>
        <v>2020</v>
      </c>
      <c r="B19606" s="205" t="s">
        <v>691</v>
      </c>
      <c r="C19606" s="205" t="s">
        <v>692</v>
      </c>
      <c r="D19606" s="72" t="str">
        <f t="shared" si="613"/>
        <v>ago/2020</v>
      </c>
      <c r="E19606" s="206">
        <v>44074</v>
      </c>
      <c r="F19606" s="205">
        <v>437038</v>
      </c>
      <c r="G19606" s="205" t="s">
        <v>287</v>
      </c>
      <c r="H19606" s="207" t="s">
        <v>1039</v>
      </c>
      <c r="I19606" s="207" t="s">
        <v>245</v>
      </c>
      <c r="J19606" s="207">
        <v>-165.43</v>
      </c>
      <c r="K19606" s="79" t="str">
        <f>IFERROR(IFERROR(VLOOKUP(I19606,'DE-PARA'!B:D,3,0),VLOOKUP(I19606,'DE-PARA'!C:D,2,0)),"NÃO ENCONTRADO")</f>
        <v>Materiais</v>
      </c>
      <c r="L19606" s="56" t="str">
        <f>VLOOKUP(K19606,'Base -Receita-Despesa'!$B:$AS,1,FALSE)</f>
        <v>Materiais</v>
      </c>
    </row>
    <row r="19607" spans="1:12" x14ac:dyDescent="0.3">
      <c r="A19607" s="286" t="str">
        <f t="shared" si="612"/>
        <v>2020</v>
      </c>
      <c r="B19607" s="205" t="s">
        <v>691</v>
      </c>
      <c r="C19607" s="205" t="s">
        <v>692</v>
      </c>
      <c r="D19607" s="72" t="str">
        <f t="shared" si="613"/>
        <v>ago/2020</v>
      </c>
      <c r="E19607" s="206">
        <v>44074</v>
      </c>
      <c r="F19607" s="205">
        <v>438237</v>
      </c>
      <c r="G19607" s="205" t="s">
        <v>287</v>
      </c>
      <c r="H19607" s="207" t="s">
        <v>1039</v>
      </c>
      <c r="I19607" s="207" t="s">
        <v>245</v>
      </c>
      <c r="J19607" s="207">
        <v>-165.43</v>
      </c>
      <c r="K19607" s="79" t="str">
        <f>IFERROR(IFERROR(VLOOKUP(I19607,'DE-PARA'!B:D,3,0),VLOOKUP(I19607,'DE-PARA'!C:D,2,0)),"NÃO ENCONTRADO")</f>
        <v>Materiais</v>
      </c>
      <c r="L19607" s="56" t="str">
        <f>VLOOKUP(K19607,'Base -Receita-Despesa'!$B:$AS,1,FALSE)</f>
        <v>Materiais</v>
      </c>
    </row>
    <row r="19608" spans="1:12" x14ac:dyDescent="0.3">
      <c r="A19608" s="286" t="str">
        <f t="shared" si="612"/>
        <v>2020</v>
      </c>
      <c r="B19608" s="205" t="s">
        <v>691</v>
      </c>
      <c r="C19608" s="205" t="s">
        <v>692</v>
      </c>
      <c r="D19608" s="72" t="str">
        <f t="shared" si="613"/>
        <v>ago/2020</v>
      </c>
      <c r="E19608" s="206">
        <v>44074</v>
      </c>
      <c r="F19608" s="205">
        <v>438239</v>
      </c>
      <c r="G19608" s="205" t="s">
        <v>287</v>
      </c>
      <c r="H19608" s="207" t="s">
        <v>1039</v>
      </c>
      <c r="I19608" s="207" t="s">
        <v>245</v>
      </c>
      <c r="J19608" s="207">
        <v>-165.43</v>
      </c>
      <c r="K19608" s="79" t="str">
        <f>IFERROR(IFERROR(VLOOKUP(I19608,'DE-PARA'!B:D,3,0),VLOOKUP(I19608,'DE-PARA'!C:D,2,0)),"NÃO ENCONTRADO")</f>
        <v>Materiais</v>
      </c>
      <c r="L19608" s="56" t="str">
        <f>VLOOKUP(K19608,'Base -Receita-Despesa'!$B:$AS,1,FALSE)</f>
        <v>Materiais</v>
      </c>
    </row>
    <row r="19609" spans="1:12" x14ac:dyDescent="0.3">
      <c r="A19609" s="286" t="str">
        <f t="shared" si="612"/>
        <v>2020</v>
      </c>
      <c r="B19609" s="205" t="s">
        <v>691</v>
      </c>
      <c r="C19609" s="205" t="s">
        <v>692</v>
      </c>
      <c r="D19609" s="72" t="str">
        <f t="shared" si="613"/>
        <v>ago/2020</v>
      </c>
      <c r="E19609" s="206">
        <v>44074</v>
      </c>
      <c r="F19609" s="205">
        <v>438243</v>
      </c>
      <c r="G19609" s="205" t="s">
        <v>287</v>
      </c>
      <c r="H19609" s="207" t="s">
        <v>1039</v>
      </c>
      <c r="I19609" s="207" t="s">
        <v>245</v>
      </c>
      <c r="J19609" s="207">
        <v>-165.43</v>
      </c>
      <c r="K19609" s="79" t="str">
        <f>IFERROR(IFERROR(VLOOKUP(I19609,'DE-PARA'!B:D,3,0),VLOOKUP(I19609,'DE-PARA'!C:D,2,0)),"NÃO ENCONTRADO")</f>
        <v>Materiais</v>
      </c>
      <c r="L19609" s="56" t="str">
        <f>VLOOKUP(K19609,'Base -Receita-Despesa'!$B:$AS,1,FALSE)</f>
        <v>Materiais</v>
      </c>
    </row>
    <row r="19610" spans="1:12" x14ac:dyDescent="0.3">
      <c r="A19610" s="286" t="str">
        <f t="shared" si="612"/>
        <v>2020</v>
      </c>
      <c r="B19610" s="205" t="s">
        <v>691</v>
      </c>
      <c r="C19610" s="205" t="s">
        <v>692</v>
      </c>
      <c r="D19610" s="72" t="str">
        <f t="shared" si="613"/>
        <v>ago/2020</v>
      </c>
      <c r="E19610" s="206">
        <v>44074</v>
      </c>
      <c r="F19610" s="205">
        <v>438251</v>
      </c>
      <c r="G19610" s="205" t="s">
        <v>287</v>
      </c>
      <c r="H19610" s="207" t="s">
        <v>1039</v>
      </c>
      <c r="I19610" s="207" t="s">
        <v>245</v>
      </c>
      <c r="J19610" s="207">
        <v>-165.43</v>
      </c>
      <c r="K19610" s="79" t="str">
        <f>IFERROR(IFERROR(VLOOKUP(I19610,'DE-PARA'!B:D,3,0),VLOOKUP(I19610,'DE-PARA'!C:D,2,0)),"NÃO ENCONTRADO")</f>
        <v>Materiais</v>
      </c>
      <c r="L19610" s="56" t="str">
        <f>VLOOKUP(K19610,'Base -Receita-Despesa'!$B:$AS,1,FALSE)</f>
        <v>Materiais</v>
      </c>
    </row>
    <row r="19611" spans="1:12" x14ac:dyDescent="0.3">
      <c r="A19611" s="286" t="str">
        <f t="shared" si="612"/>
        <v>2020</v>
      </c>
      <c r="B19611" s="205" t="s">
        <v>691</v>
      </c>
      <c r="C19611" s="205" t="s">
        <v>692</v>
      </c>
      <c r="D19611" s="72" t="str">
        <f t="shared" si="613"/>
        <v>ago/2020</v>
      </c>
      <c r="E19611" s="206">
        <v>44074</v>
      </c>
      <c r="F19611" s="205">
        <v>438519</v>
      </c>
      <c r="G19611" s="205" t="s">
        <v>287</v>
      </c>
      <c r="H19611" s="207" t="s">
        <v>1039</v>
      </c>
      <c r="I19611" s="207" t="s">
        <v>245</v>
      </c>
      <c r="J19611" s="207">
        <v>-165.43</v>
      </c>
      <c r="K19611" s="79" t="str">
        <f>IFERROR(IFERROR(VLOOKUP(I19611,'DE-PARA'!B:D,3,0),VLOOKUP(I19611,'DE-PARA'!C:D,2,0)),"NÃO ENCONTRADO")</f>
        <v>Materiais</v>
      </c>
      <c r="L19611" s="56" t="str">
        <f>VLOOKUP(K19611,'Base -Receita-Despesa'!$B:$AS,1,FALSE)</f>
        <v>Materiais</v>
      </c>
    </row>
    <row r="19612" spans="1:12" x14ac:dyDescent="0.3">
      <c r="A19612" s="286" t="str">
        <f t="shared" si="612"/>
        <v>2020</v>
      </c>
      <c r="B19612" s="205" t="s">
        <v>691</v>
      </c>
      <c r="C19612" s="205" t="s">
        <v>692</v>
      </c>
      <c r="D19612" s="72" t="str">
        <f t="shared" si="613"/>
        <v>ago/2020</v>
      </c>
      <c r="E19612" s="206">
        <v>44074</v>
      </c>
      <c r="F19612" s="205">
        <v>440159</v>
      </c>
      <c r="G19612" s="205" t="s">
        <v>287</v>
      </c>
      <c r="H19612" s="207" t="s">
        <v>1039</v>
      </c>
      <c r="I19612" s="207" t="s">
        <v>245</v>
      </c>
      <c r="J19612" s="207">
        <v>-165.43</v>
      </c>
      <c r="K19612" s="79" t="str">
        <f>IFERROR(IFERROR(VLOOKUP(I19612,'DE-PARA'!B:D,3,0),VLOOKUP(I19612,'DE-PARA'!C:D,2,0)),"NÃO ENCONTRADO")</f>
        <v>Materiais</v>
      </c>
      <c r="L19612" s="56" t="str">
        <f>VLOOKUP(K19612,'Base -Receita-Despesa'!$B:$AS,1,FALSE)</f>
        <v>Materiais</v>
      </c>
    </row>
    <row r="19613" spans="1:12" x14ac:dyDescent="0.3">
      <c r="A19613" s="286" t="str">
        <f t="shared" si="612"/>
        <v>2020</v>
      </c>
      <c r="B19613" s="205" t="s">
        <v>691</v>
      </c>
      <c r="C19613" s="205" t="s">
        <v>692</v>
      </c>
      <c r="D19613" s="72" t="str">
        <f t="shared" si="613"/>
        <v>ago/2020</v>
      </c>
      <c r="E19613" s="206">
        <v>44074</v>
      </c>
      <c r="F19613" s="205">
        <v>440540</v>
      </c>
      <c r="G19613" s="205" t="s">
        <v>287</v>
      </c>
      <c r="H19613" s="207" t="s">
        <v>1039</v>
      </c>
      <c r="I19613" s="207" t="s">
        <v>245</v>
      </c>
      <c r="J19613" s="207">
        <v>-165.43</v>
      </c>
      <c r="K19613" s="79" t="str">
        <f>IFERROR(IFERROR(VLOOKUP(I19613,'DE-PARA'!B:D,3,0),VLOOKUP(I19613,'DE-PARA'!C:D,2,0)),"NÃO ENCONTRADO")</f>
        <v>Materiais</v>
      </c>
      <c r="L19613" s="56" t="str">
        <f>VLOOKUP(K19613,'Base -Receita-Despesa'!$B:$AS,1,FALSE)</f>
        <v>Materiais</v>
      </c>
    </row>
    <row r="19614" spans="1:12" x14ac:dyDescent="0.3">
      <c r="A19614" s="286" t="str">
        <f t="shared" si="612"/>
        <v>2020</v>
      </c>
      <c r="B19614" s="205" t="s">
        <v>691</v>
      </c>
      <c r="C19614" s="205" t="s">
        <v>692</v>
      </c>
      <c r="D19614" s="72" t="str">
        <f t="shared" si="613"/>
        <v>ago/2020</v>
      </c>
      <c r="E19614" s="206">
        <v>44074</v>
      </c>
      <c r="F19614" s="205">
        <v>441534</v>
      </c>
      <c r="G19614" s="205" t="s">
        <v>287</v>
      </c>
      <c r="H19614" s="207" t="s">
        <v>1039</v>
      </c>
      <c r="I19614" s="207" t="s">
        <v>245</v>
      </c>
      <c r="J19614" s="207">
        <v>-169.77</v>
      </c>
      <c r="K19614" s="79" t="str">
        <f>IFERROR(IFERROR(VLOOKUP(I19614,'DE-PARA'!B:D,3,0),VLOOKUP(I19614,'DE-PARA'!C:D,2,0)),"NÃO ENCONTRADO")</f>
        <v>Materiais</v>
      </c>
      <c r="L19614" s="56" t="str">
        <f>VLOOKUP(K19614,'Base -Receita-Despesa'!$B:$AS,1,FALSE)</f>
        <v>Materiais</v>
      </c>
    </row>
    <row r="19615" spans="1:12" x14ac:dyDescent="0.3">
      <c r="A19615" s="286" t="str">
        <f t="shared" si="612"/>
        <v>2020</v>
      </c>
      <c r="B19615" s="205" t="s">
        <v>691</v>
      </c>
      <c r="C19615" s="205" t="s">
        <v>692</v>
      </c>
      <c r="D19615" s="72" t="str">
        <f t="shared" si="613"/>
        <v>ago/2020</v>
      </c>
      <c r="E19615" s="206">
        <v>44074</v>
      </c>
      <c r="F19615" s="205">
        <v>438537</v>
      </c>
      <c r="G19615" s="205" t="s">
        <v>287</v>
      </c>
      <c r="H19615" s="207" t="s">
        <v>1039</v>
      </c>
      <c r="I19615" s="207" t="s">
        <v>245</v>
      </c>
      <c r="J19615" s="207">
        <v>-177.84</v>
      </c>
      <c r="K19615" s="79" t="str">
        <f>IFERROR(IFERROR(VLOOKUP(I19615,'DE-PARA'!B:D,3,0),VLOOKUP(I19615,'DE-PARA'!C:D,2,0)),"NÃO ENCONTRADO")</f>
        <v>Materiais</v>
      </c>
      <c r="L19615" s="56" t="str">
        <f>VLOOKUP(K19615,'Base -Receita-Despesa'!$B:$AS,1,FALSE)</f>
        <v>Materiais</v>
      </c>
    </row>
    <row r="19616" spans="1:12" x14ac:dyDescent="0.3">
      <c r="A19616" s="286" t="str">
        <f t="shared" si="612"/>
        <v>2020</v>
      </c>
      <c r="B19616" s="205" t="s">
        <v>691</v>
      </c>
      <c r="C19616" s="205" t="s">
        <v>692</v>
      </c>
      <c r="D19616" s="72" t="str">
        <f t="shared" si="613"/>
        <v>ago/2020</v>
      </c>
      <c r="E19616" s="206">
        <v>44074</v>
      </c>
      <c r="F19616" s="205">
        <v>437522</v>
      </c>
      <c r="G19616" s="205" t="s">
        <v>287</v>
      </c>
      <c r="H19616" s="207" t="s">
        <v>1039</v>
      </c>
      <c r="I19616" s="207" t="s">
        <v>245</v>
      </c>
      <c r="J19616" s="207">
        <v>-183.44</v>
      </c>
      <c r="K19616" s="79" t="str">
        <f>IFERROR(IFERROR(VLOOKUP(I19616,'DE-PARA'!B:D,3,0),VLOOKUP(I19616,'DE-PARA'!C:D,2,0)),"NÃO ENCONTRADO")</f>
        <v>Materiais</v>
      </c>
      <c r="L19616" s="56" t="str">
        <f>VLOOKUP(K19616,'Base -Receita-Despesa'!$B:$AS,1,FALSE)</f>
        <v>Materiais</v>
      </c>
    </row>
    <row r="19617" spans="1:12" x14ac:dyDescent="0.3">
      <c r="A19617" s="286" t="str">
        <f t="shared" si="612"/>
        <v>2020</v>
      </c>
      <c r="B19617" s="205" t="s">
        <v>691</v>
      </c>
      <c r="C19617" s="205" t="s">
        <v>692</v>
      </c>
      <c r="D19617" s="72" t="str">
        <f t="shared" si="613"/>
        <v>ago/2020</v>
      </c>
      <c r="E19617" s="206">
        <v>44074</v>
      </c>
      <c r="F19617" s="205">
        <v>440497</v>
      </c>
      <c r="G19617" s="205" t="s">
        <v>287</v>
      </c>
      <c r="H19617" s="207" t="s">
        <v>1039</v>
      </c>
      <c r="I19617" s="207" t="s">
        <v>245</v>
      </c>
      <c r="J19617" s="207">
        <v>-183.44</v>
      </c>
      <c r="K19617" s="79" t="str">
        <f>IFERROR(IFERROR(VLOOKUP(I19617,'DE-PARA'!B:D,3,0),VLOOKUP(I19617,'DE-PARA'!C:D,2,0)),"NÃO ENCONTRADO")</f>
        <v>Materiais</v>
      </c>
      <c r="L19617" s="56" t="str">
        <f>VLOOKUP(K19617,'Base -Receita-Despesa'!$B:$AS,1,FALSE)</f>
        <v>Materiais</v>
      </c>
    </row>
    <row r="19618" spans="1:12" x14ac:dyDescent="0.3">
      <c r="A19618" s="286" t="str">
        <f t="shared" si="612"/>
        <v>2020</v>
      </c>
      <c r="B19618" s="205" t="s">
        <v>691</v>
      </c>
      <c r="C19618" s="205" t="s">
        <v>692</v>
      </c>
      <c r="D19618" s="72" t="str">
        <f t="shared" si="613"/>
        <v>ago/2020</v>
      </c>
      <c r="E19618" s="206">
        <v>44074</v>
      </c>
      <c r="F19618" s="205">
        <v>437056</v>
      </c>
      <c r="G19618" s="205" t="s">
        <v>287</v>
      </c>
      <c r="H19618" s="207" t="s">
        <v>1039</v>
      </c>
      <c r="I19618" s="207" t="s">
        <v>245</v>
      </c>
      <c r="J19618" s="207">
        <v>-185.26</v>
      </c>
      <c r="K19618" s="79" t="str">
        <f>IFERROR(IFERROR(VLOOKUP(I19618,'DE-PARA'!B:D,3,0),VLOOKUP(I19618,'DE-PARA'!C:D,2,0)),"NÃO ENCONTRADO")</f>
        <v>Materiais</v>
      </c>
      <c r="L19618" s="56" t="str">
        <f>VLOOKUP(K19618,'Base -Receita-Despesa'!$B:$AS,1,FALSE)</f>
        <v>Materiais</v>
      </c>
    </row>
    <row r="19619" spans="1:12" x14ac:dyDescent="0.3">
      <c r="A19619" s="286" t="str">
        <f t="shared" si="612"/>
        <v>2020</v>
      </c>
      <c r="B19619" s="205" t="s">
        <v>691</v>
      </c>
      <c r="C19619" s="205" t="s">
        <v>692</v>
      </c>
      <c r="D19619" s="72" t="str">
        <f t="shared" si="613"/>
        <v>ago/2020</v>
      </c>
      <c r="E19619" s="206">
        <v>44074</v>
      </c>
      <c r="F19619" s="205">
        <v>439060</v>
      </c>
      <c r="G19619" s="205" t="s">
        <v>287</v>
      </c>
      <c r="H19619" s="207" t="s">
        <v>1039</v>
      </c>
      <c r="I19619" s="207" t="s">
        <v>245</v>
      </c>
      <c r="J19619" s="207">
        <v>-185.26</v>
      </c>
      <c r="K19619" s="79" t="str">
        <f>IFERROR(IFERROR(VLOOKUP(I19619,'DE-PARA'!B:D,3,0),VLOOKUP(I19619,'DE-PARA'!C:D,2,0)),"NÃO ENCONTRADO")</f>
        <v>Materiais</v>
      </c>
      <c r="L19619" s="56" t="str">
        <f>VLOOKUP(K19619,'Base -Receita-Despesa'!$B:$AS,1,FALSE)</f>
        <v>Materiais</v>
      </c>
    </row>
    <row r="19620" spans="1:12" x14ac:dyDescent="0.3">
      <c r="A19620" s="286" t="str">
        <f t="shared" si="612"/>
        <v>2020</v>
      </c>
      <c r="B19620" s="205" t="s">
        <v>691</v>
      </c>
      <c r="C19620" s="205" t="s">
        <v>692</v>
      </c>
      <c r="D19620" s="72" t="str">
        <f t="shared" si="613"/>
        <v>ago/2020</v>
      </c>
      <c r="E19620" s="206">
        <v>44074</v>
      </c>
      <c r="F19620" s="205">
        <v>441518</v>
      </c>
      <c r="G19620" s="205" t="s">
        <v>287</v>
      </c>
      <c r="H19620" s="207" t="s">
        <v>1039</v>
      </c>
      <c r="I19620" s="207" t="s">
        <v>245</v>
      </c>
      <c r="J19620" s="207">
        <v>-185.26</v>
      </c>
      <c r="K19620" s="79" t="str">
        <f>IFERROR(IFERROR(VLOOKUP(I19620,'DE-PARA'!B:D,3,0),VLOOKUP(I19620,'DE-PARA'!C:D,2,0)),"NÃO ENCONTRADO")</f>
        <v>Materiais</v>
      </c>
      <c r="L19620" s="56" t="str">
        <f>VLOOKUP(K19620,'Base -Receita-Despesa'!$B:$AS,1,FALSE)</f>
        <v>Materiais</v>
      </c>
    </row>
    <row r="19621" spans="1:12" x14ac:dyDescent="0.3">
      <c r="A19621" s="286" t="str">
        <f t="shared" si="612"/>
        <v>2020</v>
      </c>
      <c r="B19621" s="205" t="s">
        <v>691</v>
      </c>
      <c r="C19621" s="205" t="s">
        <v>692</v>
      </c>
      <c r="D19621" s="72" t="str">
        <f t="shared" si="613"/>
        <v>ago/2020</v>
      </c>
      <c r="E19621" s="206">
        <v>44074</v>
      </c>
      <c r="F19621" s="205">
        <v>441533</v>
      </c>
      <c r="G19621" s="205" t="s">
        <v>287</v>
      </c>
      <c r="H19621" s="207" t="s">
        <v>1039</v>
      </c>
      <c r="I19621" s="207" t="s">
        <v>245</v>
      </c>
      <c r="J19621" s="207">
        <v>-185.26</v>
      </c>
      <c r="K19621" s="79" t="str">
        <f>IFERROR(IFERROR(VLOOKUP(I19621,'DE-PARA'!B:D,3,0),VLOOKUP(I19621,'DE-PARA'!C:D,2,0)),"NÃO ENCONTRADO")</f>
        <v>Materiais</v>
      </c>
      <c r="L19621" s="56" t="str">
        <f>VLOOKUP(K19621,'Base -Receita-Despesa'!$B:$AS,1,FALSE)</f>
        <v>Materiais</v>
      </c>
    </row>
    <row r="19622" spans="1:12" x14ac:dyDescent="0.3">
      <c r="A19622" s="286" t="str">
        <f t="shared" si="612"/>
        <v>2020</v>
      </c>
      <c r="B19622" s="205" t="s">
        <v>691</v>
      </c>
      <c r="C19622" s="205" t="s">
        <v>692</v>
      </c>
      <c r="D19622" s="72" t="str">
        <f t="shared" si="613"/>
        <v>ago/2020</v>
      </c>
      <c r="E19622" s="206">
        <v>44074</v>
      </c>
      <c r="F19622" s="205">
        <v>436454</v>
      </c>
      <c r="G19622" s="205" t="s">
        <v>287</v>
      </c>
      <c r="H19622" s="207" t="s">
        <v>1039</v>
      </c>
      <c r="I19622" s="207" t="s">
        <v>245</v>
      </c>
      <c r="J19622" s="207">
        <v>-243.78</v>
      </c>
      <c r="K19622" s="79" t="str">
        <f>IFERROR(IFERROR(VLOOKUP(I19622,'DE-PARA'!B:D,3,0),VLOOKUP(I19622,'DE-PARA'!C:D,2,0)),"NÃO ENCONTRADO")</f>
        <v>Materiais</v>
      </c>
      <c r="L19622" s="56" t="str">
        <f>VLOOKUP(K19622,'Base -Receita-Despesa'!$B:$AS,1,FALSE)</f>
        <v>Materiais</v>
      </c>
    </row>
    <row r="19623" spans="1:12" x14ac:dyDescent="0.3">
      <c r="A19623" s="286" t="str">
        <f t="shared" si="612"/>
        <v>2020</v>
      </c>
      <c r="B19623" s="205" t="s">
        <v>691</v>
      </c>
      <c r="C19623" s="205" t="s">
        <v>692</v>
      </c>
      <c r="D19623" s="72" t="str">
        <f t="shared" si="613"/>
        <v>ago/2020</v>
      </c>
      <c r="E19623" s="206">
        <v>44074</v>
      </c>
      <c r="F19623" s="205">
        <v>437023</v>
      </c>
      <c r="G19623" s="205" t="s">
        <v>287</v>
      </c>
      <c r="H19623" s="207" t="s">
        <v>1039</v>
      </c>
      <c r="I19623" s="207" t="s">
        <v>245</v>
      </c>
      <c r="J19623" s="207">
        <v>-247.93</v>
      </c>
      <c r="K19623" s="79" t="str">
        <f>IFERROR(IFERROR(VLOOKUP(I19623,'DE-PARA'!B:D,3,0),VLOOKUP(I19623,'DE-PARA'!C:D,2,0)),"NÃO ENCONTRADO")</f>
        <v>Materiais</v>
      </c>
      <c r="L19623" s="56" t="str">
        <f>VLOOKUP(K19623,'Base -Receita-Despesa'!$B:$AS,1,FALSE)</f>
        <v>Materiais</v>
      </c>
    </row>
    <row r="19624" spans="1:12" x14ac:dyDescent="0.3">
      <c r="A19624" s="286" t="str">
        <f t="shared" si="612"/>
        <v>2020</v>
      </c>
      <c r="B19624" s="205" t="s">
        <v>691</v>
      </c>
      <c r="C19624" s="205" t="s">
        <v>692</v>
      </c>
      <c r="D19624" s="72" t="str">
        <f t="shared" si="613"/>
        <v>ago/2020</v>
      </c>
      <c r="E19624" s="206">
        <v>44074</v>
      </c>
      <c r="F19624" s="205">
        <v>440500</v>
      </c>
      <c r="G19624" s="205" t="s">
        <v>287</v>
      </c>
      <c r="H19624" s="207" t="s">
        <v>1039</v>
      </c>
      <c r="I19624" s="207" t="s">
        <v>245</v>
      </c>
      <c r="J19624" s="207">
        <v>-247.93</v>
      </c>
      <c r="K19624" s="79" t="str">
        <f>IFERROR(IFERROR(VLOOKUP(I19624,'DE-PARA'!B:D,3,0),VLOOKUP(I19624,'DE-PARA'!C:D,2,0)),"NÃO ENCONTRADO")</f>
        <v>Materiais</v>
      </c>
      <c r="L19624" s="56" t="str">
        <f>VLOOKUP(K19624,'Base -Receita-Despesa'!$B:$AS,1,FALSE)</f>
        <v>Materiais</v>
      </c>
    </row>
    <row r="19625" spans="1:12" x14ac:dyDescent="0.3">
      <c r="A19625" s="286" t="str">
        <f t="shared" si="612"/>
        <v>2020</v>
      </c>
      <c r="B19625" s="205" t="s">
        <v>691</v>
      </c>
      <c r="C19625" s="205" t="s">
        <v>692</v>
      </c>
      <c r="D19625" s="72" t="str">
        <f t="shared" si="613"/>
        <v>ago/2020</v>
      </c>
      <c r="E19625" s="206">
        <v>44074</v>
      </c>
      <c r="F19625" s="205">
        <v>441535</v>
      </c>
      <c r="G19625" s="205" t="s">
        <v>287</v>
      </c>
      <c r="H19625" s="207" t="s">
        <v>1039</v>
      </c>
      <c r="I19625" s="207" t="s">
        <v>245</v>
      </c>
      <c r="J19625" s="207">
        <v>-258.27</v>
      </c>
      <c r="K19625" s="79" t="str">
        <f>IFERROR(IFERROR(VLOOKUP(I19625,'DE-PARA'!B:D,3,0),VLOOKUP(I19625,'DE-PARA'!C:D,2,0)),"NÃO ENCONTRADO")</f>
        <v>Materiais</v>
      </c>
      <c r="L19625" s="56" t="str">
        <f>VLOOKUP(K19625,'Base -Receita-Despesa'!$B:$AS,1,FALSE)</f>
        <v>Materiais</v>
      </c>
    </row>
    <row r="19626" spans="1:12" x14ac:dyDescent="0.3">
      <c r="A19626" s="286" t="str">
        <f t="shared" si="612"/>
        <v>2020</v>
      </c>
      <c r="B19626" s="205" t="s">
        <v>691</v>
      </c>
      <c r="C19626" s="205" t="s">
        <v>692</v>
      </c>
      <c r="D19626" s="72" t="str">
        <f t="shared" si="613"/>
        <v>ago/2020</v>
      </c>
      <c r="E19626" s="206">
        <v>44074</v>
      </c>
      <c r="F19626" s="205">
        <v>438230</v>
      </c>
      <c r="G19626" s="205" t="s">
        <v>287</v>
      </c>
      <c r="H19626" s="207" t="s">
        <v>1039</v>
      </c>
      <c r="I19626" s="207" t="s">
        <v>245</v>
      </c>
      <c r="J19626" s="207">
        <v>-259.83999999999997</v>
      </c>
      <c r="K19626" s="79" t="str">
        <f>IFERROR(IFERROR(VLOOKUP(I19626,'DE-PARA'!B:D,3,0),VLOOKUP(I19626,'DE-PARA'!C:D,2,0)),"NÃO ENCONTRADO")</f>
        <v>Materiais</v>
      </c>
      <c r="L19626" s="56" t="str">
        <f>VLOOKUP(K19626,'Base -Receita-Despesa'!$B:$AS,1,FALSE)</f>
        <v>Materiais</v>
      </c>
    </row>
    <row r="19627" spans="1:12" x14ac:dyDescent="0.3">
      <c r="A19627" s="286" t="str">
        <f t="shared" si="612"/>
        <v>2020</v>
      </c>
      <c r="B19627" s="205" t="s">
        <v>691</v>
      </c>
      <c r="C19627" s="205" t="s">
        <v>692</v>
      </c>
      <c r="D19627" s="72" t="str">
        <f t="shared" si="613"/>
        <v>ago/2020</v>
      </c>
      <c r="E19627" s="206">
        <v>44074</v>
      </c>
      <c r="F19627" s="205">
        <v>439154</v>
      </c>
      <c r="G19627" s="205" t="s">
        <v>287</v>
      </c>
      <c r="H19627" s="207" t="s">
        <v>1039</v>
      </c>
      <c r="I19627" s="207" t="s">
        <v>245</v>
      </c>
      <c r="J19627" s="207">
        <v>-259.83999999999997</v>
      </c>
      <c r="K19627" s="79" t="str">
        <f>IFERROR(IFERROR(VLOOKUP(I19627,'DE-PARA'!B:D,3,0),VLOOKUP(I19627,'DE-PARA'!C:D,2,0)),"NÃO ENCONTRADO")</f>
        <v>Materiais</v>
      </c>
      <c r="L19627" s="56" t="str">
        <f>VLOOKUP(K19627,'Base -Receita-Despesa'!$B:$AS,1,FALSE)</f>
        <v>Materiais</v>
      </c>
    </row>
    <row r="19628" spans="1:12" x14ac:dyDescent="0.3">
      <c r="A19628" s="286" t="str">
        <f t="shared" si="612"/>
        <v>2020</v>
      </c>
      <c r="B19628" s="205" t="s">
        <v>691</v>
      </c>
      <c r="C19628" s="205" t="s">
        <v>692</v>
      </c>
      <c r="D19628" s="72" t="str">
        <f t="shared" si="613"/>
        <v>ago/2020</v>
      </c>
      <c r="E19628" s="206">
        <v>44074</v>
      </c>
      <c r="F19628" s="205">
        <v>442283</v>
      </c>
      <c r="G19628" s="205" t="s">
        <v>287</v>
      </c>
      <c r="H19628" s="207" t="s">
        <v>1039</v>
      </c>
      <c r="I19628" s="207" t="s">
        <v>245</v>
      </c>
      <c r="J19628" s="207">
        <v>-259.83999999999997</v>
      </c>
      <c r="K19628" s="79" t="str">
        <f>IFERROR(IFERROR(VLOOKUP(I19628,'DE-PARA'!B:D,3,0),VLOOKUP(I19628,'DE-PARA'!C:D,2,0)),"NÃO ENCONTRADO")</f>
        <v>Materiais</v>
      </c>
      <c r="L19628" s="56" t="str">
        <f>VLOOKUP(K19628,'Base -Receita-Despesa'!$B:$AS,1,FALSE)</f>
        <v>Materiais</v>
      </c>
    </row>
    <row r="19629" spans="1:12" x14ac:dyDescent="0.3">
      <c r="A19629" s="286" t="str">
        <f t="shared" si="612"/>
        <v>2020</v>
      </c>
      <c r="B19629" s="205" t="s">
        <v>691</v>
      </c>
      <c r="C19629" s="205" t="s">
        <v>692</v>
      </c>
      <c r="D19629" s="72" t="str">
        <f t="shared" si="613"/>
        <v>ago/2020</v>
      </c>
      <c r="E19629" s="206">
        <v>44074</v>
      </c>
      <c r="F19629" s="205">
        <v>442284</v>
      </c>
      <c r="G19629" s="205" t="s">
        <v>287</v>
      </c>
      <c r="H19629" s="207" t="s">
        <v>1039</v>
      </c>
      <c r="I19629" s="207" t="s">
        <v>245</v>
      </c>
      <c r="J19629" s="207">
        <v>-613.79</v>
      </c>
      <c r="K19629" s="79" t="str">
        <f>IFERROR(IFERROR(VLOOKUP(I19629,'DE-PARA'!B:D,3,0),VLOOKUP(I19629,'DE-PARA'!C:D,2,0)),"NÃO ENCONTRADO")</f>
        <v>Materiais</v>
      </c>
      <c r="L19629" s="56" t="str">
        <f>VLOOKUP(K19629,'Base -Receita-Despesa'!$B:$AS,1,FALSE)</f>
        <v>Materiais</v>
      </c>
    </row>
    <row r="19630" spans="1:12" x14ac:dyDescent="0.3">
      <c r="A19630" s="286" t="str">
        <f t="shared" si="612"/>
        <v>2020</v>
      </c>
      <c r="B19630" s="205" t="s">
        <v>691</v>
      </c>
      <c r="C19630" s="205" t="s">
        <v>692</v>
      </c>
      <c r="D19630" s="72" t="str">
        <f t="shared" si="613"/>
        <v>ago/2020</v>
      </c>
      <c r="E19630" s="206">
        <v>44074</v>
      </c>
      <c r="F19630" s="205">
        <v>438531</v>
      </c>
      <c r="G19630" s="205" t="s">
        <v>287</v>
      </c>
      <c r="H19630" s="207" t="s">
        <v>1039</v>
      </c>
      <c r="I19630" s="207" t="s">
        <v>245</v>
      </c>
      <c r="J19630" s="207">
        <v>-267.12</v>
      </c>
      <c r="K19630" s="79" t="str">
        <f>IFERROR(IFERROR(VLOOKUP(I19630,'DE-PARA'!B:D,3,0),VLOOKUP(I19630,'DE-PARA'!C:D,2,0)),"NÃO ENCONTRADO")</f>
        <v>Materiais</v>
      </c>
      <c r="L19630" s="56" t="str">
        <f>VLOOKUP(K19630,'Base -Receita-Despesa'!$B:$AS,1,FALSE)</f>
        <v>Materiais</v>
      </c>
    </row>
    <row r="19631" spans="1:12" x14ac:dyDescent="0.3">
      <c r="A19631" s="286" t="str">
        <f t="shared" si="612"/>
        <v>2020</v>
      </c>
      <c r="B19631" s="205" t="s">
        <v>691</v>
      </c>
      <c r="C19631" s="205" t="s">
        <v>692</v>
      </c>
      <c r="D19631" s="72" t="str">
        <f t="shared" si="613"/>
        <v>ago/2020</v>
      </c>
      <c r="E19631" s="206">
        <v>44074</v>
      </c>
      <c r="F19631" s="205">
        <v>436450</v>
      </c>
      <c r="G19631" s="205" t="s">
        <v>287</v>
      </c>
      <c r="H19631" s="207" t="s">
        <v>1039</v>
      </c>
      <c r="I19631" s="207" t="s">
        <v>245</v>
      </c>
      <c r="J19631" s="207">
        <v>-269.91000000000003</v>
      </c>
      <c r="K19631" s="79" t="str">
        <f>IFERROR(IFERROR(VLOOKUP(I19631,'DE-PARA'!B:D,3,0),VLOOKUP(I19631,'DE-PARA'!C:D,2,0)),"NÃO ENCONTRADO")</f>
        <v>Materiais</v>
      </c>
      <c r="L19631" s="56" t="str">
        <f>VLOOKUP(K19631,'Base -Receita-Despesa'!$B:$AS,1,FALSE)</f>
        <v>Materiais</v>
      </c>
    </row>
    <row r="19632" spans="1:12" x14ac:dyDescent="0.3">
      <c r="A19632" s="286" t="str">
        <f t="shared" si="612"/>
        <v>2020</v>
      </c>
      <c r="B19632" s="205" t="s">
        <v>691</v>
      </c>
      <c r="C19632" s="205" t="s">
        <v>692</v>
      </c>
      <c r="D19632" s="72" t="str">
        <f t="shared" si="613"/>
        <v>ago/2020</v>
      </c>
      <c r="E19632" s="206">
        <v>44074</v>
      </c>
      <c r="F19632" s="205">
        <v>437505</v>
      </c>
      <c r="G19632" s="205" t="s">
        <v>287</v>
      </c>
      <c r="H19632" s="207" t="s">
        <v>1039</v>
      </c>
      <c r="I19632" s="207" t="s">
        <v>245</v>
      </c>
      <c r="J19632" s="207">
        <v>-269.91000000000003</v>
      </c>
      <c r="K19632" s="79" t="str">
        <f>IFERROR(IFERROR(VLOOKUP(I19632,'DE-PARA'!B:D,3,0),VLOOKUP(I19632,'DE-PARA'!C:D,2,0)),"NÃO ENCONTRADO")</f>
        <v>Materiais</v>
      </c>
      <c r="L19632" s="56" t="str">
        <f>VLOOKUP(K19632,'Base -Receita-Despesa'!$B:$AS,1,FALSE)</f>
        <v>Materiais</v>
      </c>
    </row>
    <row r="19633" spans="1:12" x14ac:dyDescent="0.3">
      <c r="A19633" s="286" t="str">
        <f t="shared" si="612"/>
        <v>2020</v>
      </c>
      <c r="B19633" s="205" t="s">
        <v>691</v>
      </c>
      <c r="C19633" s="205" t="s">
        <v>692</v>
      </c>
      <c r="D19633" s="72" t="str">
        <f t="shared" si="613"/>
        <v>ago/2020</v>
      </c>
      <c r="E19633" s="206">
        <v>44074</v>
      </c>
      <c r="F19633" s="205">
        <v>439295</v>
      </c>
      <c r="G19633" s="205" t="s">
        <v>287</v>
      </c>
      <c r="H19633" s="207" t="s">
        <v>1039</v>
      </c>
      <c r="I19633" s="207" t="s">
        <v>245</v>
      </c>
      <c r="J19633" s="207">
        <v>-269.91000000000003</v>
      </c>
      <c r="K19633" s="79" t="str">
        <f>IFERROR(IFERROR(VLOOKUP(I19633,'DE-PARA'!B:D,3,0),VLOOKUP(I19633,'DE-PARA'!C:D,2,0)),"NÃO ENCONTRADO")</f>
        <v>Materiais</v>
      </c>
      <c r="L19633" s="56" t="str">
        <f>VLOOKUP(K19633,'Base -Receita-Despesa'!$B:$AS,1,FALSE)</f>
        <v>Materiais</v>
      </c>
    </row>
    <row r="19634" spans="1:12" x14ac:dyDescent="0.3">
      <c r="A19634" s="286" t="str">
        <f t="shared" si="612"/>
        <v>2020</v>
      </c>
      <c r="B19634" s="205" t="s">
        <v>691</v>
      </c>
      <c r="C19634" s="205" t="s">
        <v>692</v>
      </c>
      <c r="D19634" s="72" t="str">
        <f t="shared" si="613"/>
        <v>ago/2020</v>
      </c>
      <c r="E19634" s="206">
        <v>44074</v>
      </c>
      <c r="F19634" s="205">
        <v>440939</v>
      </c>
      <c r="G19634" s="205" t="s">
        <v>287</v>
      </c>
      <c r="H19634" s="207" t="s">
        <v>1039</v>
      </c>
      <c r="I19634" s="207" t="s">
        <v>245</v>
      </c>
      <c r="J19634" s="207">
        <v>-269.91000000000003</v>
      </c>
      <c r="K19634" s="79" t="str">
        <f>IFERROR(IFERROR(VLOOKUP(I19634,'DE-PARA'!B:D,3,0),VLOOKUP(I19634,'DE-PARA'!C:D,2,0)),"NÃO ENCONTRADO")</f>
        <v>Materiais</v>
      </c>
      <c r="L19634" s="56" t="str">
        <f>VLOOKUP(K19634,'Base -Receita-Despesa'!$B:$AS,1,FALSE)</f>
        <v>Materiais</v>
      </c>
    </row>
    <row r="19635" spans="1:12" x14ac:dyDescent="0.3">
      <c r="A19635" s="286" t="str">
        <f t="shared" si="612"/>
        <v>2020</v>
      </c>
      <c r="B19635" s="205" t="s">
        <v>691</v>
      </c>
      <c r="C19635" s="205" t="s">
        <v>692</v>
      </c>
      <c r="D19635" s="72" t="str">
        <f t="shared" si="613"/>
        <v>ago/2020</v>
      </c>
      <c r="E19635" s="206">
        <v>44074</v>
      </c>
      <c r="F19635" s="205">
        <v>442287</v>
      </c>
      <c r="G19635" s="205" t="s">
        <v>287</v>
      </c>
      <c r="H19635" s="207" t="s">
        <v>1039</v>
      </c>
      <c r="I19635" s="207" t="s">
        <v>245</v>
      </c>
      <c r="J19635" s="207">
        <v>-269.91000000000003</v>
      </c>
      <c r="K19635" s="79" t="str">
        <f>IFERROR(IFERROR(VLOOKUP(I19635,'DE-PARA'!B:D,3,0),VLOOKUP(I19635,'DE-PARA'!C:D,2,0)),"NÃO ENCONTRADO")</f>
        <v>Materiais</v>
      </c>
      <c r="L19635" s="56" t="str">
        <f>VLOOKUP(K19635,'Base -Receita-Despesa'!$B:$AS,1,FALSE)</f>
        <v>Materiais</v>
      </c>
    </row>
    <row r="19636" spans="1:12" x14ac:dyDescent="0.3">
      <c r="A19636" s="286" t="str">
        <f t="shared" si="612"/>
        <v>2020</v>
      </c>
      <c r="B19636" s="205" t="s">
        <v>691</v>
      </c>
      <c r="C19636" s="205" t="s">
        <v>692</v>
      </c>
      <c r="D19636" s="72" t="str">
        <f t="shared" si="613"/>
        <v>ago/2020</v>
      </c>
      <c r="E19636" s="206">
        <v>44074</v>
      </c>
      <c r="F19636" s="205">
        <v>436457</v>
      </c>
      <c r="G19636" s="205" t="s">
        <v>287</v>
      </c>
      <c r="H19636" s="207" t="s">
        <v>1039</v>
      </c>
      <c r="I19636" s="207" t="s">
        <v>245</v>
      </c>
      <c r="J19636" s="207">
        <v>-277.88</v>
      </c>
      <c r="K19636" s="79" t="str">
        <f>IFERROR(IFERROR(VLOOKUP(I19636,'DE-PARA'!B:D,3,0),VLOOKUP(I19636,'DE-PARA'!C:D,2,0)),"NÃO ENCONTRADO")</f>
        <v>Materiais</v>
      </c>
      <c r="L19636" s="56" t="str">
        <f>VLOOKUP(K19636,'Base -Receita-Despesa'!$B:$AS,1,FALSE)</f>
        <v>Materiais</v>
      </c>
    </row>
    <row r="19637" spans="1:12" x14ac:dyDescent="0.3">
      <c r="A19637" s="286" t="str">
        <f t="shared" si="612"/>
        <v>2020</v>
      </c>
      <c r="B19637" s="205" t="s">
        <v>691</v>
      </c>
      <c r="C19637" s="205" t="s">
        <v>692</v>
      </c>
      <c r="D19637" s="72" t="str">
        <f t="shared" si="613"/>
        <v>ago/2020</v>
      </c>
      <c r="E19637" s="206">
        <v>44074</v>
      </c>
      <c r="F19637" s="205">
        <v>437054</v>
      </c>
      <c r="G19637" s="205" t="s">
        <v>287</v>
      </c>
      <c r="H19637" s="207" t="s">
        <v>1039</v>
      </c>
      <c r="I19637" s="207" t="s">
        <v>245</v>
      </c>
      <c r="J19637" s="207">
        <v>-277.88</v>
      </c>
      <c r="K19637" s="79" t="str">
        <f>IFERROR(IFERROR(VLOOKUP(I19637,'DE-PARA'!B:D,3,0),VLOOKUP(I19637,'DE-PARA'!C:D,2,0)),"NÃO ENCONTRADO")</f>
        <v>Materiais</v>
      </c>
      <c r="L19637" s="56" t="str">
        <f>VLOOKUP(K19637,'Base -Receita-Despesa'!$B:$AS,1,FALSE)</f>
        <v>Materiais</v>
      </c>
    </row>
    <row r="19638" spans="1:12" x14ac:dyDescent="0.3">
      <c r="A19638" s="286" t="str">
        <f t="shared" si="612"/>
        <v>2020</v>
      </c>
      <c r="B19638" s="205" t="s">
        <v>691</v>
      </c>
      <c r="C19638" s="205" t="s">
        <v>692</v>
      </c>
      <c r="D19638" s="72" t="str">
        <f t="shared" si="613"/>
        <v>ago/2020</v>
      </c>
      <c r="E19638" s="206">
        <v>44074</v>
      </c>
      <c r="F19638" s="205">
        <v>440494</v>
      </c>
      <c r="G19638" s="205" t="s">
        <v>287</v>
      </c>
      <c r="H19638" s="207" t="s">
        <v>1039</v>
      </c>
      <c r="I19638" s="207" t="s">
        <v>245</v>
      </c>
      <c r="J19638" s="207">
        <v>-277.88</v>
      </c>
      <c r="K19638" s="79" t="str">
        <f>IFERROR(IFERROR(VLOOKUP(I19638,'DE-PARA'!B:D,3,0),VLOOKUP(I19638,'DE-PARA'!C:D,2,0)),"NÃO ENCONTRADO")</f>
        <v>Materiais</v>
      </c>
      <c r="L19638" s="56" t="str">
        <f>VLOOKUP(K19638,'Base -Receita-Despesa'!$B:$AS,1,FALSE)</f>
        <v>Materiais</v>
      </c>
    </row>
    <row r="19639" spans="1:12" x14ac:dyDescent="0.3">
      <c r="A19639" s="286" t="str">
        <f t="shared" ref="A19639:A19702" si="614">IF(K19639="NÃO ENCONTRADO",0,RIGHT(D19639,4))</f>
        <v>2020</v>
      </c>
      <c r="B19639" s="205" t="s">
        <v>691</v>
      </c>
      <c r="C19639" s="205" t="s">
        <v>692</v>
      </c>
      <c r="D19639" s="72" t="str">
        <f t="shared" si="613"/>
        <v>ago/2020</v>
      </c>
      <c r="E19639" s="206">
        <v>44074</v>
      </c>
      <c r="F19639" s="205">
        <v>436444</v>
      </c>
      <c r="G19639" s="205" t="s">
        <v>287</v>
      </c>
      <c r="H19639" s="207" t="s">
        <v>1039</v>
      </c>
      <c r="I19639" s="207" t="s">
        <v>245</v>
      </c>
      <c r="J19639" s="207">
        <v>-293.39999999999998</v>
      </c>
      <c r="K19639" s="79" t="str">
        <f>IFERROR(IFERROR(VLOOKUP(I19639,'DE-PARA'!B:D,3,0),VLOOKUP(I19639,'DE-PARA'!C:D,2,0)),"NÃO ENCONTRADO")</f>
        <v>Materiais</v>
      </c>
      <c r="L19639" s="56" t="str">
        <f>VLOOKUP(K19639,'Base -Receita-Despesa'!$B:$AS,1,FALSE)</f>
        <v>Materiais</v>
      </c>
    </row>
    <row r="19640" spans="1:12" x14ac:dyDescent="0.3">
      <c r="A19640" s="286" t="str">
        <f t="shared" si="614"/>
        <v>2020</v>
      </c>
      <c r="B19640" s="205" t="s">
        <v>691</v>
      </c>
      <c r="C19640" s="205" t="s">
        <v>692</v>
      </c>
      <c r="D19640" s="72" t="str">
        <f t="shared" si="613"/>
        <v>ago/2020</v>
      </c>
      <c r="E19640" s="206">
        <v>44074</v>
      </c>
      <c r="F19640" s="205">
        <v>438246</v>
      </c>
      <c r="G19640" s="205" t="s">
        <v>287</v>
      </c>
      <c r="H19640" s="207" t="s">
        <v>1039</v>
      </c>
      <c r="I19640" s="207" t="s">
        <v>245</v>
      </c>
      <c r="J19640" s="207">
        <v>-293.39999999999998</v>
      </c>
      <c r="K19640" s="79" t="str">
        <f>IFERROR(IFERROR(VLOOKUP(I19640,'DE-PARA'!B:D,3,0),VLOOKUP(I19640,'DE-PARA'!C:D,2,0)),"NÃO ENCONTRADO")</f>
        <v>Materiais</v>
      </c>
      <c r="L19640" s="56" t="str">
        <f>VLOOKUP(K19640,'Base -Receita-Despesa'!$B:$AS,1,FALSE)</f>
        <v>Materiais</v>
      </c>
    </row>
    <row r="19641" spans="1:12" x14ac:dyDescent="0.3">
      <c r="A19641" s="286" t="str">
        <f t="shared" si="614"/>
        <v>2020</v>
      </c>
      <c r="B19641" s="205" t="s">
        <v>691</v>
      </c>
      <c r="C19641" s="205" t="s">
        <v>692</v>
      </c>
      <c r="D19641" s="72" t="str">
        <f t="shared" si="613"/>
        <v>ago/2020</v>
      </c>
      <c r="E19641" s="206">
        <v>44074</v>
      </c>
      <c r="F19641" s="205">
        <v>438529</v>
      </c>
      <c r="G19641" s="205" t="s">
        <v>287</v>
      </c>
      <c r="H19641" s="207" t="s">
        <v>1039</v>
      </c>
      <c r="I19641" s="207" t="s">
        <v>245</v>
      </c>
      <c r="J19641" s="207">
        <v>-293.39999999999998</v>
      </c>
      <c r="K19641" s="79" t="str">
        <f>IFERROR(IFERROR(VLOOKUP(I19641,'DE-PARA'!B:D,3,0),VLOOKUP(I19641,'DE-PARA'!C:D,2,0)),"NÃO ENCONTRADO")</f>
        <v>Materiais</v>
      </c>
      <c r="L19641" s="56" t="str">
        <f>VLOOKUP(K19641,'Base -Receita-Despesa'!$B:$AS,1,FALSE)</f>
        <v>Materiais</v>
      </c>
    </row>
    <row r="19642" spans="1:12" x14ac:dyDescent="0.3">
      <c r="A19642" s="286" t="str">
        <f t="shared" si="614"/>
        <v>2020</v>
      </c>
      <c r="B19642" s="205" t="s">
        <v>691</v>
      </c>
      <c r="C19642" s="205" t="s">
        <v>692</v>
      </c>
      <c r="D19642" s="72" t="str">
        <f t="shared" si="613"/>
        <v>ago/2020</v>
      </c>
      <c r="E19642" s="206">
        <v>44074</v>
      </c>
      <c r="F19642" s="205">
        <v>438534</v>
      </c>
      <c r="G19642" s="205" t="s">
        <v>287</v>
      </c>
      <c r="H19642" s="207" t="s">
        <v>1039</v>
      </c>
      <c r="I19642" s="207" t="s">
        <v>245</v>
      </c>
      <c r="J19642" s="207">
        <v>-293.39999999999998</v>
      </c>
      <c r="K19642" s="79" t="str">
        <f>IFERROR(IFERROR(VLOOKUP(I19642,'DE-PARA'!B:D,3,0),VLOOKUP(I19642,'DE-PARA'!C:D,2,0)),"NÃO ENCONTRADO")</f>
        <v>Materiais</v>
      </c>
      <c r="L19642" s="56" t="str">
        <f>VLOOKUP(K19642,'Base -Receita-Despesa'!$B:$AS,1,FALSE)</f>
        <v>Materiais</v>
      </c>
    </row>
    <row r="19643" spans="1:12" x14ac:dyDescent="0.3">
      <c r="A19643" s="286" t="str">
        <f t="shared" si="614"/>
        <v>2020</v>
      </c>
      <c r="B19643" s="205" t="s">
        <v>691</v>
      </c>
      <c r="C19643" s="205" t="s">
        <v>692</v>
      </c>
      <c r="D19643" s="72" t="str">
        <f t="shared" si="613"/>
        <v>ago/2020</v>
      </c>
      <c r="E19643" s="206">
        <v>44074</v>
      </c>
      <c r="F19643" s="205">
        <v>438548</v>
      </c>
      <c r="G19643" s="205" t="s">
        <v>287</v>
      </c>
      <c r="H19643" s="207" t="s">
        <v>1039</v>
      </c>
      <c r="I19643" s="207" t="s">
        <v>245</v>
      </c>
      <c r="J19643" s="207">
        <v>-293.39999999999998</v>
      </c>
      <c r="K19643" s="79" t="str">
        <f>IFERROR(IFERROR(VLOOKUP(I19643,'DE-PARA'!B:D,3,0),VLOOKUP(I19643,'DE-PARA'!C:D,2,0)),"NÃO ENCONTRADO")</f>
        <v>Materiais</v>
      </c>
      <c r="L19643" s="56" t="str">
        <f>VLOOKUP(K19643,'Base -Receita-Despesa'!$B:$AS,1,FALSE)</f>
        <v>Materiais</v>
      </c>
    </row>
    <row r="19644" spans="1:12" x14ac:dyDescent="0.3">
      <c r="A19644" s="286" t="str">
        <f t="shared" si="614"/>
        <v>2020</v>
      </c>
      <c r="B19644" s="205" t="s">
        <v>691</v>
      </c>
      <c r="C19644" s="205" t="s">
        <v>692</v>
      </c>
      <c r="D19644" s="72" t="str">
        <f t="shared" si="613"/>
        <v>ago/2020</v>
      </c>
      <c r="E19644" s="206">
        <v>44074</v>
      </c>
      <c r="F19644" s="205">
        <v>439293</v>
      </c>
      <c r="G19644" s="205" t="s">
        <v>287</v>
      </c>
      <c r="H19644" s="207" t="s">
        <v>1039</v>
      </c>
      <c r="I19644" s="207" t="s">
        <v>245</v>
      </c>
      <c r="J19644" s="207">
        <v>-293.39999999999998</v>
      </c>
      <c r="K19644" s="79" t="str">
        <f>IFERROR(IFERROR(VLOOKUP(I19644,'DE-PARA'!B:D,3,0),VLOOKUP(I19644,'DE-PARA'!C:D,2,0)),"NÃO ENCONTRADO")</f>
        <v>Materiais</v>
      </c>
      <c r="L19644" s="56" t="str">
        <f>VLOOKUP(K19644,'Base -Receita-Despesa'!$B:$AS,1,FALSE)</f>
        <v>Materiais</v>
      </c>
    </row>
    <row r="19645" spans="1:12" x14ac:dyDescent="0.3">
      <c r="A19645" s="286" t="str">
        <f t="shared" si="614"/>
        <v>2020</v>
      </c>
      <c r="B19645" s="205" t="s">
        <v>691</v>
      </c>
      <c r="C19645" s="205" t="s">
        <v>692</v>
      </c>
      <c r="D19645" s="72" t="str">
        <f t="shared" si="613"/>
        <v>ago/2020</v>
      </c>
      <c r="E19645" s="206">
        <v>44074</v>
      </c>
      <c r="F19645" s="205">
        <v>442293</v>
      </c>
      <c r="G19645" s="205" t="s">
        <v>287</v>
      </c>
      <c r="H19645" s="207" t="s">
        <v>1039</v>
      </c>
      <c r="I19645" s="207" t="s">
        <v>245</v>
      </c>
      <c r="J19645" s="207">
        <v>-293.39999999999998</v>
      </c>
      <c r="K19645" s="79" t="str">
        <f>IFERROR(IFERROR(VLOOKUP(I19645,'DE-PARA'!B:D,3,0),VLOOKUP(I19645,'DE-PARA'!C:D,2,0)),"NÃO ENCONTRADO")</f>
        <v>Materiais</v>
      </c>
      <c r="L19645" s="56" t="str">
        <f>VLOOKUP(K19645,'Base -Receita-Despesa'!$B:$AS,1,FALSE)</f>
        <v>Materiais</v>
      </c>
    </row>
    <row r="19646" spans="1:12" x14ac:dyDescent="0.3">
      <c r="A19646" s="286" t="str">
        <f t="shared" si="614"/>
        <v>2020</v>
      </c>
      <c r="B19646" s="205" t="s">
        <v>691</v>
      </c>
      <c r="C19646" s="205" t="s">
        <v>692</v>
      </c>
      <c r="D19646" s="72" t="str">
        <f t="shared" si="613"/>
        <v>ago/2020</v>
      </c>
      <c r="E19646" s="206">
        <v>44074</v>
      </c>
      <c r="F19646" s="205">
        <v>442292</v>
      </c>
      <c r="G19646" s="205" t="s">
        <v>287</v>
      </c>
      <c r="H19646" s="207" t="s">
        <v>1039</v>
      </c>
      <c r="I19646" s="207" t="s">
        <v>245</v>
      </c>
      <c r="J19646" s="207">
        <v>-269.91000000000003</v>
      </c>
      <c r="K19646" s="79" t="str">
        <f>IFERROR(IFERROR(VLOOKUP(I19646,'DE-PARA'!B:D,3,0),VLOOKUP(I19646,'DE-PARA'!C:D,2,0)),"NÃO ENCONTRADO")</f>
        <v>Materiais</v>
      </c>
      <c r="L19646" s="56" t="str">
        <f>VLOOKUP(K19646,'Base -Receita-Despesa'!$B:$AS,1,FALSE)</f>
        <v>Materiais</v>
      </c>
    </row>
    <row r="19647" spans="1:12" x14ac:dyDescent="0.3">
      <c r="A19647" s="286" t="str">
        <f t="shared" si="614"/>
        <v>2020</v>
      </c>
      <c r="B19647" s="205" t="s">
        <v>691</v>
      </c>
      <c r="C19647" s="205" t="s">
        <v>692</v>
      </c>
      <c r="D19647" s="72" t="str">
        <f t="shared" si="613"/>
        <v>ago/2020</v>
      </c>
      <c r="E19647" s="206">
        <v>44074</v>
      </c>
      <c r="F19647" s="205">
        <v>438553</v>
      </c>
      <c r="G19647" s="205" t="s">
        <v>287</v>
      </c>
      <c r="H19647" s="207" t="s">
        <v>1039</v>
      </c>
      <c r="I19647" s="207" t="s">
        <v>245</v>
      </c>
      <c r="J19647" s="207">
        <v>-315.64999999999998</v>
      </c>
      <c r="K19647" s="79" t="str">
        <f>IFERROR(IFERROR(VLOOKUP(I19647,'DE-PARA'!B:D,3,0),VLOOKUP(I19647,'DE-PARA'!C:D,2,0)),"NÃO ENCONTRADO")</f>
        <v>Materiais</v>
      </c>
      <c r="L19647" s="56" t="str">
        <f>VLOOKUP(K19647,'Base -Receita-Despesa'!$B:$AS,1,FALSE)</f>
        <v>Materiais</v>
      </c>
    </row>
    <row r="19648" spans="1:12" x14ac:dyDescent="0.3">
      <c r="A19648" s="286" t="str">
        <f t="shared" si="614"/>
        <v>2020</v>
      </c>
      <c r="B19648" s="205" t="s">
        <v>691</v>
      </c>
      <c r="C19648" s="205" t="s">
        <v>692</v>
      </c>
      <c r="D19648" s="72" t="str">
        <f t="shared" si="613"/>
        <v>ago/2020</v>
      </c>
      <c r="E19648" s="206">
        <v>44074</v>
      </c>
      <c r="F19648" s="205">
        <v>441516</v>
      </c>
      <c r="G19648" s="205" t="s">
        <v>287</v>
      </c>
      <c r="H19648" s="207" t="s">
        <v>1039</v>
      </c>
      <c r="I19648" s="207" t="s">
        <v>245</v>
      </c>
      <c r="J19648" s="207">
        <v>-330.86</v>
      </c>
      <c r="K19648" s="79" t="str">
        <f>IFERROR(IFERROR(VLOOKUP(I19648,'DE-PARA'!B:D,3,0),VLOOKUP(I19648,'DE-PARA'!C:D,2,0)),"NÃO ENCONTRADO")</f>
        <v>Materiais</v>
      </c>
      <c r="L19648" s="56" t="str">
        <f>VLOOKUP(K19648,'Base -Receita-Despesa'!$B:$AS,1,FALSE)</f>
        <v>Materiais</v>
      </c>
    </row>
    <row r="19649" spans="1:12" x14ac:dyDescent="0.3">
      <c r="A19649" s="286" t="str">
        <f t="shared" si="614"/>
        <v>2020</v>
      </c>
      <c r="B19649" s="205" t="s">
        <v>691</v>
      </c>
      <c r="C19649" s="205" t="s">
        <v>692</v>
      </c>
      <c r="D19649" s="72" t="str">
        <f t="shared" si="613"/>
        <v>ago/2020</v>
      </c>
      <c r="E19649" s="206">
        <v>44074</v>
      </c>
      <c r="F19649" s="205">
        <v>437547</v>
      </c>
      <c r="G19649" s="205" t="s">
        <v>287</v>
      </c>
      <c r="H19649" s="207" t="s">
        <v>1039</v>
      </c>
      <c r="I19649" s="207" t="s">
        <v>245</v>
      </c>
      <c r="J19649" s="207">
        <v>-343.27</v>
      </c>
      <c r="K19649" s="79" t="str">
        <f>IFERROR(IFERROR(VLOOKUP(I19649,'DE-PARA'!B:D,3,0),VLOOKUP(I19649,'DE-PARA'!C:D,2,0)),"NÃO ENCONTRADO")</f>
        <v>Materiais</v>
      </c>
      <c r="L19649" s="56" t="str">
        <f>VLOOKUP(K19649,'Base -Receita-Despesa'!$B:$AS,1,FALSE)</f>
        <v>Materiais</v>
      </c>
    </row>
    <row r="19650" spans="1:12" x14ac:dyDescent="0.3">
      <c r="A19650" s="286" t="str">
        <f t="shared" si="614"/>
        <v>2020</v>
      </c>
      <c r="B19650" s="205" t="s">
        <v>691</v>
      </c>
      <c r="C19650" s="205" t="s">
        <v>692</v>
      </c>
      <c r="D19650" s="72" t="str">
        <f t="shared" si="613"/>
        <v>ago/2020</v>
      </c>
      <c r="E19650" s="206">
        <v>44074</v>
      </c>
      <c r="F19650" s="205">
        <v>440559</v>
      </c>
      <c r="G19650" s="205" t="s">
        <v>287</v>
      </c>
      <c r="H19650" s="207" t="s">
        <v>1039</v>
      </c>
      <c r="I19650" s="207" t="s">
        <v>245</v>
      </c>
      <c r="J19650" s="207">
        <v>-350.68</v>
      </c>
      <c r="K19650" s="79" t="str">
        <f>IFERROR(IFERROR(VLOOKUP(I19650,'DE-PARA'!B:D,3,0),VLOOKUP(I19650,'DE-PARA'!C:D,2,0)),"NÃO ENCONTRADO")</f>
        <v>Materiais</v>
      </c>
      <c r="L19650" s="56" t="str">
        <f>VLOOKUP(K19650,'Base -Receita-Despesa'!$B:$AS,1,FALSE)</f>
        <v>Materiais</v>
      </c>
    </row>
    <row r="19651" spans="1:12" x14ac:dyDescent="0.3">
      <c r="A19651" s="286" t="str">
        <f t="shared" si="614"/>
        <v>2020</v>
      </c>
      <c r="B19651" s="205" t="s">
        <v>691</v>
      </c>
      <c r="C19651" s="205" t="s">
        <v>692</v>
      </c>
      <c r="D19651" s="72" t="str">
        <f t="shared" si="613"/>
        <v>ago/2020</v>
      </c>
      <c r="E19651" s="206">
        <v>44074</v>
      </c>
      <c r="F19651" s="205">
        <v>438551</v>
      </c>
      <c r="G19651" s="205" t="s">
        <v>287</v>
      </c>
      <c r="H19651" s="207" t="s">
        <v>1039</v>
      </c>
      <c r="I19651" s="207" t="s">
        <v>245</v>
      </c>
      <c r="J19651" s="207">
        <v>-377.72</v>
      </c>
      <c r="K19651" s="79" t="str">
        <f>IFERROR(IFERROR(VLOOKUP(I19651,'DE-PARA'!B:D,3,0),VLOOKUP(I19651,'DE-PARA'!C:D,2,0)),"NÃO ENCONTRADO")</f>
        <v>Materiais</v>
      </c>
      <c r="L19651" s="56" t="str">
        <f>VLOOKUP(K19651,'Base -Receita-Despesa'!$B:$AS,1,FALSE)</f>
        <v>Materiais</v>
      </c>
    </row>
    <row r="19652" spans="1:12" x14ac:dyDescent="0.3">
      <c r="A19652" s="286" t="str">
        <f t="shared" si="614"/>
        <v>2020</v>
      </c>
      <c r="B19652" s="205" t="s">
        <v>691</v>
      </c>
      <c r="C19652" s="205" t="s">
        <v>692</v>
      </c>
      <c r="D19652" s="72" t="str">
        <f t="shared" ref="D19652:D19715" si="615">TEXT(E19652,"mmm/aaaa")</f>
        <v>ago/2020</v>
      </c>
      <c r="E19652" s="206">
        <v>44074</v>
      </c>
      <c r="F19652" s="205">
        <v>438242</v>
      </c>
      <c r="G19652" s="205" t="s">
        <v>287</v>
      </c>
      <c r="H19652" s="207" t="s">
        <v>1039</v>
      </c>
      <c r="I19652" s="207" t="s">
        <v>245</v>
      </c>
      <c r="J19652" s="207">
        <v>-386.87</v>
      </c>
      <c r="K19652" s="79" t="str">
        <f>IFERROR(IFERROR(VLOOKUP(I19652,'DE-PARA'!B:D,3,0),VLOOKUP(I19652,'DE-PARA'!C:D,2,0)),"NÃO ENCONTRADO")</f>
        <v>Materiais</v>
      </c>
      <c r="L19652" s="56" t="str">
        <f>VLOOKUP(K19652,'Base -Receita-Despesa'!$B:$AS,1,FALSE)</f>
        <v>Materiais</v>
      </c>
    </row>
    <row r="19653" spans="1:12" x14ac:dyDescent="0.3">
      <c r="A19653" s="286" t="str">
        <f t="shared" si="614"/>
        <v>2020</v>
      </c>
      <c r="B19653" s="205" t="s">
        <v>691</v>
      </c>
      <c r="C19653" s="205" t="s">
        <v>692</v>
      </c>
      <c r="D19653" s="72" t="str">
        <f t="shared" si="615"/>
        <v>ago/2020</v>
      </c>
      <c r="E19653" s="206">
        <v>44074</v>
      </c>
      <c r="F19653" s="205">
        <v>440942</v>
      </c>
      <c r="G19653" s="205" t="s">
        <v>287</v>
      </c>
      <c r="H19653" s="207" t="s">
        <v>1039</v>
      </c>
      <c r="I19653" s="207" t="s">
        <v>245</v>
      </c>
      <c r="J19653" s="207">
        <v>-425.27</v>
      </c>
      <c r="K19653" s="79" t="str">
        <f>IFERROR(IFERROR(VLOOKUP(I19653,'DE-PARA'!B:D,3,0),VLOOKUP(I19653,'DE-PARA'!C:D,2,0)),"NÃO ENCONTRADO")</f>
        <v>Materiais</v>
      </c>
      <c r="L19653" s="56" t="str">
        <f>VLOOKUP(K19653,'Base -Receita-Despesa'!$B:$AS,1,FALSE)</f>
        <v>Materiais</v>
      </c>
    </row>
    <row r="19654" spans="1:12" x14ac:dyDescent="0.3">
      <c r="A19654" s="286" t="str">
        <f t="shared" si="614"/>
        <v>2020</v>
      </c>
      <c r="B19654" s="205" t="s">
        <v>691</v>
      </c>
      <c r="C19654" s="205" t="s">
        <v>692</v>
      </c>
      <c r="D19654" s="72" t="str">
        <f t="shared" si="615"/>
        <v>ago/2020</v>
      </c>
      <c r="E19654" s="206">
        <v>44074</v>
      </c>
      <c r="F19654" s="205">
        <v>439159</v>
      </c>
      <c r="G19654" s="205" t="s">
        <v>287</v>
      </c>
      <c r="H19654" s="207" t="s">
        <v>1039</v>
      </c>
      <c r="I19654" s="207" t="s">
        <v>245</v>
      </c>
      <c r="J19654" s="207">
        <v>-505.49</v>
      </c>
      <c r="K19654" s="79" t="str">
        <f>IFERROR(IFERROR(VLOOKUP(I19654,'DE-PARA'!B:D,3,0),VLOOKUP(I19654,'DE-PARA'!C:D,2,0)),"NÃO ENCONTRADO")</f>
        <v>Materiais</v>
      </c>
      <c r="L19654" s="56" t="str">
        <f>VLOOKUP(K19654,'Base -Receita-Despesa'!$B:$AS,1,FALSE)</f>
        <v>Materiais</v>
      </c>
    </row>
    <row r="19655" spans="1:12" x14ac:dyDescent="0.3">
      <c r="A19655" s="286" t="str">
        <f t="shared" si="614"/>
        <v>2020</v>
      </c>
      <c r="B19655" s="205" t="s">
        <v>691</v>
      </c>
      <c r="C19655" s="205" t="s">
        <v>692</v>
      </c>
      <c r="D19655" s="72" t="str">
        <f t="shared" si="615"/>
        <v>ago/2020</v>
      </c>
      <c r="E19655" s="206">
        <v>44074</v>
      </c>
      <c r="F19655" s="205">
        <v>440521</v>
      </c>
      <c r="G19655" s="205" t="s">
        <v>287</v>
      </c>
      <c r="H19655" s="207" t="s">
        <v>1039</v>
      </c>
      <c r="I19655" s="207" t="s">
        <v>245</v>
      </c>
      <c r="J19655" s="207">
        <v>-505.49</v>
      </c>
      <c r="K19655" s="79" t="str">
        <f>IFERROR(IFERROR(VLOOKUP(I19655,'DE-PARA'!B:D,3,0),VLOOKUP(I19655,'DE-PARA'!C:D,2,0)),"NÃO ENCONTRADO")</f>
        <v>Materiais</v>
      </c>
      <c r="L19655" s="56" t="str">
        <f>VLOOKUP(K19655,'Base -Receita-Despesa'!$B:$AS,1,FALSE)</f>
        <v>Materiais</v>
      </c>
    </row>
    <row r="19656" spans="1:12" x14ac:dyDescent="0.3">
      <c r="A19656" s="286" t="str">
        <f t="shared" si="614"/>
        <v>2020</v>
      </c>
      <c r="B19656" s="205" t="s">
        <v>691</v>
      </c>
      <c r="C19656" s="205" t="s">
        <v>692</v>
      </c>
      <c r="D19656" s="72" t="str">
        <f t="shared" si="615"/>
        <v>ago/2020</v>
      </c>
      <c r="E19656" s="206">
        <v>44074</v>
      </c>
      <c r="F19656" s="205">
        <v>438245</v>
      </c>
      <c r="G19656" s="205" t="s">
        <v>287</v>
      </c>
      <c r="H19656" s="207" t="s">
        <v>1039</v>
      </c>
      <c r="I19656" s="207" t="s">
        <v>245</v>
      </c>
      <c r="J19656" s="207">
        <v>-505.69</v>
      </c>
      <c r="K19656" s="79" t="str">
        <f>IFERROR(IFERROR(VLOOKUP(I19656,'DE-PARA'!B:D,3,0),VLOOKUP(I19656,'DE-PARA'!C:D,2,0)),"NÃO ENCONTRADO")</f>
        <v>Materiais</v>
      </c>
      <c r="L19656" s="56" t="str">
        <f>VLOOKUP(K19656,'Base -Receita-Despesa'!$B:$AS,1,FALSE)</f>
        <v>Materiais</v>
      </c>
    </row>
    <row r="19657" spans="1:12" x14ac:dyDescent="0.3">
      <c r="A19657" s="286" t="str">
        <f t="shared" si="614"/>
        <v>2020</v>
      </c>
      <c r="B19657" s="205" t="s">
        <v>691</v>
      </c>
      <c r="C19657" s="205" t="s">
        <v>692</v>
      </c>
      <c r="D19657" s="72" t="str">
        <f t="shared" si="615"/>
        <v>ago/2020</v>
      </c>
      <c r="E19657" s="206">
        <v>44074</v>
      </c>
      <c r="F19657" s="205">
        <v>440167</v>
      </c>
      <c r="G19657" s="205" t="s">
        <v>287</v>
      </c>
      <c r="H19657" s="207" t="s">
        <v>1039</v>
      </c>
      <c r="I19657" s="207" t="s">
        <v>245</v>
      </c>
      <c r="J19657" s="207">
        <v>-509.44</v>
      </c>
      <c r="K19657" s="79" t="str">
        <f>IFERROR(IFERROR(VLOOKUP(I19657,'DE-PARA'!B:D,3,0),VLOOKUP(I19657,'DE-PARA'!C:D,2,0)),"NÃO ENCONTRADO")</f>
        <v>Materiais</v>
      </c>
      <c r="L19657" s="56" t="str">
        <f>VLOOKUP(K19657,'Base -Receita-Despesa'!$B:$AS,1,FALSE)</f>
        <v>Materiais</v>
      </c>
    </row>
    <row r="19658" spans="1:12" x14ac:dyDescent="0.3">
      <c r="A19658" s="286" t="str">
        <f t="shared" si="614"/>
        <v>2020</v>
      </c>
      <c r="B19658" s="205" t="s">
        <v>691</v>
      </c>
      <c r="C19658" s="205" t="s">
        <v>692</v>
      </c>
      <c r="D19658" s="72" t="str">
        <f t="shared" si="615"/>
        <v>ago/2020</v>
      </c>
      <c r="E19658" s="206">
        <v>44074</v>
      </c>
      <c r="F19658" s="205">
        <v>439294</v>
      </c>
      <c r="G19658" s="205" t="s">
        <v>287</v>
      </c>
      <c r="H19658" s="207" t="s">
        <v>1039</v>
      </c>
      <c r="I19658" s="207" t="s">
        <v>245</v>
      </c>
      <c r="J19658" s="207">
        <v>-513.23</v>
      </c>
      <c r="K19658" s="79" t="str">
        <f>IFERROR(IFERROR(VLOOKUP(I19658,'DE-PARA'!B:D,3,0),VLOOKUP(I19658,'DE-PARA'!C:D,2,0)),"NÃO ENCONTRADO")</f>
        <v>Materiais</v>
      </c>
      <c r="L19658" s="56" t="str">
        <f>VLOOKUP(K19658,'Base -Receita-Despesa'!$B:$AS,1,FALSE)</f>
        <v>Materiais</v>
      </c>
    </row>
    <row r="19659" spans="1:12" x14ac:dyDescent="0.3">
      <c r="A19659" s="286" t="str">
        <f t="shared" si="614"/>
        <v>2020</v>
      </c>
      <c r="B19659" s="205" t="s">
        <v>691</v>
      </c>
      <c r="C19659" s="205" t="s">
        <v>692</v>
      </c>
      <c r="D19659" s="72" t="str">
        <f t="shared" si="615"/>
        <v>ago/2020</v>
      </c>
      <c r="E19659" s="206">
        <v>44074</v>
      </c>
      <c r="F19659" s="205">
        <v>437027</v>
      </c>
      <c r="G19659" s="205" t="s">
        <v>287</v>
      </c>
      <c r="H19659" s="207" t="s">
        <v>1039</v>
      </c>
      <c r="I19659" s="207" t="s">
        <v>245</v>
      </c>
      <c r="J19659" s="207">
        <v>-553.24</v>
      </c>
      <c r="K19659" s="79" t="str">
        <f>IFERROR(IFERROR(VLOOKUP(I19659,'DE-PARA'!B:D,3,0),VLOOKUP(I19659,'DE-PARA'!C:D,2,0)),"NÃO ENCONTRADO")</f>
        <v>Materiais</v>
      </c>
      <c r="L19659" s="56" t="str">
        <f>VLOOKUP(K19659,'Base -Receita-Despesa'!$B:$AS,1,FALSE)</f>
        <v>Materiais</v>
      </c>
    </row>
    <row r="19660" spans="1:12" x14ac:dyDescent="0.3">
      <c r="A19660" s="286" t="str">
        <f t="shared" si="614"/>
        <v>2020</v>
      </c>
      <c r="B19660" s="205" t="s">
        <v>691</v>
      </c>
      <c r="C19660" s="205" t="s">
        <v>692</v>
      </c>
      <c r="D19660" s="72" t="str">
        <f t="shared" si="615"/>
        <v>ago/2020</v>
      </c>
      <c r="E19660" s="206">
        <v>44074</v>
      </c>
      <c r="F19660" s="205">
        <v>437526</v>
      </c>
      <c r="G19660" s="205" t="s">
        <v>287</v>
      </c>
      <c r="H19660" s="207" t="s">
        <v>1039</v>
      </c>
      <c r="I19660" s="207" t="s">
        <v>245</v>
      </c>
      <c r="J19660" s="207">
        <v>-553.24</v>
      </c>
      <c r="K19660" s="79" t="str">
        <f>IFERROR(IFERROR(VLOOKUP(I19660,'DE-PARA'!B:D,3,0),VLOOKUP(I19660,'DE-PARA'!C:D,2,0)),"NÃO ENCONTRADO")</f>
        <v>Materiais</v>
      </c>
      <c r="L19660" s="56" t="str">
        <f>VLOOKUP(K19660,'Base -Receita-Despesa'!$B:$AS,1,FALSE)</f>
        <v>Materiais</v>
      </c>
    </row>
    <row r="19661" spans="1:12" x14ac:dyDescent="0.3">
      <c r="A19661" s="286" t="str">
        <f t="shared" si="614"/>
        <v>2020</v>
      </c>
      <c r="B19661" s="205" t="s">
        <v>691</v>
      </c>
      <c r="C19661" s="205" t="s">
        <v>692</v>
      </c>
      <c r="D19661" s="72" t="str">
        <f t="shared" si="615"/>
        <v>ago/2020</v>
      </c>
      <c r="E19661" s="206">
        <v>44074</v>
      </c>
      <c r="F19661" s="205">
        <v>438231</v>
      </c>
      <c r="G19661" s="205" t="s">
        <v>287</v>
      </c>
      <c r="H19661" s="207" t="s">
        <v>1039</v>
      </c>
      <c r="I19661" s="207" t="s">
        <v>245</v>
      </c>
      <c r="J19661" s="207">
        <v>-553.24</v>
      </c>
      <c r="K19661" s="79" t="str">
        <f>IFERROR(IFERROR(VLOOKUP(I19661,'DE-PARA'!B:D,3,0),VLOOKUP(I19661,'DE-PARA'!C:D,2,0)),"NÃO ENCONTRADO")</f>
        <v>Materiais</v>
      </c>
      <c r="L19661" s="56" t="str">
        <f>VLOOKUP(K19661,'Base -Receita-Despesa'!$B:$AS,1,FALSE)</f>
        <v>Materiais</v>
      </c>
    </row>
    <row r="19662" spans="1:12" x14ac:dyDescent="0.3">
      <c r="A19662" s="286" t="str">
        <f t="shared" si="614"/>
        <v>2020</v>
      </c>
      <c r="B19662" s="205" t="s">
        <v>691</v>
      </c>
      <c r="C19662" s="205" t="s">
        <v>692</v>
      </c>
      <c r="D19662" s="72" t="str">
        <f t="shared" si="615"/>
        <v>ago/2020</v>
      </c>
      <c r="E19662" s="206">
        <v>44074</v>
      </c>
      <c r="F19662" s="205">
        <v>438238</v>
      </c>
      <c r="G19662" s="205" t="s">
        <v>287</v>
      </c>
      <c r="H19662" s="207" t="s">
        <v>1039</v>
      </c>
      <c r="I19662" s="207" t="s">
        <v>245</v>
      </c>
      <c r="J19662" s="207">
        <v>-553.24</v>
      </c>
      <c r="K19662" s="79" t="str">
        <f>IFERROR(IFERROR(VLOOKUP(I19662,'DE-PARA'!B:D,3,0),VLOOKUP(I19662,'DE-PARA'!C:D,2,0)),"NÃO ENCONTRADO")</f>
        <v>Materiais</v>
      </c>
      <c r="L19662" s="56" t="str">
        <f>VLOOKUP(K19662,'Base -Receita-Despesa'!$B:$AS,1,FALSE)</f>
        <v>Materiais</v>
      </c>
    </row>
    <row r="19663" spans="1:12" x14ac:dyDescent="0.3">
      <c r="A19663" s="286" t="str">
        <f t="shared" si="614"/>
        <v>2020</v>
      </c>
      <c r="B19663" s="205" t="s">
        <v>691</v>
      </c>
      <c r="C19663" s="205" t="s">
        <v>692</v>
      </c>
      <c r="D19663" s="72" t="str">
        <f t="shared" si="615"/>
        <v>ago/2020</v>
      </c>
      <c r="E19663" s="206">
        <v>44074</v>
      </c>
      <c r="F19663" s="205">
        <v>440950</v>
      </c>
      <c r="G19663" s="205" t="s">
        <v>287</v>
      </c>
      <c r="H19663" s="207" t="s">
        <v>1039</v>
      </c>
      <c r="I19663" s="207" t="s">
        <v>245</v>
      </c>
      <c r="J19663" s="207">
        <v>-553.24</v>
      </c>
      <c r="K19663" s="79" t="str">
        <f>IFERROR(IFERROR(VLOOKUP(I19663,'DE-PARA'!B:D,3,0),VLOOKUP(I19663,'DE-PARA'!C:D,2,0)),"NÃO ENCONTRADO")</f>
        <v>Materiais</v>
      </c>
      <c r="L19663" s="56" t="str">
        <f>VLOOKUP(K19663,'Base -Receita-Despesa'!$B:$AS,1,FALSE)</f>
        <v>Materiais</v>
      </c>
    </row>
    <row r="19664" spans="1:12" x14ac:dyDescent="0.3">
      <c r="A19664" s="286" t="str">
        <f t="shared" si="614"/>
        <v>2020</v>
      </c>
      <c r="B19664" s="205" t="s">
        <v>691</v>
      </c>
      <c r="C19664" s="205" t="s">
        <v>692</v>
      </c>
      <c r="D19664" s="72" t="str">
        <f t="shared" si="615"/>
        <v>ago/2020</v>
      </c>
      <c r="E19664" s="206">
        <v>44074</v>
      </c>
      <c r="F19664" s="205">
        <v>442358</v>
      </c>
      <c r="G19664" s="205" t="s">
        <v>287</v>
      </c>
      <c r="H19664" s="207" t="s">
        <v>1039</v>
      </c>
      <c r="I19664" s="207" t="s">
        <v>245</v>
      </c>
      <c r="J19664" s="207">
        <v>-553.24</v>
      </c>
      <c r="K19664" s="79" t="str">
        <f>IFERROR(IFERROR(VLOOKUP(I19664,'DE-PARA'!B:D,3,0),VLOOKUP(I19664,'DE-PARA'!C:D,2,0)),"NÃO ENCONTRADO")</f>
        <v>Materiais</v>
      </c>
      <c r="L19664" s="56" t="str">
        <f>VLOOKUP(K19664,'Base -Receita-Despesa'!$B:$AS,1,FALSE)</f>
        <v>Materiais</v>
      </c>
    </row>
    <row r="19665" spans="1:12" x14ac:dyDescent="0.3">
      <c r="A19665" s="286" t="str">
        <f t="shared" si="614"/>
        <v>2020</v>
      </c>
      <c r="B19665" s="205" t="s">
        <v>691</v>
      </c>
      <c r="C19665" s="205" t="s">
        <v>692</v>
      </c>
      <c r="D19665" s="72" t="str">
        <f t="shared" si="615"/>
        <v>ago/2020</v>
      </c>
      <c r="E19665" s="206">
        <v>44074</v>
      </c>
      <c r="F19665" s="205">
        <v>442282</v>
      </c>
      <c r="G19665" s="205" t="s">
        <v>287</v>
      </c>
      <c r="H19665" s="207" t="s">
        <v>1039</v>
      </c>
      <c r="I19665" s="207" t="s">
        <v>245</v>
      </c>
      <c r="J19665" s="207">
        <v>-560.48</v>
      </c>
      <c r="K19665" s="79" t="str">
        <f>IFERROR(IFERROR(VLOOKUP(I19665,'DE-PARA'!B:D,3,0),VLOOKUP(I19665,'DE-PARA'!C:D,2,0)),"NÃO ENCONTRADO")</f>
        <v>Materiais</v>
      </c>
      <c r="L19665" s="56" t="str">
        <f>VLOOKUP(K19665,'Base -Receita-Despesa'!$B:$AS,1,FALSE)</f>
        <v>Materiais</v>
      </c>
    </row>
    <row r="19666" spans="1:12" x14ac:dyDescent="0.3">
      <c r="A19666" s="286" t="str">
        <f t="shared" si="614"/>
        <v>2020</v>
      </c>
      <c r="B19666" s="205" t="s">
        <v>691</v>
      </c>
      <c r="C19666" s="205" t="s">
        <v>692</v>
      </c>
      <c r="D19666" s="72" t="str">
        <f t="shared" si="615"/>
        <v>ago/2020</v>
      </c>
      <c r="E19666" s="206">
        <v>44074</v>
      </c>
      <c r="F19666" s="205">
        <v>438228</v>
      </c>
      <c r="G19666" s="205" t="s">
        <v>287</v>
      </c>
      <c r="H19666" s="207" t="s">
        <v>1039</v>
      </c>
      <c r="I19666" s="207" t="s">
        <v>245</v>
      </c>
      <c r="J19666" s="207">
        <v>-583.29999999999995</v>
      </c>
      <c r="K19666" s="79" t="str">
        <f>IFERROR(IFERROR(VLOOKUP(I19666,'DE-PARA'!B:D,3,0),VLOOKUP(I19666,'DE-PARA'!C:D,2,0)),"NÃO ENCONTRADO")</f>
        <v>Materiais</v>
      </c>
      <c r="L19666" s="56" t="str">
        <f>VLOOKUP(K19666,'Base -Receita-Despesa'!$B:$AS,1,FALSE)</f>
        <v>Materiais</v>
      </c>
    </row>
    <row r="19667" spans="1:12" x14ac:dyDescent="0.3">
      <c r="A19667" s="286" t="str">
        <f t="shared" si="614"/>
        <v>2020</v>
      </c>
      <c r="B19667" s="205" t="s">
        <v>691</v>
      </c>
      <c r="C19667" s="205" t="s">
        <v>692</v>
      </c>
      <c r="D19667" s="72" t="str">
        <f t="shared" si="615"/>
        <v>ago/2020</v>
      </c>
      <c r="E19667" s="206">
        <v>44074</v>
      </c>
      <c r="F19667" s="205">
        <v>438247</v>
      </c>
      <c r="G19667" s="205" t="s">
        <v>287</v>
      </c>
      <c r="H19667" s="207" t="s">
        <v>1039</v>
      </c>
      <c r="I19667" s="207" t="s">
        <v>245</v>
      </c>
      <c r="J19667" s="207">
        <v>-583.29999999999995</v>
      </c>
      <c r="K19667" s="79" t="str">
        <f>IFERROR(IFERROR(VLOOKUP(I19667,'DE-PARA'!B:D,3,0),VLOOKUP(I19667,'DE-PARA'!C:D,2,0)),"NÃO ENCONTRADO")</f>
        <v>Materiais</v>
      </c>
      <c r="L19667" s="56" t="str">
        <f>VLOOKUP(K19667,'Base -Receita-Despesa'!$B:$AS,1,FALSE)</f>
        <v>Materiais</v>
      </c>
    </row>
    <row r="19668" spans="1:12" x14ac:dyDescent="0.3">
      <c r="A19668" s="286" t="str">
        <f t="shared" si="614"/>
        <v>2020</v>
      </c>
      <c r="B19668" s="205" t="s">
        <v>691</v>
      </c>
      <c r="C19668" s="205" t="s">
        <v>692</v>
      </c>
      <c r="D19668" s="72" t="str">
        <f t="shared" si="615"/>
        <v>ago/2020</v>
      </c>
      <c r="E19668" s="206">
        <v>44074</v>
      </c>
      <c r="F19668" s="205">
        <v>438250</v>
      </c>
      <c r="G19668" s="205" t="s">
        <v>287</v>
      </c>
      <c r="H19668" s="207" t="s">
        <v>1039</v>
      </c>
      <c r="I19668" s="207" t="s">
        <v>245</v>
      </c>
      <c r="J19668" s="207">
        <v>-583.29999999999995</v>
      </c>
      <c r="K19668" s="79" t="str">
        <f>IFERROR(IFERROR(VLOOKUP(I19668,'DE-PARA'!B:D,3,0),VLOOKUP(I19668,'DE-PARA'!C:D,2,0)),"NÃO ENCONTRADO")</f>
        <v>Materiais</v>
      </c>
      <c r="L19668" s="56" t="str">
        <f>VLOOKUP(K19668,'Base -Receita-Despesa'!$B:$AS,1,FALSE)</f>
        <v>Materiais</v>
      </c>
    </row>
    <row r="19669" spans="1:12" x14ac:dyDescent="0.3">
      <c r="A19669" s="286" t="str">
        <f t="shared" si="614"/>
        <v>2020</v>
      </c>
      <c r="B19669" s="205" t="s">
        <v>691</v>
      </c>
      <c r="C19669" s="205" t="s">
        <v>692</v>
      </c>
      <c r="D19669" s="72" t="str">
        <f t="shared" si="615"/>
        <v>ago/2020</v>
      </c>
      <c r="E19669" s="206">
        <v>44074</v>
      </c>
      <c r="F19669" s="205">
        <v>438252</v>
      </c>
      <c r="G19669" s="205" t="s">
        <v>287</v>
      </c>
      <c r="H19669" s="207" t="s">
        <v>1039</v>
      </c>
      <c r="I19669" s="207" t="s">
        <v>245</v>
      </c>
      <c r="J19669" s="207">
        <v>-583.29999999999995</v>
      </c>
      <c r="K19669" s="79" t="str">
        <f>IFERROR(IFERROR(VLOOKUP(I19669,'DE-PARA'!B:D,3,0),VLOOKUP(I19669,'DE-PARA'!C:D,2,0)),"NÃO ENCONTRADO")</f>
        <v>Materiais</v>
      </c>
      <c r="L19669" s="56" t="str">
        <f>VLOOKUP(K19669,'Base -Receita-Despesa'!$B:$AS,1,FALSE)</f>
        <v>Materiais</v>
      </c>
    </row>
    <row r="19670" spans="1:12" x14ac:dyDescent="0.3">
      <c r="A19670" s="286" t="str">
        <f t="shared" si="614"/>
        <v>2020</v>
      </c>
      <c r="B19670" s="205" t="s">
        <v>691</v>
      </c>
      <c r="C19670" s="205" t="s">
        <v>692</v>
      </c>
      <c r="D19670" s="72" t="str">
        <f t="shared" si="615"/>
        <v>ago/2020</v>
      </c>
      <c r="E19670" s="206">
        <v>44074</v>
      </c>
      <c r="F19670" s="205">
        <v>438527</v>
      </c>
      <c r="G19670" s="205" t="s">
        <v>287</v>
      </c>
      <c r="H19670" s="207" t="s">
        <v>1039</v>
      </c>
      <c r="I19670" s="207" t="s">
        <v>245</v>
      </c>
      <c r="J19670" s="207">
        <v>-583.29999999999995</v>
      </c>
      <c r="K19670" s="79" t="str">
        <f>IFERROR(IFERROR(VLOOKUP(I19670,'DE-PARA'!B:D,3,0),VLOOKUP(I19670,'DE-PARA'!C:D,2,0)),"NÃO ENCONTRADO")</f>
        <v>Materiais</v>
      </c>
      <c r="L19670" s="56" t="str">
        <f>VLOOKUP(K19670,'Base -Receita-Despesa'!$B:$AS,1,FALSE)</f>
        <v>Materiais</v>
      </c>
    </row>
    <row r="19671" spans="1:12" x14ac:dyDescent="0.3">
      <c r="A19671" s="286" t="str">
        <f t="shared" si="614"/>
        <v>2020</v>
      </c>
      <c r="B19671" s="205" t="s">
        <v>691</v>
      </c>
      <c r="C19671" s="205" t="s">
        <v>692</v>
      </c>
      <c r="D19671" s="72" t="str">
        <f t="shared" si="615"/>
        <v>ago/2020</v>
      </c>
      <c r="E19671" s="206">
        <v>44074</v>
      </c>
      <c r="F19671" s="205">
        <v>439299</v>
      </c>
      <c r="G19671" s="205" t="s">
        <v>287</v>
      </c>
      <c r="H19671" s="207" t="s">
        <v>1039</v>
      </c>
      <c r="I19671" s="207" t="s">
        <v>245</v>
      </c>
      <c r="J19671" s="207">
        <v>-583.29999999999995</v>
      </c>
      <c r="K19671" s="79" t="str">
        <f>IFERROR(IFERROR(VLOOKUP(I19671,'DE-PARA'!B:D,3,0),VLOOKUP(I19671,'DE-PARA'!C:D,2,0)),"NÃO ENCONTRADO")</f>
        <v>Materiais</v>
      </c>
      <c r="L19671" s="56" t="str">
        <f>VLOOKUP(K19671,'Base -Receita-Despesa'!$B:$AS,1,FALSE)</f>
        <v>Materiais</v>
      </c>
    </row>
    <row r="19672" spans="1:12" x14ac:dyDescent="0.3">
      <c r="A19672" s="286" t="str">
        <f t="shared" si="614"/>
        <v>2020</v>
      </c>
      <c r="B19672" s="205" t="s">
        <v>691</v>
      </c>
      <c r="C19672" s="205" t="s">
        <v>692</v>
      </c>
      <c r="D19672" s="72" t="str">
        <f t="shared" si="615"/>
        <v>ago/2020</v>
      </c>
      <c r="E19672" s="206">
        <v>44074</v>
      </c>
      <c r="F19672" s="205">
        <v>440158</v>
      </c>
      <c r="G19672" s="205" t="s">
        <v>287</v>
      </c>
      <c r="H19672" s="207" t="s">
        <v>1039</v>
      </c>
      <c r="I19672" s="207" t="s">
        <v>245</v>
      </c>
      <c r="J19672" s="207">
        <v>-583.29999999999995</v>
      </c>
      <c r="K19672" s="79" t="str">
        <f>IFERROR(IFERROR(VLOOKUP(I19672,'DE-PARA'!B:D,3,0),VLOOKUP(I19672,'DE-PARA'!C:D,2,0)),"NÃO ENCONTRADO")</f>
        <v>Materiais</v>
      </c>
      <c r="L19672" s="56" t="str">
        <f>VLOOKUP(K19672,'Base -Receita-Despesa'!$B:$AS,1,FALSE)</f>
        <v>Materiais</v>
      </c>
    </row>
    <row r="19673" spans="1:12" x14ac:dyDescent="0.3">
      <c r="A19673" s="286" t="str">
        <f t="shared" si="614"/>
        <v>2020</v>
      </c>
      <c r="B19673" s="205" t="s">
        <v>691</v>
      </c>
      <c r="C19673" s="205" t="s">
        <v>692</v>
      </c>
      <c r="D19673" s="72" t="str">
        <f t="shared" si="615"/>
        <v>ago/2020</v>
      </c>
      <c r="E19673" s="206">
        <v>44074</v>
      </c>
      <c r="F19673" s="205">
        <v>440726</v>
      </c>
      <c r="G19673" s="205" t="s">
        <v>287</v>
      </c>
      <c r="H19673" s="207" t="s">
        <v>1039</v>
      </c>
      <c r="I19673" s="207" t="s">
        <v>245</v>
      </c>
      <c r="J19673" s="207">
        <v>-583.29999999999995</v>
      </c>
      <c r="K19673" s="79" t="str">
        <f>IFERROR(IFERROR(VLOOKUP(I19673,'DE-PARA'!B:D,3,0),VLOOKUP(I19673,'DE-PARA'!C:D,2,0)),"NÃO ENCONTRADO")</f>
        <v>Materiais</v>
      </c>
      <c r="L19673" s="56" t="str">
        <f>VLOOKUP(K19673,'Base -Receita-Despesa'!$B:$AS,1,FALSE)</f>
        <v>Materiais</v>
      </c>
    </row>
    <row r="19674" spans="1:12" x14ac:dyDescent="0.3">
      <c r="A19674" s="286" t="str">
        <f t="shared" si="614"/>
        <v>2020</v>
      </c>
      <c r="B19674" s="205" t="s">
        <v>691</v>
      </c>
      <c r="C19674" s="205" t="s">
        <v>692</v>
      </c>
      <c r="D19674" s="72" t="str">
        <f t="shared" si="615"/>
        <v>ago/2020</v>
      </c>
      <c r="E19674" s="206">
        <v>44074</v>
      </c>
      <c r="F19674" s="205">
        <v>438545</v>
      </c>
      <c r="G19674" s="205" t="s">
        <v>287</v>
      </c>
      <c r="H19674" s="207" t="s">
        <v>1039</v>
      </c>
      <c r="I19674" s="207" t="s">
        <v>245</v>
      </c>
      <c r="J19674" s="207">
        <v>-618.17999999999995</v>
      </c>
      <c r="K19674" s="79" t="str">
        <f>IFERROR(IFERROR(VLOOKUP(I19674,'DE-PARA'!B:D,3,0),VLOOKUP(I19674,'DE-PARA'!C:D,2,0)),"NÃO ENCONTRADO")</f>
        <v>Materiais</v>
      </c>
      <c r="L19674" s="56" t="str">
        <f>VLOOKUP(K19674,'Base -Receita-Despesa'!$B:$AS,1,FALSE)</f>
        <v>Materiais</v>
      </c>
    </row>
    <row r="19675" spans="1:12" x14ac:dyDescent="0.3">
      <c r="A19675" s="286" t="str">
        <f t="shared" si="614"/>
        <v>2020</v>
      </c>
      <c r="B19675" s="205" t="s">
        <v>691</v>
      </c>
      <c r="C19675" s="205" t="s">
        <v>692</v>
      </c>
      <c r="D19675" s="72" t="str">
        <f t="shared" si="615"/>
        <v>ago/2020</v>
      </c>
      <c r="E19675" s="206">
        <v>44074</v>
      </c>
      <c r="F19675" s="205">
        <v>442291</v>
      </c>
      <c r="G19675" s="205" t="s">
        <v>287</v>
      </c>
      <c r="H19675" s="207" t="s">
        <v>1039</v>
      </c>
      <c r="I19675" s="207" t="s">
        <v>245</v>
      </c>
      <c r="J19675" s="207">
        <v>-618.17999999999995</v>
      </c>
      <c r="K19675" s="79" t="str">
        <f>IFERROR(IFERROR(VLOOKUP(I19675,'DE-PARA'!B:D,3,0),VLOOKUP(I19675,'DE-PARA'!C:D,2,0)),"NÃO ENCONTRADO")</f>
        <v>Materiais</v>
      </c>
      <c r="L19675" s="56" t="str">
        <f>VLOOKUP(K19675,'Base -Receita-Despesa'!$B:$AS,1,FALSE)</f>
        <v>Materiais</v>
      </c>
    </row>
    <row r="19676" spans="1:12" x14ac:dyDescent="0.3">
      <c r="A19676" s="286" t="str">
        <f t="shared" si="614"/>
        <v>2020</v>
      </c>
      <c r="B19676" s="205" t="s">
        <v>691</v>
      </c>
      <c r="C19676" s="205" t="s">
        <v>692</v>
      </c>
      <c r="D19676" s="72" t="str">
        <f t="shared" si="615"/>
        <v>ago/2020</v>
      </c>
      <c r="E19676" s="206">
        <v>44074</v>
      </c>
      <c r="F19676" s="205">
        <v>438253</v>
      </c>
      <c r="G19676" s="205" t="s">
        <v>287</v>
      </c>
      <c r="H19676" s="207" t="s">
        <v>1039</v>
      </c>
      <c r="I19676" s="207" t="s">
        <v>245</v>
      </c>
      <c r="J19676" s="207">
        <v>-651.26</v>
      </c>
      <c r="K19676" s="79" t="str">
        <f>IFERROR(IFERROR(VLOOKUP(I19676,'DE-PARA'!B:D,3,0),VLOOKUP(I19676,'DE-PARA'!C:D,2,0)),"NÃO ENCONTRADO")</f>
        <v>Materiais</v>
      </c>
      <c r="L19676" s="56" t="str">
        <f>VLOOKUP(K19676,'Base -Receita-Despesa'!$B:$AS,1,FALSE)</f>
        <v>Materiais</v>
      </c>
    </row>
    <row r="19677" spans="1:12" x14ac:dyDescent="0.3">
      <c r="A19677" s="286" t="str">
        <f t="shared" si="614"/>
        <v>2020</v>
      </c>
      <c r="B19677" s="205" t="s">
        <v>691</v>
      </c>
      <c r="C19677" s="205" t="s">
        <v>692</v>
      </c>
      <c r="D19677" s="72" t="str">
        <f t="shared" si="615"/>
        <v>ago/2020</v>
      </c>
      <c r="E19677" s="206">
        <v>44074</v>
      </c>
      <c r="F19677" s="205">
        <v>439288</v>
      </c>
      <c r="G19677" s="205" t="s">
        <v>287</v>
      </c>
      <c r="H19677" s="207" t="s">
        <v>1039</v>
      </c>
      <c r="I19677" s="207" t="s">
        <v>245</v>
      </c>
      <c r="J19677" s="207">
        <v>-651.26</v>
      </c>
      <c r="K19677" s="79" t="str">
        <f>IFERROR(IFERROR(VLOOKUP(I19677,'DE-PARA'!B:D,3,0),VLOOKUP(I19677,'DE-PARA'!C:D,2,0)),"NÃO ENCONTRADO")</f>
        <v>Materiais</v>
      </c>
      <c r="L19677" s="56" t="str">
        <f>VLOOKUP(K19677,'Base -Receita-Despesa'!$B:$AS,1,FALSE)</f>
        <v>Materiais</v>
      </c>
    </row>
    <row r="19678" spans="1:12" x14ac:dyDescent="0.3">
      <c r="A19678" s="286" t="str">
        <f t="shared" si="614"/>
        <v>2020</v>
      </c>
      <c r="B19678" s="205" t="s">
        <v>691</v>
      </c>
      <c r="C19678" s="205" t="s">
        <v>692</v>
      </c>
      <c r="D19678" s="72" t="str">
        <f t="shared" si="615"/>
        <v>ago/2020</v>
      </c>
      <c r="E19678" s="206">
        <v>44074</v>
      </c>
      <c r="F19678" s="205">
        <v>436559</v>
      </c>
      <c r="G19678" s="205" t="s">
        <v>287</v>
      </c>
      <c r="H19678" s="207" t="s">
        <v>1039</v>
      </c>
      <c r="I19678" s="207" t="s">
        <v>245</v>
      </c>
      <c r="J19678" s="207">
        <v>-700.53</v>
      </c>
      <c r="K19678" s="79" t="str">
        <f>IFERROR(IFERROR(VLOOKUP(I19678,'DE-PARA'!B:D,3,0),VLOOKUP(I19678,'DE-PARA'!C:D,2,0)),"NÃO ENCONTRADO")</f>
        <v>Materiais</v>
      </c>
      <c r="L19678" s="56" t="str">
        <f>VLOOKUP(K19678,'Base -Receita-Despesa'!$B:$AS,1,FALSE)</f>
        <v>Materiais</v>
      </c>
    </row>
    <row r="19679" spans="1:12" x14ac:dyDescent="0.3">
      <c r="A19679" s="286" t="str">
        <f t="shared" si="614"/>
        <v>2020</v>
      </c>
      <c r="B19679" s="205" t="s">
        <v>691</v>
      </c>
      <c r="C19679" s="205" t="s">
        <v>692</v>
      </c>
      <c r="D19679" s="72" t="str">
        <f t="shared" si="615"/>
        <v>ago/2020</v>
      </c>
      <c r="E19679" s="206">
        <v>44074</v>
      </c>
      <c r="F19679" s="205">
        <v>438535</v>
      </c>
      <c r="G19679" s="205" t="s">
        <v>287</v>
      </c>
      <c r="H19679" s="207" t="s">
        <v>1039</v>
      </c>
      <c r="I19679" s="207" t="s">
        <v>245</v>
      </c>
      <c r="J19679" s="207">
        <v>-700.53</v>
      </c>
      <c r="K19679" s="79" t="str">
        <f>IFERROR(IFERROR(VLOOKUP(I19679,'DE-PARA'!B:D,3,0),VLOOKUP(I19679,'DE-PARA'!C:D,2,0)),"NÃO ENCONTRADO")</f>
        <v>Materiais</v>
      </c>
      <c r="L19679" s="56" t="str">
        <f>VLOOKUP(K19679,'Base -Receita-Despesa'!$B:$AS,1,FALSE)</f>
        <v>Materiais</v>
      </c>
    </row>
    <row r="19680" spans="1:12" x14ac:dyDescent="0.3">
      <c r="A19680" s="286" t="str">
        <f t="shared" si="614"/>
        <v>2020</v>
      </c>
      <c r="B19680" s="205" t="s">
        <v>691</v>
      </c>
      <c r="C19680" s="205" t="s">
        <v>692</v>
      </c>
      <c r="D19680" s="72" t="str">
        <f t="shared" si="615"/>
        <v>ago/2020</v>
      </c>
      <c r="E19680" s="206">
        <v>44074</v>
      </c>
      <c r="F19680" s="205">
        <v>436436</v>
      </c>
      <c r="G19680" s="205" t="s">
        <v>287</v>
      </c>
      <c r="H19680" s="207" t="s">
        <v>1039</v>
      </c>
      <c r="I19680" s="207" t="s">
        <v>245</v>
      </c>
      <c r="J19680" s="207">
        <v>-795.91</v>
      </c>
      <c r="K19680" s="79" t="str">
        <f>IFERROR(IFERROR(VLOOKUP(I19680,'DE-PARA'!B:D,3,0),VLOOKUP(I19680,'DE-PARA'!C:D,2,0)),"NÃO ENCONTRADO")</f>
        <v>Materiais</v>
      </c>
      <c r="L19680" s="56" t="str">
        <f>VLOOKUP(K19680,'Base -Receita-Despesa'!$B:$AS,1,FALSE)</f>
        <v>Materiais</v>
      </c>
    </row>
    <row r="19681" spans="1:12" x14ac:dyDescent="0.3">
      <c r="A19681" s="286" t="str">
        <f t="shared" si="614"/>
        <v>2020</v>
      </c>
      <c r="B19681" s="205" t="s">
        <v>691</v>
      </c>
      <c r="C19681" s="205" t="s">
        <v>692</v>
      </c>
      <c r="D19681" s="72" t="str">
        <f t="shared" si="615"/>
        <v>ago/2020</v>
      </c>
      <c r="E19681" s="206">
        <v>44074</v>
      </c>
      <c r="F19681" s="205">
        <v>437055</v>
      </c>
      <c r="G19681" s="205" t="s">
        <v>287</v>
      </c>
      <c r="H19681" s="207" t="s">
        <v>1039</v>
      </c>
      <c r="I19681" s="207" t="s">
        <v>245</v>
      </c>
      <c r="J19681" s="207">
        <v>-842.92</v>
      </c>
      <c r="K19681" s="79" t="str">
        <f>IFERROR(IFERROR(VLOOKUP(I19681,'DE-PARA'!B:D,3,0),VLOOKUP(I19681,'DE-PARA'!C:D,2,0)),"NÃO ENCONTRADO")</f>
        <v>Materiais</v>
      </c>
      <c r="L19681" s="56" t="str">
        <f>VLOOKUP(K19681,'Base -Receita-Despesa'!$B:$AS,1,FALSE)</f>
        <v>Materiais</v>
      </c>
    </row>
    <row r="19682" spans="1:12" x14ac:dyDescent="0.3">
      <c r="A19682" s="286" t="str">
        <f t="shared" si="614"/>
        <v>2020</v>
      </c>
      <c r="B19682" s="205" t="s">
        <v>691</v>
      </c>
      <c r="C19682" s="205" t="s">
        <v>692</v>
      </c>
      <c r="D19682" s="72" t="str">
        <f t="shared" si="615"/>
        <v>ago/2020</v>
      </c>
      <c r="E19682" s="206">
        <v>44074</v>
      </c>
      <c r="F19682" s="205">
        <v>438525</v>
      </c>
      <c r="G19682" s="205" t="s">
        <v>287</v>
      </c>
      <c r="H19682" s="207" t="s">
        <v>1039</v>
      </c>
      <c r="I19682" s="207" t="s">
        <v>245</v>
      </c>
      <c r="J19682" s="207">
        <v>-842.92</v>
      </c>
      <c r="K19682" s="79" t="str">
        <f>IFERROR(IFERROR(VLOOKUP(I19682,'DE-PARA'!B:D,3,0),VLOOKUP(I19682,'DE-PARA'!C:D,2,0)),"NÃO ENCONTRADO")</f>
        <v>Materiais</v>
      </c>
      <c r="L19682" s="56" t="str">
        <f>VLOOKUP(K19682,'Base -Receita-Despesa'!$B:$AS,1,FALSE)</f>
        <v>Materiais</v>
      </c>
    </row>
    <row r="19683" spans="1:12" x14ac:dyDescent="0.3">
      <c r="A19683" s="286" t="str">
        <f t="shared" si="614"/>
        <v>2020</v>
      </c>
      <c r="B19683" s="205" t="s">
        <v>691</v>
      </c>
      <c r="C19683" s="205" t="s">
        <v>692</v>
      </c>
      <c r="D19683" s="72" t="str">
        <f t="shared" si="615"/>
        <v>ago/2020</v>
      </c>
      <c r="E19683" s="206">
        <v>44074</v>
      </c>
      <c r="F19683" s="205">
        <v>438533</v>
      </c>
      <c r="G19683" s="205" t="s">
        <v>287</v>
      </c>
      <c r="H19683" s="207" t="s">
        <v>1039</v>
      </c>
      <c r="I19683" s="207" t="s">
        <v>245</v>
      </c>
      <c r="J19683" s="207">
        <v>-842.92</v>
      </c>
      <c r="K19683" s="79" t="str">
        <f>IFERROR(IFERROR(VLOOKUP(I19683,'DE-PARA'!B:D,3,0),VLOOKUP(I19683,'DE-PARA'!C:D,2,0)),"NÃO ENCONTRADO")</f>
        <v>Materiais</v>
      </c>
      <c r="L19683" s="56" t="str">
        <f>VLOOKUP(K19683,'Base -Receita-Despesa'!$B:$AS,1,FALSE)</f>
        <v>Materiais</v>
      </c>
    </row>
    <row r="19684" spans="1:12" x14ac:dyDescent="0.3">
      <c r="A19684" s="286" t="str">
        <f t="shared" si="614"/>
        <v>2020</v>
      </c>
      <c r="B19684" s="205" t="s">
        <v>691</v>
      </c>
      <c r="C19684" s="205" t="s">
        <v>692</v>
      </c>
      <c r="D19684" s="72" t="str">
        <f t="shared" si="615"/>
        <v>ago/2020</v>
      </c>
      <c r="E19684" s="206">
        <v>44074</v>
      </c>
      <c r="F19684" s="205">
        <v>440512</v>
      </c>
      <c r="G19684" s="205" t="s">
        <v>287</v>
      </c>
      <c r="H19684" s="207" t="s">
        <v>1039</v>
      </c>
      <c r="I19684" s="207" t="s">
        <v>245</v>
      </c>
      <c r="J19684" s="207">
        <v>-842.92</v>
      </c>
      <c r="K19684" s="79" t="str">
        <f>IFERROR(IFERROR(VLOOKUP(I19684,'DE-PARA'!B:D,3,0),VLOOKUP(I19684,'DE-PARA'!C:D,2,0)),"NÃO ENCONTRADO")</f>
        <v>Materiais</v>
      </c>
      <c r="L19684" s="56" t="str">
        <f>VLOOKUP(K19684,'Base -Receita-Despesa'!$B:$AS,1,FALSE)</f>
        <v>Materiais</v>
      </c>
    </row>
    <row r="19685" spans="1:12" x14ac:dyDescent="0.3">
      <c r="A19685" s="286" t="str">
        <f t="shared" si="614"/>
        <v>2020</v>
      </c>
      <c r="B19685" s="205" t="s">
        <v>691</v>
      </c>
      <c r="C19685" s="205" t="s">
        <v>692</v>
      </c>
      <c r="D19685" s="72" t="str">
        <f t="shared" si="615"/>
        <v>ago/2020</v>
      </c>
      <c r="E19685" s="206">
        <v>44074</v>
      </c>
      <c r="F19685" s="205">
        <v>440518</v>
      </c>
      <c r="G19685" s="205" t="s">
        <v>287</v>
      </c>
      <c r="H19685" s="207" t="s">
        <v>1039</v>
      </c>
      <c r="I19685" s="207" t="s">
        <v>245</v>
      </c>
      <c r="J19685" s="207">
        <v>-842.92</v>
      </c>
      <c r="K19685" s="79" t="str">
        <f>IFERROR(IFERROR(VLOOKUP(I19685,'DE-PARA'!B:D,3,0),VLOOKUP(I19685,'DE-PARA'!C:D,2,0)),"NÃO ENCONTRADO")</f>
        <v>Materiais</v>
      </c>
      <c r="L19685" s="56" t="str">
        <f>VLOOKUP(K19685,'Base -Receita-Despesa'!$B:$AS,1,FALSE)</f>
        <v>Materiais</v>
      </c>
    </row>
    <row r="19686" spans="1:12" x14ac:dyDescent="0.3">
      <c r="A19686" s="286" t="str">
        <f t="shared" si="614"/>
        <v>2020</v>
      </c>
      <c r="B19686" s="205" t="s">
        <v>691</v>
      </c>
      <c r="C19686" s="205" t="s">
        <v>692</v>
      </c>
      <c r="D19686" s="72" t="str">
        <f t="shared" si="615"/>
        <v>ago/2020</v>
      </c>
      <c r="E19686" s="206">
        <v>44074</v>
      </c>
      <c r="F19686" s="205">
        <v>440545</v>
      </c>
      <c r="G19686" s="205" t="s">
        <v>287</v>
      </c>
      <c r="H19686" s="207" t="s">
        <v>1039</v>
      </c>
      <c r="I19686" s="207" t="s">
        <v>245</v>
      </c>
      <c r="J19686" s="207">
        <v>-842.92</v>
      </c>
      <c r="K19686" s="79" t="str">
        <f>IFERROR(IFERROR(VLOOKUP(I19686,'DE-PARA'!B:D,3,0),VLOOKUP(I19686,'DE-PARA'!C:D,2,0)),"NÃO ENCONTRADO")</f>
        <v>Materiais</v>
      </c>
      <c r="L19686" s="56" t="str">
        <f>VLOOKUP(K19686,'Base -Receita-Despesa'!$B:$AS,1,FALSE)</f>
        <v>Materiais</v>
      </c>
    </row>
    <row r="19687" spans="1:12" x14ac:dyDescent="0.3">
      <c r="A19687" s="286" t="str">
        <f t="shared" si="614"/>
        <v>2020</v>
      </c>
      <c r="B19687" s="205" t="s">
        <v>691</v>
      </c>
      <c r="C19687" s="205" t="s">
        <v>692</v>
      </c>
      <c r="D19687" s="72" t="str">
        <f t="shared" si="615"/>
        <v>ago/2020</v>
      </c>
      <c r="E19687" s="206">
        <v>44074</v>
      </c>
      <c r="F19687" s="205">
        <v>440941</v>
      </c>
      <c r="G19687" s="205" t="s">
        <v>287</v>
      </c>
      <c r="H19687" s="207" t="s">
        <v>1039</v>
      </c>
      <c r="I19687" s="207" t="s">
        <v>245</v>
      </c>
      <c r="J19687" s="207">
        <v>-842.92</v>
      </c>
      <c r="K19687" s="79" t="str">
        <f>IFERROR(IFERROR(VLOOKUP(I19687,'DE-PARA'!B:D,3,0),VLOOKUP(I19687,'DE-PARA'!C:D,2,0)),"NÃO ENCONTRADO")</f>
        <v>Materiais</v>
      </c>
      <c r="L19687" s="56" t="str">
        <f>VLOOKUP(K19687,'Base -Receita-Despesa'!$B:$AS,1,FALSE)</f>
        <v>Materiais</v>
      </c>
    </row>
    <row r="19688" spans="1:12" x14ac:dyDescent="0.3">
      <c r="A19688" s="286" t="str">
        <f t="shared" si="614"/>
        <v>2020</v>
      </c>
      <c r="B19688" s="205" t="s">
        <v>691</v>
      </c>
      <c r="C19688" s="205" t="s">
        <v>692</v>
      </c>
      <c r="D19688" s="72" t="str">
        <f t="shared" si="615"/>
        <v>ago/2020</v>
      </c>
      <c r="E19688" s="206">
        <v>44074</v>
      </c>
      <c r="F19688" s="205">
        <v>442285</v>
      </c>
      <c r="G19688" s="205" t="s">
        <v>287</v>
      </c>
      <c r="H19688" s="207" t="s">
        <v>1039</v>
      </c>
      <c r="I19688" s="207" t="s">
        <v>245</v>
      </c>
      <c r="J19688" s="207">
        <v>-842.92</v>
      </c>
      <c r="K19688" s="79" t="str">
        <f>IFERROR(IFERROR(VLOOKUP(I19688,'DE-PARA'!B:D,3,0),VLOOKUP(I19688,'DE-PARA'!C:D,2,0)),"NÃO ENCONTRADO")</f>
        <v>Materiais</v>
      </c>
      <c r="L19688" s="56" t="str">
        <f>VLOOKUP(K19688,'Base -Receita-Despesa'!$B:$AS,1,FALSE)</f>
        <v>Materiais</v>
      </c>
    </row>
    <row r="19689" spans="1:12" x14ac:dyDescent="0.3">
      <c r="A19689" s="286" t="str">
        <f t="shared" si="614"/>
        <v>2020</v>
      </c>
      <c r="B19689" s="205" t="s">
        <v>691</v>
      </c>
      <c r="C19689" s="205" t="s">
        <v>692</v>
      </c>
      <c r="D19689" s="72" t="str">
        <f t="shared" si="615"/>
        <v>ago/2020</v>
      </c>
      <c r="E19689" s="206">
        <v>44074</v>
      </c>
      <c r="F19689" s="205">
        <v>442294</v>
      </c>
      <c r="G19689" s="205" t="s">
        <v>287</v>
      </c>
      <c r="H19689" s="207" t="s">
        <v>1039</v>
      </c>
      <c r="I19689" s="207" t="s">
        <v>245</v>
      </c>
      <c r="J19689" s="207">
        <v>-842.92</v>
      </c>
      <c r="K19689" s="79" t="str">
        <f>IFERROR(IFERROR(VLOOKUP(I19689,'DE-PARA'!B:D,3,0),VLOOKUP(I19689,'DE-PARA'!C:D,2,0)),"NÃO ENCONTRADO")</f>
        <v>Materiais</v>
      </c>
      <c r="L19689" s="56" t="str">
        <f>VLOOKUP(K19689,'Base -Receita-Despesa'!$B:$AS,1,FALSE)</f>
        <v>Materiais</v>
      </c>
    </row>
    <row r="19690" spans="1:12" x14ac:dyDescent="0.3">
      <c r="A19690" s="286" t="str">
        <f t="shared" si="614"/>
        <v>2020</v>
      </c>
      <c r="B19690" s="205" t="s">
        <v>691</v>
      </c>
      <c r="C19690" s="205" t="s">
        <v>692</v>
      </c>
      <c r="D19690" s="72" t="str">
        <f t="shared" si="615"/>
        <v>ago/2020</v>
      </c>
      <c r="E19690" s="206">
        <v>44074</v>
      </c>
      <c r="F19690" s="205">
        <v>438539</v>
      </c>
      <c r="G19690" s="205" t="s">
        <v>287</v>
      </c>
      <c r="H19690" s="207" t="s">
        <v>1039</v>
      </c>
      <c r="I19690" s="207" t="s">
        <v>245</v>
      </c>
      <c r="J19690" s="207">
        <v>-890.23</v>
      </c>
      <c r="K19690" s="79" t="str">
        <f>IFERROR(IFERROR(VLOOKUP(I19690,'DE-PARA'!B:D,3,0),VLOOKUP(I19690,'DE-PARA'!C:D,2,0)),"NÃO ENCONTRADO")</f>
        <v>Materiais</v>
      </c>
      <c r="L19690" s="56" t="str">
        <f>VLOOKUP(K19690,'Base -Receita-Despesa'!$B:$AS,1,FALSE)</f>
        <v>Materiais</v>
      </c>
    </row>
    <row r="19691" spans="1:12" x14ac:dyDescent="0.3">
      <c r="A19691" s="286" t="str">
        <f t="shared" si="614"/>
        <v>2020</v>
      </c>
      <c r="B19691" s="205" t="s">
        <v>691</v>
      </c>
      <c r="C19691" s="205" t="s">
        <v>692</v>
      </c>
      <c r="D19691" s="72" t="str">
        <f t="shared" si="615"/>
        <v>ago/2020</v>
      </c>
      <c r="E19691" s="206">
        <v>44074</v>
      </c>
      <c r="F19691" s="205">
        <v>440724</v>
      </c>
      <c r="G19691" s="205" t="s">
        <v>287</v>
      </c>
      <c r="H19691" s="207" t="s">
        <v>1039</v>
      </c>
      <c r="I19691" s="207" t="s">
        <v>245</v>
      </c>
      <c r="J19691" s="207">
        <v>-890.23</v>
      </c>
      <c r="K19691" s="79" t="str">
        <f>IFERROR(IFERROR(VLOOKUP(I19691,'DE-PARA'!B:D,3,0),VLOOKUP(I19691,'DE-PARA'!C:D,2,0)),"NÃO ENCONTRADO")</f>
        <v>Materiais</v>
      </c>
      <c r="L19691" s="56" t="str">
        <f>VLOOKUP(K19691,'Base -Receita-Despesa'!$B:$AS,1,FALSE)</f>
        <v>Materiais</v>
      </c>
    </row>
    <row r="19692" spans="1:12" x14ac:dyDescent="0.3">
      <c r="A19692" s="286" t="str">
        <f t="shared" si="614"/>
        <v>2020</v>
      </c>
      <c r="B19692" s="205" t="s">
        <v>691</v>
      </c>
      <c r="C19692" s="205" t="s">
        <v>692</v>
      </c>
      <c r="D19692" s="72" t="str">
        <f t="shared" si="615"/>
        <v>ago/2020</v>
      </c>
      <c r="E19692" s="206">
        <v>44074</v>
      </c>
      <c r="F19692" s="205">
        <v>437018</v>
      </c>
      <c r="G19692" s="205" t="s">
        <v>287</v>
      </c>
      <c r="H19692" s="207" t="s">
        <v>1039</v>
      </c>
      <c r="I19692" s="207" t="s">
        <v>245</v>
      </c>
      <c r="J19692" s="207">
        <v>-986.75</v>
      </c>
      <c r="K19692" s="79" t="str">
        <f>IFERROR(IFERROR(VLOOKUP(I19692,'DE-PARA'!B:D,3,0),VLOOKUP(I19692,'DE-PARA'!C:D,2,0)),"NÃO ENCONTRADO")</f>
        <v>Materiais</v>
      </c>
      <c r="L19692" s="56" t="str">
        <f>VLOOKUP(K19692,'Base -Receita-Despesa'!$B:$AS,1,FALSE)</f>
        <v>Materiais</v>
      </c>
    </row>
    <row r="19693" spans="1:12" x14ac:dyDescent="0.3">
      <c r="A19693" s="286" t="str">
        <f t="shared" si="614"/>
        <v>2020</v>
      </c>
      <c r="B19693" s="205" t="s">
        <v>691</v>
      </c>
      <c r="C19693" s="205" t="s">
        <v>692</v>
      </c>
      <c r="D19693" s="72" t="str">
        <f t="shared" si="615"/>
        <v>ago/2020</v>
      </c>
      <c r="E19693" s="206">
        <v>44074</v>
      </c>
      <c r="F19693" s="205">
        <v>439155</v>
      </c>
      <c r="G19693" s="205" t="s">
        <v>287</v>
      </c>
      <c r="H19693" s="207" t="s">
        <v>1039</v>
      </c>
      <c r="I19693" s="207" t="s">
        <v>245</v>
      </c>
      <c r="J19693" s="207">
        <v>-986.75</v>
      </c>
      <c r="K19693" s="79" t="str">
        <f>IFERROR(IFERROR(VLOOKUP(I19693,'DE-PARA'!B:D,3,0),VLOOKUP(I19693,'DE-PARA'!C:D,2,0)),"NÃO ENCONTRADO")</f>
        <v>Materiais</v>
      </c>
      <c r="L19693" s="56" t="str">
        <f>VLOOKUP(K19693,'Base -Receita-Despesa'!$B:$AS,1,FALSE)</f>
        <v>Materiais</v>
      </c>
    </row>
    <row r="19694" spans="1:12" x14ac:dyDescent="0.3">
      <c r="A19694" s="286" t="str">
        <f t="shared" si="614"/>
        <v>2020</v>
      </c>
      <c r="B19694" s="205" t="s">
        <v>691</v>
      </c>
      <c r="C19694" s="205" t="s">
        <v>692</v>
      </c>
      <c r="D19694" s="72" t="str">
        <f t="shared" si="615"/>
        <v>ago/2020</v>
      </c>
      <c r="E19694" s="206">
        <v>44074</v>
      </c>
      <c r="F19694" s="205">
        <v>439156</v>
      </c>
      <c r="G19694" s="205" t="s">
        <v>287</v>
      </c>
      <c r="H19694" s="207" t="s">
        <v>1039</v>
      </c>
      <c r="I19694" s="207" t="s">
        <v>245</v>
      </c>
      <c r="J19694" s="207">
        <v>-583.29</v>
      </c>
      <c r="K19694" s="79" t="str">
        <f>IFERROR(IFERROR(VLOOKUP(I19694,'DE-PARA'!B:D,3,0),VLOOKUP(I19694,'DE-PARA'!C:D,2,0)),"NÃO ENCONTRADO")</f>
        <v>Materiais</v>
      </c>
      <c r="L19694" s="56" t="str">
        <f>VLOOKUP(K19694,'Base -Receita-Despesa'!$B:$AS,1,FALSE)</f>
        <v>Materiais</v>
      </c>
    </row>
    <row r="19695" spans="1:12" x14ac:dyDescent="0.3">
      <c r="A19695" s="286" t="str">
        <f t="shared" si="614"/>
        <v>2020</v>
      </c>
      <c r="B19695" s="205" t="s">
        <v>691</v>
      </c>
      <c r="C19695" s="205" t="s">
        <v>692</v>
      </c>
      <c r="D19695" s="72" t="str">
        <f t="shared" si="615"/>
        <v>ago/2020</v>
      </c>
      <c r="E19695" s="206">
        <v>44074</v>
      </c>
      <c r="F19695" s="205">
        <v>439296</v>
      </c>
      <c r="G19695" s="205" t="s">
        <v>287</v>
      </c>
      <c r="H19695" s="207" t="s">
        <v>1039</v>
      </c>
      <c r="I19695" s="207" t="s">
        <v>245</v>
      </c>
      <c r="J19695" s="207">
        <v>-986.75</v>
      </c>
      <c r="K19695" s="79" t="str">
        <f>IFERROR(IFERROR(VLOOKUP(I19695,'DE-PARA'!B:D,3,0),VLOOKUP(I19695,'DE-PARA'!C:D,2,0)),"NÃO ENCONTRADO")</f>
        <v>Materiais</v>
      </c>
      <c r="L19695" s="56" t="str">
        <f>VLOOKUP(K19695,'Base -Receita-Despesa'!$B:$AS,1,FALSE)</f>
        <v>Materiais</v>
      </c>
    </row>
    <row r="19696" spans="1:12" x14ac:dyDescent="0.3">
      <c r="A19696" s="286" t="str">
        <f t="shared" si="614"/>
        <v>2020</v>
      </c>
      <c r="B19696" s="205" t="s">
        <v>691</v>
      </c>
      <c r="C19696" s="205" t="s">
        <v>692</v>
      </c>
      <c r="D19696" s="72" t="str">
        <f t="shared" si="615"/>
        <v>ago/2020</v>
      </c>
      <c r="E19696" s="206">
        <v>44074</v>
      </c>
      <c r="F19696" s="205">
        <v>440157</v>
      </c>
      <c r="G19696" s="205" t="s">
        <v>287</v>
      </c>
      <c r="H19696" s="207" t="s">
        <v>1039</v>
      </c>
      <c r="I19696" s="207" t="s">
        <v>245</v>
      </c>
      <c r="J19696" s="207">
        <v>-986.75</v>
      </c>
      <c r="K19696" s="79" t="str">
        <f>IFERROR(IFERROR(VLOOKUP(I19696,'DE-PARA'!B:D,3,0),VLOOKUP(I19696,'DE-PARA'!C:D,2,0)),"NÃO ENCONTRADO")</f>
        <v>Materiais</v>
      </c>
      <c r="L19696" s="56" t="str">
        <f>VLOOKUP(K19696,'Base -Receita-Despesa'!$B:$AS,1,FALSE)</f>
        <v>Materiais</v>
      </c>
    </row>
    <row r="19697" spans="1:12" x14ac:dyDescent="0.3">
      <c r="A19697" s="286" t="str">
        <f t="shared" si="614"/>
        <v>2020</v>
      </c>
      <c r="B19697" s="205" t="s">
        <v>691</v>
      </c>
      <c r="C19697" s="205" t="s">
        <v>692</v>
      </c>
      <c r="D19697" s="72" t="str">
        <f t="shared" si="615"/>
        <v>ago/2020</v>
      </c>
      <c r="E19697" s="206">
        <v>44074</v>
      </c>
      <c r="F19697" s="205">
        <v>440533</v>
      </c>
      <c r="G19697" s="205" t="s">
        <v>287</v>
      </c>
      <c r="H19697" s="207" t="s">
        <v>1039</v>
      </c>
      <c r="I19697" s="207" t="s">
        <v>245</v>
      </c>
      <c r="J19697" s="207">
        <v>-986.75</v>
      </c>
      <c r="K19697" s="79" t="str">
        <f>IFERROR(IFERROR(VLOOKUP(I19697,'DE-PARA'!B:D,3,0),VLOOKUP(I19697,'DE-PARA'!C:D,2,0)),"NÃO ENCONTRADO")</f>
        <v>Materiais</v>
      </c>
      <c r="L19697" s="56" t="str">
        <f>VLOOKUP(K19697,'Base -Receita-Despesa'!$B:$AS,1,FALSE)</f>
        <v>Materiais</v>
      </c>
    </row>
    <row r="19698" spans="1:12" x14ac:dyDescent="0.3">
      <c r="A19698" s="286" t="str">
        <f t="shared" si="614"/>
        <v>2020</v>
      </c>
      <c r="B19698" s="205" t="s">
        <v>691</v>
      </c>
      <c r="C19698" s="205" t="s">
        <v>692</v>
      </c>
      <c r="D19698" s="72" t="str">
        <f t="shared" si="615"/>
        <v>ago/2020</v>
      </c>
      <c r="E19698" s="206">
        <v>44074</v>
      </c>
      <c r="F19698" s="205">
        <v>440720</v>
      </c>
      <c r="G19698" s="205" t="s">
        <v>287</v>
      </c>
      <c r="H19698" s="207" t="s">
        <v>1039</v>
      </c>
      <c r="I19698" s="207" t="s">
        <v>245</v>
      </c>
      <c r="J19698" s="207">
        <v>-986.75</v>
      </c>
      <c r="K19698" s="79" t="str">
        <f>IFERROR(IFERROR(VLOOKUP(I19698,'DE-PARA'!B:D,3,0),VLOOKUP(I19698,'DE-PARA'!C:D,2,0)),"NÃO ENCONTRADO")</f>
        <v>Materiais</v>
      </c>
      <c r="L19698" s="56" t="str">
        <f>VLOOKUP(K19698,'Base -Receita-Despesa'!$B:$AS,1,FALSE)</f>
        <v>Materiais</v>
      </c>
    </row>
    <row r="19699" spans="1:12" x14ac:dyDescent="0.3">
      <c r="A19699" s="286" t="str">
        <f t="shared" si="614"/>
        <v>2020</v>
      </c>
      <c r="B19699" s="205" t="s">
        <v>691</v>
      </c>
      <c r="C19699" s="205" t="s">
        <v>692</v>
      </c>
      <c r="D19699" s="72" t="str">
        <f t="shared" si="615"/>
        <v>ago/2020</v>
      </c>
      <c r="E19699" s="206">
        <v>44074</v>
      </c>
      <c r="F19699" s="205">
        <v>440959</v>
      </c>
      <c r="G19699" s="205" t="s">
        <v>287</v>
      </c>
      <c r="H19699" s="207" t="s">
        <v>1039</v>
      </c>
      <c r="I19699" s="207" t="s">
        <v>245</v>
      </c>
      <c r="J19699" s="207">
        <v>-986.75</v>
      </c>
      <c r="K19699" s="79" t="str">
        <f>IFERROR(IFERROR(VLOOKUP(I19699,'DE-PARA'!B:D,3,0),VLOOKUP(I19699,'DE-PARA'!C:D,2,0)),"NÃO ENCONTRADO")</f>
        <v>Materiais</v>
      </c>
      <c r="L19699" s="56" t="str">
        <f>VLOOKUP(K19699,'Base -Receita-Despesa'!$B:$AS,1,FALSE)</f>
        <v>Materiais</v>
      </c>
    </row>
    <row r="19700" spans="1:12" x14ac:dyDescent="0.3">
      <c r="A19700" s="286" t="str">
        <f t="shared" si="614"/>
        <v>2020</v>
      </c>
      <c r="B19700" s="205" t="s">
        <v>691</v>
      </c>
      <c r="C19700" s="205" t="s">
        <v>692</v>
      </c>
      <c r="D19700" s="72" t="str">
        <f t="shared" si="615"/>
        <v>ago/2020</v>
      </c>
      <c r="E19700" s="206">
        <v>44074</v>
      </c>
      <c r="F19700" s="205">
        <v>442354</v>
      </c>
      <c r="G19700" s="205" t="s">
        <v>287</v>
      </c>
      <c r="H19700" s="207" t="s">
        <v>1039</v>
      </c>
      <c r="I19700" s="207" t="s">
        <v>245</v>
      </c>
      <c r="J19700" s="207">
        <v>-986.75</v>
      </c>
      <c r="K19700" s="79" t="str">
        <f>IFERROR(IFERROR(VLOOKUP(I19700,'DE-PARA'!B:D,3,0),VLOOKUP(I19700,'DE-PARA'!C:D,2,0)),"NÃO ENCONTRADO")</f>
        <v>Materiais</v>
      </c>
      <c r="L19700" s="56" t="str">
        <f>VLOOKUP(K19700,'Base -Receita-Despesa'!$B:$AS,1,FALSE)</f>
        <v>Materiais</v>
      </c>
    </row>
    <row r="19701" spans="1:12" x14ac:dyDescent="0.3">
      <c r="A19701" s="286" t="str">
        <f t="shared" si="614"/>
        <v>2020</v>
      </c>
      <c r="B19701" s="205" t="s">
        <v>691</v>
      </c>
      <c r="C19701" s="205" t="s">
        <v>692</v>
      </c>
      <c r="D19701" s="72" t="str">
        <f t="shared" si="615"/>
        <v>ago/2020</v>
      </c>
      <c r="E19701" s="206">
        <v>44074</v>
      </c>
      <c r="F19701" s="205">
        <v>437529</v>
      </c>
      <c r="G19701" s="205" t="s">
        <v>287</v>
      </c>
      <c r="H19701" s="207" t="s">
        <v>1039</v>
      </c>
      <c r="I19701" s="207" t="s">
        <v>245</v>
      </c>
      <c r="J19701" s="207">
        <v>-991.09</v>
      </c>
      <c r="K19701" s="79" t="str">
        <f>IFERROR(IFERROR(VLOOKUP(I19701,'DE-PARA'!B:D,3,0),VLOOKUP(I19701,'DE-PARA'!C:D,2,0)),"NÃO ENCONTRADO")</f>
        <v>Materiais</v>
      </c>
      <c r="L19701" s="56" t="str">
        <f>VLOOKUP(K19701,'Base -Receita-Despesa'!$B:$AS,1,FALSE)</f>
        <v>Materiais</v>
      </c>
    </row>
    <row r="19702" spans="1:12" x14ac:dyDescent="0.3">
      <c r="A19702" s="286" t="str">
        <f t="shared" si="614"/>
        <v>2020</v>
      </c>
      <c r="B19702" s="205" t="s">
        <v>691</v>
      </c>
      <c r="C19702" s="205" t="s">
        <v>692</v>
      </c>
      <c r="D19702" s="72" t="str">
        <f t="shared" si="615"/>
        <v>ago/2020</v>
      </c>
      <c r="E19702" s="206">
        <v>44074</v>
      </c>
      <c r="F19702" s="205">
        <v>438236</v>
      </c>
      <c r="G19702" s="205" t="s">
        <v>287</v>
      </c>
      <c r="H19702" s="207" t="s">
        <v>1039</v>
      </c>
      <c r="I19702" s="207" t="s">
        <v>245</v>
      </c>
      <c r="J19702" s="208">
        <v>-1000.56</v>
      </c>
      <c r="K19702" s="79" t="str">
        <f>IFERROR(IFERROR(VLOOKUP(I19702,'DE-PARA'!B:D,3,0),VLOOKUP(I19702,'DE-PARA'!C:D,2,0)),"NÃO ENCONTRADO")</f>
        <v>Materiais</v>
      </c>
      <c r="L19702" s="56" t="str">
        <f>VLOOKUP(K19702,'Base -Receita-Despesa'!$B:$AS,1,FALSE)</f>
        <v>Materiais</v>
      </c>
    </row>
    <row r="19703" spans="1:12" x14ac:dyDescent="0.3">
      <c r="A19703" s="286" t="str">
        <f t="shared" ref="A19703:A19766" si="616">IF(K19703="NÃO ENCONTRADO",0,RIGHT(D19703,4))</f>
        <v>2020</v>
      </c>
      <c r="B19703" s="205" t="s">
        <v>691</v>
      </c>
      <c r="C19703" s="205" t="s">
        <v>692</v>
      </c>
      <c r="D19703" s="72" t="str">
        <f t="shared" si="615"/>
        <v>ago/2020</v>
      </c>
      <c r="E19703" s="206">
        <v>44074</v>
      </c>
      <c r="F19703" s="205">
        <v>437035</v>
      </c>
      <c r="G19703" s="205" t="s">
        <v>287</v>
      </c>
      <c r="H19703" s="207" t="s">
        <v>1039</v>
      </c>
      <c r="I19703" s="207" t="s">
        <v>245</v>
      </c>
      <c r="J19703" s="208">
        <v>-1008</v>
      </c>
      <c r="K19703" s="79" t="str">
        <f>IFERROR(IFERROR(VLOOKUP(I19703,'DE-PARA'!B:D,3,0),VLOOKUP(I19703,'DE-PARA'!C:D,2,0)),"NÃO ENCONTRADO")</f>
        <v>Materiais</v>
      </c>
      <c r="L19703" s="56" t="str">
        <f>VLOOKUP(K19703,'Base -Receita-Despesa'!$B:$AS,1,FALSE)</f>
        <v>Materiais</v>
      </c>
    </row>
    <row r="19704" spans="1:12" x14ac:dyDescent="0.3">
      <c r="A19704" s="286" t="str">
        <f t="shared" si="616"/>
        <v>2020</v>
      </c>
      <c r="B19704" s="205" t="s">
        <v>691</v>
      </c>
      <c r="C19704" s="205" t="s">
        <v>692</v>
      </c>
      <c r="D19704" s="72" t="str">
        <f t="shared" si="615"/>
        <v>ago/2020</v>
      </c>
      <c r="E19704" s="206">
        <v>44074</v>
      </c>
      <c r="F19704" s="205">
        <v>440536</v>
      </c>
      <c r="G19704" s="205" t="s">
        <v>287</v>
      </c>
      <c r="H19704" s="207" t="s">
        <v>1039</v>
      </c>
      <c r="I19704" s="207" t="s">
        <v>245</v>
      </c>
      <c r="J19704" s="208">
        <v>-1008</v>
      </c>
      <c r="K19704" s="79" t="str">
        <f>IFERROR(IFERROR(VLOOKUP(I19704,'DE-PARA'!B:D,3,0),VLOOKUP(I19704,'DE-PARA'!C:D,2,0)),"NÃO ENCONTRADO")</f>
        <v>Materiais</v>
      </c>
      <c r="L19704" s="56" t="str">
        <f>VLOOKUP(K19704,'Base -Receita-Despesa'!$B:$AS,1,FALSE)</f>
        <v>Materiais</v>
      </c>
    </row>
    <row r="19705" spans="1:12" x14ac:dyDescent="0.3">
      <c r="A19705" s="286" t="str">
        <f t="shared" si="616"/>
        <v>2020</v>
      </c>
      <c r="B19705" s="205" t="s">
        <v>691</v>
      </c>
      <c r="C19705" s="205" t="s">
        <v>692</v>
      </c>
      <c r="D19705" s="72" t="str">
        <f t="shared" si="615"/>
        <v>ago/2020</v>
      </c>
      <c r="E19705" s="206">
        <v>44074</v>
      </c>
      <c r="F19705" s="205">
        <v>440544</v>
      </c>
      <c r="G19705" s="205" t="s">
        <v>287</v>
      </c>
      <c r="H19705" s="207" t="s">
        <v>1039</v>
      </c>
      <c r="I19705" s="207" t="s">
        <v>245</v>
      </c>
      <c r="J19705" s="208">
        <v>-1008</v>
      </c>
      <c r="K19705" s="79" t="str">
        <f>IFERROR(IFERROR(VLOOKUP(I19705,'DE-PARA'!B:D,3,0),VLOOKUP(I19705,'DE-PARA'!C:D,2,0)),"NÃO ENCONTRADO")</f>
        <v>Materiais</v>
      </c>
      <c r="L19705" s="56" t="str">
        <f>VLOOKUP(K19705,'Base -Receita-Despesa'!$B:$AS,1,FALSE)</f>
        <v>Materiais</v>
      </c>
    </row>
    <row r="19706" spans="1:12" x14ac:dyDescent="0.3">
      <c r="A19706" s="286" t="str">
        <f t="shared" si="616"/>
        <v>2020</v>
      </c>
      <c r="B19706" s="205" t="s">
        <v>691</v>
      </c>
      <c r="C19706" s="205" t="s">
        <v>692</v>
      </c>
      <c r="D19706" s="72" t="str">
        <f t="shared" si="615"/>
        <v>ago/2020</v>
      </c>
      <c r="E19706" s="206">
        <v>44074</v>
      </c>
      <c r="F19706" s="205">
        <v>440948</v>
      </c>
      <c r="G19706" s="205" t="s">
        <v>287</v>
      </c>
      <c r="H19706" s="207" t="s">
        <v>1039</v>
      </c>
      <c r="I19706" s="207" t="s">
        <v>245</v>
      </c>
      <c r="J19706" s="208">
        <v>-1008</v>
      </c>
      <c r="K19706" s="79" t="str">
        <f>IFERROR(IFERROR(VLOOKUP(I19706,'DE-PARA'!B:D,3,0),VLOOKUP(I19706,'DE-PARA'!C:D,2,0)),"NÃO ENCONTRADO")</f>
        <v>Materiais</v>
      </c>
      <c r="L19706" s="56" t="str">
        <f>VLOOKUP(K19706,'Base -Receita-Despesa'!$B:$AS,1,FALSE)</f>
        <v>Materiais</v>
      </c>
    </row>
    <row r="19707" spans="1:12" x14ac:dyDescent="0.3">
      <c r="A19707" s="286" t="str">
        <f t="shared" si="616"/>
        <v>2020</v>
      </c>
      <c r="B19707" s="205" t="s">
        <v>691</v>
      </c>
      <c r="C19707" s="205" t="s">
        <v>692</v>
      </c>
      <c r="D19707" s="72" t="str">
        <f t="shared" si="615"/>
        <v>ago/2020</v>
      </c>
      <c r="E19707" s="206">
        <v>44074</v>
      </c>
      <c r="F19707" s="205">
        <v>442213</v>
      </c>
      <c r="G19707" s="205" t="s">
        <v>287</v>
      </c>
      <c r="H19707" s="207" t="s">
        <v>1039</v>
      </c>
      <c r="I19707" s="207" t="s">
        <v>245</v>
      </c>
      <c r="J19707" s="208">
        <v>-1008</v>
      </c>
      <c r="K19707" s="79" t="str">
        <f>IFERROR(IFERROR(VLOOKUP(I19707,'DE-PARA'!B:D,3,0),VLOOKUP(I19707,'DE-PARA'!C:D,2,0)),"NÃO ENCONTRADO")</f>
        <v>Materiais</v>
      </c>
      <c r="L19707" s="56" t="str">
        <f>VLOOKUP(K19707,'Base -Receita-Despesa'!$B:$AS,1,FALSE)</f>
        <v>Materiais</v>
      </c>
    </row>
    <row r="19708" spans="1:12" x14ac:dyDescent="0.3">
      <c r="A19708" s="286" t="str">
        <f t="shared" si="616"/>
        <v>2020</v>
      </c>
      <c r="B19708" s="205" t="s">
        <v>691</v>
      </c>
      <c r="C19708" s="205" t="s">
        <v>692</v>
      </c>
      <c r="D19708" s="72" t="str">
        <f t="shared" si="615"/>
        <v>ago/2020</v>
      </c>
      <c r="E19708" s="206">
        <v>44074</v>
      </c>
      <c r="F19708" s="205">
        <v>440543</v>
      </c>
      <c r="G19708" s="205" t="s">
        <v>287</v>
      </c>
      <c r="H19708" s="207" t="s">
        <v>1039</v>
      </c>
      <c r="I19708" s="207" t="s">
        <v>245</v>
      </c>
      <c r="J19708" s="208">
        <v>-1018.93</v>
      </c>
      <c r="K19708" s="79" t="str">
        <f>IFERROR(IFERROR(VLOOKUP(I19708,'DE-PARA'!B:D,3,0),VLOOKUP(I19708,'DE-PARA'!C:D,2,0)),"NÃO ENCONTRADO")</f>
        <v>Materiais</v>
      </c>
      <c r="L19708" s="56" t="str">
        <f>VLOOKUP(K19708,'Base -Receita-Despesa'!$B:$AS,1,FALSE)</f>
        <v>Materiais</v>
      </c>
    </row>
    <row r="19709" spans="1:12" x14ac:dyDescent="0.3">
      <c r="A19709" s="286" t="str">
        <f t="shared" si="616"/>
        <v>2020</v>
      </c>
      <c r="B19709" s="205" t="s">
        <v>691</v>
      </c>
      <c r="C19709" s="205" t="s">
        <v>692</v>
      </c>
      <c r="D19709" s="72" t="str">
        <f t="shared" si="615"/>
        <v>ago/2020</v>
      </c>
      <c r="E19709" s="206">
        <v>44074</v>
      </c>
      <c r="F19709" s="205">
        <v>438244</v>
      </c>
      <c r="G19709" s="205" t="s">
        <v>287</v>
      </c>
      <c r="H19709" s="207" t="s">
        <v>1039</v>
      </c>
      <c r="I19709" s="207" t="s">
        <v>245</v>
      </c>
      <c r="J19709" s="208">
        <v>-1047.51</v>
      </c>
      <c r="K19709" s="79" t="str">
        <f>IFERROR(IFERROR(VLOOKUP(I19709,'DE-PARA'!B:D,3,0),VLOOKUP(I19709,'DE-PARA'!C:D,2,0)),"NÃO ENCONTRADO")</f>
        <v>Materiais</v>
      </c>
      <c r="L19709" s="56" t="str">
        <f>VLOOKUP(K19709,'Base -Receita-Despesa'!$B:$AS,1,FALSE)</f>
        <v>Materiais</v>
      </c>
    </row>
    <row r="19710" spans="1:12" x14ac:dyDescent="0.3">
      <c r="A19710" s="286" t="str">
        <f t="shared" si="616"/>
        <v>2020</v>
      </c>
      <c r="B19710" s="205" t="s">
        <v>691</v>
      </c>
      <c r="C19710" s="205" t="s">
        <v>692</v>
      </c>
      <c r="D19710" s="72" t="str">
        <f t="shared" si="615"/>
        <v>ago/2020</v>
      </c>
      <c r="E19710" s="206">
        <v>44074</v>
      </c>
      <c r="F19710" s="205">
        <v>439292</v>
      </c>
      <c r="G19710" s="205" t="s">
        <v>287</v>
      </c>
      <c r="H19710" s="207" t="s">
        <v>1039</v>
      </c>
      <c r="I19710" s="207" t="s">
        <v>245</v>
      </c>
      <c r="J19710" s="208">
        <v>-1047.51</v>
      </c>
      <c r="K19710" s="79" t="str">
        <f>IFERROR(IFERROR(VLOOKUP(I19710,'DE-PARA'!B:D,3,0),VLOOKUP(I19710,'DE-PARA'!C:D,2,0)),"NÃO ENCONTRADO")</f>
        <v>Materiais</v>
      </c>
      <c r="L19710" s="56" t="str">
        <f>VLOOKUP(K19710,'Base -Receita-Despesa'!$B:$AS,1,FALSE)</f>
        <v>Materiais</v>
      </c>
    </row>
    <row r="19711" spans="1:12" x14ac:dyDescent="0.3">
      <c r="A19711" s="286" t="str">
        <f t="shared" si="616"/>
        <v>2020</v>
      </c>
      <c r="B19711" s="205" t="s">
        <v>691</v>
      </c>
      <c r="C19711" s="205" t="s">
        <v>692</v>
      </c>
      <c r="D19711" s="72" t="str">
        <f t="shared" si="615"/>
        <v>ago/2020</v>
      </c>
      <c r="E19711" s="206">
        <v>44074</v>
      </c>
      <c r="F19711" s="205">
        <v>442356</v>
      </c>
      <c r="G19711" s="205" t="s">
        <v>287</v>
      </c>
      <c r="H19711" s="207" t="s">
        <v>1039</v>
      </c>
      <c r="I19711" s="207" t="s">
        <v>245</v>
      </c>
      <c r="J19711" s="208">
        <v>-1047.51</v>
      </c>
      <c r="K19711" s="79" t="str">
        <f>IFERROR(IFERROR(VLOOKUP(I19711,'DE-PARA'!B:D,3,0),VLOOKUP(I19711,'DE-PARA'!C:D,2,0)),"NÃO ENCONTRADO")</f>
        <v>Materiais</v>
      </c>
      <c r="L19711" s="56" t="str">
        <f>VLOOKUP(K19711,'Base -Receita-Despesa'!$B:$AS,1,FALSE)</f>
        <v>Materiais</v>
      </c>
    </row>
    <row r="19712" spans="1:12" x14ac:dyDescent="0.3">
      <c r="A19712" s="286" t="str">
        <f t="shared" si="616"/>
        <v>2020</v>
      </c>
      <c r="B19712" s="205" t="s">
        <v>691</v>
      </c>
      <c r="C19712" s="205" t="s">
        <v>692</v>
      </c>
      <c r="D19712" s="72" t="str">
        <f t="shared" si="615"/>
        <v>ago/2020</v>
      </c>
      <c r="E19712" s="206">
        <v>44074</v>
      </c>
      <c r="F19712" s="205">
        <v>442215</v>
      </c>
      <c r="G19712" s="205" t="s">
        <v>287</v>
      </c>
      <c r="H19712" s="207" t="s">
        <v>1039</v>
      </c>
      <c r="I19712" s="207" t="s">
        <v>245</v>
      </c>
      <c r="J19712" s="207">
        <v>-986.75</v>
      </c>
      <c r="K19712" s="79" t="str">
        <f>IFERROR(IFERROR(VLOOKUP(I19712,'DE-PARA'!B:D,3,0),VLOOKUP(I19712,'DE-PARA'!C:D,2,0)),"NÃO ENCONTRADO")</f>
        <v>Materiais</v>
      </c>
      <c r="L19712" s="56" t="str">
        <f>VLOOKUP(K19712,'Base -Receita-Despesa'!$B:$AS,1,FALSE)</f>
        <v>Materiais</v>
      </c>
    </row>
    <row r="19713" spans="1:12" x14ac:dyDescent="0.3">
      <c r="A19713" s="286" t="str">
        <f t="shared" si="616"/>
        <v>2020</v>
      </c>
      <c r="B19713" s="205" t="s">
        <v>691</v>
      </c>
      <c r="C19713" s="205" t="s">
        <v>692</v>
      </c>
      <c r="D19713" s="72" t="str">
        <f t="shared" si="615"/>
        <v>ago/2020</v>
      </c>
      <c r="E19713" s="206">
        <v>44074</v>
      </c>
      <c r="F19713" s="205">
        <v>437031</v>
      </c>
      <c r="G19713" s="205" t="s">
        <v>287</v>
      </c>
      <c r="H19713" s="207" t="s">
        <v>1039</v>
      </c>
      <c r="I19713" s="207" t="s">
        <v>245</v>
      </c>
      <c r="J19713" s="208">
        <v>-1120.31</v>
      </c>
      <c r="K19713" s="79" t="str">
        <f>IFERROR(IFERROR(VLOOKUP(I19713,'DE-PARA'!B:D,3,0),VLOOKUP(I19713,'DE-PARA'!C:D,2,0)),"NÃO ENCONTRADO")</f>
        <v>Materiais</v>
      </c>
      <c r="L19713" s="56" t="str">
        <f>VLOOKUP(K19713,'Base -Receita-Despesa'!$B:$AS,1,FALSE)</f>
        <v>Materiais</v>
      </c>
    </row>
    <row r="19714" spans="1:12" x14ac:dyDescent="0.3">
      <c r="A19714" s="286" t="str">
        <f t="shared" si="616"/>
        <v>2020</v>
      </c>
      <c r="B19714" s="205" t="s">
        <v>691</v>
      </c>
      <c r="C19714" s="205" t="s">
        <v>692</v>
      </c>
      <c r="D19714" s="72" t="str">
        <f t="shared" si="615"/>
        <v>ago/2020</v>
      </c>
      <c r="E19714" s="206">
        <v>44074</v>
      </c>
      <c r="F19714" s="205">
        <v>440947</v>
      </c>
      <c r="G19714" s="205" t="s">
        <v>287</v>
      </c>
      <c r="H19714" s="207" t="s">
        <v>1039</v>
      </c>
      <c r="I19714" s="207" t="s">
        <v>245</v>
      </c>
      <c r="J19714" s="208">
        <v>-1166.5999999999999</v>
      </c>
      <c r="K19714" s="79" t="str">
        <f>IFERROR(IFERROR(VLOOKUP(I19714,'DE-PARA'!B:D,3,0),VLOOKUP(I19714,'DE-PARA'!C:D,2,0)),"NÃO ENCONTRADO")</f>
        <v>Materiais</v>
      </c>
      <c r="L19714" s="56" t="str">
        <f>VLOOKUP(K19714,'Base -Receita-Despesa'!$B:$AS,1,FALSE)</f>
        <v>Materiais</v>
      </c>
    </row>
    <row r="19715" spans="1:12" x14ac:dyDescent="0.3">
      <c r="A19715" s="286" t="str">
        <f t="shared" si="616"/>
        <v>2020</v>
      </c>
      <c r="B19715" s="205" t="s">
        <v>691</v>
      </c>
      <c r="C19715" s="205" t="s">
        <v>692</v>
      </c>
      <c r="D19715" s="72" t="str">
        <f t="shared" si="615"/>
        <v>ago/2020</v>
      </c>
      <c r="E19715" s="206">
        <v>44074</v>
      </c>
      <c r="F19715" s="205">
        <v>436937</v>
      </c>
      <c r="G19715" s="205" t="s">
        <v>287</v>
      </c>
      <c r="H19715" s="207" t="s">
        <v>1039</v>
      </c>
      <c r="I19715" s="207" t="s">
        <v>245</v>
      </c>
      <c r="J19715" s="208">
        <v>-1212.8499999999999</v>
      </c>
      <c r="K19715" s="79" t="str">
        <f>IFERROR(IFERROR(VLOOKUP(I19715,'DE-PARA'!B:D,3,0),VLOOKUP(I19715,'DE-PARA'!C:D,2,0)),"NÃO ENCONTRADO")</f>
        <v>Materiais</v>
      </c>
      <c r="L19715" s="56" t="str">
        <f>VLOOKUP(K19715,'Base -Receita-Despesa'!$B:$AS,1,FALSE)</f>
        <v>Materiais</v>
      </c>
    </row>
    <row r="19716" spans="1:12" x14ac:dyDescent="0.3">
      <c r="A19716" s="286" t="str">
        <f t="shared" si="616"/>
        <v>2020</v>
      </c>
      <c r="B19716" s="205" t="s">
        <v>691</v>
      </c>
      <c r="C19716" s="205" t="s">
        <v>692</v>
      </c>
      <c r="D19716" s="72" t="str">
        <f t="shared" ref="D19716:D19779" si="617">TEXT(E19716,"mmm/aaaa")</f>
        <v>ago/2020</v>
      </c>
      <c r="E19716" s="206">
        <v>44074</v>
      </c>
      <c r="F19716" s="205">
        <v>436691</v>
      </c>
      <c r="G19716" s="205" t="s">
        <v>287</v>
      </c>
      <c r="H19716" s="207" t="s">
        <v>1039</v>
      </c>
      <c r="I19716" s="207" t="s">
        <v>245</v>
      </c>
      <c r="J19716" s="208">
        <v>-1215.94</v>
      </c>
      <c r="K19716" s="79" t="str">
        <f>IFERROR(IFERROR(VLOOKUP(I19716,'DE-PARA'!B:D,3,0),VLOOKUP(I19716,'DE-PARA'!C:D,2,0)),"NÃO ENCONTRADO")</f>
        <v>Materiais</v>
      </c>
      <c r="L19716" s="56" t="str">
        <f>VLOOKUP(K19716,'Base -Receita-Despesa'!$B:$AS,1,FALSE)</f>
        <v>Materiais</v>
      </c>
    </row>
    <row r="19717" spans="1:12" x14ac:dyDescent="0.3">
      <c r="A19717" s="286" t="str">
        <f t="shared" si="616"/>
        <v>2020</v>
      </c>
      <c r="B19717" s="205" t="s">
        <v>691</v>
      </c>
      <c r="C19717" s="205" t="s">
        <v>692</v>
      </c>
      <c r="D19717" s="72" t="str">
        <f t="shared" si="617"/>
        <v>ago/2020</v>
      </c>
      <c r="E19717" s="206">
        <v>44074</v>
      </c>
      <c r="F19717" s="205">
        <v>438233</v>
      </c>
      <c r="G19717" s="205" t="s">
        <v>287</v>
      </c>
      <c r="H19717" s="207" t="s">
        <v>1039</v>
      </c>
      <c r="I19717" s="207" t="s">
        <v>245</v>
      </c>
      <c r="J19717" s="208">
        <v>-1215.94</v>
      </c>
      <c r="K19717" s="79" t="str">
        <f>IFERROR(IFERROR(VLOOKUP(I19717,'DE-PARA'!B:D,3,0),VLOOKUP(I19717,'DE-PARA'!C:D,2,0)),"NÃO ENCONTRADO")</f>
        <v>Materiais</v>
      </c>
      <c r="L19717" s="56" t="str">
        <f>VLOOKUP(K19717,'Base -Receita-Despesa'!$B:$AS,1,FALSE)</f>
        <v>Materiais</v>
      </c>
    </row>
    <row r="19718" spans="1:12" x14ac:dyDescent="0.3">
      <c r="A19718" s="286" t="str">
        <f t="shared" si="616"/>
        <v>2020</v>
      </c>
      <c r="B19718" s="205" t="s">
        <v>691</v>
      </c>
      <c r="C19718" s="205" t="s">
        <v>692</v>
      </c>
      <c r="D19718" s="72" t="str">
        <f t="shared" si="617"/>
        <v>ago/2020</v>
      </c>
      <c r="E19718" s="206">
        <v>44074</v>
      </c>
      <c r="F19718" s="205">
        <v>438249</v>
      </c>
      <c r="G19718" s="205" t="s">
        <v>287</v>
      </c>
      <c r="H19718" s="207" t="s">
        <v>1039</v>
      </c>
      <c r="I19718" s="207" t="s">
        <v>245</v>
      </c>
      <c r="J19718" s="208">
        <v>-1215.94</v>
      </c>
      <c r="K19718" s="79" t="str">
        <f>IFERROR(IFERROR(VLOOKUP(I19718,'DE-PARA'!B:D,3,0),VLOOKUP(I19718,'DE-PARA'!C:D,2,0)),"NÃO ENCONTRADO")</f>
        <v>Materiais</v>
      </c>
      <c r="L19718" s="56" t="str">
        <f>VLOOKUP(K19718,'Base -Receita-Despesa'!$B:$AS,1,FALSE)</f>
        <v>Materiais</v>
      </c>
    </row>
    <row r="19719" spans="1:12" x14ac:dyDescent="0.3">
      <c r="A19719" s="286" t="str">
        <f t="shared" si="616"/>
        <v>2020</v>
      </c>
      <c r="B19719" s="205" t="s">
        <v>691</v>
      </c>
      <c r="C19719" s="205" t="s">
        <v>692</v>
      </c>
      <c r="D19719" s="72" t="str">
        <f t="shared" si="617"/>
        <v>ago/2020</v>
      </c>
      <c r="E19719" s="206">
        <v>44074</v>
      </c>
      <c r="F19719" s="205">
        <v>439150</v>
      </c>
      <c r="G19719" s="205" t="s">
        <v>287</v>
      </c>
      <c r="H19719" s="207" t="s">
        <v>1039</v>
      </c>
      <c r="I19719" s="207" t="s">
        <v>245</v>
      </c>
      <c r="J19719" s="208">
        <v>-1215.94</v>
      </c>
      <c r="K19719" s="79" t="str">
        <f>IFERROR(IFERROR(VLOOKUP(I19719,'DE-PARA'!B:D,3,0),VLOOKUP(I19719,'DE-PARA'!C:D,2,0)),"NÃO ENCONTRADO")</f>
        <v>Materiais</v>
      </c>
      <c r="L19719" s="56" t="str">
        <f>VLOOKUP(K19719,'Base -Receita-Despesa'!$B:$AS,1,FALSE)</f>
        <v>Materiais</v>
      </c>
    </row>
    <row r="19720" spans="1:12" x14ac:dyDescent="0.3">
      <c r="A19720" s="286" t="str">
        <f t="shared" si="616"/>
        <v>2020</v>
      </c>
      <c r="B19720" s="205" t="s">
        <v>691</v>
      </c>
      <c r="C19720" s="205" t="s">
        <v>692</v>
      </c>
      <c r="D19720" s="72" t="str">
        <f t="shared" si="617"/>
        <v>ago/2020</v>
      </c>
      <c r="E19720" s="206">
        <v>44074</v>
      </c>
      <c r="F19720" s="205">
        <v>439153</v>
      </c>
      <c r="G19720" s="205" t="s">
        <v>287</v>
      </c>
      <c r="H19720" s="207" t="s">
        <v>1039</v>
      </c>
      <c r="I19720" s="207" t="s">
        <v>245</v>
      </c>
      <c r="J19720" s="208">
        <v>-1215.94</v>
      </c>
      <c r="K19720" s="79" t="str">
        <f>IFERROR(IFERROR(VLOOKUP(I19720,'DE-PARA'!B:D,3,0),VLOOKUP(I19720,'DE-PARA'!C:D,2,0)),"NÃO ENCONTRADO")</f>
        <v>Materiais</v>
      </c>
      <c r="L19720" s="56" t="str">
        <f>VLOOKUP(K19720,'Base -Receita-Despesa'!$B:$AS,1,FALSE)</f>
        <v>Materiais</v>
      </c>
    </row>
    <row r="19721" spans="1:12" x14ac:dyDescent="0.3">
      <c r="A19721" s="286" t="str">
        <f t="shared" si="616"/>
        <v>2020</v>
      </c>
      <c r="B19721" s="205" t="s">
        <v>691</v>
      </c>
      <c r="C19721" s="205" t="s">
        <v>692</v>
      </c>
      <c r="D19721" s="72" t="str">
        <f t="shared" si="617"/>
        <v>ago/2020</v>
      </c>
      <c r="E19721" s="206">
        <v>44074</v>
      </c>
      <c r="F19721" s="205">
        <v>440160</v>
      </c>
      <c r="G19721" s="205" t="s">
        <v>287</v>
      </c>
      <c r="H19721" s="207" t="s">
        <v>1039</v>
      </c>
      <c r="I19721" s="207" t="s">
        <v>245</v>
      </c>
      <c r="J19721" s="208">
        <v>-1215.94</v>
      </c>
      <c r="K19721" s="79" t="str">
        <f>IFERROR(IFERROR(VLOOKUP(I19721,'DE-PARA'!B:D,3,0),VLOOKUP(I19721,'DE-PARA'!C:D,2,0)),"NÃO ENCONTRADO")</f>
        <v>Materiais</v>
      </c>
      <c r="L19721" s="56" t="str">
        <f>VLOOKUP(K19721,'Base -Receita-Despesa'!$B:$AS,1,FALSE)</f>
        <v>Materiais</v>
      </c>
    </row>
    <row r="19722" spans="1:12" x14ac:dyDescent="0.3">
      <c r="A19722" s="286" t="str">
        <f t="shared" si="616"/>
        <v>2020</v>
      </c>
      <c r="B19722" s="205" t="s">
        <v>691</v>
      </c>
      <c r="C19722" s="205" t="s">
        <v>692</v>
      </c>
      <c r="D19722" s="72" t="str">
        <f t="shared" si="617"/>
        <v>ago/2020</v>
      </c>
      <c r="E19722" s="206">
        <v>44074</v>
      </c>
      <c r="F19722" s="205">
        <v>440525</v>
      </c>
      <c r="G19722" s="205" t="s">
        <v>287</v>
      </c>
      <c r="H19722" s="207" t="s">
        <v>1039</v>
      </c>
      <c r="I19722" s="207" t="s">
        <v>245</v>
      </c>
      <c r="J19722" s="208">
        <v>-1215.94</v>
      </c>
      <c r="K19722" s="79" t="str">
        <f>IFERROR(IFERROR(VLOOKUP(I19722,'DE-PARA'!B:D,3,0),VLOOKUP(I19722,'DE-PARA'!C:D,2,0)),"NÃO ENCONTRADO")</f>
        <v>Materiais</v>
      </c>
      <c r="L19722" s="56" t="str">
        <f>VLOOKUP(K19722,'Base -Receita-Despesa'!$B:$AS,1,FALSE)</f>
        <v>Materiais</v>
      </c>
    </row>
    <row r="19723" spans="1:12" x14ac:dyDescent="0.3">
      <c r="A19723" s="286" t="str">
        <f t="shared" si="616"/>
        <v>2020</v>
      </c>
      <c r="B19723" s="205" t="s">
        <v>691</v>
      </c>
      <c r="C19723" s="205" t="s">
        <v>692</v>
      </c>
      <c r="D19723" s="72" t="str">
        <f t="shared" si="617"/>
        <v>ago/2020</v>
      </c>
      <c r="E19723" s="206">
        <v>44074</v>
      </c>
      <c r="F19723" s="205">
        <v>440562</v>
      </c>
      <c r="G19723" s="205" t="s">
        <v>287</v>
      </c>
      <c r="H19723" s="207" t="s">
        <v>1039</v>
      </c>
      <c r="I19723" s="207" t="s">
        <v>245</v>
      </c>
      <c r="J19723" s="208">
        <v>-1215.94</v>
      </c>
      <c r="K19723" s="79" t="str">
        <f>IFERROR(IFERROR(VLOOKUP(I19723,'DE-PARA'!B:D,3,0),VLOOKUP(I19723,'DE-PARA'!C:D,2,0)),"NÃO ENCONTRADO")</f>
        <v>Materiais</v>
      </c>
      <c r="L19723" s="56" t="str">
        <f>VLOOKUP(K19723,'Base -Receita-Despesa'!$B:$AS,1,FALSE)</f>
        <v>Materiais</v>
      </c>
    </row>
    <row r="19724" spans="1:12" x14ac:dyDescent="0.3">
      <c r="A19724" s="286" t="str">
        <f t="shared" si="616"/>
        <v>2020</v>
      </c>
      <c r="B19724" s="205" t="s">
        <v>691</v>
      </c>
      <c r="C19724" s="205" t="s">
        <v>692</v>
      </c>
      <c r="D19724" s="72" t="str">
        <f t="shared" si="617"/>
        <v>ago/2020</v>
      </c>
      <c r="E19724" s="206">
        <v>44074</v>
      </c>
      <c r="F19724" s="205">
        <v>440966</v>
      </c>
      <c r="G19724" s="205" t="s">
        <v>287</v>
      </c>
      <c r="H19724" s="207" t="s">
        <v>1039</v>
      </c>
      <c r="I19724" s="207" t="s">
        <v>245</v>
      </c>
      <c r="J19724" s="208">
        <v>-1215.94</v>
      </c>
      <c r="K19724" s="79" t="str">
        <f>IFERROR(IFERROR(VLOOKUP(I19724,'DE-PARA'!B:D,3,0),VLOOKUP(I19724,'DE-PARA'!C:D,2,0)),"NÃO ENCONTRADO")</f>
        <v>Materiais</v>
      </c>
      <c r="L19724" s="56" t="str">
        <f>VLOOKUP(K19724,'Base -Receita-Despesa'!$B:$AS,1,FALSE)</f>
        <v>Materiais</v>
      </c>
    </row>
    <row r="19725" spans="1:12" x14ac:dyDescent="0.3">
      <c r="A19725" s="286" t="str">
        <f t="shared" si="616"/>
        <v>2020</v>
      </c>
      <c r="B19725" s="205" t="s">
        <v>691</v>
      </c>
      <c r="C19725" s="205" t="s">
        <v>692</v>
      </c>
      <c r="D19725" s="72" t="str">
        <f t="shared" si="617"/>
        <v>ago/2020</v>
      </c>
      <c r="E19725" s="206">
        <v>44074</v>
      </c>
      <c r="F19725" s="205">
        <v>442209</v>
      </c>
      <c r="G19725" s="205" t="s">
        <v>287</v>
      </c>
      <c r="H19725" s="207" t="s">
        <v>1039</v>
      </c>
      <c r="I19725" s="207" t="s">
        <v>245</v>
      </c>
      <c r="J19725" s="208">
        <v>-1215.94</v>
      </c>
      <c r="K19725" s="79" t="str">
        <f>IFERROR(IFERROR(VLOOKUP(I19725,'DE-PARA'!B:D,3,0),VLOOKUP(I19725,'DE-PARA'!C:D,2,0)),"NÃO ENCONTRADO")</f>
        <v>Materiais</v>
      </c>
      <c r="L19725" s="56" t="str">
        <f>VLOOKUP(K19725,'Base -Receita-Despesa'!$B:$AS,1,FALSE)</f>
        <v>Materiais</v>
      </c>
    </row>
    <row r="19726" spans="1:12" x14ac:dyDescent="0.3">
      <c r="A19726" s="286" t="str">
        <f t="shared" si="616"/>
        <v>2020</v>
      </c>
      <c r="B19726" s="205" t="s">
        <v>691</v>
      </c>
      <c r="C19726" s="205" t="s">
        <v>692</v>
      </c>
      <c r="D19726" s="72" t="str">
        <f t="shared" si="617"/>
        <v>ago/2020</v>
      </c>
      <c r="E19726" s="206">
        <v>44074</v>
      </c>
      <c r="F19726" s="205">
        <v>436693</v>
      </c>
      <c r="G19726" s="205" t="s">
        <v>287</v>
      </c>
      <c r="H19726" s="207" t="s">
        <v>1039</v>
      </c>
      <c r="I19726" s="207" t="s">
        <v>245</v>
      </c>
      <c r="J19726" s="207">
        <v>-266.52</v>
      </c>
      <c r="K19726" s="79" t="str">
        <f>IFERROR(IFERROR(VLOOKUP(I19726,'DE-PARA'!B:D,3,0),VLOOKUP(I19726,'DE-PARA'!C:D,2,0)),"NÃO ENCONTRADO")</f>
        <v>Materiais</v>
      </c>
      <c r="L19726" s="56" t="str">
        <f>VLOOKUP(K19726,'Base -Receita-Despesa'!$B:$AS,1,FALSE)</f>
        <v>Materiais</v>
      </c>
    </row>
    <row r="19727" spans="1:12" x14ac:dyDescent="0.3">
      <c r="A19727" s="286" t="str">
        <f t="shared" si="616"/>
        <v>2020</v>
      </c>
      <c r="B19727" s="205" t="s">
        <v>691</v>
      </c>
      <c r="C19727" s="205" t="s">
        <v>692</v>
      </c>
      <c r="D19727" s="72" t="str">
        <f t="shared" si="617"/>
        <v>ago/2020</v>
      </c>
      <c r="E19727" s="206">
        <v>44074</v>
      </c>
      <c r="F19727" s="205">
        <v>440728</v>
      </c>
      <c r="G19727" s="205" t="s">
        <v>287</v>
      </c>
      <c r="H19727" s="207" t="s">
        <v>1039</v>
      </c>
      <c r="I19727" s="207" t="s">
        <v>245</v>
      </c>
      <c r="J19727" s="207">
        <v>-890.23</v>
      </c>
      <c r="K19727" s="79" t="str">
        <f>IFERROR(IFERROR(VLOOKUP(I19727,'DE-PARA'!B:D,3,0),VLOOKUP(I19727,'DE-PARA'!C:D,2,0)),"NÃO ENCONTRADO")</f>
        <v>Materiais</v>
      </c>
      <c r="L19727" s="56" t="str">
        <f>VLOOKUP(K19727,'Base -Receita-Despesa'!$B:$AS,1,FALSE)</f>
        <v>Materiais</v>
      </c>
    </row>
    <row r="19728" spans="1:12" x14ac:dyDescent="0.3">
      <c r="A19728" s="286" t="str">
        <f t="shared" si="616"/>
        <v>2020</v>
      </c>
      <c r="B19728" s="205" t="s">
        <v>691</v>
      </c>
      <c r="C19728" s="205" t="s">
        <v>692</v>
      </c>
      <c r="D19728" s="72" t="str">
        <f t="shared" si="617"/>
        <v>ago/2020</v>
      </c>
      <c r="E19728" s="206">
        <v>44074</v>
      </c>
      <c r="F19728" s="205">
        <v>436924</v>
      </c>
      <c r="G19728" s="205" t="s">
        <v>287</v>
      </c>
      <c r="H19728" s="207" t="s">
        <v>1039</v>
      </c>
      <c r="I19728" s="207" t="s">
        <v>245</v>
      </c>
      <c r="J19728" s="208">
        <v>-1215.94</v>
      </c>
      <c r="K19728" s="79" t="str">
        <f>IFERROR(IFERROR(VLOOKUP(I19728,'DE-PARA'!B:D,3,0),VLOOKUP(I19728,'DE-PARA'!C:D,2,0)),"NÃO ENCONTRADO")</f>
        <v>Materiais</v>
      </c>
      <c r="L19728" s="56" t="str">
        <f>VLOOKUP(K19728,'Base -Receita-Despesa'!$B:$AS,1,FALSE)</f>
        <v>Materiais</v>
      </c>
    </row>
    <row r="19729" spans="1:12" x14ac:dyDescent="0.3">
      <c r="A19729" s="286" t="str">
        <f t="shared" si="616"/>
        <v>2020</v>
      </c>
      <c r="B19729" s="205" t="s">
        <v>691</v>
      </c>
      <c r="C19729" s="205" t="s">
        <v>692</v>
      </c>
      <c r="D19729" s="72" t="str">
        <f t="shared" si="617"/>
        <v>ago/2020</v>
      </c>
      <c r="E19729" s="206">
        <v>44074</v>
      </c>
      <c r="F19729" s="205">
        <v>440564</v>
      </c>
      <c r="G19729" s="205" t="s">
        <v>287</v>
      </c>
      <c r="H19729" s="207" t="s">
        <v>1039</v>
      </c>
      <c r="I19729" s="207" t="s">
        <v>245</v>
      </c>
      <c r="J19729" s="208">
        <v>-1215.94</v>
      </c>
      <c r="K19729" s="79" t="str">
        <f>IFERROR(IFERROR(VLOOKUP(I19729,'DE-PARA'!B:D,3,0),VLOOKUP(I19729,'DE-PARA'!C:D,2,0)),"NÃO ENCONTRADO")</f>
        <v>Materiais</v>
      </c>
      <c r="L19729" s="56" t="str">
        <f>VLOOKUP(K19729,'Base -Receita-Despesa'!$B:$AS,1,FALSE)</f>
        <v>Materiais</v>
      </c>
    </row>
    <row r="19730" spans="1:12" x14ac:dyDescent="0.3">
      <c r="A19730" s="286" t="str">
        <f t="shared" si="616"/>
        <v>2020</v>
      </c>
      <c r="B19730" s="205" t="s">
        <v>691</v>
      </c>
      <c r="C19730" s="205" t="s">
        <v>692</v>
      </c>
      <c r="D19730" s="72" t="str">
        <f t="shared" si="617"/>
        <v>ago/2020</v>
      </c>
      <c r="E19730" s="206">
        <v>44074</v>
      </c>
      <c r="F19730" s="205" t="s">
        <v>210</v>
      </c>
      <c r="G19730" s="205" t="s">
        <v>287</v>
      </c>
      <c r="H19730" s="207" t="s">
        <v>196</v>
      </c>
      <c r="I19730" s="207" t="s">
        <v>130</v>
      </c>
      <c r="J19730" s="207">
        <v>-10</v>
      </c>
      <c r="K19730" s="79" t="str">
        <f>IFERROR(IFERROR(VLOOKUP(I19730,'DE-PARA'!B:D,3,0),VLOOKUP(I19730,'DE-PARA'!C:D,2,0)),"NÃO ENCONTRADO")</f>
        <v>Outras Saídas</v>
      </c>
      <c r="L19730" s="56" t="str">
        <f>VLOOKUP(K19730,'Base -Receita-Despesa'!$B:$AS,1,FALSE)</f>
        <v>Outras Saídas</v>
      </c>
    </row>
    <row r="19731" spans="1:12" x14ac:dyDescent="0.3">
      <c r="A19731" s="286" t="str">
        <f t="shared" si="616"/>
        <v>2020</v>
      </c>
      <c r="B19731" s="205" t="s">
        <v>691</v>
      </c>
      <c r="C19731" s="205" t="s">
        <v>692</v>
      </c>
      <c r="D19731" s="72" t="str">
        <f t="shared" si="617"/>
        <v>ago/2020</v>
      </c>
      <c r="E19731" s="206">
        <v>44074</v>
      </c>
      <c r="F19731" s="205" t="s">
        <v>210</v>
      </c>
      <c r="G19731" s="205" t="s">
        <v>287</v>
      </c>
      <c r="H19731" s="207" t="s">
        <v>196</v>
      </c>
      <c r="I19731" s="207" t="s">
        <v>130</v>
      </c>
      <c r="J19731" s="207">
        <v>-10</v>
      </c>
      <c r="K19731" s="79" t="str">
        <f>IFERROR(IFERROR(VLOOKUP(I19731,'DE-PARA'!B:D,3,0),VLOOKUP(I19731,'DE-PARA'!C:D,2,0)),"NÃO ENCONTRADO")</f>
        <v>Outras Saídas</v>
      </c>
      <c r="L19731" s="56" t="str">
        <f>VLOOKUP(K19731,'Base -Receita-Despesa'!$B:$AS,1,FALSE)</f>
        <v>Outras Saídas</v>
      </c>
    </row>
    <row r="19732" spans="1:12" x14ac:dyDescent="0.3">
      <c r="A19732" s="286" t="str">
        <f t="shared" si="616"/>
        <v>2020</v>
      </c>
      <c r="B19732" s="205" t="s">
        <v>691</v>
      </c>
      <c r="C19732" s="205" t="s">
        <v>692</v>
      </c>
      <c r="D19732" s="72" t="str">
        <f t="shared" si="617"/>
        <v>ago/2020</v>
      </c>
      <c r="E19732" s="206">
        <v>44074</v>
      </c>
      <c r="F19732" s="205" t="s">
        <v>210</v>
      </c>
      <c r="G19732" s="205" t="s">
        <v>287</v>
      </c>
      <c r="H19732" s="207" t="s">
        <v>196</v>
      </c>
      <c r="I19732" s="207" t="s">
        <v>130</v>
      </c>
      <c r="J19732" s="207">
        <v>-10</v>
      </c>
      <c r="K19732" s="79" t="str">
        <f>IFERROR(IFERROR(VLOOKUP(I19732,'DE-PARA'!B:D,3,0),VLOOKUP(I19732,'DE-PARA'!C:D,2,0)),"NÃO ENCONTRADO")</f>
        <v>Outras Saídas</v>
      </c>
      <c r="L19732" s="56" t="str">
        <f>VLOOKUP(K19732,'Base -Receita-Despesa'!$B:$AS,1,FALSE)</f>
        <v>Outras Saídas</v>
      </c>
    </row>
    <row r="19733" spans="1:12" x14ac:dyDescent="0.3">
      <c r="A19733" s="286" t="str">
        <f t="shared" si="616"/>
        <v>2020</v>
      </c>
      <c r="B19733" s="205" t="s">
        <v>691</v>
      </c>
      <c r="C19733" s="205" t="s">
        <v>692</v>
      </c>
      <c r="D19733" s="72" t="str">
        <f t="shared" si="617"/>
        <v>ago/2020</v>
      </c>
      <c r="E19733" s="206">
        <v>44074</v>
      </c>
      <c r="F19733" s="205" t="s">
        <v>210</v>
      </c>
      <c r="G19733" s="205" t="s">
        <v>287</v>
      </c>
      <c r="H19733" s="207" t="s">
        <v>196</v>
      </c>
      <c r="I19733" s="207" t="s">
        <v>130</v>
      </c>
      <c r="J19733" s="207">
        <v>-10</v>
      </c>
      <c r="K19733" s="79" t="str">
        <f>IFERROR(IFERROR(VLOOKUP(I19733,'DE-PARA'!B:D,3,0),VLOOKUP(I19733,'DE-PARA'!C:D,2,0)),"NÃO ENCONTRADO")</f>
        <v>Outras Saídas</v>
      </c>
      <c r="L19733" s="56" t="str">
        <f>VLOOKUP(K19733,'Base -Receita-Despesa'!$B:$AS,1,FALSE)</f>
        <v>Outras Saídas</v>
      </c>
    </row>
    <row r="19734" spans="1:12" x14ac:dyDescent="0.3">
      <c r="A19734" s="286" t="str">
        <f t="shared" si="616"/>
        <v>2020</v>
      </c>
      <c r="B19734" s="205" t="s">
        <v>691</v>
      </c>
      <c r="C19734" s="205" t="s">
        <v>692</v>
      </c>
      <c r="D19734" s="72" t="str">
        <f t="shared" si="617"/>
        <v>ago/2020</v>
      </c>
      <c r="E19734" s="206">
        <v>44074</v>
      </c>
      <c r="F19734" s="205" t="s">
        <v>3154</v>
      </c>
      <c r="G19734" s="205" t="s">
        <v>287</v>
      </c>
      <c r="H19734" s="207" t="s">
        <v>3202</v>
      </c>
      <c r="I19734" s="207" t="s">
        <v>230</v>
      </c>
      <c r="J19734" s="207">
        <v>8.5500000000000007</v>
      </c>
      <c r="K19734" s="79" t="str">
        <f>IFERROR(IFERROR(VLOOKUP(I19734,'DE-PARA'!B:D,3,0),VLOOKUP(I19734,'DE-PARA'!C:D,2,0)),"NÃO ENCONTRADO")</f>
        <v>Rendimentos sobre Aplicações Financeiras</v>
      </c>
      <c r="L19734" s="56" t="str">
        <f>VLOOKUP(K19734,'Base -Receita-Despesa'!$B:$AS,1,FALSE)</f>
        <v>Rendimentos sobre Aplicações Financeiras</v>
      </c>
    </row>
    <row r="19735" spans="1:12" x14ac:dyDescent="0.3">
      <c r="A19735" s="286" t="str">
        <f t="shared" si="616"/>
        <v>2020</v>
      </c>
      <c r="B19735" s="205" t="s">
        <v>691</v>
      </c>
      <c r="C19735" s="205" t="s">
        <v>692</v>
      </c>
      <c r="D19735" s="72" t="str">
        <f t="shared" si="617"/>
        <v>set/2020</v>
      </c>
      <c r="E19735" s="206">
        <v>44075</v>
      </c>
      <c r="F19735" s="205">
        <v>127516</v>
      </c>
      <c r="G19735" s="205" t="s">
        <v>287</v>
      </c>
      <c r="H19735" s="207" t="s">
        <v>178</v>
      </c>
      <c r="I19735" s="207" t="s">
        <v>241</v>
      </c>
      <c r="J19735" s="207">
        <v>228</v>
      </c>
      <c r="K19735" s="79" t="str">
        <f>IFERROR(IFERROR(VLOOKUP(I19735,'DE-PARA'!B:D,3,0),VLOOKUP(I19735,'DE-PARA'!C:D,2,0)),"NÃO ENCONTRADO")</f>
        <v>Materiais</v>
      </c>
      <c r="L19735" s="56" t="str">
        <f>VLOOKUP(K19735,'Base -Receita-Despesa'!$B:$AS,1,FALSE)</f>
        <v>Materiais</v>
      </c>
    </row>
    <row r="19736" spans="1:12" x14ac:dyDescent="0.3">
      <c r="A19736" s="286" t="str">
        <f t="shared" si="616"/>
        <v>2020</v>
      </c>
      <c r="B19736" s="205" t="s">
        <v>691</v>
      </c>
      <c r="C19736" s="205" t="s">
        <v>692</v>
      </c>
      <c r="D19736" s="72" t="str">
        <f t="shared" si="617"/>
        <v>set/2020</v>
      </c>
      <c r="E19736" s="206">
        <v>44075</v>
      </c>
      <c r="F19736" s="205">
        <v>125093</v>
      </c>
      <c r="G19736" s="205" t="s">
        <v>287</v>
      </c>
      <c r="H19736" s="207" t="s">
        <v>178</v>
      </c>
      <c r="I19736" s="207" t="s">
        <v>241</v>
      </c>
      <c r="J19736" s="208">
        <v>1648.5</v>
      </c>
      <c r="K19736" s="79" t="str">
        <f>IFERROR(IFERROR(VLOOKUP(I19736,'DE-PARA'!B:D,3,0),VLOOKUP(I19736,'DE-PARA'!C:D,2,0)),"NÃO ENCONTRADO")</f>
        <v>Materiais</v>
      </c>
      <c r="L19736" s="56" t="str">
        <f>VLOOKUP(K19736,'Base -Receita-Despesa'!$B:$AS,1,FALSE)</f>
        <v>Materiais</v>
      </c>
    </row>
    <row r="19737" spans="1:12" x14ac:dyDescent="0.3">
      <c r="A19737" s="286" t="str">
        <f t="shared" si="616"/>
        <v>2020</v>
      </c>
      <c r="B19737" s="205" t="s">
        <v>691</v>
      </c>
      <c r="C19737" s="205" t="s">
        <v>692</v>
      </c>
      <c r="D19737" s="72" t="str">
        <f t="shared" si="617"/>
        <v>set/2020</v>
      </c>
      <c r="E19737" s="206">
        <v>44075</v>
      </c>
      <c r="F19737" s="205">
        <v>125094</v>
      </c>
      <c r="G19737" s="205" t="s">
        <v>287</v>
      </c>
      <c r="H19737" s="207" t="s">
        <v>178</v>
      </c>
      <c r="I19737" s="207" t="s">
        <v>240</v>
      </c>
      <c r="J19737" s="207">
        <v>540</v>
      </c>
      <c r="K19737" s="79" t="str">
        <f>IFERROR(IFERROR(VLOOKUP(I19737,'DE-PARA'!B:D,3,0),VLOOKUP(I19737,'DE-PARA'!C:D,2,0)),"NÃO ENCONTRADO")</f>
        <v>Materiais</v>
      </c>
      <c r="L19737" s="56" t="str">
        <f>VLOOKUP(K19737,'Base -Receita-Despesa'!$B:$AS,1,FALSE)</f>
        <v>Materiais</v>
      </c>
    </row>
    <row r="19738" spans="1:12" x14ac:dyDescent="0.3">
      <c r="A19738" s="286" t="str">
        <f t="shared" si="616"/>
        <v>2020</v>
      </c>
      <c r="B19738" s="205" t="s">
        <v>691</v>
      </c>
      <c r="C19738" s="205" t="s">
        <v>692</v>
      </c>
      <c r="D19738" s="72" t="str">
        <f t="shared" si="617"/>
        <v>set/2020</v>
      </c>
      <c r="E19738" s="206">
        <v>44075</v>
      </c>
      <c r="F19738" s="205">
        <v>123242</v>
      </c>
      <c r="G19738" s="205" t="s">
        <v>287</v>
      </c>
      <c r="H19738" s="207" t="s">
        <v>178</v>
      </c>
      <c r="I19738" s="207" t="s">
        <v>240</v>
      </c>
      <c r="J19738" s="207">
        <v>230</v>
      </c>
      <c r="K19738" s="79" t="str">
        <f>IFERROR(IFERROR(VLOOKUP(I19738,'DE-PARA'!B:D,3,0),VLOOKUP(I19738,'DE-PARA'!C:D,2,0)),"NÃO ENCONTRADO")</f>
        <v>Materiais</v>
      </c>
      <c r="L19738" s="56" t="str">
        <f>VLOOKUP(K19738,'Base -Receita-Despesa'!$B:$AS,1,FALSE)</f>
        <v>Materiais</v>
      </c>
    </row>
    <row r="19739" spans="1:12" x14ac:dyDescent="0.3">
      <c r="A19739" s="286" t="str">
        <f t="shared" si="616"/>
        <v>2020</v>
      </c>
      <c r="B19739" s="205" t="s">
        <v>691</v>
      </c>
      <c r="C19739" s="205" t="s">
        <v>692</v>
      </c>
      <c r="D19739" s="72" t="str">
        <f t="shared" si="617"/>
        <v>set/2020</v>
      </c>
      <c r="E19739" s="206">
        <v>44075</v>
      </c>
      <c r="F19739" s="205">
        <v>123486</v>
      </c>
      <c r="G19739" s="205" t="s">
        <v>287</v>
      </c>
      <c r="H19739" s="207" t="s">
        <v>178</v>
      </c>
      <c r="I19739" s="207" t="s">
        <v>240</v>
      </c>
      <c r="J19739" s="208">
        <v>6084.5</v>
      </c>
      <c r="K19739" s="79" t="str">
        <f>IFERROR(IFERROR(VLOOKUP(I19739,'DE-PARA'!B:D,3,0),VLOOKUP(I19739,'DE-PARA'!C:D,2,0)),"NÃO ENCONTRADO")</f>
        <v>Materiais</v>
      </c>
      <c r="L19739" s="56" t="str">
        <f>VLOOKUP(K19739,'Base -Receita-Despesa'!$B:$AS,1,FALSE)</f>
        <v>Materiais</v>
      </c>
    </row>
    <row r="19740" spans="1:12" x14ac:dyDescent="0.3">
      <c r="A19740" s="286" t="str">
        <f t="shared" si="616"/>
        <v>2020</v>
      </c>
      <c r="B19740" s="205" t="s">
        <v>691</v>
      </c>
      <c r="C19740" s="205" t="s">
        <v>692</v>
      </c>
      <c r="D19740" s="72" t="str">
        <f t="shared" si="617"/>
        <v>set/2020</v>
      </c>
      <c r="E19740" s="206">
        <v>44075</v>
      </c>
      <c r="F19740" s="205">
        <v>124047</v>
      </c>
      <c r="G19740" s="205" t="s">
        <v>287</v>
      </c>
      <c r="H19740" s="207" t="s">
        <v>178</v>
      </c>
      <c r="I19740" s="207" t="s">
        <v>241</v>
      </c>
      <c r="J19740" s="208">
        <v>1914</v>
      </c>
      <c r="K19740" s="79" t="str">
        <f>IFERROR(IFERROR(VLOOKUP(I19740,'DE-PARA'!B:D,3,0),VLOOKUP(I19740,'DE-PARA'!C:D,2,0)),"NÃO ENCONTRADO")</f>
        <v>Materiais</v>
      </c>
      <c r="L19740" s="56" t="str">
        <f>VLOOKUP(K19740,'Base -Receita-Despesa'!$B:$AS,1,FALSE)</f>
        <v>Materiais</v>
      </c>
    </row>
    <row r="19741" spans="1:12" x14ac:dyDescent="0.3">
      <c r="A19741" s="286" t="str">
        <f t="shared" si="616"/>
        <v>2020</v>
      </c>
      <c r="B19741" s="205" t="s">
        <v>691</v>
      </c>
      <c r="C19741" s="205" t="s">
        <v>692</v>
      </c>
      <c r="D19741" s="72" t="str">
        <f t="shared" si="617"/>
        <v>set/2020</v>
      </c>
      <c r="E19741" s="206">
        <v>44075</v>
      </c>
      <c r="F19741" s="205">
        <v>124002</v>
      </c>
      <c r="G19741" s="205" t="s">
        <v>287</v>
      </c>
      <c r="H19741" s="207" t="s">
        <v>178</v>
      </c>
      <c r="I19741" s="207" t="s">
        <v>240</v>
      </c>
      <c r="J19741" s="208">
        <v>3115.2</v>
      </c>
      <c r="K19741" s="79" t="str">
        <f>IFERROR(IFERROR(VLOOKUP(I19741,'DE-PARA'!B:D,3,0),VLOOKUP(I19741,'DE-PARA'!C:D,2,0)),"NÃO ENCONTRADO")</f>
        <v>Materiais</v>
      </c>
      <c r="L19741" s="56" t="str">
        <f>VLOOKUP(K19741,'Base -Receita-Despesa'!$B:$AS,1,FALSE)</f>
        <v>Materiais</v>
      </c>
    </row>
    <row r="19742" spans="1:12" x14ac:dyDescent="0.3">
      <c r="A19742" s="286" t="str">
        <f t="shared" si="616"/>
        <v>2020</v>
      </c>
      <c r="B19742" s="205" t="s">
        <v>691</v>
      </c>
      <c r="C19742" s="205" t="s">
        <v>692</v>
      </c>
      <c r="D19742" s="72" t="str">
        <f t="shared" si="617"/>
        <v>set/2020</v>
      </c>
      <c r="E19742" s="206">
        <v>44075</v>
      </c>
      <c r="F19742" s="205">
        <v>124003</v>
      </c>
      <c r="G19742" s="205" t="s">
        <v>287</v>
      </c>
      <c r="H19742" s="207" t="s">
        <v>178</v>
      </c>
      <c r="I19742" s="207" t="s">
        <v>240</v>
      </c>
      <c r="J19742" s="208">
        <v>4910.6400000000003</v>
      </c>
      <c r="K19742" s="79" t="str">
        <f>IFERROR(IFERROR(VLOOKUP(I19742,'DE-PARA'!B:D,3,0),VLOOKUP(I19742,'DE-PARA'!C:D,2,0)),"NÃO ENCONTRADO")</f>
        <v>Materiais</v>
      </c>
      <c r="L19742" s="56" t="str">
        <f>VLOOKUP(K19742,'Base -Receita-Despesa'!$B:$AS,1,FALSE)</f>
        <v>Materiais</v>
      </c>
    </row>
    <row r="19743" spans="1:12" x14ac:dyDescent="0.3">
      <c r="A19743" s="286" t="str">
        <f t="shared" si="616"/>
        <v>2020</v>
      </c>
      <c r="B19743" s="205" t="s">
        <v>691</v>
      </c>
      <c r="C19743" s="205" t="s">
        <v>692</v>
      </c>
      <c r="D19743" s="72" t="str">
        <f t="shared" si="617"/>
        <v>set/2020</v>
      </c>
      <c r="E19743" s="206">
        <v>44075</v>
      </c>
      <c r="F19743" s="205">
        <v>127069</v>
      </c>
      <c r="G19743" s="205" t="s">
        <v>287</v>
      </c>
      <c r="H19743" s="207" t="s">
        <v>178</v>
      </c>
      <c r="I19743" s="207" t="s">
        <v>240</v>
      </c>
      <c r="J19743" s="207">
        <v>64.5</v>
      </c>
      <c r="K19743" s="79" t="str">
        <f>IFERROR(IFERROR(VLOOKUP(I19743,'DE-PARA'!B:D,3,0),VLOOKUP(I19743,'DE-PARA'!C:D,2,0)),"NÃO ENCONTRADO")</f>
        <v>Materiais</v>
      </c>
      <c r="L19743" s="56" t="str">
        <f>VLOOKUP(K19743,'Base -Receita-Despesa'!$B:$AS,1,FALSE)</f>
        <v>Materiais</v>
      </c>
    </row>
    <row r="19744" spans="1:12" x14ac:dyDescent="0.3">
      <c r="A19744" s="286" t="str">
        <f t="shared" si="616"/>
        <v>2020</v>
      </c>
      <c r="B19744" s="205" t="s">
        <v>691</v>
      </c>
      <c r="C19744" s="205" t="s">
        <v>692</v>
      </c>
      <c r="D19744" s="72" t="str">
        <f t="shared" si="617"/>
        <v>set/2020</v>
      </c>
      <c r="E19744" s="206">
        <v>44075</v>
      </c>
      <c r="F19744" s="205">
        <v>123779</v>
      </c>
      <c r="G19744" s="205" t="s">
        <v>287</v>
      </c>
      <c r="H19744" s="207" t="s">
        <v>178</v>
      </c>
      <c r="I19744" s="207" t="s">
        <v>240</v>
      </c>
      <c r="J19744" s="208">
        <v>1274.4000000000001</v>
      </c>
      <c r="K19744" s="79" t="str">
        <f>IFERROR(IFERROR(VLOOKUP(I19744,'DE-PARA'!B:D,3,0),VLOOKUP(I19744,'DE-PARA'!C:D,2,0)),"NÃO ENCONTRADO")</f>
        <v>Materiais</v>
      </c>
      <c r="L19744" s="56" t="str">
        <f>VLOOKUP(K19744,'Base -Receita-Despesa'!$B:$AS,1,FALSE)</f>
        <v>Materiais</v>
      </c>
    </row>
    <row r="19745" spans="1:12" x14ac:dyDescent="0.3">
      <c r="A19745" s="286" t="str">
        <f t="shared" si="616"/>
        <v>2020</v>
      </c>
      <c r="B19745" s="205" t="s">
        <v>691</v>
      </c>
      <c r="C19745" s="205" t="s">
        <v>692</v>
      </c>
      <c r="D19745" s="72" t="str">
        <f t="shared" si="617"/>
        <v>set/2020</v>
      </c>
      <c r="E19745" s="206">
        <v>44075</v>
      </c>
      <c r="F19745" s="205" t="s">
        <v>1670</v>
      </c>
      <c r="G19745" s="205" t="s">
        <v>287</v>
      </c>
      <c r="H19745" s="207" t="s">
        <v>3068</v>
      </c>
      <c r="I19745" s="207" t="s">
        <v>126</v>
      </c>
      <c r="J19745" s="207">
        <v>-251.41</v>
      </c>
      <c r="K19745" s="79" t="str">
        <f>IFERROR(IFERROR(VLOOKUP(I19745,'DE-PARA'!B:D,3,0),VLOOKUP(I19745,'DE-PARA'!C:D,2,0)),"NÃO ENCONTRADO")</f>
        <v>Rescisões Trabalhistas</v>
      </c>
      <c r="L19745" s="56" t="str">
        <f>VLOOKUP(K19745,'Base -Receita-Despesa'!$B:$AS,1,FALSE)</f>
        <v>Rescisões Trabalhistas</v>
      </c>
    </row>
    <row r="19746" spans="1:12" x14ac:dyDescent="0.3">
      <c r="A19746" s="286" t="str">
        <f t="shared" si="616"/>
        <v>2020</v>
      </c>
      <c r="B19746" s="205" t="s">
        <v>691</v>
      </c>
      <c r="C19746" s="205" t="s">
        <v>692</v>
      </c>
      <c r="D19746" s="72" t="str">
        <f t="shared" si="617"/>
        <v>set/2020</v>
      </c>
      <c r="E19746" s="206">
        <v>44075</v>
      </c>
      <c r="F19746" s="205">
        <v>127516</v>
      </c>
      <c r="G19746" s="205" t="s">
        <v>287</v>
      </c>
      <c r="H19746" s="207" t="s">
        <v>178</v>
      </c>
      <c r="I19746" s="207" t="s">
        <v>241</v>
      </c>
      <c r="J19746" s="207">
        <v>-228</v>
      </c>
      <c r="K19746" s="79" t="str">
        <f>IFERROR(IFERROR(VLOOKUP(I19746,'DE-PARA'!B:D,3,0),VLOOKUP(I19746,'DE-PARA'!C:D,2,0)),"NÃO ENCONTRADO")</f>
        <v>Materiais</v>
      </c>
      <c r="L19746" s="56" t="str">
        <f>VLOOKUP(K19746,'Base -Receita-Despesa'!$B:$AS,1,FALSE)</f>
        <v>Materiais</v>
      </c>
    </row>
    <row r="19747" spans="1:12" x14ac:dyDescent="0.3">
      <c r="A19747" s="286" t="str">
        <f t="shared" si="616"/>
        <v>2020</v>
      </c>
      <c r="B19747" s="205" t="s">
        <v>691</v>
      </c>
      <c r="C19747" s="205" t="s">
        <v>692</v>
      </c>
      <c r="D19747" s="72" t="str">
        <f t="shared" si="617"/>
        <v>set/2020</v>
      </c>
      <c r="E19747" s="206">
        <v>44075</v>
      </c>
      <c r="F19747" s="205">
        <v>125093</v>
      </c>
      <c r="G19747" s="205" t="s">
        <v>287</v>
      </c>
      <c r="H19747" s="207" t="s">
        <v>178</v>
      </c>
      <c r="I19747" s="207" t="s">
        <v>241</v>
      </c>
      <c r="J19747" s="208">
        <v>-1648.5</v>
      </c>
      <c r="K19747" s="79" t="str">
        <f>IFERROR(IFERROR(VLOOKUP(I19747,'DE-PARA'!B:D,3,0),VLOOKUP(I19747,'DE-PARA'!C:D,2,0)),"NÃO ENCONTRADO")</f>
        <v>Materiais</v>
      </c>
      <c r="L19747" s="56" t="str">
        <f>VLOOKUP(K19747,'Base -Receita-Despesa'!$B:$AS,1,FALSE)</f>
        <v>Materiais</v>
      </c>
    </row>
    <row r="19748" spans="1:12" x14ac:dyDescent="0.3">
      <c r="A19748" s="286" t="str">
        <f t="shared" si="616"/>
        <v>2020</v>
      </c>
      <c r="B19748" s="205" t="s">
        <v>691</v>
      </c>
      <c r="C19748" s="205" t="s">
        <v>692</v>
      </c>
      <c r="D19748" s="72" t="str">
        <f t="shared" si="617"/>
        <v>set/2020</v>
      </c>
      <c r="E19748" s="206">
        <v>44075</v>
      </c>
      <c r="F19748" s="205">
        <v>125094</v>
      </c>
      <c r="G19748" s="205" t="s">
        <v>287</v>
      </c>
      <c r="H19748" s="207" t="s">
        <v>178</v>
      </c>
      <c r="I19748" s="207" t="s">
        <v>240</v>
      </c>
      <c r="J19748" s="207">
        <v>-540</v>
      </c>
      <c r="K19748" s="79" t="str">
        <f>IFERROR(IFERROR(VLOOKUP(I19748,'DE-PARA'!B:D,3,0),VLOOKUP(I19748,'DE-PARA'!C:D,2,0)),"NÃO ENCONTRADO")</f>
        <v>Materiais</v>
      </c>
      <c r="L19748" s="56" t="str">
        <f>VLOOKUP(K19748,'Base -Receita-Despesa'!$B:$AS,1,FALSE)</f>
        <v>Materiais</v>
      </c>
    </row>
    <row r="19749" spans="1:12" x14ac:dyDescent="0.3">
      <c r="A19749" s="286" t="str">
        <f t="shared" si="616"/>
        <v>2020</v>
      </c>
      <c r="B19749" s="205" t="s">
        <v>691</v>
      </c>
      <c r="C19749" s="205" t="s">
        <v>692</v>
      </c>
      <c r="D19749" s="72" t="str">
        <f t="shared" si="617"/>
        <v>set/2020</v>
      </c>
      <c r="E19749" s="206">
        <v>44075</v>
      </c>
      <c r="F19749" s="205">
        <v>123242</v>
      </c>
      <c r="G19749" s="205" t="s">
        <v>287</v>
      </c>
      <c r="H19749" s="207" t="s">
        <v>178</v>
      </c>
      <c r="I19749" s="207" t="s">
        <v>240</v>
      </c>
      <c r="J19749" s="207">
        <v>-230</v>
      </c>
      <c r="K19749" s="79" t="str">
        <f>IFERROR(IFERROR(VLOOKUP(I19749,'DE-PARA'!B:D,3,0),VLOOKUP(I19749,'DE-PARA'!C:D,2,0)),"NÃO ENCONTRADO")</f>
        <v>Materiais</v>
      </c>
      <c r="L19749" s="56" t="str">
        <f>VLOOKUP(K19749,'Base -Receita-Despesa'!$B:$AS,1,FALSE)</f>
        <v>Materiais</v>
      </c>
    </row>
    <row r="19750" spans="1:12" x14ac:dyDescent="0.3">
      <c r="A19750" s="286" t="str">
        <f t="shared" si="616"/>
        <v>2020</v>
      </c>
      <c r="B19750" s="205" t="s">
        <v>691</v>
      </c>
      <c r="C19750" s="205" t="s">
        <v>692</v>
      </c>
      <c r="D19750" s="72" t="str">
        <f t="shared" si="617"/>
        <v>set/2020</v>
      </c>
      <c r="E19750" s="206">
        <v>44075</v>
      </c>
      <c r="F19750" s="205">
        <v>123486</v>
      </c>
      <c r="G19750" s="205" t="s">
        <v>287</v>
      </c>
      <c r="H19750" s="207" t="s">
        <v>178</v>
      </c>
      <c r="I19750" s="207" t="s">
        <v>240</v>
      </c>
      <c r="J19750" s="208">
        <v>-6084.5</v>
      </c>
      <c r="K19750" s="79" t="str">
        <f>IFERROR(IFERROR(VLOOKUP(I19750,'DE-PARA'!B:D,3,0),VLOOKUP(I19750,'DE-PARA'!C:D,2,0)),"NÃO ENCONTRADO")</f>
        <v>Materiais</v>
      </c>
      <c r="L19750" s="56" t="str">
        <f>VLOOKUP(K19750,'Base -Receita-Despesa'!$B:$AS,1,FALSE)</f>
        <v>Materiais</v>
      </c>
    </row>
    <row r="19751" spans="1:12" x14ac:dyDescent="0.3">
      <c r="A19751" s="286" t="str">
        <f t="shared" si="616"/>
        <v>2020</v>
      </c>
      <c r="B19751" s="205" t="s">
        <v>691</v>
      </c>
      <c r="C19751" s="205" t="s">
        <v>692</v>
      </c>
      <c r="D19751" s="72" t="str">
        <f t="shared" si="617"/>
        <v>set/2020</v>
      </c>
      <c r="E19751" s="206">
        <v>44075</v>
      </c>
      <c r="F19751" s="205">
        <v>124047</v>
      </c>
      <c r="G19751" s="205" t="s">
        <v>287</v>
      </c>
      <c r="H19751" s="207" t="s">
        <v>178</v>
      </c>
      <c r="I19751" s="207" t="s">
        <v>241</v>
      </c>
      <c r="J19751" s="208">
        <v>-1914</v>
      </c>
      <c r="K19751" s="79" t="str">
        <f>IFERROR(IFERROR(VLOOKUP(I19751,'DE-PARA'!B:D,3,0),VLOOKUP(I19751,'DE-PARA'!C:D,2,0)),"NÃO ENCONTRADO")</f>
        <v>Materiais</v>
      </c>
      <c r="L19751" s="56" t="str">
        <f>VLOOKUP(K19751,'Base -Receita-Despesa'!$B:$AS,1,FALSE)</f>
        <v>Materiais</v>
      </c>
    </row>
    <row r="19752" spans="1:12" x14ac:dyDescent="0.3">
      <c r="A19752" s="286" t="str">
        <f t="shared" si="616"/>
        <v>2020</v>
      </c>
      <c r="B19752" s="205" t="s">
        <v>691</v>
      </c>
      <c r="C19752" s="205" t="s">
        <v>692</v>
      </c>
      <c r="D19752" s="72" t="str">
        <f t="shared" si="617"/>
        <v>set/2020</v>
      </c>
      <c r="E19752" s="206">
        <v>44075</v>
      </c>
      <c r="F19752" s="205">
        <v>124002</v>
      </c>
      <c r="G19752" s="205" t="s">
        <v>287</v>
      </c>
      <c r="H19752" s="207" t="s">
        <v>178</v>
      </c>
      <c r="I19752" s="207" t="s">
        <v>240</v>
      </c>
      <c r="J19752" s="208">
        <v>-3115.2</v>
      </c>
      <c r="K19752" s="79" t="str">
        <f>IFERROR(IFERROR(VLOOKUP(I19752,'DE-PARA'!B:D,3,0),VLOOKUP(I19752,'DE-PARA'!C:D,2,0)),"NÃO ENCONTRADO")</f>
        <v>Materiais</v>
      </c>
      <c r="L19752" s="56" t="str">
        <f>VLOOKUP(K19752,'Base -Receita-Despesa'!$B:$AS,1,FALSE)</f>
        <v>Materiais</v>
      </c>
    </row>
    <row r="19753" spans="1:12" x14ac:dyDescent="0.3">
      <c r="A19753" s="286" t="str">
        <f t="shared" si="616"/>
        <v>2020</v>
      </c>
      <c r="B19753" s="205" t="s">
        <v>691</v>
      </c>
      <c r="C19753" s="205" t="s">
        <v>692</v>
      </c>
      <c r="D19753" s="72" t="str">
        <f t="shared" si="617"/>
        <v>set/2020</v>
      </c>
      <c r="E19753" s="206">
        <v>44075</v>
      </c>
      <c r="F19753" s="205">
        <v>124003</v>
      </c>
      <c r="G19753" s="205" t="s">
        <v>287</v>
      </c>
      <c r="H19753" s="207" t="s">
        <v>178</v>
      </c>
      <c r="I19753" s="207" t="s">
        <v>240</v>
      </c>
      <c r="J19753" s="208">
        <v>-4910.6400000000003</v>
      </c>
      <c r="K19753" s="79" t="str">
        <f>IFERROR(IFERROR(VLOOKUP(I19753,'DE-PARA'!B:D,3,0),VLOOKUP(I19753,'DE-PARA'!C:D,2,0)),"NÃO ENCONTRADO")</f>
        <v>Materiais</v>
      </c>
      <c r="L19753" s="56" t="str">
        <f>VLOOKUP(K19753,'Base -Receita-Despesa'!$B:$AS,1,FALSE)</f>
        <v>Materiais</v>
      </c>
    </row>
    <row r="19754" spans="1:12" x14ac:dyDescent="0.3">
      <c r="A19754" s="286" t="str">
        <f t="shared" si="616"/>
        <v>2020</v>
      </c>
      <c r="B19754" s="205" t="s">
        <v>691</v>
      </c>
      <c r="C19754" s="205" t="s">
        <v>692</v>
      </c>
      <c r="D19754" s="72" t="str">
        <f t="shared" si="617"/>
        <v>set/2020</v>
      </c>
      <c r="E19754" s="206">
        <v>44075</v>
      </c>
      <c r="F19754" s="205">
        <v>127069</v>
      </c>
      <c r="G19754" s="205" t="s">
        <v>287</v>
      </c>
      <c r="H19754" s="207" t="s">
        <v>178</v>
      </c>
      <c r="I19754" s="207" t="s">
        <v>240</v>
      </c>
      <c r="J19754" s="207">
        <v>-64.5</v>
      </c>
      <c r="K19754" s="79" t="str">
        <f>IFERROR(IFERROR(VLOOKUP(I19754,'DE-PARA'!B:D,3,0),VLOOKUP(I19754,'DE-PARA'!C:D,2,0)),"NÃO ENCONTRADO")</f>
        <v>Materiais</v>
      </c>
      <c r="L19754" s="56" t="str">
        <f>VLOOKUP(K19754,'Base -Receita-Despesa'!$B:$AS,1,FALSE)</f>
        <v>Materiais</v>
      </c>
    </row>
    <row r="19755" spans="1:12" x14ac:dyDescent="0.3">
      <c r="A19755" s="286" t="str">
        <f t="shared" si="616"/>
        <v>2020</v>
      </c>
      <c r="B19755" s="205" t="s">
        <v>691</v>
      </c>
      <c r="C19755" s="205" t="s">
        <v>692</v>
      </c>
      <c r="D19755" s="72" t="str">
        <f t="shared" si="617"/>
        <v>set/2020</v>
      </c>
      <c r="E19755" s="206">
        <v>44075</v>
      </c>
      <c r="F19755" s="205">
        <v>123779</v>
      </c>
      <c r="G19755" s="205" t="s">
        <v>287</v>
      </c>
      <c r="H19755" s="207" t="s">
        <v>178</v>
      </c>
      <c r="I19755" s="207" t="s">
        <v>240</v>
      </c>
      <c r="J19755" s="208">
        <v>-1274.4000000000001</v>
      </c>
      <c r="K19755" s="79" t="str">
        <f>IFERROR(IFERROR(VLOOKUP(I19755,'DE-PARA'!B:D,3,0),VLOOKUP(I19755,'DE-PARA'!C:D,2,0)),"NÃO ENCONTRADO")</f>
        <v>Materiais</v>
      </c>
      <c r="L19755" s="56" t="str">
        <f>VLOOKUP(K19755,'Base -Receita-Despesa'!$B:$AS,1,FALSE)</f>
        <v>Materiais</v>
      </c>
    </row>
    <row r="19756" spans="1:12" x14ac:dyDescent="0.3">
      <c r="A19756" s="286" t="str">
        <f t="shared" si="616"/>
        <v>2020</v>
      </c>
      <c r="B19756" s="205" t="s">
        <v>691</v>
      </c>
      <c r="C19756" s="205" t="s">
        <v>692</v>
      </c>
      <c r="D19756" s="72" t="str">
        <f t="shared" si="617"/>
        <v>set/2020</v>
      </c>
      <c r="E19756" s="206">
        <v>44075</v>
      </c>
      <c r="F19756" s="205" t="s">
        <v>172</v>
      </c>
      <c r="G19756" s="205" t="s">
        <v>287</v>
      </c>
      <c r="H19756" s="207" t="s">
        <v>3203</v>
      </c>
      <c r="I19756" s="207" t="s">
        <v>126</v>
      </c>
      <c r="J19756" s="208">
        <v>-1588.96</v>
      </c>
      <c r="K19756" s="79" t="str">
        <f>IFERROR(IFERROR(VLOOKUP(I19756,'DE-PARA'!B:D,3,0),VLOOKUP(I19756,'DE-PARA'!C:D,2,0)),"NÃO ENCONTRADO")</f>
        <v>Rescisões Trabalhistas</v>
      </c>
      <c r="L19756" s="56" t="str">
        <f>VLOOKUP(K19756,'Base -Receita-Despesa'!$B:$AS,1,FALSE)</f>
        <v>Rescisões Trabalhistas</v>
      </c>
    </row>
    <row r="19757" spans="1:12" x14ac:dyDescent="0.3">
      <c r="A19757" s="286" t="str">
        <f t="shared" si="616"/>
        <v>2020</v>
      </c>
      <c r="B19757" s="205" t="s">
        <v>691</v>
      </c>
      <c r="C19757" s="205" t="s">
        <v>692</v>
      </c>
      <c r="D19757" s="72" t="str">
        <f t="shared" si="617"/>
        <v>set/2020</v>
      </c>
      <c r="E19757" s="206">
        <v>44075</v>
      </c>
      <c r="F19757" s="205" t="s">
        <v>211</v>
      </c>
      <c r="G19757" s="205" t="s">
        <v>287</v>
      </c>
      <c r="H19757" s="207" t="s">
        <v>3204</v>
      </c>
      <c r="I19757" s="207" t="s">
        <v>139</v>
      </c>
      <c r="J19757" s="208">
        <v>-5000</v>
      </c>
      <c r="K19757" s="79" t="str">
        <f>IFERROR(IFERROR(VLOOKUP(I19757,'DE-PARA'!B:D,3,0),VLOOKUP(I19757,'DE-PARA'!C:D,2,0)),"NÃO ENCONTRADO")</f>
        <v>Outras Saídas</v>
      </c>
      <c r="L19757" s="56" t="str">
        <f>VLOOKUP(K19757,'Base -Receita-Despesa'!$B:$AS,1,FALSE)</f>
        <v>Outras Saídas</v>
      </c>
    </row>
    <row r="19758" spans="1:12" x14ac:dyDescent="0.3">
      <c r="A19758" s="286" t="str">
        <f t="shared" si="616"/>
        <v>2020</v>
      </c>
      <c r="B19758" s="205" t="s">
        <v>691</v>
      </c>
      <c r="C19758" s="205" t="s">
        <v>692</v>
      </c>
      <c r="D19758" s="72" t="str">
        <f t="shared" si="617"/>
        <v>set/2020</v>
      </c>
      <c r="E19758" s="206">
        <v>44075</v>
      </c>
      <c r="F19758" s="205" t="s">
        <v>210</v>
      </c>
      <c r="G19758" s="205" t="s">
        <v>287</v>
      </c>
      <c r="H19758" s="207" t="s">
        <v>133</v>
      </c>
      <c r="I19758" s="207" t="s">
        <v>130</v>
      </c>
      <c r="J19758" s="207">
        <v>-480.18</v>
      </c>
      <c r="K19758" s="79" t="str">
        <f>IFERROR(IFERROR(VLOOKUP(I19758,'DE-PARA'!B:D,3,0),VLOOKUP(I19758,'DE-PARA'!C:D,2,0)),"NÃO ENCONTRADO")</f>
        <v>Outras Saídas</v>
      </c>
      <c r="L19758" s="56" t="str">
        <f>VLOOKUP(K19758,'Base -Receita-Despesa'!$B:$AS,1,FALSE)</f>
        <v>Outras Saídas</v>
      </c>
    </row>
    <row r="19759" spans="1:12" x14ac:dyDescent="0.3">
      <c r="A19759" s="286" t="str">
        <f t="shared" si="616"/>
        <v>2020</v>
      </c>
      <c r="B19759" s="205" t="s">
        <v>691</v>
      </c>
      <c r="C19759" s="205" t="s">
        <v>692</v>
      </c>
      <c r="D19759" s="72" t="str">
        <f t="shared" si="617"/>
        <v>set/2020</v>
      </c>
      <c r="E19759" s="206">
        <v>44076</v>
      </c>
      <c r="F19759" s="205">
        <v>127516</v>
      </c>
      <c r="G19759" s="205" t="s">
        <v>287</v>
      </c>
      <c r="H19759" s="207" t="s">
        <v>178</v>
      </c>
      <c r="I19759" s="207" t="s">
        <v>241</v>
      </c>
      <c r="J19759" s="207">
        <v>-228</v>
      </c>
      <c r="K19759" s="79" t="str">
        <f>IFERROR(IFERROR(VLOOKUP(I19759,'DE-PARA'!B:D,3,0),VLOOKUP(I19759,'DE-PARA'!C:D,2,0)),"NÃO ENCONTRADO")</f>
        <v>Materiais</v>
      </c>
      <c r="L19759" s="56" t="str">
        <f>VLOOKUP(K19759,'Base -Receita-Despesa'!$B:$AS,1,FALSE)</f>
        <v>Materiais</v>
      </c>
    </row>
    <row r="19760" spans="1:12" x14ac:dyDescent="0.3">
      <c r="A19760" s="286" t="str">
        <f t="shared" si="616"/>
        <v>2020</v>
      </c>
      <c r="B19760" s="205" t="s">
        <v>691</v>
      </c>
      <c r="C19760" s="205" t="s">
        <v>692</v>
      </c>
      <c r="D19760" s="72" t="str">
        <f t="shared" si="617"/>
        <v>set/2020</v>
      </c>
      <c r="E19760" s="206">
        <v>44076</v>
      </c>
      <c r="F19760" s="205">
        <v>125093</v>
      </c>
      <c r="G19760" s="205" t="s">
        <v>287</v>
      </c>
      <c r="H19760" s="207" t="s">
        <v>178</v>
      </c>
      <c r="I19760" s="207" t="s">
        <v>241</v>
      </c>
      <c r="J19760" s="208">
        <v>-1648.5</v>
      </c>
      <c r="K19760" s="79" t="str">
        <f>IFERROR(IFERROR(VLOOKUP(I19760,'DE-PARA'!B:D,3,0),VLOOKUP(I19760,'DE-PARA'!C:D,2,0)),"NÃO ENCONTRADO")</f>
        <v>Materiais</v>
      </c>
      <c r="L19760" s="56" t="str">
        <f>VLOOKUP(K19760,'Base -Receita-Despesa'!$B:$AS,1,FALSE)</f>
        <v>Materiais</v>
      </c>
    </row>
    <row r="19761" spans="1:12" x14ac:dyDescent="0.3">
      <c r="A19761" s="286" t="str">
        <f t="shared" si="616"/>
        <v>2020</v>
      </c>
      <c r="B19761" s="205" t="s">
        <v>691</v>
      </c>
      <c r="C19761" s="205" t="s">
        <v>692</v>
      </c>
      <c r="D19761" s="72" t="str">
        <f t="shared" si="617"/>
        <v>set/2020</v>
      </c>
      <c r="E19761" s="206">
        <v>44076</v>
      </c>
      <c r="F19761" s="205">
        <v>125094</v>
      </c>
      <c r="G19761" s="205" t="s">
        <v>287</v>
      </c>
      <c r="H19761" s="207" t="s">
        <v>178</v>
      </c>
      <c r="I19761" s="207" t="s">
        <v>240</v>
      </c>
      <c r="J19761" s="207">
        <v>-540</v>
      </c>
      <c r="K19761" s="79" t="str">
        <f>IFERROR(IFERROR(VLOOKUP(I19761,'DE-PARA'!B:D,3,0),VLOOKUP(I19761,'DE-PARA'!C:D,2,0)),"NÃO ENCONTRADO")</f>
        <v>Materiais</v>
      </c>
      <c r="L19761" s="56" t="str">
        <f>VLOOKUP(K19761,'Base -Receita-Despesa'!$B:$AS,1,FALSE)</f>
        <v>Materiais</v>
      </c>
    </row>
    <row r="19762" spans="1:12" x14ac:dyDescent="0.3">
      <c r="A19762" s="286" t="str">
        <f t="shared" si="616"/>
        <v>2020</v>
      </c>
      <c r="B19762" s="205" t="s">
        <v>691</v>
      </c>
      <c r="C19762" s="205" t="s">
        <v>692</v>
      </c>
      <c r="D19762" s="72" t="str">
        <f t="shared" si="617"/>
        <v>set/2020</v>
      </c>
      <c r="E19762" s="206">
        <v>44076</v>
      </c>
      <c r="F19762" s="205">
        <v>123242</v>
      </c>
      <c r="G19762" s="205" t="s">
        <v>287</v>
      </c>
      <c r="H19762" s="207" t="s">
        <v>178</v>
      </c>
      <c r="I19762" s="207" t="s">
        <v>240</v>
      </c>
      <c r="J19762" s="207">
        <v>-230</v>
      </c>
      <c r="K19762" s="79" t="str">
        <f>IFERROR(IFERROR(VLOOKUP(I19762,'DE-PARA'!B:D,3,0),VLOOKUP(I19762,'DE-PARA'!C:D,2,0)),"NÃO ENCONTRADO")</f>
        <v>Materiais</v>
      </c>
      <c r="L19762" s="56" t="str">
        <f>VLOOKUP(K19762,'Base -Receita-Despesa'!$B:$AS,1,FALSE)</f>
        <v>Materiais</v>
      </c>
    </row>
    <row r="19763" spans="1:12" x14ac:dyDescent="0.3">
      <c r="A19763" s="286" t="str">
        <f t="shared" si="616"/>
        <v>2020</v>
      </c>
      <c r="B19763" s="205" t="s">
        <v>691</v>
      </c>
      <c r="C19763" s="205" t="s">
        <v>692</v>
      </c>
      <c r="D19763" s="72" t="str">
        <f t="shared" si="617"/>
        <v>set/2020</v>
      </c>
      <c r="E19763" s="206">
        <v>44076</v>
      </c>
      <c r="F19763" s="205">
        <v>123486</v>
      </c>
      <c r="G19763" s="205" t="s">
        <v>287</v>
      </c>
      <c r="H19763" s="207" t="s">
        <v>178</v>
      </c>
      <c r="I19763" s="207" t="s">
        <v>240</v>
      </c>
      <c r="J19763" s="208">
        <v>-6084.5</v>
      </c>
      <c r="K19763" s="79" t="str">
        <f>IFERROR(IFERROR(VLOOKUP(I19763,'DE-PARA'!B:D,3,0),VLOOKUP(I19763,'DE-PARA'!C:D,2,0)),"NÃO ENCONTRADO")</f>
        <v>Materiais</v>
      </c>
      <c r="L19763" s="56" t="str">
        <f>VLOOKUP(K19763,'Base -Receita-Despesa'!$B:$AS,1,FALSE)</f>
        <v>Materiais</v>
      </c>
    </row>
    <row r="19764" spans="1:12" x14ac:dyDescent="0.3">
      <c r="A19764" s="286" t="str">
        <f t="shared" si="616"/>
        <v>2020</v>
      </c>
      <c r="B19764" s="205" t="s">
        <v>691</v>
      </c>
      <c r="C19764" s="205" t="s">
        <v>692</v>
      </c>
      <c r="D19764" s="72" t="str">
        <f t="shared" si="617"/>
        <v>set/2020</v>
      </c>
      <c r="E19764" s="206">
        <v>44076</v>
      </c>
      <c r="F19764" s="205">
        <v>124047</v>
      </c>
      <c r="G19764" s="205" t="s">
        <v>287</v>
      </c>
      <c r="H19764" s="207" t="s">
        <v>178</v>
      </c>
      <c r="I19764" s="207" t="s">
        <v>241</v>
      </c>
      <c r="J19764" s="208">
        <v>-1914</v>
      </c>
      <c r="K19764" s="79" t="str">
        <f>IFERROR(IFERROR(VLOOKUP(I19764,'DE-PARA'!B:D,3,0),VLOOKUP(I19764,'DE-PARA'!C:D,2,0)),"NÃO ENCONTRADO")</f>
        <v>Materiais</v>
      </c>
      <c r="L19764" s="56" t="str">
        <f>VLOOKUP(K19764,'Base -Receita-Despesa'!$B:$AS,1,FALSE)</f>
        <v>Materiais</v>
      </c>
    </row>
    <row r="19765" spans="1:12" x14ac:dyDescent="0.3">
      <c r="A19765" s="286" t="str">
        <f t="shared" si="616"/>
        <v>2020</v>
      </c>
      <c r="B19765" s="205" t="s">
        <v>691</v>
      </c>
      <c r="C19765" s="205" t="s">
        <v>692</v>
      </c>
      <c r="D19765" s="72" t="str">
        <f t="shared" si="617"/>
        <v>set/2020</v>
      </c>
      <c r="E19765" s="206">
        <v>44076</v>
      </c>
      <c r="F19765" s="205">
        <v>124002</v>
      </c>
      <c r="G19765" s="205" t="s">
        <v>287</v>
      </c>
      <c r="H19765" s="207" t="s">
        <v>178</v>
      </c>
      <c r="I19765" s="207" t="s">
        <v>240</v>
      </c>
      <c r="J19765" s="208">
        <v>-3115.2</v>
      </c>
      <c r="K19765" s="79" t="str">
        <f>IFERROR(IFERROR(VLOOKUP(I19765,'DE-PARA'!B:D,3,0),VLOOKUP(I19765,'DE-PARA'!C:D,2,0)),"NÃO ENCONTRADO")</f>
        <v>Materiais</v>
      </c>
      <c r="L19765" s="56" t="str">
        <f>VLOOKUP(K19765,'Base -Receita-Despesa'!$B:$AS,1,FALSE)</f>
        <v>Materiais</v>
      </c>
    </row>
    <row r="19766" spans="1:12" x14ac:dyDescent="0.3">
      <c r="A19766" s="286" t="str">
        <f t="shared" si="616"/>
        <v>2020</v>
      </c>
      <c r="B19766" s="205" t="s">
        <v>691</v>
      </c>
      <c r="C19766" s="205" t="s">
        <v>692</v>
      </c>
      <c r="D19766" s="72" t="str">
        <f t="shared" si="617"/>
        <v>set/2020</v>
      </c>
      <c r="E19766" s="206">
        <v>44076</v>
      </c>
      <c r="F19766" s="205">
        <v>124003</v>
      </c>
      <c r="G19766" s="205" t="s">
        <v>287</v>
      </c>
      <c r="H19766" s="207" t="s">
        <v>178</v>
      </c>
      <c r="I19766" s="207" t="s">
        <v>240</v>
      </c>
      <c r="J19766" s="208">
        <v>-4910.6400000000003</v>
      </c>
      <c r="K19766" s="79" t="str">
        <f>IFERROR(IFERROR(VLOOKUP(I19766,'DE-PARA'!B:D,3,0),VLOOKUP(I19766,'DE-PARA'!C:D,2,0)),"NÃO ENCONTRADO")</f>
        <v>Materiais</v>
      </c>
      <c r="L19766" s="56" t="str">
        <f>VLOOKUP(K19766,'Base -Receita-Despesa'!$B:$AS,1,FALSE)</f>
        <v>Materiais</v>
      </c>
    </row>
    <row r="19767" spans="1:12" x14ac:dyDescent="0.3">
      <c r="A19767" s="286" t="str">
        <f t="shared" ref="A19767:A19830" si="618">IF(K19767="NÃO ENCONTRADO",0,RIGHT(D19767,4))</f>
        <v>2020</v>
      </c>
      <c r="B19767" s="205" t="s">
        <v>691</v>
      </c>
      <c r="C19767" s="205" t="s">
        <v>692</v>
      </c>
      <c r="D19767" s="72" t="str">
        <f t="shared" si="617"/>
        <v>set/2020</v>
      </c>
      <c r="E19767" s="206">
        <v>44076</v>
      </c>
      <c r="F19767" s="205">
        <v>127069</v>
      </c>
      <c r="G19767" s="205" t="s">
        <v>287</v>
      </c>
      <c r="H19767" s="207" t="s">
        <v>178</v>
      </c>
      <c r="I19767" s="207" t="s">
        <v>240</v>
      </c>
      <c r="J19767" s="207">
        <v>-64.5</v>
      </c>
      <c r="K19767" s="79" t="str">
        <f>IFERROR(IFERROR(VLOOKUP(I19767,'DE-PARA'!B:D,3,0),VLOOKUP(I19767,'DE-PARA'!C:D,2,0)),"NÃO ENCONTRADO")</f>
        <v>Materiais</v>
      </c>
      <c r="L19767" s="56" t="str">
        <f>VLOOKUP(K19767,'Base -Receita-Despesa'!$B:$AS,1,FALSE)</f>
        <v>Materiais</v>
      </c>
    </row>
    <row r="19768" spans="1:12" x14ac:dyDescent="0.3">
      <c r="A19768" s="286" t="str">
        <f t="shared" si="618"/>
        <v>2020</v>
      </c>
      <c r="B19768" s="205" t="s">
        <v>691</v>
      </c>
      <c r="C19768" s="205" t="s">
        <v>692</v>
      </c>
      <c r="D19768" s="72" t="str">
        <f t="shared" si="617"/>
        <v>set/2020</v>
      </c>
      <c r="E19768" s="206">
        <v>44076</v>
      </c>
      <c r="F19768" s="205">
        <v>123779</v>
      </c>
      <c r="G19768" s="205" t="s">
        <v>287</v>
      </c>
      <c r="H19768" s="207" t="s">
        <v>178</v>
      </c>
      <c r="I19768" s="207" t="s">
        <v>240</v>
      </c>
      <c r="J19768" s="208">
        <v>-1274.4000000000001</v>
      </c>
      <c r="K19768" s="79" t="str">
        <f>IFERROR(IFERROR(VLOOKUP(I19768,'DE-PARA'!B:D,3,0),VLOOKUP(I19768,'DE-PARA'!C:D,2,0)),"NÃO ENCONTRADO")</f>
        <v>Materiais</v>
      </c>
      <c r="L19768" s="56" t="str">
        <f>VLOOKUP(K19768,'Base -Receita-Despesa'!$B:$AS,1,FALSE)</f>
        <v>Materiais</v>
      </c>
    </row>
    <row r="19769" spans="1:12" x14ac:dyDescent="0.3">
      <c r="A19769" s="286" t="str">
        <f t="shared" si="618"/>
        <v>2020</v>
      </c>
      <c r="B19769" s="205" t="s">
        <v>691</v>
      </c>
      <c r="C19769" s="205" t="s">
        <v>692</v>
      </c>
      <c r="D19769" s="72" t="str">
        <f t="shared" si="617"/>
        <v>set/2020</v>
      </c>
      <c r="E19769" s="206">
        <v>44076</v>
      </c>
      <c r="F19769" s="205" t="s">
        <v>2948</v>
      </c>
      <c r="G19769" s="205" t="s">
        <v>287</v>
      </c>
      <c r="H19769" s="207" t="s">
        <v>294</v>
      </c>
      <c r="I19769" s="207" t="s">
        <v>229</v>
      </c>
      <c r="J19769" s="208">
        <v>-70000</v>
      </c>
      <c r="K19769" s="79" t="str">
        <f>IFERROR(IFERROR(VLOOKUP(I19769,'DE-PARA'!B:D,3,0),VLOOKUP(I19769,'DE-PARA'!C:D,2,0)),"NÃO ENCONTRADO")</f>
        <v>Reembolso de Rateios(-)</v>
      </c>
      <c r="L19769" s="56" t="str">
        <f>VLOOKUP(K19769,'Base -Receita-Despesa'!$B:$AS,1,FALSE)</f>
        <v>Reembolso de Rateios(-)</v>
      </c>
    </row>
    <row r="19770" spans="1:12" x14ac:dyDescent="0.3">
      <c r="A19770" s="286" t="str">
        <f t="shared" si="618"/>
        <v>2020</v>
      </c>
      <c r="B19770" s="205" t="s">
        <v>691</v>
      </c>
      <c r="C19770" s="205" t="s">
        <v>692</v>
      </c>
      <c r="D19770" s="72" t="str">
        <f t="shared" si="617"/>
        <v>set/2020</v>
      </c>
      <c r="E19770" s="206">
        <v>44076</v>
      </c>
      <c r="F19770" s="205">
        <v>110</v>
      </c>
      <c r="G19770" s="205" t="s">
        <v>287</v>
      </c>
      <c r="H19770" s="207" t="s">
        <v>2001</v>
      </c>
      <c r="I19770" s="207" t="s">
        <v>137</v>
      </c>
      <c r="J19770" s="208">
        <v>-13570.56</v>
      </c>
      <c r="K19770" s="79" t="str">
        <f>IFERROR(IFERROR(VLOOKUP(I19770,'DE-PARA'!B:D,3,0),VLOOKUP(I19770,'DE-PARA'!C:D,2,0)),"NÃO ENCONTRADO")</f>
        <v>Materiais</v>
      </c>
      <c r="L19770" s="56" t="str">
        <f>VLOOKUP(K19770,'Base -Receita-Despesa'!$B:$AS,1,FALSE)</f>
        <v>Materiais</v>
      </c>
    </row>
    <row r="19771" spans="1:12" x14ac:dyDescent="0.3">
      <c r="A19771" s="286" t="str">
        <f t="shared" si="618"/>
        <v>2020</v>
      </c>
      <c r="B19771" s="205" t="s">
        <v>691</v>
      </c>
      <c r="C19771" s="205" t="s">
        <v>692</v>
      </c>
      <c r="D19771" s="72" t="str">
        <f t="shared" si="617"/>
        <v>set/2020</v>
      </c>
      <c r="E19771" s="206">
        <v>44083</v>
      </c>
      <c r="F19771" s="205">
        <v>7420</v>
      </c>
      <c r="G19771" s="205" t="s">
        <v>287</v>
      </c>
      <c r="H19771" s="207" t="s">
        <v>3102</v>
      </c>
      <c r="I19771" s="207" t="s">
        <v>1937</v>
      </c>
      <c r="J19771" s="208">
        <v>-1267</v>
      </c>
      <c r="K19771" s="79" t="str">
        <f>IFERROR(IFERROR(VLOOKUP(I19771,'DE-PARA'!B:D,3,0),VLOOKUP(I19771,'DE-PARA'!C:D,2,0)),"NÃO ENCONTRADO")</f>
        <v>Serviços</v>
      </c>
      <c r="L19771" s="56" t="str">
        <f>VLOOKUP(K19771,'Base -Receita-Despesa'!$B:$AS,1,FALSE)</f>
        <v>Serviços</v>
      </c>
    </row>
    <row r="19772" spans="1:12" x14ac:dyDescent="0.3">
      <c r="A19772" s="286" t="str">
        <f t="shared" si="618"/>
        <v>2020</v>
      </c>
      <c r="B19772" s="205" t="s">
        <v>691</v>
      </c>
      <c r="C19772" s="205" t="s">
        <v>692</v>
      </c>
      <c r="D19772" s="72" t="str">
        <f t="shared" si="617"/>
        <v>set/2020</v>
      </c>
      <c r="E19772" s="206">
        <v>44083</v>
      </c>
      <c r="F19772" s="205">
        <v>7472</v>
      </c>
      <c r="G19772" s="205" t="s">
        <v>287</v>
      </c>
      <c r="H19772" s="207" t="s">
        <v>3102</v>
      </c>
      <c r="I19772" s="207" t="s">
        <v>1937</v>
      </c>
      <c r="J19772" s="207">
        <v>-843</v>
      </c>
      <c r="K19772" s="79" t="str">
        <f>IFERROR(IFERROR(VLOOKUP(I19772,'DE-PARA'!B:D,3,0),VLOOKUP(I19772,'DE-PARA'!C:D,2,0)),"NÃO ENCONTRADO")</f>
        <v>Serviços</v>
      </c>
      <c r="L19772" s="56" t="str">
        <f>VLOOKUP(K19772,'Base -Receita-Despesa'!$B:$AS,1,FALSE)</f>
        <v>Serviços</v>
      </c>
    </row>
    <row r="19773" spans="1:12" x14ac:dyDescent="0.3">
      <c r="A19773" s="286" t="str">
        <f t="shared" si="618"/>
        <v>2020</v>
      </c>
      <c r="B19773" s="205" t="s">
        <v>691</v>
      </c>
      <c r="C19773" s="205" t="s">
        <v>692</v>
      </c>
      <c r="D19773" s="72" t="str">
        <f t="shared" si="617"/>
        <v>set/2020</v>
      </c>
      <c r="E19773" s="206">
        <v>44083</v>
      </c>
      <c r="F19773" s="205">
        <v>7636</v>
      </c>
      <c r="G19773" s="205" t="s">
        <v>287</v>
      </c>
      <c r="H19773" s="207" t="s">
        <v>3102</v>
      </c>
      <c r="I19773" s="207" t="s">
        <v>1937</v>
      </c>
      <c r="J19773" s="207">
        <v>-843</v>
      </c>
      <c r="K19773" s="79" t="str">
        <f>IFERROR(IFERROR(VLOOKUP(I19773,'DE-PARA'!B:D,3,0),VLOOKUP(I19773,'DE-PARA'!C:D,2,0)),"NÃO ENCONTRADO")</f>
        <v>Serviços</v>
      </c>
      <c r="L19773" s="56" t="str">
        <f>VLOOKUP(K19773,'Base -Receita-Despesa'!$B:$AS,1,FALSE)</f>
        <v>Serviços</v>
      </c>
    </row>
    <row r="19774" spans="1:12" x14ac:dyDescent="0.3">
      <c r="A19774" s="286" t="str">
        <f t="shared" si="618"/>
        <v>2020</v>
      </c>
      <c r="B19774" s="205" t="s">
        <v>691</v>
      </c>
      <c r="C19774" s="205" t="s">
        <v>692</v>
      </c>
      <c r="D19774" s="72" t="str">
        <f t="shared" si="617"/>
        <v>set/2020</v>
      </c>
      <c r="E19774" s="206">
        <v>44083</v>
      </c>
      <c r="F19774" s="205">
        <v>7141</v>
      </c>
      <c r="G19774" s="205" t="s">
        <v>287</v>
      </c>
      <c r="H19774" s="207" t="s">
        <v>3102</v>
      </c>
      <c r="I19774" s="207" t="s">
        <v>1937</v>
      </c>
      <c r="J19774" s="207">
        <v>-843</v>
      </c>
      <c r="K19774" s="79" t="str">
        <f>IFERROR(IFERROR(VLOOKUP(I19774,'DE-PARA'!B:D,3,0),VLOOKUP(I19774,'DE-PARA'!C:D,2,0)),"NÃO ENCONTRADO")</f>
        <v>Serviços</v>
      </c>
      <c r="L19774" s="56" t="str">
        <f>VLOOKUP(K19774,'Base -Receita-Despesa'!$B:$AS,1,FALSE)</f>
        <v>Serviços</v>
      </c>
    </row>
    <row r="19775" spans="1:12" x14ac:dyDescent="0.3">
      <c r="A19775" s="286" t="str">
        <f t="shared" si="618"/>
        <v>2020</v>
      </c>
      <c r="B19775" s="205" t="s">
        <v>691</v>
      </c>
      <c r="C19775" s="205" t="s">
        <v>692</v>
      </c>
      <c r="D19775" s="72" t="str">
        <f t="shared" si="617"/>
        <v>set/2020</v>
      </c>
      <c r="E19775" s="206">
        <v>44083</v>
      </c>
      <c r="F19775" s="205" t="s">
        <v>203</v>
      </c>
      <c r="G19775" s="205" t="s">
        <v>287</v>
      </c>
      <c r="H19775" s="207" t="s">
        <v>204</v>
      </c>
      <c r="I19775" s="207" t="s">
        <v>292</v>
      </c>
      <c r="J19775" s="208">
        <v>1141.31</v>
      </c>
      <c r="K19775" s="79" t="str">
        <f>IFERROR(IFERROR(VLOOKUP(I19775,'DE-PARA'!B:D,3,0),VLOOKUP(I19775,'DE-PARA'!C:D,2,0)),"NÃO ENCONTRADO")</f>
        <v>Entrada Conta Aplicação (+)</v>
      </c>
      <c r="L19775" s="56" t="str">
        <f>VLOOKUP(K19775,'Base -Receita-Despesa'!$B:$AS,1,FALSE)</f>
        <v>ENTRADA CONTA APLICAÇÃO (+)</v>
      </c>
    </row>
    <row r="19776" spans="1:12" x14ac:dyDescent="0.3">
      <c r="A19776" s="286" t="str">
        <f t="shared" si="618"/>
        <v>2020</v>
      </c>
      <c r="B19776" s="205" t="s">
        <v>691</v>
      </c>
      <c r="C19776" s="205" t="s">
        <v>692</v>
      </c>
      <c r="D19776" s="72" t="str">
        <f t="shared" si="617"/>
        <v>set/2020</v>
      </c>
      <c r="E19776" s="206">
        <v>44085</v>
      </c>
      <c r="F19776" s="205">
        <v>10126309</v>
      </c>
      <c r="G19776" s="205" t="s">
        <v>287</v>
      </c>
      <c r="H19776" s="207" t="s">
        <v>3205</v>
      </c>
      <c r="I19776" s="207" t="s">
        <v>188</v>
      </c>
      <c r="J19776" s="208">
        <v>-1220.1600000000001</v>
      </c>
      <c r="K19776" s="79" t="str">
        <f>IFERROR(IFERROR(VLOOKUP(I19776,'DE-PARA'!B:D,3,0),VLOOKUP(I19776,'DE-PARA'!C:D,2,0)),"NÃO ENCONTRADO")</f>
        <v>Tributos, Taxas e Contribuições</v>
      </c>
      <c r="L19776" s="56" t="str">
        <f>VLOOKUP(K19776,'Base -Receita-Despesa'!$B:$AS,1,FALSE)</f>
        <v>Tributos, Taxas e Contribuições</v>
      </c>
    </row>
    <row r="19777" spans="1:12" x14ac:dyDescent="0.3">
      <c r="A19777" s="286" t="str">
        <f t="shared" si="618"/>
        <v>2020</v>
      </c>
      <c r="B19777" s="205" t="s">
        <v>691</v>
      </c>
      <c r="C19777" s="205" t="s">
        <v>692</v>
      </c>
      <c r="D19777" s="72" t="str">
        <f t="shared" si="617"/>
        <v>set/2020</v>
      </c>
      <c r="E19777" s="206">
        <v>44085</v>
      </c>
      <c r="F19777" s="205" t="s">
        <v>203</v>
      </c>
      <c r="G19777" s="205" t="s">
        <v>287</v>
      </c>
      <c r="H19777" s="207" t="s">
        <v>204</v>
      </c>
      <c r="I19777" s="207" t="s">
        <v>292</v>
      </c>
      <c r="J19777" s="208">
        <v>1220.1600000000001</v>
      </c>
      <c r="K19777" s="79" t="str">
        <f>IFERROR(IFERROR(VLOOKUP(I19777,'DE-PARA'!B:D,3,0),VLOOKUP(I19777,'DE-PARA'!C:D,2,0)),"NÃO ENCONTRADO")</f>
        <v>Entrada Conta Aplicação (+)</v>
      </c>
      <c r="L19777" s="56" t="str">
        <f>VLOOKUP(K19777,'Base -Receita-Despesa'!$B:$AS,1,FALSE)</f>
        <v>ENTRADA CONTA APLICAÇÃO (+)</v>
      </c>
    </row>
    <row r="19778" spans="1:12" x14ac:dyDescent="0.3">
      <c r="A19778" s="286" t="str">
        <f t="shared" si="618"/>
        <v>2020</v>
      </c>
      <c r="B19778" s="205" t="s">
        <v>693</v>
      </c>
      <c r="C19778" s="205" t="s">
        <v>692</v>
      </c>
      <c r="D19778" s="72" t="str">
        <f t="shared" si="617"/>
        <v>set/2020</v>
      </c>
      <c r="E19778" s="206">
        <v>44089</v>
      </c>
      <c r="F19778" s="205" t="s">
        <v>140</v>
      </c>
      <c r="G19778" s="205" t="s">
        <v>287</v>
      </c>
      <c r="H19778" s="207" t="s">
        <v>140</v>
      </c>
      <c r="I19778" s="207" t="s">
        <v>227</v>
      </c>
      <c r="J19778" s="208">
        <v>2132691.2999999998</v>
      </c>
      <c r="K19778" s="79" t="str">
        <f>IFERROR(IFERROR(VLOOKUP(I19778,'DE-PARA'!B:D,3,0),VLOOKUP(I19778,'DE-PARA'!C:D,2,0)),"NÃO ENCONTRADO")</f>
        <v>Repasses Contrato de Gestão</v>
      </c>
      <c r="L19778" s="56" t="str">
        <f>VLOOKUP(K19778,'Base -Receita-Despesa'!$B:$AS,1,FALSE)</f>
        <v>Repasses Contrato de Gestão</v>
      </c>
    </row>
    <row r="19779" spans="1:12" x14ac:dyDescent="0.3">
      <c r="A19779" s="286" t="str">
        <f t="shared" si="618"/>
        <v>2020</v>
      </c>
      <c r="B19779" s="205" t="s">
        <v>693</v>
      </c>
      <c r="C19779" s="205" t="s">
        <v>692</v>
      </c>
      <c r="D19779" s="72" t="str">
        <f t="shared" si="617"/>
        <v>set/2020</v>
      </c>
      <c r="E19779" s="206">
        <v>44089</v>
      </c>
      <c r="F19779" s="205" t="s">
        <v>140</v>
      </c>
      <c r="G19779" s="205" t="s">
        <v>287</v>
      </c>
      <c r="H19779" s="207" t="s">
        <v>140</v>
      </c>
      <c r="I19779" s="207" t="s">
        <v>227</v>
      </c>
      <c r="J19779" s="208">
        <v>448081.91</v>
      </c>
      <c r="K19779" s="79" t="str">
        <f>IFERROR(IFERROR(VLOOKUP(I19779,'DE-PARA'!B:D,3,0),VLOOKUP(I19779,'DE-PARA'!C:D,2,0)),"NÃO ENCONTRADO")</f>
        <v>Repasses Contrato de Gestão</v>
      </c>
      <c r="L19779" s="56" t="str">
        <f>VLOOKUP(K19779,'Base -Receita-Despesa'!$B:$AS,1,FALSE)</f>
        <v>Repasses Contrato de Gestão</v>
      </c>
    </row>
    <row r="19780" spans="1:12" x14ac:dyDescent="0.3">
      <c r="A19780" s="286" t="str">
        <f t="shared" si="618"/>
        <v>2020</v>
      </c>
      <c r="B19780" s="205" t="s">
        <v>693</v>
      </c>
      <c r="C19780" s="205" t="s">
        <v>692</v>
      </c>
      <c r="D19780" s="72" t="str">
        <f t="shared" ref="D19780:D19843" si="619">TEXT(E19780,"mmm/aaaa")</f>
        <v>set/2020</v>
      </c>
      <c r="E19780" s="206">
        <v>44089</v>
      </c>
      <c r="F19780" s="205" t="s">
        <v>201</v>
      </c>
      <c r="G19780" s="205" t="s">
        <v>287</v>
      </c>
      <c r="H19780" s="207" t="s">
        <v>1887</v>
      </c>
      <c r="I19780" s="207" t="s">
        <v>123</v>
      </c>
      <c r="J19780" s="208">
        <v>-500000</v>
      </c>
      <c r="K19780" s="79" t="str">
        <f>IFERROR(IFERROR(VLOOKUP(I19780,'DE-PARA'!B:D,3,0),VLOOKUP(I19780,'DE-PARA'!C:D,2,0)),"NÃO ENCONTRADO")</f>
        <v>TEV – Transferências Entre Contas (Entradas)</v>
      </c>
      <c r="L19780" s="56" t="str">
        <f>VLOOKUP(K19780,'Base -Receita-Despesa'!$B:$AS,1,FALSE)</f>
        <v>TEV – Transferências Entre Contas (Entradas)</v>
      </c>
    </row>
    <row r="19781" spans="1:12" x14ac:dyDescent="0.3">
      <c r="A19781" s="286" t="str">
        <f t="shared" si="618"/>
        <v>2020</v>
      </c>
      <c r="B19781" s="205" t="s">
        <v>693</v>
      </c>
      <c r="C19781" s="205" t="s">
        <v>692</v>
      </c>
      <c r="D19781" s="72" t="str">
        <f t="shared" si="619"/>
        <v>set/2020</v>
      </c>
      <c r="E19781" s="206">
        <v>44089</v>
      </c>
      <c r="F19781" s="205" t="s">
        <v>210</v>
      </c>
      <c r="G19781" s="205" t="s">
        <v>287</v>
      </c>
      <c r="H19781" s="207" t="s">
        <v>321</v>
      </c>
      <c r="I19781" s="207" t="s">
        <v>130</v>
      </c>
      <c r="J19781" s="207">
        <v>-99</v>
      </c>
      <c r="K19781" s="79" t="str">
        <f>IFERROR(IFERROR(VLOOKUP(I19781,'DE-PARA'!B:D,3,0),VLOOKUP(I19781,'DE-PARA'!C:D,2,0)),"NÃO ENCONTRADO")</f>
        <v>Outras Saídas</v>
      </c>
      <c r="L19781" s="56" t="str">
        <f>VLOOKUP(K19781,'Base -Receita-Despesa'!$B:$AS,1,FALSE)</f>
        <v>Outras Saídas</v>
      </c>
    </row>
    <row r="19782" spans="1:12" x14ac:dyDescent="0.3">
      <c r="A19782" s="286" t="str">
        <f t="shared" si="618"/>
        <v>2020</v>
      </c>
      <c r="B19782" s="205" t="s">
        <v>691</v>
      </c>
      <c r="C19782" s="205" t="s">
        <v>692</v>
      </c>
      <c r="D19782" s="72" t="str">
        <f t="shared" si="619"/>
        <v>set/2020</v>
      </c>
      <c r="E19782" s="206">
        <v>44089</v>
      </c>
      <c r="F19782" s="205" t="s">
        <v>201</v>
      </c>
      <c r="G19782" s="205" t="s">
        <v>287</v>
      </c>
      <c r="H19782" s="207" t="s">
        <v>1887</v>
      </c>
      <c r="I19782" s="207" t="s">
        <v>123</v>
      </c>
      <c r="J19782" s="208">
        <v>500000</v>
      </c>
      <c r="K19782" s="79" t="str">
        <f>IFERROR(IFERROR(VLOOKUP(I19782,'DE-PARA'!B:D,3,0),VLOOKUP(I19782,'DE-PARA'!C:D,2,0)),"NÃO ENCONTRADO")</f>
        <v>TEV – Transferências Entre Contas (Entradas)</v>
      </c>
      <c r="L19782" s="56" t="str">
        <f>VLOOKUP(K19782,'Base -Receita-Despesa'!$B:$AS,1,FALSE)</f>
        <v>TEV – Transferências Entre Contas (Entradas)</v>
      </c>
    </row>
    <row r="19783" spans="1:12" x14ac:dyDescent="0.3">
      <c r="A19783" s="286" t="str">
        <f t="shared" si="618"/>
        <v>2020</v>
      </c>
      <c r="B19783" s="205" t="s">
        <v>691</v>
      </c>
      <c r="C19783" s="205" t="s">
        <v>692</v>
      </c>
      <c r="D19783" s="72" t="str">
        <f t="shared" si="619"/>
        <v>set/2020</v>
      </c>
      <c r="E19783" s="206">
        <v>44089</v>
      </c>
      <c r="F19783" s="205" t="s">
        <v>131</v>
      </c>
      <c r="G19783" s="205" t="s">
        <v>287</v>
      </c>
      <c r="H19783" s="207" t="s">
        <v>2325</v>
      </c>
      <c r="I19783" s="207" t="s">
        <v>132</v>
      </c>
      <c r="J19783" s="208">
        <v>-1168.71</v>
      </c>
      <c r="K19783" s="79" t="str">
        <f>IFERROR(IFERROR(VLOOKUP(I19783,'DE-PARA'!B:D,3,0),VLOOKUP(I19783,'DE-PARA'!C:D,2,0)),"NÃO ENCONTRADO")</f>
        <v>Pessoal</v>
      </c>
      <c r="L19783" s="56" t="str">
        <f>VLOOKUP(K19783,'Base -Receita-Despesa'!$B:$AS,1,FALSE)</f>
        <v>Pessoal</v>
      </c>
    </row>
    <row r="19784" spans="1:12" x14ac:dyDescent="0.3">
      <c r="A19784" s="286" t="str">
        <f t="shared" si="618"/>
        <v>2020</v>
      </c>
      <c r="B19784" s="205" t="s">
        <v>691</v>
      </c>
      <c r="C19784" s="205" t="s">
        <v>692</v>
      </c>
      <c r="D19784" s="72" t="str">
        <f t="shared" si="619"/>
        <v>set/2020</v>
      </c>
      <c r="E19784" s="206">
        <v>44089</v>
      </c>
      <c r="F19784" s="205" t="s">
        <v>131</v>
      </c>
      <c r="G19784" s="205" t="s">
        <v>287</v>
      </c>
      <c r="H19784" s="207" t="s">
        <v>3195</v>
      </c>
      <c r="I19784" s="207" t="s">
        <v>132</v>
      </c>
      <c r="J19784" s="208">
        <v>-1734.66</v>
      </c>
      <c r="K19784" s="79" t="str">
        <f>IFERROR(IFERROR(VLOOKUP(I19784,'DE-PARA'!B:D,3,0),VLOOKUP(I19784,'DE-PARA'!C:D,2,0)),"NÃO ENCONTRADO")</f>
        <v>Pessoal</v>
      </c>
      <c r="L19784" s="56" t="str">
        <f>VLOOKUP(K19784,'Base -Receita-Despesa'!$B:$AS,1,FALSE)</f>
        <v>Pessoal</v>
      </c>
    </row>
    <row r="19785" spans="1:12" x14ac:dyDescent="0.3">
      <c r="A19785" s="286" t="str">
        <f t="shared" si="618"/>
        <v>2020</v>
      </c>
      <c r="B19785" s="205" t="s">
        <v>691</v>
      </c>
      <c r="C19785" s="205" t="s">
        <v>692</v>
      </c>
      <c r="D19785" s="72" t="str">
        <f t="shared" si="619"/>
        <v>set/2020</v>
      </c>
      <c r="E19785" s="206">
        <v>44089</v>
      </c>
      <c r="F19785" s="205" t="s">
        <v>131</v>
      </c>
      <c r="G19785" s="205" t="s">
        <v>287</v>
      </c>
      <c r="H19785" s="207" t="s">
        <v>3114</v>
      </c>
      <c r="I19785" s="207" t="s">
        <v>132</v>
      </c>
      <c r="J19785" s="208">
        <v>-1118</v>
      </c>
      <c r="K19785" s="79" t="str">
        <f>IFERROR(IFERROR(VLOOKUP(I19785,'DE-PARA'!B:D,3,0),VLOOKUP(I19785,'DE-PARA'!C:D,2,0)),"NÃO ENCONTRADO")</f>
        <v>Pessoal</v>
      </c>
      <c r="L19785" s="56" t="str">
        <f>VLOOKUP(K19785,'Base -Receita-Despesa'!$B:$AS,1,FALSE)</f>
        <v>Pessoal</v>
      </c>
    </row>
    <row r="19786" spans="1:12" x14ac:dyDescent="0.3">
      <c r="A19786" s="286" t="str">
        <f t="shared" si="618"/>
        <v>2020</v>
      </c>
      <c r="B19786" s="205" t="s">
        <v>691</v>
      </c>
      <c r="C19786" s="205" t="s">
        <v>692</v>
      </c>
      <c r="D19786" s="72" t="str">
        <f t="shared" si="619"/>
        <v>set/2020</v>
      </c>
      <c r="E19786" s="206">
        <v>44089</v>
      </c>
      <c r="F19786" s="205" t="s">
        <v>210</v>
      </c>
      <c r="G19786" s="205" t="s">
        <v>287</v>
      </c>
      <c r="H19786" s="207" t="s">
        <v>133</v>
      </c>
      <c r="I19786" s="207" t="s">
        <v>130</v>
      </c>
      <c r="J19786" s="207">
        <v>-99</v>
      </c>
      <c r="K19786" s="79" t="str">
        <f>IFERROR(IFERROR(VLOOKUP(I19786,'DE-PARA'!B:D,3,0),VLOOKUP(I19786,'DE-PARA'!C:D,2,0)),"NÃO ENCONTRADO")</f>
        <v>Outras Saídas</v>
      </c>
      <c r="L19786" s="56" t="str">
        <f>VLOOKUP(K19786,'Base -Receita-Despesa'!$B:$AS,1,FALSE)</f>
        <v>Outras Saídas</v>
      </c>
    </row>
    <row r="19787" spans="1:12" x14ac:dyDescent="0.3">
      <c r="A19787" s="286" t="str">
        <f t="shared" si="618"/>
        <v>2020</v>
      </c>
      <c r="B19787" s="205" t="s">
        <v>691</v>
      </c>
      <c r="C19787" s="205" t="s">
        <v>692</v>
      </c>
      <c r="D19787" s="72" t="str">
        <f t="shared" si="619"/>
        <v>set/2020</v>
      </c>
      <c r="E19787" s="206">
        <v>44089</v>
      </c>
      <c r="F19787" s="205" t="s">
        <v>131</v>
      </c>
      <c r="G19787" s="205" t="s">
        <v>287</v>
      </c>
      <c r="H19787" s="207" t="s">
        <v>3206</v>
      </c>
      <c r="I19787" s="207" t="s">
        <v>132</v>
      </c>
      <c r="J19787" s="208">
        <v>-471429.43</v>
      </c>
      <c r="K19787" s="79" t="str">
        <f>IFERROR(IFERROR(VLOOKUP(I19787,'DE-PARA'!B:D,3,0),VLOOKUP(I19787,'DE-PARA'!C:D,2,0)),"NÃO ENCONTRADO")</f>
        <v>Pessoal</v>
      </c>
      <c r="L19787" s="56" t="str">
        <f>VLOOKUP(K19787,'Base -Receita-Despesa'!$B:$AS,1,FALSE)</f>
        <v>Pessoal</v>
      </c>
    </row>
    <row r="19788" spans="1:12" x14ac:dyDescent="0.3">
      <c r="A19788" s="286" t="str">
        <f t="shared" si="618"/>
        <v>2020</v>
      </c>
      <c r="B19788" s="205" t="s">
        <v>693</v>
      </c>
      <c r="C19788" s="205" t="s">
        <v>692</v>
      </c>
      <c r="D19788" s="72" t="str">
        <f t="shared" si="619"/>
        <v>set/2020</v>
      </c>
      <c r="E19788" s="206">
        <v>44090</v>
      </c>
      <c r="F19788" s="205" t="s">
        <v>201</v>
      </c>
      <c r="G19788" s="205" t="s">
        <v>287</v>
      </c>
      <c r="H19788" s="207" t="s">
        <v>1887</v>
      </c>
      <c r="I19788" s="207" t="s">
        <v>123</v>
      </c>
      <c r="J19788" s="208">
        <v>-1580674.21</v>
      </c>
      <c r="K19788" s="79" t="str">
        <f>IFERROR(IFERROR(VLOOKUP(I19788,'DE-PARA'!B:D,3,0),VLOOKUP(I19788,'DE-PARA'!C:D,2,0)),"NÃO ENCONTRADO")</f>
        <v>TEV – Transferências Entre Contas (Entradas)</v>
      </c>
      <c r="L19788" s="56" t="str">
        <f>VLOOKUP(K19788,'Base -Receita-Despesa'!$B:$AS,1,FALSE)</f>
        <v>TEV – Transferências Entre Contas (Entradas)</v>
      </c>
    </row>
    <row r="19789" spans="1:12" x14ac:dyDescent="0.3">
      <c r="A19789" s="286" t="str">
        <f t="shared" si="618"/>
        <v>2020</v>
      </c>
      <c r="B19789" s="205" t="s">
        <v>693</v>
      </c>
      <c r="C19789" s="205" t="s">
        <v>692</v>
      </c>
      <c r="D19789" s="72" t="str">
        <f t="shared" si="619"/>
        <v>set/2020</v>
      </c>
      <c r="E19789" s="206">
        <v>44090</v>
      </c>
      <c r="F19789" s="205" t="s">
        <v>201</v>
      </c>
      <c r="G19789" s="205" t="s">
        <v>287</v>
      </c>
      <c r="H19789" s="207" t="s">
        <v>1887</v>
      </c>
      <c r="I19789" s="207" t="s">
        <v>123</v>
      </c>
      <c r="J19789" s="208">
        <v>-500000</v>
      </c>
      <c r="K19789" s="79" t="str">
        <f>IFERROR(IFERROR(VLOOKUP(I19789,'DE-PARA'!B:D,3,0),VLOOKUP(I19789,'DE-PARA'!C:D,2,0)),"NÃO ENCONTRADO")</f>
        <v>TEV – Transferências Entre Contas (Entradas)</v>
      </c>
      <c r="L19789" s="56" t="str">
        <f>VLOOKUP(K19789,'Base -Receita-Despesa'!$B:$AS,1,FALSE)</f>
        <v>TEV – Transferências Entre Contas (Entradas)</v>
      </c>
    </row>
    <row r="19790" spans="1:12" x14ac:dyDescent="0.3">
      <c r="A19790" s="286" t="str">
        <f t="shared" si="618"/>
        <v>2020</v>
      </c>
      <c r="B19790" s="205" t="s">
        <v>691</v>
      </c>
      <c r="C19790" s="205" t="s">
        <v>692</v>
      </c>
      <c r="D19790" s="72" t="str">
        <f t="shared" si="619"/>
        <v>set/2020</v>
      </c>
      <c r="E19790" s="206">
        <v>44090</v>
      </c>
      <c r="F19790" s="205">
        <v>6</v>
      </c>
      <c r="G19790" s="205" t="s">
        <v>287</v>
      </c>
      <c r="H19790" s="207" t="s">
        <v>3156</v>
      </c>
      <c r="I19790" s="207" t="s">
        <v>236</v>
      </c>
      <c r="J19790" s="208">
        <v>25000</v>
      </c>
      <c r="K19790" s="79" t="str">
        <f>IFERROR(IFERROR(VLOOKUP(I19790,'DE-PARA'!B:D,3,0),VLOOKUP(I19790,'DE-PARA'!C:D,2,0)),"NÃO ENCONTRADO")</f>
        <v>Pessoal</v>
      </c>
      <c r="L19790" s="56" t="str">
        <f>VLOOKUP(K19790,'Base -Receita-Despesa'!$B:$AS,1,FALSE)</f>
        <v>Pessoal</v>
      </c>
    </row>
    <row r="19791" spans="1:12" x14ac:dyDescent="0.3">
      <c r="A19791" s="286" t="str">
        <f t="shared" si="618"/>
        <v>2020</v>
      </c>
      <c r="B19791" s="205" t="s">
        <v>691</v>
      </c>
      <c r="C19791" s="205" t="s">
        <v>692</v>
      </c>
      <c r="D19791" s="72" t="str">
        <f t="shared" si="619"/>
        <v>set/2020</v>
      </c>
      <c r="E19791" s="206">
        <v>44090</v>
      </c>
      <c r="F19791" s="205">
        <v>129</v>
      </c>
      <c r="G19791" s="205" t="s">
        <v>287</v>
      </c>
      <c r="H19791" s="207" t="s">
        <v>1017</v>
      </c>
      <c r="I19791" s="207" t="s">
        <v>235</v>
      </c>
      <c r="J19791" s="208">
        <v>57721.4</v>
      </c>
      <c r="K19791" s="79" t="str">
        <f>IFERROR(IFERROR(VLOOKUP(I19791,'DE-PARA'!B:D,3,0),VLOOKUP(I19791,'DE-PARA'!C:D,2,0)),"NÃO ENCONTRADO")</f>
        <v>Pessoal</v>
      </c>
      <c r="L19791" s="56" t="str">
        <f>VLOOKUP(K19791,'Base -Receita-Despesa'!$B:$AS,1,FALSE)</f>
        <v>Pessoal</v>
      </c>
    </row>
    <row r="19792" spans="1:12" x14ac:dyDescent="0.3">
      <c r="A19792" s="286" t="str">
        <f t="shared" si="618"/>
        <v>2020</v>
      </c>
      <c r="B19792" s="205" t="s">
        <v>691</v>
      </c>
      <c r="C19792" s="205" t="s">
        <v>692</v>
      </c>
      <c r="D19792" s="72" t="str">
        <f t="shared" si="619"/>
        <v>set/2020</v>
      </c>
      <c r="E19792" s="206">
        <v>44090</v>
      </c>
      <c r="F19792" s="205">
        <v>128</v>
      </c>
      <c r="G19792" s="205" t="s">
        <v>287</v>
      </c>
      <c r="H19792" s="207" t="s">
        <v>1017</v>
      </c>
      <c r="I19792" s="207" t="s">
        <v>235</v>
      </c>
      <c r="J19792" s="208">
        <v>4877.8599999999997</v>
      </c>
      <c r="K19792" s="79" t="str">
        <f>IFERROR(IFERROR(VLOOKUP(I19792,'DE-PARA'!B:D,3,0),VLOOKUP(I19792,'DE-PARA'!C:D,2,0)),"NÃO ENCONTRADO")</f>
        <v>Pessoal</v>
      </c>
      <c r="L19792" s="56" t="str">
        <f>VLOOKUP(K19792,'Base -Receita-Despesa'!$B:$AS,1,FALSE)</f>
        <v>Pessoal</v>
      </c>
    </row>
    <row r="19793" spans="1:12" x14ac:dyDescent="0.3">
      <c r="A19793" s="286" t="str">
        <f t="shared" si="618"/>
        <v>2020</v>
      </c>
      <c r="B19793" s="205" t="s">
        <v>691</v>
      </c>
      <c r="C19793" s="205" t="s">
        <v>692</v>
      </c>
      <c r="D19793" s="72" t="str">
        <f t="shared" si="619"/>
        <v>set/2020</v>
      </c>
      <c r="E19793" s="206">
        <v>44090</v>
      </c>
      <c r="F19793" s="205" t="s">
        <v>201</v>
      </c>
      <c r="G19793" s="205" t="s">
        <v>287</v>
      </c>
      <c r="H19793" s="207" t="s">
        <v>1887</v>
      </c>
      <c r="I19793" s="207" t="s">
        <v>123</v>
      </c>
      <c r="J19793" s="208">
        <v>1580674.21</v>
      </c>
      <c r="K19793" s="79" t="str">
        <f>IFERROR(IFERROR(VLOOKUP(I19793,'DE-PARA'!B:D,3,0),VLOOKUP(I19793,'DE-PARA'!C:D,2,0)),"NÃO ENCONTRADO")</f>
        <v>TEV – Transferências Entre Contas (Entradas)</v>
      </c>
      <c r="L19793" s="56" t="str">
        <f>VLOOKUP(K19793,'Base -Receita-Despesa'!$B:$AS,1,FALSE)</f>
        <v>TEV – Transferências Entre Contas (Entradas)</v>
      </c>
    </row>
    <row r="19794" spans="1:12" x14ac:dyDescent="0.3">
      <c r="A19794" s="286" t="str">
        <f t="shared" si="618"/>
        <v>2020</v>
      </c>
      <c r="B19794" s="205" t="s">
        <v>691</v>
      </c>
      <c r="C19794" s="205" t="s">
        <v>692</v>
      </c>
      <c r="D19794" s="72" t="str">
        <f t="shared" si="619"/>
        <v>set/2020</v>
      </c>
      <c r="E19794" s="206">
        <v>44090</v>
      </c>
      <c r="F19794" s="205" t="s">
        <v>201</v>
      </c>
      <c r="G19794" s="205" t="s">
        <v>287</v>
      </c>
      <c r="H19794" s="207" t="s">
        <v>1887</v>
      </c>
      <c r="I19794" s="207" t="s">
        <v>123</v>
      </c>
      <c r="J19794" s="208">
        <v>500000</v>
      </c>
      <c r="K19794" s="79" t="str">
        <f>IFERROR(IFERROR(VLOOKUP(I19794,'DE-PARA'!B:D,3,0),VLOOKUP(I19794,'DE-PARA'!C:D,2,0)),"NÃO ENCONTRADO")</f>
        <v>TEV – Transferências Entre Contas (Entradas)</v>
      </c>
      <c r="L19794" s="56" t="str">
        <f>VLOOKUP(K19794,'Base -Receita-Despesa'!$B:$AS,1,FALSE)</f>
        <v>TEV – Transferências Entre Contas (Entradas)</v>
      </c>
    </row>
    <row r="19795" spans="1:12" x14ac:dyDescent="0.3">
      <c r="A19795" s="286" t="str">
        <f t="shared" si="618"/>
        <v>2020</v>
      </c>
      <c r="B19795" s="205" t="s">
        <v>691</v>
      </c>
      <c r="C19795" s="205" t="s">
        <v>692</v>
      </c>
      <c r="D19795" s="72" t="str">
        <f t="shared" si="619"/>
        <v>set/2020</v>
      </c>
      <c r="E19795" s="206">
        <v>44090</v>
      </c>
      <c r="F19795" s="205" t="s">
        <v>3207</v>
      </c>
      <c r="G19795" s="205" t="s">
        <v>287</v>
      </c>
      <c r="H19795" s="207" t="s">
        <v>399</v>
      </c>
      <c r="I19795" s="207" t="s">
        <v>188</v>
      </c>
      <c r="J19795" s="207">
        <v>-201.25</v>
      </c>
      <c r="K19795" s="79" t="str">
        <f>IFERROR(IFERROR(VLOOKUP(I19795,'DE-PARA'!B:D,3,0),VLOOKUP(I19795,'DE-PARA'!C:D,2,0)),"NÃO ENCONTRADO")</f>
        <v>Tributos, Taxas e Contribuições</v>
      </c>
      <c r="L19795" s="56" t="str">
        <f>VLOOKUP(K19795,'Base -Receita-Despesa'!$B:$AS,1,FALSE)</f>
        <v>Tributos, Taxas e Contribuições</v>
      </c>
    </row>
    <row r="19796" spans="1:12" x14ac:dyDescent="0.3">
      <c r="A19796" s="286" t="str">
        <f t="shared" si="618"/>
        <v>2020</v>
      </c>
      <c r="B19796" s="205" t="s">
        <v>691</v>
      </c>
      <c r="C19796" s="205" t="s">
        <v>692</v>
      </c>
      <c r="D19796" s="72" t="str">
        <f t="shared" si="619"/>
        <v>set/2020</v>
      </c>
      <c r="E19796" s="206">
        <v>44090</v>
      </c>
      <c r="F19796" s="205" t="s">
        <v>3208</v>
      </c>
      <c r="G19796" s="205" t="s">
        <v>287</v>
      </c>
      <c r="H19796" s="207" t="s">
        <v>399</v>
      </c>
      <c r="I19796" s="207" t="s">
        <v>188</v>
      </c>
      <c r="J19796" s="207">
        <v>-216.56</v>
      </c>
      <c r="K19796" s="79" t="str">
        <f>IFERROR(IFERROR(VLOOKUP(I19796,'DE-PARA'!B:D,3,0),VLOOKUP(I19796,'DE-PARA'!C:D,2,0)),"NÃO ENCONTRADO")</f>
        <v>Tributos, Taxas e Contribuições</v>
      </c>
      <c r="L19796" s="56" t="str">
        <f>VLOOKUP(K19796,'Base -Receita-Despesa'!$B:$AS,1,FALSE)</f>
        <v>Tributos, Taxas e Contribuições</v>
      </c>
    </row>
    <row r="19797" spans="1:12" x14ac:dyDescent="0.3">
      <c r="A19797" s="286" t="str">
        <f t="shared" si="618"/>
        <v>2020</v>
      </c>
      <c r="B19797" s="205" t="s">
        <v>691</v>
      </c>
      <c r="C19797" s="205" t="s">
        <v>692</v>
      </c>
      <c r="D19797" s="72" t="str">
        <f t="shared" si="619"/>
        <v>set/2020</v>
      </c>
      <c r="E19797" s="206">
        <v>44090</v>
      </c>
      <c r="F19797" s="205" t="s">
        <v>3209</v>
      </c>
      <c r="G19797" s="205" t="s">
        <v>287</v>
      </c>
      <c r="H19797" s="207" t="s">
        <v>399</v>
      </c>
      <c r="I19797" s="207" t="s">
        <v>188</v>
      </c>
      <c r="J19797" s="207">
        <v>-201.25</v>
      </c>
      <c r="K19797" s="79" t="str">
        <f>IFERROR(IFERROR(VLOOKUP(I19797,'DE-PARA'!B:D,3,0),VLOOKUP(I19797,'DE-PARA'!C:D,2,0)),"NÃO ENCONTRADO")</f>
        <v>Tributos, Taxas e Contribuições</v>
      </c>
      <c r="L19797" s="56" t="str">
        <f>VLOOKUP(K19797,'Base -Receita-Despesa'!$B:$AS,1,FALSE)</f>
        <v>Tributos, Taxas e Contribuições</v>
      </c>
    </row>
    <row r="19798" spans="1:12" x14ac:dyDescent="0.3">
      <c r="A19798" s="286" t="str">
        <f t="shared" si="618"/>
        <v>2020</v>
      </c>
      <c r="B19798" s="205" t="s">
        <v>691</v>
      </c>
      <c r="C19798" s="205" t="s">
        <v>692</v>
      </c>
      <c r="D19798" s="72" t="str">
        <f t="shared" si="619"/>
        <v>set/2020</v>
      </c>
      <c r="E19798" s="206">
        <v>44090</v>
      </c>
      <c r="F19798" s="205" t="s">
        <v>3210</v>
      </c>
      <c r="G19798" s="205" t="s">
        <v>287</v>
      </c>
      <c r="H19798" s="207" t="s">
        <v>399</v>
      </c>
      <c r="I19798" s="207" t="s">
        <v>188</v>
      </c>
      <c r="J19798" s="207">
        <v>-201.25</v>
      </c>
      <c r="K19798" s="79" t="str">
        <f>IFERROR(IFERROR(VLOOKUP(I19798,'DE-PARA'!B:D,3,0),VLOOKUP(I19798,'DE-PARA'!C:D,2,0)),"NÃO ENCONTRADO")</f>
        <v>Tributos, Taxas e Contribuições</v>
      </c>
      <c r="L19798" s="56" t="str">
        <f>VLOOKUP(K19798,'Base -Receita-Despesa'!$B:$AS,1,FALSE)</f>
        <v>Tributos, Taxas e Contribuições</v>
      </c>
    </row>
    <row r="19799" spans="1:12" x14ac:dyDescent="0.3">
      <c r="A19799" s="286" t="str">
        <f t="shared" si="618"/>
        <v>2020</v>
      </c>
      <c r="B19799" s="205" t="s">
        <v>691</v>
      </c>
      <c r="C19799" s="205" t="s">
        <v>692</v>
      </c>
      <c r="D19799" s="72" t="str">
        <f t="shared" si="619"/>
        <v>set/2020</v>
      </c>
      <c r="E19799" s="206">
        <v>44090</v>
      </c>
      <c r="F19799" s="205" t="s">
        <v>3211</v>
      </c>
      <c r="G19799" s="205" t="s">
        <v>287</v>
      </c>
      <c r="H19799" s="207" t="s">
        <v>399</v>
      </c>
      <c r="I19799" s="207" t="s">
        <v>188</v>
      </c>
      <c r="J19799" s="207">
        <v>-216.56</v>
      </c>
      <c r="K19799" s="79" t="str">
        <f>IFERROR(IFERROR(VLOOKUP(I19799,'DE-PARA'!B:D,3,0),VLOOKUP(I19799,'DE-PARA'!C:D,2,0)),"NÃO ENCONTRADO")</f>
        <v>Tributos, Taxas e Contribuições</v>
      </c>
      <c r="L19799" s="56" t="str">
        <f>VLOOKUP(K19799,'Base -Receita-Despesa'!$B:$AS,1,FALSE)</f>
        <v>Tributos, Taxas e Contribuições</v>
      </c>
    </row>
    <row r="19800" spans="1:12" x14ac:dyDescent="0.3">
      <c r="A19800" s="286" t="str">
        <f t="shared" si="618"/>
        <v>2020</v>
      </c>
      <c r="B19800" s="205" t="s">
        <v>691</v>
      </c>
      <c r="C19800" s="205" t="s">
        <v>692</v>
      </c>
      <c r="D19800" s="72" t="str">
        <f t="shared" si="619"/>
        <v>set/2020</v>
      </c>
      <c r="E19800" s="206">
        <v>44090</v>
      </c>
      <c r="F19800" s="205">
        <v>188878</v>
      </c>
      <c r="G19800" s="205" t="s">
        <v>287</v>
      </c>
      <c r="H19800" s="207" t="s">
        <v>2928</v>
      </c>
      <c r="I19800" s="207" t="s">
        <v>134</v>
      </c>
      <c r="J19800" s="208">
        <v>-5270.34</v>
      </c>
      <c r="K19800" s="79" t="str">
        <f>IFERROR(IFERROR(VLOOKUP(I19800,'DE-PARA'!B:D,3,0),VLOOKUP(I19800,'DE-PARA'!C:D,2,0)),"NÃO ENCONTRADO")</f>
        <v>Serviços</v>
      </c>
      <c r="L19800" s="56" t="str">
        <f>VLOOKUP(K19800,'Base -Receita-Despesa'!$B:$AS,1,FALSE)</f>
        <v>Serviços</v>
      </c>
    </row>
    <row r="19801" spans="1:12" x14ac:dyDescent="0.3">
      <c r="A19801" s="286" t="str">
        <f t="shared" si="618"/>
        <v>2020</v>
      </c>
      <c r="B19801" s="205" t="s">
        <v>691</v>
      </c>
      <c r="C19801" s="205" t="s">
        <v>692</v>
      </c>
      <c r="D19801" s="72" t="str">
        <f t="shared" si="619"/>
        <v>set/2020</v>
      </c>
      <c r="E19801" s="206">
        <v>44090</v>
      </c>
      <c r="F19801" s="205">
        <v>127053</v>
      </c>
      <c r="G19801" s="205" t="s">
        <v>287</v>
      </c>
      <c r="H19801" s="207" t="s">
        <v>2308</v>
      </c>
      <c r="I19801" s="207" t="s">
        <v>251</v>
      </c>
      <c r="J19801" s="208">
        <v>-2784.52</v>
      </c>
      <c r="K19801" s="79" t="str">
        <f>IFERROR(IFERROR(VLOOKUP(I19801,'DE-PARA'!B:D,3,0),VLOOKUP(I19801,'DE-PARA'!C:D,2,0)),"NÃO ENCONTRADO")</f>
        <v>Materiais</v>
      </c>
      <c r="L19801" s="56" t="str">
        <f>VLOOKUP(K19801,'Base -Receita-Despesa'!$B:$AS,1,FALSE)</f>
        <v>Materiais</v>
      </c>
    </row>
    <row r="19802" spans="1:12" x14ac:dyDescent="0.3">
      <c r="A19802" s="286" t="str">
        <f t="shared" si="618"/>
        <v>2020</v>
      </c>
      <c r="B19802" s="205" t="s">
        <v>691</v>
      </c>
      <c r="C19802" s="205" t="s">
        <v>692</v>
      </c>
      <c r="D19802" s="72" t="str">
        <f t="shared" si="619"/>
        <v>set/2020</v>
      </c>
      <c r="E19802" s="206">
        <v>44090</v>
      </c>
      <c r="F19802" s="205">
        <v>129</v>
      </c>
      <c r="G19802" s="205" t="s">
        <v>287</v>
      </c>
      <c r="H19802" s="207" t="s">
        <v>1017</v>
      </c>
      <c r="I19802" s="207" t="s">
        <v>235</v>
      </c>
      <c r="J19802" s="208">
        <v>-57721.4</v>
      </c>
      <c r="K19802" s="79" t="str">
        <f>IFERROR(IFERROR(VLOOKUP(I19802,'DE-PARA'!B:D,3,0),VLOOKUP(I19802,'DE-PARA'!C:D,2,0)),"NÃO ENCONTRADO")</f>
        <v>Pessoal</v>
      </c>
      <c r="L19802" s="56" t="str">
        <f>VLOOKUP(K19802,'Base -Receita-Despesa'!$B:$AS,1,FALSE)</f>
        <v>Pessoal</v>
      </c>
    </row>
    <row r="19803" spans="1:12" x14ac:dyDescent="0.3">
      <c r="A19803" s="286" t="str">
        <f t="shared" si="618"/>
        <v>2020</v>
      </c>
      <c r="B19803" s="205" t="s">
        <v>691</v>
      </c>
      <c r="C19803" s="205" t="s">
        <v>692</v>
      </c>
      <c r="D19803" s="72" t="str">
        <f t="shared" si="619"/>
        <v>set/2020</v>
      </c>
      <c r="E19803" s="206">
        <v>44090</v>
      </c>
      <c r="F19803" s="205">
        <v>128</v>
      </c>
      <c r="G19803" s="205" t="s">
        <v>287</v>
      </c>
      <c r="H19803" s="207" t="s">
        <v>1017</v>
      </c>
      <c r="I19803" s="207" t="s">
        <v>235</v>
      </c>
      <c r="J19803" s="208">
        <v>-4877.8599999999997</v>
      </c>
      <c r="K19803" s="79" t="str">
        <f>IFERROR(IFERROR(VLOOKUP(I19803,'DE-PARA'!B:D,3,0),VLOOKUP(I19803,'DE-PARA'!C:D,2,0)),"NÃO ENCONTRADO")</f>
        <v>Pessoal</v>
      </c>
      <c r="L19803" s="56" t="str">
        <f>VLOOKUP(K19803,'Base -Receita-Despesa'!$B:$AS,1,FALSE)</f>
        <v>Pessoal</v>
      </c>
    </row>
    <row r="19804" spans="1:12" x14ac:dyDescent="0.3">
      <c r="A19804" s="286" t="str">
        <f t="shared" si="618"/>
        <v>2020</v>
      </c>
      <c r="B19804" s="205" t="s">
        <v>691</v>
      </c>
      <c r="C19804" s="205" t="s">
        <v>692</v>
      </c>
      <c r="D19804" s="72" t="str">
        <f t="shared" si="619"/>
        <v>set/2020</v>
      </c>
      <c r="E19804" s="206">
        <v>44090</v>
      </c>
      <c r="F19804" s="205">
        <v>6</v>
      </c>
      <c r="G19804" s="205" t="s">
        <v>287</v>
      </c>
      <c r="H19804" s="207" t="s">
        <v>3156</v>
      </c>
      <c r="I19804" s="207" t="s">
        <v>236</v>
      </c>
      <c r="J19804" s="208">
        <v>-25000</v>
      </c>
      <c r="K19804" s="79" t="str">
        <f>IFERROR(IFERROR(VLOOKUP(I19804,'DE-PARA'!B:D,3,0),VLOOKUP(I19804,'DE-PARA'!C:D,2,0)),"NÃO ENCONTRADO")</f>
        <v>Pessoal</v>
      </c>
      <c r="L19804" s="56" t="str">
        <f>VLOOKUP(K19804,'Base -Receita-Despesa'!$B:$AS,1,FALSE)</f>
        <v>Pessoal</v>
      </c>
    </row>
    <row r="19805" spans="1:12" x14ac:dyDescent="0.3">
      <c r="A19805" s="286" t="str">
        <f t="shared" si="618"/>
        <v>2020</v>
      </c>
      <c r="B19805" s="205" t="s">
        <v>691</v>
      </c>
      <c r="C19805" s="205" t="s">
        <v>692</v>
      </c>
      <c r="D19805" s="72" t="str">
        <f t="shared" si="619"/>
        <v>set/2020</v>
      </c>
      <c r="E19805" s="206">
        <v>44090</v>
      </c>
      <c r="F19805" s="205">
        <v>62</v>
      </c>
      <c r="G19805" s="205" t="s">
        <v>287</v>
      </c>
      <c r="H19805" s="207" t="s">
        <v>3053</v>
      </c>
      <c r="I19805" s="207" t="s">
        <v>235</v>
      </c>
      <c r="J19805" s="208">
        <v>-2400</v>
      </c>
      <c r="K19805" s="79" t="str">
        <f>IFERROR(IFERROR(VLOOKUP(I19805,'DE-PARA'!B:D,3,0),VLOOKUP(I19805,'DE-PARA'!C:D,2,0)),"NÃO ENCONTRADO")</f>
        <v>Pessoal</v>
      </c>
      <c r="L19805" s="56" t="str">
        <f>VLOOKUP(K19805,'Base -Receita-Despesa'!$B:$AS,1,FALSE)</f>
        <v>Pessoal</v>
      </c>
    </row>
    <row r="19806" spans="1:12" x14ac:dyDescent="0.3">
      <c r="A19806" s="286" t="str">
        <f t="shared" si="618"/>
        <v>2020</v>
      </c>
      <c r="B19806" s="205" t="s">
        <v>691</v>
      </c>
      <c r="C19806" s="205" t="s">
        <v>692</v>
      </c>
      <c r="D19806" s="72" t="str">
        <f t="shared" si="619"/>
        <v>set/2020</v>
      </c>
      <c r="E19806" s="206">
        <v>44090</v>
      </c>
      <c r="F19806" s="205">
        <v>72</v>
      </c>
      <c r="G19806" s="205" t="s">
        <v>287</v>
      </c>
      <c r="H19806" s="207" t="s">
        <v>3053</v>
      </c>
      <c r="I19806" s="207" t="s">
        <v>235</v>
      </c>
      <c r="J19806" s="208">
        <v>-4000</v>
      </c>
      <c r="K19806" s="79" t="str">
        <f>IFERROR(IFERROR(VLOOKUP(I19806,'DE-PARA'!B:D,3,0),VLOOKUP(I19806,'DE-PARA'!C:D,2,0)),"NÃO ENCONTRADO")</f>
        <v>Pessoal</v>
      </c>
      <c r="L19806" s="56" t="str">
        <f>VLOOKUP(K19806,'Base -Receita-Despesa'!$B:$AS,1,FALSE)</f>
        <v>Pessoal</v>
      </c>
    </row>
    <row r="19807" spans="1:12" x14ac:dyDescent="0.3">
      <c r="A19807" s="286" t="str">
        <f t="shared" si="618"/>
        <v>2020</v>
      </c>
      <c r="B19807" s="205" t="s">
        <v>691</v>
      </c>
      <c r="C19807" s="205" t="s">
        <v>692</v>
      </c>
      <c r="D19807" s="72" t="str">
        <f t="shared" si="619"/>
        <v>set/2020</v>
      </c>
      <c r="E19807" s="206">
        <v>44090</v>
      </c>
      <c r="F19807" s="205">
        <v>313</v>
      </c>
      <c r="G19807" s="205" t="s">
        <v>287</v>
      </c>
      <c r="H19807" s="207" t="s">
        <v>3075</v>
      </c>
      <c r="I19807" s="207" t="s">
        <v>235</v>
      </c>
      <c r="J19807" s="208">
        <v>-3900</v>
      </c>
      <c r="K19807" s="79" t="str">
        <f>IFERROR(IFERROR(VLOOKUP(I19807,'DE-PARA'!B:D,3,0),VLOOKUP(I19807,'DE-PARA'!C:D,2,0)),"NÃO ENCONTRADO")</f>
        <v>Pessoal</v>
      </c>
      <c r="L19807" s="56" t="str">
        <f>VLOOKUP(K19807,'Base -Receita-Despesa'!$B:$AS,1,FALSE)</f>
        <v>Pessoal</v>
      </c>
    </row>
    <row r="19808" spans="1:12" x14ac:dyDescent="0.3">
      <c r="A19808" s="286" t="str">
        <f t="shared" si="618"/>
        <v>2020</v>
      </c>
      <c r="B19808" s="205" t="s">
        <v>691</v>
      </c>
      <c r="C19808" s="205" t="s">
        <v>692</v>
      </c>
      <c r="D19808" s="72" t="str">
        <f t="shared" si="619"/>
        <v>set/2020</v>
      </c>
      <c r="E19808" s="206">
        <v>44090</v>
      </c>
      <c r="F19808" s="205">
        <v>322</v>
      </c>
      <c r="G19808" s="205" t="s">
        <v>287</v>
      </c>
      <c r="H19808" s="207" t="s">
        <v>3075</v>
      </c>
      <c r="I19808" s="207" t="s">
        <v>235</v>
      </c>
      <c r="J19808" s="208">
        <v>-6500</v>
      </c>
      <c r="K19808" s="79" t="str">
        <f>IFERROR(IFERROR(VLOOKUP(I19808,'DE-PARA'!B:D,3,0),VLOOKUP(I19808,'DE-PARA'!C:D,2,0)),"NÃO ENCONTRADO")</f>
        <v>Pessoal</v>
      </c>
      <c r="L19808" s="56" t="str">
        <f>VLOOKUP(K19808,'Base -Receita-Despesa'!$B:$AS,1,FALSE)</f>
        <v>Pessoal</v>
      </c>
    </row>
    <row r="19809" spans="1:12" x14ac:dyDescent="0.3">
      <c r="A19809" s="286" t="str">
        <f t="shared" si="618"/>
        <v>2020</v>
      </c>
      <c r="B19809" s="205" t="s">
        <v>691</v>
      </c>
      <c r="C19809" s="205" t="s">
        <v>692</v>
      </c>
      <c r="D19809" s="72" t="str">
        <f t="shared" si="619"/>
        <v>set/2020</v>
      </c>
      <c r="E19809" s="206">
        <v>44090</v>
      </c>
      <c r="F19809" s="205">
        <v>440</v>
      </c>
      <c r="G19809" s="205" t="s">
        <v>287</v>
      </c>
      <c r="H19809" s="207" t="s">
        <v>3032</v>
      </c>
      <c r="I19809" s="207" t="s">
        <v>235</v>
      </c>
      <c r="J19809" s="208">
        <v>-62902.96</v>
      </c>
      <c r="K19809" s="79" t="str">
        <f>IFERROR(IFERROR(VLOOKUP(I19809,'DE-PARA'!B:D,3,0),VLOOKUP(I19809,'DE-PARA'!C:D,2,0)),"NÃO ENCONTRADO")</f>
        <v>Pessoal</v>
      </c>
      <c r="L19809" s="56" t="str">
        <f>VLOOKUP(K19809,'Base -Receita-Despesa'!$B:$AS,1,FALSE)</f>
        <v>Pessoal</v>
      </c>
    </row>
    <row r="19810" spans="1:12" x14ac:dyDescent="0.3">
      <c r="A19810" s="286" t="str">
        <f t="shared" si="618"/>
        <v>2020</v>
      </c>
      <c r="B19810" s="205" t="s">
        <v>691</v>
      </c>
      <c r="C19810" s="205" t="s">
        <v>692</v>
      </c>
      <c r="D19810" s="72" t="str">
        <f t="shared" si="619"/>
        <v>set/2020</v>
      </c>
      <c r="E19810" s="206">
        <v>44090</v>
      </c>
      <c r="F19810" s="205">
        <v>434</v>
      </c>
      <c r="G19810" s="205" t="s">
        <v>287</v>
      </c>
      <c r="H19810" s="207" t="s">
        <v>3032</v>
      </c>
      <c r="I19810" s="207" t="s">
        <v>235</v>
      </c>
      <c r="J19810" s="208">
        <v>-39417</v>
      </c>
      <c r="K19810" s="79" t="str">
        <f>IFERROR(IFERROR(VLOOKUP(I19810,'DE-PARA'!B:D,3,0),VLOOKUP(I19810,'DE-PARA'!C:D,2,0)),"NÃO ENCONTRADO")</f>
        <v>Pessoal</v>
      </c>
      <c r="L19810" s="56" t="str">
        <f>VLOOKUP(K19810,'Base -Receita-Despesa'!$B:$AS,1,FALSE)</f>
        <v>Pessoal</v>
      </c>
    </row>
    <row r="19811" spans="1:12" x14ac:dyDescent="0.3">
      <c r="A19811" s="286" t="str">
        <f t="shared" si="618"/>
        <v>2020</v>
      </c>
      <c r="B19811" s="205" t="s">
        <v>691</v>
      </c>
      <c r="C19811" s="205" t="s">
        <v>692</v>
      </c>
      <c r="D19811" s="72" t="str">
        <f t="shared" si="619"/>
        <v>set/2020</v>
      </c>
      <c r="E19811" s="206">
        <v>44090</v>
      </c>
      <c r="F19811" s="205">
        <v>421</v>
      </c>
      <c r="G19811" s="205" t="s">
        <v>287</v>
      </c>
      <c r="H19811" s="207" t="s">
        <v>3032</v>
      </c>
      <c r="I19811" s="207" t="s">
        <v>235</v>
      </c>
      <c r="J19811" s="208">
        <v>-35883.550000000003</v>
      </c>
      <c r="K19811" s="79" t="str">
        <f>IFERROR(IFERROR(VLOOKUP(I19811,'DE-PARA'!B:D,3,0),VLOOKUP(I19811,'DE-PARA'!C:D,2,0)),"NÃO ENCONTRADO")</f>
        <v>Pessoal</v>
      </c>
      <c r="L19811" s="56" t="str">
        <f>VLOOKUP(K19811,'Base -Receita-Despesa'!$B:$AS,1,FALSE)</f>
        <v>Pessoal</v>
      </c>
    </row>
    <row r="19812" spans="1:12" x14ac:dyDescent="0.3">
      <c r="A19812" s="286" t="str">
        <f t="shared" si="618"/>
        <v>2020</v>
      </c>
      <c r="B19812" s="205" t="s">
        <v>691</v>
      </c>
      <c r="C19812" s="205" t="s">
        <v>692</v>
      </c>
      <c r="D19812" s="72" t="str">
        <f t="shared" si="619"/>
        <v>set/2020</v>
      </c>
      <c r="E19812" s="206">
        <v>44090</v>
      </c>
      <c r="F19812" s="205">
        <v>304</v>
      </c>
      <c r="G19812" s="205" t="s">
        <v>287</v>
      </c>
      <c r="H19812" s="207" t="s">
        <v>2116</v>
      </c>
      <c r="I19812" s="207" t="s">
        <v>235</v>
      </c>
      <c r="J19812" s="208">
        <v>-28191.13</v>
      </c>
      <c r="K19812" s="79" t="str">
        <f>IFERROR(IFERROR(VLOOKUP(I19812,'DE-PARA'!B:D,3,0),VLOOKUP(I19812,'DE-PARA'!C:D,2,0)),"NÃO ENCONTRADO")</f>
        <v>Pessoal</v>
      </c>
      <c r="L19812" s="56" t="str">
        <f>VLOOKUP(K19812,'Base -Receita-Despesa'!$B:$AS,1,FALSE)</f>
        <v>Pessoal</v>
      </c>
    </row>
    <row r="19813" spans="1:12" x14ac:dyDescent="0.3">
      <c r="A19813" s="286" t="str">
        <f t="shared" si="618"/>
        <v>2020</v>
      </c>
      <c r="B19813" s="205" t="s">
        <v>691</v>
      </c>
      <c r="C19813" s="205" t="s">
        <v>692</v>
      </c>
      <c r="D19813" s="72" t="str">
        <f t="shared" si="619"/>
        <v>set/2020</v>
      </c>
      <c r="E19813" s="206">
        <v>44090</v>
      </c>
      <c r="F19813" s="205">
        <v>780</v>
      </c>
      <c r="G19813" s="205" t="s">
        <v>287</v>
      </c>
      <c r="H19813" s="207" t="s">
        <v>3148</v>
      </c>
      <c r="I19813" s="207" t="s">
        <v>235</v>
      </c>
      <c r="J19813" s="208">
        <v>-16189.13</v>
      </c>
      <c r="K19813" s="79" t="str">
        <f>IFERROR(IFERROR(VLOOKUP(I19813,'DE-PARA'!B:D,3,0),VLOOKUP(I19813,'DE-PARA'!C:D,2,0)),"NÃO ENCONTRADO")</f>
        <v>Pessoal</v>
      </c>
      <c r="L19813" s="56" t="str">
        <f>VLOOKUP(K19813,'Base -Receita-Despesa'!$B:$AS,1,FALSE)</f>
        <v>Pessoal</v>
      </c>
    </row>
    <row r="19814" spans="1:12" x14ac:dyDescent="0.3">
      <c r="A19814" s="286" t="str">
        <f t="shared" si="618"/>
        <v>2020</v>
      </c>
      <c r="B19814" s="205" t="s">
        <v>691</v>
      </c>
      <c r="C19814" s="205" t="s">
        <v>692</v>
      </c>
      <c r="D19814" s="72" t="str">
        <f t="shared" si="619"/>
        <v>set/2020</v>
      </c>
      <c r="E19814" s="206">
        <v>44090</v>
      </c>
      <c r="F19814" s="205">
        <v>774</v>
      </c>
      <c r="G19814" s="205" t="s">
        <v>287</v>
      </c>
      <c r="H19814" s="207" t="s">
        <v>3148</v>
      </c>
      <c r="I19814" s="207" t="s">
        <v>235</v>
      </c>
      <c r="J19814" s="208">
        <v>-9713.4699999999993</v>
      </c>
      <c r="K19814" s="79" t="str">
        <f>IFERROR(IFERROR(VLOOKUP(I19814,'DE-PARA'!B:D,3,0),VLOOKUP(I19814,'DE-PARA'!C:D,2,0)),"NÃO ENCONTRADO")</f>
        <v>Pessoal</v>
      </c>
      <c r="L19814" s="56" t="str">
        <f>VLOOKUP(K19814,'Base -Receita-Despesa'!$B:$AS,1,FALSE)</f>
        <v>Pessoal</v>
      </c>
    </row>
    <row r="19815" spans="1:12" x14ac:dyDescent="0.3">
      <c r="A19815" s="286" t="str">
        <f t="shared" si="618"/>
        <v>2020</v>
      </c>
      <c r="B19815" s="205" t="s">
        <v>691</v>
      </c>
      <c r="C19815" s="205" t="s">
        <v>692</v>
      </c>
      <c r="D19815" s="72" t="str">
        <f t="shared" si="619"/>
        <v>set/2020</v>
      </c>
      <c r="E19815" s="206">
        <v>44090</v>
      </c>
      <c r="F19815" s="205">
        <v>16</v>
      </c>
      <c r="G19815" s="205" t="s">
        <v>287</v>
      </c>
      <c r="H19815" s="207" t="s">
        <v>3023</v>
      </c>
      <c r="I19815" s="207" t="s">
        <v>235</v>
      </c>
      <c r="J19815" s="208">
        <v>-14837.67</v>
      </c>
      <c r="K19815" s="79" t="str">
        <f>IFERROR(IFERROR(VLOOKUP(I19815,'DE-PARA'!B:D,3,0),VLOOKUP(I19815,'DE-PARA'!C:D,2,0)),"NÃO ENCONTRADO")</f>
        <v>Pessoal</v>
      </c>
      <c r="L19815" s="56" t="str">
        <f>VLOOKUP(K19815,'Base -Receita-Despesa'!$B:$AS,1,FALSE)</f>
        <v>Pessoal</v>
      </c>
    </row>
    <row r="19816" spans="1:12" x14ac:dyDescent="0.3">
      <c r="A19816" s="286" t="str">
        <f t="shared" si="618"/>
        <v>2020</v>
      </c>
      <c r="B19816" s="205" t="s">
        <v>691</v>
      </c>
      <c r="C19816" s="205" t="s">
        <v>692</v>
      </c>
      <c r="D19816" s="72" t="str">
        <f t="shared" si="619"/>
        <v>set/2020</v>
      </c>
      <c r="E19816" s="206">
        <v>44090</v>
      </c>
      <c r="F19816" s="205">
        <v>18</v>
      </c>
      <c r="G19816" s="205" t="s">
        <v>287</v>
      </c>
      <c r="H19816" s="207" t="s">
        <v>3023</v>
      </c>
      <c r="I19816" s="207" t="s">
        <v>235</v>
      </c>
      <c r="J19816" s="208">
        <v>-14837.67</v>
      </c>
      <c r="K19816" s="79" t="str">
        <f>IFERROR(IFERROR(VLOOKUP(I19816,'DE-PARA'!B:D,3,0),VLOOKUP(I19816,'DE-PARA'!C:D,2,0)),"NÃO ENCONTRADO")</f>
        <v>Pessoal</v>
      </c>
      <c r="L19816" s="56" t="str">
        <f>VLOOKUP(K19816,'Base -Receita-Despesa'!$B:$AS,1,FALSE)</f>
        <v>Pessoal</v>
      </c>
    </row>
    <row r="19817" spans="1:12" x14ac:dyDescent="0.3">
      <c r="A19817" s="286" t="str">
        <f t="shared" si="618"/>
        <v>2020</v>
      </c>
      <c r="B19817" s="205" t="s">
        <v>691</v>
      </c>
      <c r="C19817" s="205" t="s">
        <v>692</v>
      </c>
      <c r="D19817" s="72" t="str">
        <f t="shared" si="619"/>
        <v>set/2020</v>
      </c>
      <c r="E19817" s="206">
        <v>44090</v>
      </c>
      <c r="F19817" s="205">
        <v>19</v>
      </c>
      <c r="G19817" s="205" t="s">
        <v>287</v>
      </c>
      <c r="H19817" s="207" t="s">
        <v>3023</v>
      </c>
      <c r="I19817" s="207" t="s">
        <v>235</v>
      </c>
      <c r="J19817" s="208">
        <v>-24729.48</v>
      </c>
      <c r="K19817" s="79" t="str">
        <f>IFERROR(IFERROR(VLOOKUP(I19817,'DE-PARA'!B:D,3,0),VLOOKUP(I19817,'DE-PARA'!C:D,2,0)),"NÃO ENCONTRADO")</f>
        <v>Pessoal</v>
      </c>
      <c r="L19817" s="56" t="str">
        <f>VLOOKUP(K19817,'Base -Receita-Despesa'!$B:$AS,1,FALSE)</f>
        <v>Pessoal</v>
      </c>
    </row>
    <row r="19818" spans="1:12" x14ac:dyDescent="0.3">
      <c r="A19818" s="286" t="str">
        <f t="shared" si="618"/>
        <v>2020</v>
      </c>
      <c r="B19818" s="205" t="s">
        <v>691</v>
      </c>
      <c r="C19818" s="205" t="s">
        <v>692</v>
      </c>
      <c r="D19818" s="72" t="str">
        <f t="shared" si="619"/>
        <v>set/2020</v>
      </c>
      <c r="E19818" s="206">
        <v>44090</v>
      </c>
      <c r="F19818" s="205">
        <v>20</v>
      </c>
      <c r="G19818" s="205" t="s">
        <v>287</v>
      </c>
      <c r="H19818" s="207" t="s">
        <v>3023</v>
      </c>
      <c r="I19818" s="207" t="s">
        <v>235</v>
      </c>
      <c r="J19818" s="208">
        <v>-122192.7</v>
      </c>
      <c r="K19818" s="79" t="str">
        <f>IFERROR(IFERROR(VLOOKUP(I19818,'DE-PARA'!B:D,3,0),VLOOKUP(I19818,'DE-PARA'!C:D,2,0)),"NÃO ENCONTRADO")</f>
        <v>Pessoal</v>
      </c>
      <c r="L19818" s="56" t="str">
        <f>VLOOKUP(K19818,'Base -Receita-Despesa'!$B:$AS,1,FALSE)</f>
        <v>Pessoal</v>
      </c>
    </row>
    <row r="19819" spans="1:12" x14ac:dyDescent="0.3">
      <c r="A19819" s="286" t="str">
        <f t="shared" si="618"/>
        <v>2020</v>
      </c>
      <c r="B19819" s="205" t="s">
        <v>691</v>
      </c>
      <c r="C19819" s="205" t="s">
        <v>692</v>
      </c>
      <c r="D19819" s="72" t="str">
        <f t="shared" si="619"/>
        <v>set/2020</v>
      </c>
      <c r="E19819" s="206">
        <v>44090</v>
      </c>
      <c r="F19819" s="205">
        <v>21</v>
      </c>
      <c r="G19819" s="205" t="s">
        <v>287</v>
      </c>
      <c r="H19819" s="207" t="s">
        <v>3023</v>
      </c>
      <c r="I19819" s="207" t="s">
        <v>235</v>
      </c>
      <c r="J19819" s="208">
        <v>-24729.48</v>
      </c>
      <c r="K19819" s="79" t="str">
        <f>IFERROR(IFERROR(VLOOKUP(I19819,'DE-PARA'!B:D,3,0),VLOOKUP(I19819,'DE-PARA'!C:D,2,0)),"NÃO ENCONTRADO")</f>
        <v>Pessoal</v>
      </c>
      <c r="L19819" s="56" t="str">
        <f>VLOOKUP(K19819,'Base -Receita-Despesa'!$B:$AS,1,FALSE)</f>
        <v>Pessoal</v>
      </c>
    </row>
    <row r="19820" spans="1:12" x14ac:dyDescent="0.3">
      <c r="A19820" s="286" t="str">
        <f t="shared" si="618"/>
        <v>2020</v>
      </c>
      <c r="B19820" s="205" t="s">
        <v>691</v>
      </c>
      <c r="C19820" s="205" t="s">
        <v>692</v>
      </c>
      <c r="D19820" s="72" t="str">
        <f t="shared" si="619"/>
        <v>set/2020</v>
      </c>
      <c r="E19820" s="206">
        <v>44090</v>
      </c>
      <c r="F19820" s="205">
        <v>131</v>
      </c>
      <c r="G19820" s="205" t="s">
        <v>287</v>
      </c>
      <c r="H19820" s="207" t="s">
        <v>1017</v>
      </c>
      <c r="I19820" s="207" t="s">
        <v>235</v>
      </c>
      <c r="J19820" s="208">
        <v>-8129.78</v>
      </c>
      <c r="K19820" s="79" t="str">
        <f>IFERROR(IFERROR(VLOOKUP(I19820,'DE-PARA'!B:D,3,0),VLOOKUP(I19820,'DE-PARA'!C:D,2,0)),"NÃO ENCONTRADO")</f>
        <v>Pessoal</v>
      </c>
      <c r="L19820" s="56" t="str">
        <f>VLOOKUP(K19820,'Base -Receita-Despesa'!$B:$AS,1,FALSE)</f>
        <v>Pessoal</v>
      </c>
    </row>
    <row r="19821" spans="1:12" x14ac:dyDescent="0.3">
      <c r="A19821" s="286" t="str">
        <f t="shared" si="618"/>
        <v>2020</v>
      </c>
      <c r="B19821" s="205" t="s">
        <v>691</v>
      </c>
      <c r="C19821" s="205" t="s">
        <v>692</v>
      </c>
      <c r="D19821" s="72" t="str">
        <f t="shared" si="619"/>
        <v>set/2020</v>
      </c>
      <c r="E19821" s="206">
        <v>44090</v>
      </c>
      <c r="F19821" s="205">
        <v>47</v>
      </c>
      <c r="G19821" s="205" t="s">
        <v>287</v>
      </c>
      <c r="H19821" s="207" t="s">
        <v>3040</v>
      </c>
      <c r="I19821" s="207" t="s">
        <v>236</v>
      </c>
      <c r="J19821" s="208">
        <v>-20000</v>
      </c>
      <c r="K19821" s="79" t="str">
        <f>IFERROR(IFERROR(VLOOKUP(I19821,'DE-PARA'!B:D,3,0),VLOOKUP(I19821,'DE-PARA'!C:D,2,0)),"NÃO ENCONTRADO")</f>
        <v>Pessoal</v>
      </c>
      <c r="L19821" s="56" t="str">
        <f>VLOOKUP(K19821,'Base -Receita-Despesa'!$B:$AS,1,FALSE)</f>
        <v>Pessoal</v>
      </c>
    </row>
    <row r="19822" spans="1:12" x14ac:dyDescent="0.3">
      <c r="A19822" s="286" t="str">
        <f t="shared" si="618"/>
        <v>2020</v>
      </c>
      <c r="B19822" s="205" t="s">
        <v>691</v>
      </c>
      <c r="C19822" s="205" t="s">
        <v>692</v>
      </c>
      <c r="D19822" s="72" t="str">
        <f t="shared" si="619"/>
        <v>set/2020</v>
      </c>
      <c r="E19822" s="206">
        <v>44090</v>
      </c>
      <c r="F19822" s="205">
        <v>129</v>
      </c>
      <c r="G19822" s="205" t="s">
        <v>287</v>
      </c>
      <c r="H19822" s="207" t="s">
        <v>1017</v>
      </c>
      <c r="I19822" s="207" t="s">
        <v>235</v>
      </c>
      <c r="J19822" s="208">
        <v>-57721.4</v>
      </c>
      <c r="K19822" s="79" t="str">
        <f>IFERROR(IFERROR(VLOOKUP(I19822,'DE-PARA'!B:D,3,0),VLOOKUP(I19822,'DE-PARA'!C:D,2,0)),"NÃO ENCONTRADO")</f>
        <v>Pessoal</v>
      </c>
      <c r="L19822" s="56" t="str">
        <f>VLOOKUP(K19822,'Base -Receita-Despesa'!$B:$AS,1,FALSE)</f>
        <v>Pessoal</v>
      </c>
    </row>
    <row r="19823" spans="1:12" x14ac:dyDescent="0.3">
      <c r="A19823" s="286" t="str">
        <f t="shared" si="618"/>
        <v>2020</v>
      </c>
      <c r="B19823" s="205" t="s">
        <v>691</v>
      </c>
      <c r="C19823" s="205" t="s">
        <v>692</v>
      </c>
      <c r="D19823" s="72" t="str">
        <f t="shared" si="619"/>
        <v>set/2020</v>
      </c>
      <c r="E19823" s="206">
        <v>44090</v>
      </c>
      <c r="F19823" s="205">
        <v>128</v>
      </c>
      <c r="G19823" s="205" t="s">
        <v>287</v>
      </c>
      <c r="H19823" s="207" t="s">
        <v>1017</v>
      </c>
      <c r="I19823" s="207" t="s">
        <v>235</v>
      </c>
      <c r="J19823" s="208">
        <v>-4877.8599999999997</v>
      </c>
      <c r="K19823" s="79" t="str">
        <f>IFERROR(IFERROR(VLOOKUP(I19823,'DE-PARA'!B:D,3,0),VLOOKUP(I19823,'DE-PARA'!C:D,2,0)),"NÃO ENCONTRADO")</f>
        <v>Pessoal</v>
      </c>
      <c r="L19823" s="56" t="str">
        <f>VLOOKUP(K19823,'Base -Receita-Despesa'!$B:$AS,1,FALSE)</f>
        <v>Pessoal</v>
      </c>
    </row>
    <row r="19824" spans="1:12" x14ac:dyDescent="0.3">
      <c r="A19824" s="286" t="str">
        <f t="shared" si="618"/>
        <v>2020</v>
      </c>
      <c r="B19824" s="205" t="s">
        <v>691</v>
      </c>
      <c r="C19824" s="205" t="s">
        <v>692</v>
      </c>
      <c r="D19824" s="72" t="str">
        <f t="shared" si="619"/>
        <v>set/2020</v>
      </c>
      <c r="E19824" s="206">
        <v>44090</v>
      </c>
      <c r="F19824" s="205">
        <v>81</v>
      </c>
      <c r="G19824" s="205" t="s">
        <v>287</v>
      </c>
      <c r="H19824" s="207" t="s">
        <v>2309</v>
      </c>
      <c r="I19824" s="207" t="s">
        <v>260</v>
      </c>
      <c r="J19824" s="208">
        <v>-28201.43</v>
      </c>
      <c r="K19824" s="79" t="str">
        <f>IFERROR(IFERROR(VLOOKUP(I19824,'DE-PARA'!B:D,3,0),VLOOKUP(I19824,'DE-PARA'!C:D,2,0)),"NÃO ENCONTRADO")</f>
        <v>Serviços</v>
      </c>
      <c r="L19824" s="56" t="str">
        <f>VLOOKUP(K19824,'Base -Receita-Despesa'!$B:$AS,1,FALSE)</f>
        <v>Serviços</v>
      </c>
    </row>
    <row r="19825" spans="1:12" x14ac:dyDescent="0.3">
      <c r="A19825" s="286" t="str">
        <f t="shared" si="618"/>
        <v>2020</v>
      </c>
      <c r="B19825" s="205" t="s">
        <v>691</v>
      </c>
      <c r="C19825" s="205" t="s">
        <v>692</v>
      </c>
      <c r="D19825" s="72" t="str">
        <f t="shared" si="619"/>
        <v>set/2020</v>
      </c>
      <c r="E19825" s="206">
        <v>44090</v>
      </c>
      <c r="F19825" s="205">
        <v>38</v>
      </c>
      <c r="G19825" s="205" t="s">
        <v>287</v>
      </c>
      <c r="H19825" s="207" t="s">
        <v>3030</v>
      </c>
      <c r="I19825" s="207" t="s">
        <v>235</v>
      </c>
      <c r="J19825" s="208">
        <v>-45611.1</v>
      </c>
      <c r="K19825" s="79" t="str">
        <f>IFERROR(IFERROR(VLOOKUP(I19825,'DE-PARA'!B:D,3,0),VLOOKUP(I19825,'DE-PARA'!C:D,2,0)),"NÃO ENCONTRADO")</f>
        <v>Pessoal</v>
      </c>
      <c r="L19825" s="56" t="str">
        <f>VLOOKUP(K19825,'Base -Receita-Despesa'!$B:$AS,1,FALSE)</f>
        <v>Pessoal</v>
      </c>
    </row>
    <row r="19826" spans="1:12" x14ac:dyDescent="0.3">
      <c r="A19826" s="286" t="str">
        <f t="shared" si="618"/>
        <v>2020</v>
      </c>
      <c r="B19826" s="205" t="s">
        <v>691</v>
      </c>
      <c r="C19826" s="205" t="s">
        <v>692</v>
      </c>
      <c r="D19826" s="72" t="str">
        <f t="shared" si="619"/>
        <v>set/2020</v>
      </c>
      <c r="E19826" s="206">
        <v>44090</v>
      </c>
      <c r="F19826" s="205">
        <v>42</v>
      </c>
      <c r="G19826" s="205" t="s">
        <v>287</v>
      </c>
      <c r="H19826" s="207" t="s">
        <v>3030</v>
      </c>
      <c r="I19826" s="207" t="s">
        <v>235</v>
      </c>
      <c r="J19826" s="208">
        <v>-124374.71</v>
      </c>
      <c r="K19826" s="79" t="str">
        <f>IFERROR(IFERROR(VLOOKUP(I19826,'DE-PARA'!B:D,3,0),VLOOKUP(I19826,'DE-PARA'!C:D,2,0)),"NÃO ENCONTRADO")</f>
        <v>Pessoal</v>
      </c>
      <c r="L19826" s="56" t="str">
        <f>VLOOKUP(K19826,'Base -Receita-Despesa'!$B:$AS,1,FALSE)</f>
        <v>Pessoal</v>
      </c>
    </row>
    <row r="19827" spans="1:12" x14ac:dyDescent="0.3">
      <c r="A19827" s="286" t="str">
        <f t="shared" si="618"/>
        <v>2020</v>
      </c>
      <c r="B19827" s="205" t="s">
        <v>691</v>
      </c>
      <c r="C19827" s="205" t="s">
        <v>692</v>
      </c>
      <c r="D19827" s="72" t="str">
        <f t="shared" si="619"/>
        <v>set/2020</v>
      </c>
      <c r="E19827" s="206">
        <v>44090</v>
      </c>
      <c r="F19827" s="205">
        <v>43</v>
      </c>
      <c r="G19827" s="205" t="s">
        <v>287</v>
      </c>
      <c r="H19827" s="207" t="s">
        <v>3030</v>
      </c>
      <c r="I19827" s="207" t="s">
        <v>235</v>
      </c>
      <c r="J19827" s="208">
        <v>-74434.78</v>
      </c>
      <c r="K19827" s="79" t="str">
        <f>IFERROR(IFERROR(VLOOKUP(I19827,'DE-PARA'!B:D,3,0),VLOOKUP(I19827,'DE-PARA'!C:D,2,0)),"NÃO ENCONTRADO")</f>
        <v>Pessoal</v>
      </c>
      <c r="L19827" s="56" t="str">
        <f>VLOOKUP(K19827,'Base -Receita-Despesa'!$B:$AS,1,FALSE)</f>
        <v>Pessoal</v>
      </c>
    </row>
    <row r="19828" spans="1:12" x14ac:dyDescent="0.3">
      <c r="A19828" s="286" t="str">
        <f t="shared" si="618"/>
        <v>2020</v>
      </c>
      <c r="B19828" s="205" t="s">
        <v>691</v>
      </c>
      <c r="C19828" s="205" t="s">
        <v>692</v>
      </c>
      <c r="D19828" s="72" t="str">
        <f t="shared" si="619"/>
        <v>set/2020</v>
      </c>
      <c r="E19828" s="206">
        <v>44090</v>
      </c>
      <c r="F19828" s="205">
        <v>44</v>
      </c>
      <c r="G19828" s="205" t="s">
        <v>287</v>
      </c>
      <c r="H19828" s="207" t="s">
        <v>3030</v>
      </c>
      <c r="I19828" s="207" t="s">
        <v>235</v>
      </c>
      <c r="J19828" s="208">
        <v>-22805.55</v>
      </c>
      <c r="K19828" s="79" t="str">
        <f>IFERROR(IFERROR(VLOOKUP(I19828,'DE-PARA'!B:D,3,0),VLOOKUP(I19828,'DE-PARA'!C:D,2,0)),"NÃO ENCONTRADO")</f>
        <v>Pessoal</v>
      </c>
      <c r="L19828" s="56" t="str">
        <f>VLOOKUP(K19828,'Base -Receita-Despesa'!$B:$AS,1,FALSE)</f>
        <v>Pessoal</v>
      </c>
    </row>
    <row r="19829" spans="1:12" x14ac:dyDescent="0.3">
      <c r="A19829" s="286" t="str">
        <f t="shared" si="618"/>
        <v>2020</v>
      </c>
      <c r="B19829" s="205" t="s">
        <v>691</v>
      </c>
      <c r="C19829" s="205" t="s">
        <v>692</v>
      </c>
      <c r="D19829" s="72" t="str">
        <f t="shared" si="619"/>
        <v>set/2020</v>
      </c>
      <c r="E19829" s="206">
        <v>44090</v>
      </c>
      <c r="F19829" s="205">
        <v>125362</v>
      </c>
      <c r="G19829" s="205" t="s">
        <v>287</v>
      </c>
      <c r="H19829" s="207" t="s">
        <v>178</v>
      </c>
      <c r="I19829" s="207" t="s">
        <v>241</v>
      </c>
      <c r="J19829" s="208">
        <v>-5495</v>
      </c>
      <c r="K19829" s="79" t="str">
        <f>IFERROR(IFERROR(VLOOKUP(I19829,'DE-PARA'!B:D,3,0),VLOOKUP(I19829,'DE-PARA'!C:D,2,0)),"NÃO ENCONTRADO")</f>
        <v>Materiais</v>
      </c>
      <c r="L19829" s="56" t="str">
        <f>VLOOKUP(K19829,'Base -Receita-Despesa'!$B:$AS,1,FALSE)</f>
        <v>Materiais</v>
      </c>
    </row>
    <row r="19830" spans="1:12" x14ac:dyDescent="0.3">
      <c r="A19830" s="286" t="str">
        <f t="shared" si="618"/>
        <v>2020</v>
      </c>
      <c r="B19830" s="205" t="s">
        <v>691</v>
      </c>
      <c r="C19830" s="205" t="s">
        <v>692</v>
      </c>
      <c r="D19830" s="72" t="str">
        <f t="shared" si="619"/>
        <v>set/2020</v>
      </c>
      <c r="E19830" s="206">
        <v>44090</v>
      </c>
      <c r="F19830" s="205">
        <v>123244</v>
      </c>
      <c r="G19830" s="205" t="s">
        <v>287</v>
      </c>
      <c r="H19830" s="207" t="s">
        <v>178</v>
      </c>
      <c r="I19830" s="207" t="s">
        <v>241</v>
      </c>
      <c r="J19830" s="208">
        <v>-60888.32</v>
      </c>
      <c r="K19830" s="79" t="str">
        <f>IFERROR(IFERROR(VLOOKUP(I19830,'DE-PARA'!B:D,3,0),VLOOKUP(I19830,'DE-PARA'!C:D,2,0)),"NÃO ENCONTRADO")</f>
        <v>Materiais</v>
      </c>
      <c r="L19830" s="56" t="str">
        <f>VLOOKUP(K19830,'Base -Receita-Despesa'!$B:$AS,1,FALSE)</f>
        <v>Materiais</v>
      </c>
    </row>
    <row r="19831" spans="1:12" x14ac:dyDescent="0.3">
      <c r="A19831" s="286" t="str">
        <f t="shared" ref="A19831:A19894" si="620">IF(K19831="NÃO ENCONTRADO",0,RIGHT(D19831,4))</f>
        <v>2020</v>
      </c>
      <c r="B19831" s="205" t="s">
        <v>691</v>
      </c>
      <c r="C19831" s="205" t="s">
        <v>692</v>
      </c>
      <c r="D19831" s="72" t="str">
        <f t="shared" si="619"/>
        <v>set/2020</v>
      </c>
      <c r="E19831" s="206">
        <v>44090</v>
      </c>
      <c r="F19831" s="205">
        <v>123243</v>
      </c>
      <c r="G19831" s="205" t="s">
        <v>287</v>
      </c>
      <c r="H19831" s="207" t="s">
        <v>178</v>
      </c>
      <c r="I19831" s="207" t="s">
        <v>240</v>
      </c>
      <c r="J19831" s="208">
        <v>-22245.77</v>
      </c>
      <c r="K19831" s="79" t="str">
        <f>IFERROR(IFERROR(VLOOKUP(I19831,'DE-PARA'!B:D,3,0),VLOOKUP(I19831,'DE-PARA'!C:D,2,0)),"NÃO ENCONTRADO")</f>
        <v>Materiais</v>
      </c>
      <c r="L19831" s="56" t="str">
        <f>VLOOKUP(K19831,'Base -Receita-Despesa'!$B:$AS,1,FALSE)</f>
        <v>Materiais</v>
      </c>
    </row>
    <row r="19832" spans="1:12" x14ac:dyDescent="0.3">
      <c r="A19832" s="286" t="str">
        <f t="shared" si="620"/>
        <v>2020</v>
      </c>
      <c r="B19832" s="205" t="s">
        <v>691</v>
      </c>
      <c r="C19832" s="205" t="s">
        <v>692</v>
      </c>
      <c r="D19832" s="72" t="str">
        <f t="shared" si="619"/>
        <v>set/2020</v>
      </c>
      <c r="E19832" s="206">
        <v>44090</v>
      </c>
      <c r="F19832" s="205">
        <v>125650</v>
      </c>
      <c r="G19832" s="205" t="s">
        <v>287</v>
      </c>
      <c r="H19832" s="207" t="s">
        <v>178</v>
      </c>
      <c r="I19832" s="207" t="s">
        <v>241</v>
      </c>
      <c r="J19832" s="208">
        <v>-3297</v>
      </c>
      <c r="K19832" s="79" t="str">
        <f>IFERROR(IFERROR(VLOOKUP(I19832,'DE-PARA'!B:D,3,0),VLOOKUP(I19832,'DE-PARA'!C:D,2,0)),"NÃO ENCONTRADO")</f>
        <v>Materiais</v>
      </c>
      <c r="L19832" s="56" t="str">
        <f>VLOOKUP(K19832,'Base -Receita-Despesa'!$B:$AS,1,FALSE)</f>
        <v>Materiais</v>
      </c>
    </row>
    <row r="19833" spans="1:12" x14ac:dyDescent="0.3">
      <c r="A19833" s="286" t="str">
        <f t="shared" si="620"/>
        <v>2020</v>
      </c>
      <c r="B19833" s="205" t="s">
        <v>691</v>
      </c>
      <c r="C19833" s="205" t="s">
        <v>692</v>
      </c>
      <c r="D19833" s="72" t="str">
        <f t="shared" si="619"/>
        <v>set/2020</v>
      </c>
      <c r="E19833" s="206">
        <v>44090</v>
      </c>
      <c r="F19833" s="205">
        <v>125652</v>
      </c>
      <c r="G19833" s="205" t="s">
        <v>287</v>
      </c>
      <c r="H19833" s="207" t="s">
        <v>178</v>
      </c>
      <c r="I19833" s="207" t="s">
        <v>241</v>
      </c>
      <c r="J19833" s="208">
        <v>-5415.08</v>
      </c>
      <c r="K19833" s="79" t="str">
        <f>IFERROR(IFERROR(VLOOKUP(I19833,'DE-PARA'!B:D,3,0),VLOOKUP(I19833,'DE-PARA'!C:D,2,0)),"NÃO ENCONTRADO")</f>
        <v>Materiais</v>
      </c>
      <c r="L19833" s="56" t="str">
        <f>VLOOKUP(K19833,'Base -Receita-Despesa'!$B:$AS,1,FALSE)</f>
        <v>Materiais</v>
      </c>
    </row>
    <row r="19834" spans="1:12" x14ac:dyDescent="0.3">
      <c r="A19834" s="286" t="str">
        <f t="shared" si="620"/>
        <v>2020</v>
      </c>
      <c r="B19834" s="205" t="s">
        <v>691</v>
      </c>
      <c r="C19834" s="205" t="s">
        <v>692</v>
      </c>
      <c r="D19834" s="72" t="str">
        <f t="shared" si="619"/>
        <v>set/2020</v>
      </c>
      <c r="E19834" s="206">
        <v>44090</v>
      </c>
      <c r="F19834" s="205">
        <v>125651</v>
      </c>
      <c r="G19834" s="205" t="s">
        <v>287</v>
      </c>
      <c r="H19834" s="207" t="s">
        <v>178</v>
      </c>
      <c r="I19834" s="207" t="s">
        <v>241</v>
      </c>
      <c r="J19834" s="208">
        <v>-1850.55</v>
      </c>
      <c r="K19834" s="79" t="str">
        <f>IFERROR(IFERROR(VLOOKUP(I19834,'DE-PARA'!B:D,3,0),VLOOKUP(I19834,'DE-PARA'!C:D,2,0)),"NÃO ENCONTRADO")</f>
        <v>Materiais</v>
      </c>
      <c r="L19834" s="56" t="str">
        <f>VLOOKUP(K19834,'Base -Receita-Despesa'!$B:$AS,1,FALSE)</f>
        <v>Materiais</v>
      </c>
    </row>
    <row r="19835" spans="1:12" x14ac:dyDescent="0.3">
      <c r="A19835" s="286" t="str">
        <f t="shared" si="620"/>
        <v>2020</v>
      </c>
      <c r="B19835" s="205" t="s">
        <v>691</v>
      </c>
      <c r="C19835" s="205" t="s">
        <v>692</v>
      </c>
      <c r="D19835" s="72" t="str">
        <f t="shared" si="619"/>
        <v>set/2020</v>
      </c>
      <c r="E19835" s="206">
        <v>44090</v>
      </c>
      <c r="F19835" s="205">
        <v>125691</v>
      </c>
      <c r="G19835" s="205" t="s">
        <v>287</v>
      </c>
      <c r="H19835" s="207" t="s">
        <v>178</v>
      </c>
      <c r="I19835" s="207" t="s">
        <v>241</v>
      </c>
      <c r="J19835" s="208">
        <v>-8209.0499999999993</v>
      </c>
      <c r="K19835" s="79" t="str">
        <f>IFERROR(IFERROR(VLOOKUP(I19835,'DE-PARA'!B:D,3,0),VLOOKUP(I19835,'DE-PARA'!C:D,2,0)),"NÃO ENCONTRADO")</f>
        <v>Materiais</v>
      </c>
      <c r="L19835" s="56" t="str">
        <f>VLOOKUP(K19835,'Base -Receita-Despesa'!$B:$AS,1,FALSE)</f>
        <v>Materiais</v>
      </c>
    </row>
    <row r="19836" spans="1:12" x14ac:dyDescent="0.3">
      <c r="A19836" s="286" t="str">
        <f t="shared" si="620"/>
        <v>2020</v>
      </c>
      <c r="B19836" s="205" t="s">
        <v>691</v>
      </c>
      <c r="C19836" s="205" t="s">
        <v>692</v>
      </c>
      <c r="D19836" s="72" t="str">
        <f t="shared" si="619"/>
        <v>set/2020</v>
      </c>
      <c r="E19836" s="206">
        <v>44090</v>
      </c>
      <c r="F19836" s="205">
        <v>124445</v>
      </c>
      <c r="G19836" s="205" t="s">
        <v>287</v>
      </c>
      <c r="H19836" s="207" t="s">
        <v>178</v>
      </c>
      <c r="I19836" s="207" t="s">
        <v>240</v>
      </c>
      <c r="J19836" s="208">
        <v>-3674.6</v>
      </c>
      <c r="K19836" s="79" t="str">
        <f>IFERROR(IFERROR(VLOOKUP(I19836,'DE-PARA'!B:D,3,0),VLOOKUP(I19836,'DE-PARA'!C:D,2,0)),"NÃO ENCONTRADO")</f>
        <v>Materiais</v>
      </c>
      <c r="L19836" s="56" t="str">
        <f>VLOOKUP(K19836,'Base -Receita-Despesa'!$B:$AS,1,FALSE)</f>
        <v>Materiais</v>
      </c>
    </row>
    <row r="19837" spans="1:12" x14ac:dyDescent="0.3">
      <c r="A19837" s="286" t="str">
        <f t="shared" si="620"/>
        <v>2020</v>
      </c>
      <c r="B19837" s="205" t="s">
        <v>691</v>
      </c>
      <c r="C19837" s="205" t="s">
        <v>692</v>
      </c>
      <c r="D19837" s="72" t="str">
        <f t="shared" si="619"/>
        <v>set/2020</v>
      </c>
      <c r="E19837" s="206">
        <v>44090</v>
      </c>
      <c r="F19837" s="205">
        <v>130</v>
      </c>
      <c r="G19837" s="205" t="s">
        <v>287</v>
      </c>
      <c r="H19837" s="207" t="s">
        <v>1017</v>
      </c>
      <c r="I19837" s="207" t="s">
        <v>235</v>
      </c>
      <c r="J19837" s="208">
        <v>-96202.34</v>
      </c>
      <c r="K19837" s="79" t="str">
        <f>IFERROR(IFERROR(VLOOKUP(I19837,'DE-PARA'!B:D,3,0),VLOOKUP(I19837,'DE-PARA'!C:D,2,0)),"NÃO ENCONTRADO")</f>
        <v>Pessoal</v>
      </c>
      <c r="L19837" s="56" t="str">
        <f>VLOOKUP(K19837,'Base -Receita-Despesa'!$B:$AS,1,FALSE)</f>
        <v>Pessoal</v>
      </c>
    </row>
    <row r="19838" spans="1:12" x14ac:dyDescent="0.3">
      <c r="A19838" s="286" t="str">
        <f t="shared" si="620"/>
        <v>2020</v>
      </c>
      <c r="B19838" s="205" t="s">
        <v>691</v>
      </c>
      <c r="C19838" s="205" t="s">
        <v>692</v>
      </c>
      <c r="D19838" s="72" t="str">
        <f t="shared" si="619"/>
        <v>set/2020</v>
      </c>
      <c r="E19838" s="206">
        <v>44090</v>
      </c>
      <c r="F19838" s="205">
        <v>75</v>
      </c>
      <c r="G19838" s="205" t="s">
        <v>287</v>
      </c>
      <c r="H19838" s="207" t="s">
        <v>2309</v>
      </c>
      <c r="I19838" s="207" t="s">
        <v>260</v>
      </c>
      <c r="J19838" s="208">
        <v>-56402.86</v>
      </c>
      <c r="K19838" s="79" t="str">
        <f>IFERROR(IFERROR(VLOOKUP(I19838,'DE-PARA'!B:D,3,0),VLOOKUP(I19838,'DE-PARA'!C:D,2,0)),"NÃO ENCONTRADO")</f>
        <v>Serviços</v>
      </c>
      <c r="L19838" s="56" t="str">
        <f>VLOOKUP(K19838,'Base -Receita-Despesa'!$B:$AS,1,FALSE)</f>
        <v>Serviços</v>
      </c>
    </row>
    <row r="19839" spans="1:12" x14ac:dyDescent="0.3">
      <c r="A19839" s="286" t="str">
        <f t="shared" si="620"/>
        <v>2020</v>
      </c>
      <c r="B19839" s="205" t="s">
        <v>691</v>
      </c>
      <c r="C19839" s="205" t="s">
        <v>692</v>
      </c>
      <c r="D19839" s="72" t="str">
        <f t="shared" si="619"/>
        <v>set/2020</v>
      </c>
      <c r="E19839" s="206">
        <v>44090</v>
      </c>
      <c r="F19839" s="205">
        <v>77</v>
      </c>
      <c r="G19839" s="205" t="s">
        <v>287</v>
      </c>
      <c r="H19839" s="207" t="s">
        <v>2309</v>
      </c>
      <c r="I19839" s="207" t="s">
        <v>260</v>
      </c>
      <c r="J19839" s="208">
        <v>-56402.86</v>
      </c>
      <c r="K19839" s="79" t="str">
        <f>IFERROR(IFERROR(VLOOKUP(I19839,'DE-PARA'!B:D,3,0),VLOOKUP(I19839,'DE-PARA'!C:D,2,0)),"NÃO ENCONTRADO")</f>
        <v>Serviços</v>
      </c>
      <c r="L19839" s="56" t="str">
        <f>VLOOKUP(K19839,'Base -Receita-Despesa'!$B:$AS,1,FALSE)</f>
        <v>Serviços</v>
      </c>
    </row>
    <row r="19840" spans="1:12" x14ac:dyDescent="0.3">
      <c r="A19840" s="286" t="str">
        <f t="shared" si="620"/>
        <v>2020</v>
      </c>
      <c r="B19840" s="205" t="s">
        <v>691</v>
      </c>
      <c r="C19840" s="205" t="s">
        <v>692</v>
      </c>
      <c r="D19840" s="72" t="str">
        <f t="shared" si="619"/>
        <v>set/2020</v>
      </c>
      <c r="E19840" s="206">
        <v>44090</v>
      </c>
      <c r="F19840" s="205">
        <v>7</v>
      </c>
      <c r="G19840" s="205" t="s">
        <v>287</v>
      </c>
      <c r="H19840" s="207" t="s">
        <v>3212</v>
      </c>
      <c r="I19840" s="207" t="s">
        <v>236</v>
      </c>
      <c r="J19840" s="208">
        <v>-10000</v>
      </c>
      <c r="K19840" s="79" t="str">
        <f>IFERROR(IFERROR(VLOOKUP(I19840,'DE-PARA'!B:D,3,0),VLOOKUP(I19840,'DE-PARA'!C:D,2,0)),"NÃO ENCONTRADO")</f>
        <v>Pessoal</v>
      </c>
      <c r="L19840" s="56" t="str">
        <f>VLOOKUP(K19840,'Base -Receita-Despesa'!$B:$AS,1,FALSE)</f>
        <v>Pessoal</v>
      </c>
    </row>
    <row r="19841" spans="1:12" x14ac:dyDescent="0.3">
      <c r="A19841" s="286" t="str">
        <f t="shared" si="620"/>
        <v>2020</v>
      </c>
      <c r="B19841" s="205" t="s">
        <v>691</v>
      </c>
      <c r="C19841" s="205" t="s">
        <v>692</v>
      </c>
      <c r="D19841" s="72" t="str">
        <f t="shared" si="619"/>
        <v>set/2020</v>
      </c>
      <c r="E19841" s="206">
        <v>44090</v>
      </c>
      <c r="F19841" s="205">
        <v>78497</v>
      </c>
      <c r="G19841" s="205" t="s">
        <v>303</v>
      </c>
      <c r="H19841" s="207" t="s">
        <v>2780</v>
      </c>
      <c r="I19841" s="207" t="s">
        <v>240</v>
      </c>
      <c r="J19841" s="230">
        <v>-3585</v>
      </c>
      <c r="K19841" s="79" t="str">
        <f>IFERROR(IFERROR(VLOOKUP(I19841,'DE-PARA'!B:D,3,0),VLOOKUP(I19841,'DE-PARA'!C:D,2,0)),"NÃO ENCONTRADO")</f>
        <v>Materiais</v>
      </c>
      <c r="L19841" s="56" t="str">
        <f>VLOOKUP(K19841,'Base -Receita-Despesa'!$B:$AS,1,FALSE)</f>
        <v>Materiais</v>
      </c>
    </row>
    <row r="19842" spans="1:12" x14ac:dyDescent="0.3">
      <c r="A19842" s="286" t="str">
        <f t="shared" si="620"/>
        <v>2020</v>
      </c>
      <c r="B19842" s="205" t="s">
        <v>691</v>
      </c>
      <c r="C19842" s="205" t="s">
        <v>692</v>
      </c>
      <c r="D19842" s="72" t="str">
        <f t="shared" si="619"/>
        <v>set/2020</v>
      </c>
      <c r="E19842" s="206">
        <v>44090</v>
      </c>
      <c r="F19842" s="205">
        <v>78475</v>
      </c>
      <c r="G19842" s="205" t="s">
        <v>303</v>
      </c>
      <c r="H19842" s="207" t="s">
        <v>2780</v>
      </c>
      <c r="I19842" s="207" t="s">
        <v>240</v>
      </c>
      <c r="J19842" s="230">
        <v>-1733.4</v>
      </c>
      <c r="K19842" s="79" t="str">
        <f>IFERROR(IFERROR(VLOOKUP(I19842,'DE-PARA'!B:D,3,0),VLOOKUP(I19842,'DE-PARA'!C:D,2,0)),"NÃO ENCONTRADO")</f>
        <v>Materiais</v>
      </c>
      <c r="L19842" s="56" t="str">
        <f>VLOOKUP(K19842,'Base -Receita-Despesa'!$B:$AS,1,FALSE)</f>
        <v>Materiais</v>
      </c>
    </row>
    <row r="19843" spans="1:12" x14ac:dyDescent="0.3">
      <c r="A19843" s="286" t="str">
        <f t="shared" si="620"/>
        <v>2020</v>
      </c>
      <c r="B19843" s="205" t="s">
        <v>691</v>
      </c>
      <c r="C19843" s="205" t="s">
        <v>692</v>
      </c>
      <c r="D19843" s="72" t="str">
        <f t="shared" si="619"/>
        <v>set/2020</v>
      </c>
      <c r="E19843" s="206">
        <v>44090</v>
      </c>
      <c r="F19843" s="205">
        <v>78496</v>
      </c>
      <c r="G19843" s="205" t="s">
        <v>303</v>
      </c>
      <c r="H19843" s="207" t="s">
        <v>2780</v>
      </c>
      <c r="I19843" s="207" t="s">
        <v>240</v>
      </c>
      <c r="J19843" s="230">
        <v>-7975</v>
      </c>
      <c r="K19843" s="79" t="str">
        <f>IFERROR(IFERROR(VLOOKUP(I19843,'DE-PARA'!B:D,3,0),VLOOKUP(I19843,'DE-PARA'!C:D,2,0)),"NÃO ENCONTRADO")</f>
        <v>Materiais</v>
      </c>
      <c r="L19843" s="56" t="str">
        <f>VLOOKUP(K19843,'Base -Receita-Despesa'!$B:$AS,1,FALSE)</f>
        <v>Materiais</v>
      </c>
    </row>
    <row r="19844" spans="1:12" x14ac:dyDescent="0.3">
      <c r="A19844" s="286" t="str">
        <f t="shared" si="620"/>
        <v>2020</v>
      </c>
      <c r="B19844" s="205" t="s">
        <v>691</v>
      </c>
      <c r="C19844" s="205" t="s">
        <v>692</v>
      </c>
      <c r="D19844" s="72" t="str">
        <f t="shared" ref="D19844:D19907" si="621">TEXT(E19844,"mmm/aaaa")</f>
        <v>set/2020</v>
      </c>
      <c r="E19844" s="206">
        <v>44090</v>
      </c>
      <c r="F19844" s="205">
        <v>78199</v>
      </c>
      <c r="G19844" s="205" t="s">
        <v>303</v>
      </c>
      <c r="H19844" s="207" t="s">
        <v>2780</v>
      </c>
      <c r="I19844" s="207" t="s">
        <v>240</v>
      </c>
      <c r="J19844" s="230">
        <v>-5998.8</v>
      </c>
      <c r="K19844" s="79" t="str">
        <f>IFERROR(IFERROR(VLOOKUP(I19844,'DE-PARA'!B:D,3,0),VLOOKUP(I19844,'DE-PARA'!C:D,2,0)),"NÃO ENCONTRADO")</f>
        <v>Materiais</v>
      </c>
      <c r="L19844" s="56" t="str">
        <f>VLOOKUP(K19844,'Base -Receita-Despesa'!$B:$AS,1,FALSE)</f>
        <v>Materiais</v>
      </c>
    </row>
    <row r="19845" spans="1:12" x14ac:dyDescent="0.3">
      <c r="A19845" s="286" t="str">
        <f t="shared" si="620"/>
        <v>2020</v>
      </c>
      <c r="B19845" s="205" t="s">
        <v>691</v>
      </c>
      <c r="C19845" s="205" t="s">
        <v>692</v>
      </c>
      <c r="D19845" s="72" t="str">
        <f t="shared" si="621"/>
        <v>set/2020</v>
      </c>
      <c r="E19845" s="206">
        <v>44090</v>
      </c>
      <c r="F19845" s="205">
        <v>78198</v>
      </c>
      <c r="G19845" s="205" t="s">
        <v>303</v>
      </c>
      <c r="H19845" s="207" t="s">
        <v>2780</v>
      </c>
      <c r="I19845" s="207" t="s">
        <v>240</v>
      </c>
      <c r="J19845" s="229">
        <v>-25.2</v>
      </c>
      <c r="K19845" s="79" t="str">
        <f>IFERROR(IFERROR(VLOOKUP(I19845,'DE-PARA'!B:D,3,0),VLOOKUP(I19845,'DE-PARA'!C:D,2,0)),"NÃO ENCONTRADO")</f>
        <v>Materiais</v>
      </c>
      <c r="L19845" s="56" t="str">
        <f>VLOOKUP(K19845,'Base -Receita-Despesa'!$B:$AS,1,FALSE)</f>
        <v>Materiais</v>
      </c>
    </row>
    <row r="19846" spans="1:12" x14ac:dyDescent="0.3">
      <c r="A19846" s="286" t="str">
        <f t="shared" si="620"/>
        <v>2020</v>
      </c>
      <c r="B19846" s="205" t="s">
        <v>691</v>
      </c>
      <c r="C19846" s="205" t="s">
        <v>692</v>
      </c>
      <c r="D19846" s="72" t="str">
        <f t="shared" si="621"/>
        <v>set/2020</v>
      </c>
      <c r="E19846" s="206">
        <v>44090</v>
      </c>
      <c r="F19846" s="205">
        <v>78200</v>
      </c>
      <c r="G19846" s="205" t="s">
        <v>303</v>
      </c>
      <c r="H19846" s="207" t="s">
        <v>2780</v>
      </c>
      <c r="I19846" s="207" t="s">
        <v>240</v>
      </c>
      <c r="J19846" s="230">
        <v>-3737</v>
      </c>
      <c r="K19846" s="79" t="str">
        <f>IFERROR(IFERROR(VLOOKUP(I19846,'DE-PARA'!B:D,3,0),VLOOKUP(I19846,'DE-PARA'!C:D,2,0)),"NÃO ENCONTRADO")</f>
        <v>Materiais</v>
      </c>
      <c r="L19846" s="56" t="str">
        <f>VLOOKUP(K19846,'Base -Receita-Despesa'!$B:$AS,1,FALSE)</f>
        <v>Materiais</v>
      </c>
    </row>
    <row r="19847" spans="1:12" x14ac:dyDescent="0.3">
      <c r="A19847" s="286" t="str">
        <f t="shared" si="620"/>
        <v>2020</v>
      </c>
      <c r="B19847" s="205" t="s">
        <v>691</v>
      </c>
      <c r="C19847" s="205" t="s">
        <v>692</v>
      </c>
      <c r="D19847" s="72" t="str">
        <f t="shared" si="621"/>
        <v>set/2020</v>
      </c>
      <c r="E19847" s="206">
        <v>44090</v>
      </c>
      <c r="F19847" s="205">
        <v>78201</v>
      </c>
      <c r="G19847" s="205" t="s">
        <v>303</v>
      </c>
      <c r="H19847" s="207" t="s">
        <v>2780</v>
      </c>
      <c r="I19847" s="207" t="s">
        <v>240</v>
      </c>
      <c r="J19847" s="230">
        <v>-1120</v>
      </c>
      <c r="K19847" s="79" t="str">
        <f>IFERROR(IFERROR(VLOOKUP(I19847,'DE-PARA'!B:D,3,0),VLOOKUP(I19847,'DE-PARA'!C:D,2,0)),"NÃO ENCONTRADO")</f>
        <v>Materiais</v>
      </c>
      <c r="L19847" s="56" t="str">
        <f>VLOOKUP(K19847,'Base -Receita-Despesa'!$B:$AS,1,FALSE)</f>
        <v>Materiais</v>
      </c>
    </row>
    <row r="19848" spans="1:12" x14ac:dyDescent="0.3">
      <c r="A19848" s="286" t="str">
        <f t="shared" si="620"/>
        <v>2020</v>
      </c>
      <c r="B19848" s="205" t="s">
        <v>691</v>
      </c>
      <c r="C19848" s="205" t="s">
        <v>692</v>
      </c>
      <c r="D19848" s="72" t="str">
        <f t="shared" si="621"/>
        <v>set/2020</v>
      </c>
      <c r="E19848" s="206">
        <v>44090</v>
      </c>
      <c r="F19848" s="205">
        <v>78203</v>
      </c>
      <c r="G19848" s="205" t="s">
        <v>303</v>
      </c>
      <c r="H19848" s="207" t="s">
        <v>2780</v>
      </c>
      <c r="I19848" s="207" t="s">
        <v>240</v>
      </c>
      <c r="J19848" s="230">
        <v>-8540.7999999999993</v>
      </c>
      <c r="K19848" s="79" t="str">
        <f>IFERROR(IFERROR(VLOOKUP(I19848,'DE-PARA'!B:D,3,0),VLOOKUP(I19848,'DE-PARA'!C:D,2,0)),"NÃO ENCONTRADO")</f>
        <v>Materiais</v>
      </c>
      <c r="L19848" s="56" t="str">
        <f>VLOOKUP(K19848,'Base -Receita-Despesa'!$B:$AS,1,FALSE)</f>
        <v>Materiais</v>
      </c>
    </row>
    <row r="19849" spans="1:12" x14ac:dyDescent="0.3">
      <c r="A19849" s="286" t="str">
        <f t="shared" si="620"/>
        <v>2020</v>
      </c>
      <c r="B19849" s="205" t="s">
        <v>691</v>
      </c>
      <c r="C19849" s="205" t="s">
        <v>692</v>
      </c>
      <c r="D19849" s="72" t="str">
        <f t="shared" si="621"/>
        <v>set/2020</v>
      </c>
      <c r="E19849" s="206">
        <v>44090</v>
      </c>
      <c r="F19849" s="205">
        <v>78202</v>
      </c>
      <c r="G19849" s="205" t="s">
        <v>303</v>
      </c>
      <c r="H19849" s="207" t="s">
        <v>2780</v>
      </c>
      <c r="I19849" s="207" t="s">
        <v>240</v>
      </c>
      <c r="J19849" s="230">
        <v>-6380</v>
      </c>
      <c r="K19849" s="79" t="str">
        <f>IFERROR(IFERROR(VLOOKUP(I19849,'DE-PARA'!B:D,3,0),VLOOKUP(I19849,'DE-PARA'!C:D,2,0)),"NÃO ENCONTRADO")</f>
        <v>Materiais</v>
      </c>
      <c r="L19849" s="56" t="str">
        <f>VLOOKUP(K19849,'Base -Receita-Despesa'!$B:$AS,1,FALSE)</f>
        <v>Materiais</v>
      </c>
    </row>
    <row r="19850" spans="1:12" x14ac:dyDescent="0.3">
      <c r="A19850" s="286" t="str">
        <f t="shared" si="620"/>
        <v>2020</v>
      </c>
      <c r="B19850" s="205" t="s">
        <v>691</v>
      </c>
      <c r="C19850" s="205" t="s">
        <v>692</v>
      </c>
      <c r="D19850" s="72" t="str">
        <f t="shared" si="621"/>
        <v>set/2020</v>
      </c>
      <c r="E19850" s="206">
        <v>44090</v>
      </c>
      <c r="F19850" s="205">
        <v>78205</v>
      </c>
      <c r="G19850" s="205" t="s">
        <v>303</v>
      </c>
      <c r="H19850" s="207" t="s">
        <v>2780</v>
      </c>
      <c r="I19850" s="207" t="s">
        <v>240</v>
      </c>
      <c r="J19850" s="230">
        <v>-7160</v>
      </c>
      <c r="K19850" s="79" t="str">
        <f>IFERROR(IFERROR(VLOOKUP(I19850,'DE-PARA'!B:D,3,0),VLOOKUP(I19850,'DE-PARA'!C:D,2,0)),"NÃO ENCONTRADO")</f>
        <v>Materiais</v>
      </c>
      <c r="L19850" s="56" t="str">
        <f>VLOOKUP(K19850,'Base -Receita-Despesa'!$B:$AS,1,FALSE)</f>
        <v>Materiais</v>
      </c>
    </row>
    <row r="19851" spans="1:12" x14ac:dyDescent="0.3">
      <c r="A19851" s="286" t="str">
        <f t="shared" si="620"/>
        <v>2020</v>
      </c>
      <c r="B19851" s="205" t="s">
        <v>691</v>
      </c>
      <c r="C19851" s="205" t="s">
        <v>692</v>
      </c>
      <c r="D19851" s="72" t="str">
        <f t="shared" si="621"/>
        <v>set/2020</v>
      </c>
      <c r="E19851" s="206">
        <v>44090</v>
      </c>
      <c r="F19851" s="205">
        <v>36148</v>
      </c>
      <c r="G19851" s="205" t="s">
        <v>287</v>
      </c>
      <c r="H19851" s="207" t="s">
        <v>1059</v>
      </c>
      <c r="I19851" s="207" t="s">
        <v>261</v>
      </c>
      <c r="J19851" s="208">
        <v>-14704.32</v>
      </c>
      <c r="K19851" s="79" t="str">
        <f>IFERROR(IFERROR(VLOOKUP(I19851,'DE-PARA'!B:D,3,0),VLOOKUP(I19851,'DE-PARA'!C:D,2,0)),"NÃO ENCONTRADO")</f>
        <v>Serviços</v>
      </c>
      <c r="L19851" s="56" t="str">
        <f>VLOOKUP(K19851,'Base -Receita-Despesa'!$B:$AS,1,FALSE)</f>
        <v>Serviços</v>
      </c>
    </row>
    <row r="19852" spans="1:12" x14ac:dyDescent="0.3">
      <c r="A19852" s="286" t="str">
        <f t="shared" si="620"/>
        <v>2020</v>
      </c>
      <c r="B19852" s="205" t="s">
        <v>691</v>
      </c>
      <c r="C19852" s="205" t="s">
        <v>692</v>
      </c>
      <c r="D19852" s="72" t="str">
        <f t="shared" si="621"/>
        <v>set/2020</v>
      </c>
      <c r="E19852" s="206">
        <v>44090</v>
      </c>
      <c r="F19852" s="205">
        <v>118</v>
      </c>
      <c r="G19852" s="205" t="s">
        <v>287</v>
      </c>
      <c r="H19852" s="207" t="s">
        <v>2001</v>
      </c>
      <c r="I19852" s="207" t="s">
        <v>137</v>
      </c>
      <c r="J19852" s="208">
        <v>-6528.86</v>
      </c>
      <c r="K19852" s="79" t="str">
        <f>IFERROR(IFERROR(VLOOKUP(I19852,'DE-PARA'!B:D,3,0),VLOOKUP(I19852,'DE-PARA'!C:D,2,0)),"NÃO ENCONTRADO")</f>
        <v>Materiais</v>
      </c>
      <c r="L19852" s="56" t="str">
        <f>VLOOKUP(K19852,'Base -Receita-Despesa'!$B:$AS,1,FALSE)</f>
        <v>Materiais</v>
      </c>
    </row>
    <row r="19853" spans="1:12" x14ac:dyDescent="0.3">
      <c r="A19853" s="286" t="str">
        <f t="shared" si="620"/>
        <v>2020</v>
      </c>
      <c r="B19853" s="205" t="s">
        <v>691</v>
      </c>
      <c r="C19853" s="205" t="s">
        <v>692</v>
      </c>
      <c r="D19853" s="72" t="str">
        <f t="shared" si="621"/>
        <v>set/2020</v>
      </c>
      <c r="E19853" s="206">
        <v>44090</v>
      </c>
      <c r="F19853" s="205">
        <v>120</v>
      </c>
      <c r="G19853" s="205" t="s">
        <v>287</v>
      </c>
      <c r="H19853" s="207" t="s">
        <v>2001</v>
      </c>
      <c r="I19853" s="207" t="s">
        <v>137</v>
      </c>
      <c r="J19853" s="208">
        <v>-12930.47</v>
      </c>
      <c r="K19853" s="79" t="str">
        <f>IFERROR(IFERROR(VLOOKUP(I19853,'DE-PARA'!B:D,3,0),VLOOKUP(I19853,'DE-PARA'!C:D,2,0)),"NÃO ENCONTRADO")</f>
        <v>Materiais</v>
      </c>
      <c r="L19853" s="56" t="str">
        <f>VLOOKUP(K19853,'Base -Receita-Despesa'!$B:$AS,1,FALSE)</f>
        <v>Materiais</v>
      </c>
    </row>
    <row r="19854" spans="1:12" x14ac:dyDescent="0.3">
      <c r="A19854" s="286" t="str">
        <f t="shared" si="620"/>
        <v>2020</v>
      </c>
      <c r="B19854" s="205" t="s">
        <v>691</v>
      </c>
      <c r="C19854" s="205" t="s">
        <v>692</v>
      </c>
      <c r="D19854" s="72" t="str">
        <f t="shared" si="621"/>
        <v>set/2020</v>
      </c>
      <c r="E19854" s="206">
        <v>44090</v>
      </c>
      <c r="F19854" s="205">
        <v>117</v>
      </c>
      <c r="G19854" s="205" t="s">
        <v>287</v>
      </c>
      <c r="H19854" s="207" t="s">
        <v>2001</v>
      </c>
      <c r="I19854" s="207" t="s">
        <v>137</v>
      </c>
      <c r="J19854" s="208">
        <v>-37022.03</v>
      </c>
      <c r="K19854" s="79" t="str">
        <f>IFERROR(IFERROR(VLOOKUP(I19854,'DE-PARA'!B:D,3,0),VLOOKUP(I19854,'DE-PARA'!C:D,2,0)),"NÃO ENCONTRADO")</f>
        <v>Materiais</v>
      </c>
      <c r="L19854" s="56" t="str">
        <f>VLOOKUP(K19854,'Base -Receita-Despesa'!$B:$AS,1,FALSE)</f>
        <v>Materiais</v>
      </c>
    </row>
    <row r="19855" spans="1:12" x14ac:dyDescent="0.3">
      <c r="A19855" s="286" t="str">
        <f t="shared" si="620"/>
        <v>2020</v>
      </c>
      <c r="B19855" s="205" t="s">
        <v>691</v>
      </c>
      <c r="C19855" s="205" t="s">
        <v>692</v>
      </c>
      <c r="D19855" s="72" t="str">
        <f t="shared" si="621"/>
        <v>set/2020</v>
      </c>
      <c r="E19855" s="206">
        <v>44090</v>
      </c>
      <c r="F19855" s="205">
        <v>119</v>
      </c>
      <c r="G19855" s="205" t="s">
        <v>287</v>
      </c>
      <c r="H19855" s="207" t="s">
        <v>2001</v>
      </c>
      <c r="I19855" s="207" t="s">
        <v>137</v>
      </c>
      <c r="J19855" s="208">
        <v>-14757.01</v>
      </c>
      <c r="K19855" s="79" t="str">
        <f>IFERROR(IFERROR(VLOOKUP(I19855,'DE-PARA'!B:D,3,0),VLOOKUP(I19855,'DE-PARA'!C:D,2,0)),"NÃO ENCONTRADO")</f>
        <v>Materiais</v>
      </c>
      <c r="L19855" s="56" t="str">
        <f>VLOOKUP(K19855,'Base -Receita-Despesa'!$B:$AS,1,FALSE)</f>
        <v>Materiais</v>
      </c>
    </row>
    <row r="19856" spans="1:12" x14ac:dyDescent="0.3">
      <c r="A19856" s="286" t="str">
        <f t="shared" si="620"/>
        <v>2020</v>
      </c>
      <c r="B19856" s="205" t="s">
        <v>691</v>
      </c>
      <c r="C19856" s="205" t="s">
        <v>692</v>
      </c>
      <c r="D19856" s="72" t="str">
        <f t="shared" si="621"/>
        <v>set/2020</v>
      </c>
      <c r="E19856" s="206">
        <v>44090</v>
      </c>
      <c r="F19856" s="205">
        <v>109</v>
      </c>
      <c r="G19856" s="205" t="s">
        <v>287</v>
      </c>
      <c r="H19856" s="207" t="s">
        <v>2001</v>
      </c>
      <c r="I19856" s="207" t="s">
        <v>137</v>
      </c>
      <c r="J19856" s="208">
        <v>-30212.84</v>
      </c>
      <c r="K19856" s="79" t="str">
        <f>IFERROR(IFERROR(VLOOKUP(I19856,'DE-PARA'!B:D,3,0),VLOOKUP(I19856,'DE-PARA'!C:D,2,0)),"NÃO ENCONTRADO")</f>
        <v>Materiais</v>
      </c>
      <c r="L19856" s="56" t="str">
        <f>VLOOKUP(K19856,'Base -Receita-Despesa'!$B:$AS,1,FALSE)</f>
        <v>Materiais</v>
      </c>
    </row>
    <row r="19857" spans="1:12" x14ac:dyDescent="0.3">
      <c r="A19857" s="286" t="str">
        <f t="shared" si="620"/>
        <v>2020</v>
      </c>
      <c r="B19857" s="205" t="s">
        <v>691</v>
      </c>
      <c r="C19857" s="205" t="s">
        <v>692</v>
      </c>
      <c r="D19857" s="72" t="str">
        <f t="shared" si="621"/>
        <v>set/2020</v>
      </c>
      <c r="E19857" s="206">
        <v>44090</v>
      </c>
      <c r="F19857" s="205">
        <v>498</v>
      </c>
      <c r="G19857" s="205" t="s">
        <v>287</v>
      </c>
      <c r="H19857" s="207" t="s">
        <v>2533</v>
      </c>
      <c r="I19857" s="207" t="s">
        <v>137</v>
      </c>
      <c r="J19857" s="208">
        <v>-8028.54</v>
      </c>
      <c r="K19857" s="79" t="str">
        <f>IFERROR(IFERROR(VLOOKUP(I19857,'DE-PARA'!B:D,3,0),VLOOKUP(I19857,'DE-PARA'!C:D,2,0)),"NÃO ENCONTRADO")</f>
        <v>Materiais</v>
      </c>
      <c r="L19857" s="56" t="str">
        <f>VLOOKUP(K19857,'Base -Receita-Despesa'!$B:$AS,1,FALSE)</f>
        <v>Materiais</v>
      </c>
    </row>
    <row r="19858" spans="1:12" x14ac:dyDescent="0.3">
      <c r="A19858" s="286" t="str">
        <f t="shared" si="620"/>
        <v>2020</v>
      </c>
      <c r="B19858" s="205" t="s">
        <v>691</v>
      </c>
      <c r="C19858" s="205" t="s">
        <v>692</v>
      </c>
      <c r="D19858" s="72" t="str">
        <f t="shared" si="621"/>
        <v>set/2020</v>
      </c>
      <c r="E19858" s="206">
        <v>44090</v>
      </c>
      <c r="F19858" s="205">
        <v>500</v>
      </c>
      <c r="G19858" s="205" t="s">
        <v>287</v>
      </c>
      <c r="H19858" s="207" t="s">
        <v>2533</v>
      </c>
      <c r="I19858" s="207" t="s">
        <v>137</v>
      </c>
      <c r="J19858" s="208">
        <v>-3978.8</v>
      </c>
      <c r="K19858" s="79" t="str">
        <f>IFERROR(IFERROR(VLOOKUP(I19858,'DE-PARA'!B:D,3,0),VLOOKUP(I19858,'DE-PARA'!C:D,2,0)),"NÃO ENCONTRADO")</f>
        <v>Materiais</v>
      </c>
      <c r="L19858" s="56" t="str">
        <f>VLOOKUP(K19858,'Base -Receita-Despesa'!$B:$AS,1,FALSE)</f>
        <v>Materiais</v>
      </c>
    </row>
    <row r="19859" spans="1:12" x14ac:dyDescent="0.3">
      <c r="A19859" s="286" t="str">
        <f t="shared" si="620"/>
        <v>2020</v>
      </c>
      <c r="B19859" s="205" t="s">
        <v>691</v>
      </c>
      <c r="C19859" s="205" t="s">
        <v>692</v>
      </c>
      <c r="D19859" s="72" t="str">
        <f t="shared" si="621"/>
        <v>set/2020</v>
      </c>
      <c r="E19859" s="206">
        <v>44090</v>
      </c>
      <c r="F19859" s="205" t="s">
        <v>210</v>
      </c>
      <c r="G19859" s="205" t="s">
        <v>287</v>
      </c>
      <c r="H19859" s="207" t="s">
        <v>196</v>
      </c>
      <c r="I19859" s="207" t="s">
        <v>130</v>
      </c>
      <c r="J19859" s="207">
        <v>-10</v>
      </c>
      <c r="K19859" s="79" t="str">
        <f>IFERROR(IFERROR(VLOOKUP(I19859,'DE-PARA'!B:D,3,0),VLOOKUP(I19859,'DE-PARA'!C:D,2,0)),"NÃO ENCONTRADO")</f>
        <v>Outras Saídas</v>
      </c>
      <c r="L19859" s="56" t="str">
        <f>VLOOKUP(K19859,'Base -Receita-Despesa'!$B:$AS,1,FALSE)</f>
        <v>Outras Saídas</v>
      </c>
    </row>
    <row r="19860" spans="1:12" x14ac:dyDescent="0.3">
      <c r="A19860" s="286" t="str">
        <f t="shared" si="620"/>
        <v>2020</v>
      </c>
      <c r="B19860" s="205" t="s">
        <v>691</v>
      </c>
      <c r="C19860" s="205" t="s">
        <v>692</v>
      </c>
      <c r="D19860" s="72" t="str">
        <f t="shared" si="621"/>
        <v>set/2020</v>
      </c>
      <c r="E19860" s="206">
        <v>44090</v>
      </c>
      <c r="F19860" s="205" t="s">
        <v>210</v>
      </c>
      <c r="G19860" s="205" t="s">
        <v>287</v>
      </c>
      <c r="H19860" s="207" t="s">
        <v>196</v>
      </c>
      <c r="I19860" s="207" t="s">
        <v>130</v>
      </c>
      <c r="J19860" s="207">
        <v>-10</v>
      </c>
      <c r="K19860" s="79" t="str">
        <f>IFERROR(IFERROR(VLOOKUP(I19860,'DE-PARA'!B:D,3,0),VLOOKUP(I19860,'DE-PARA'!C:D,2,0)),"NÃO ENCONTRADO")</f>
        <v>Outras Saídas</v>
      </c>
      <c r="L19860" s="56" t="str">
        <f>VLOOKUP(K19860,'Base -Receita-Despesa'!$B:$AS,1,FALSE)</f>
        <v>Outras Saídas</v>
      </c>
    </row>
    <row r="19861" spans="1:12" x14ac:dyDescent="0.3">
      <c r="A19861" s="286" t="str">
        <f t="shared" si="620"/>
        <v>2020</v>
      </c>
      <c r="B19861" s="205" t="s">
        <v>691</v>
      </c>
      <c r="C19861" s="205" t="s">
        <v>692</v>
      </c>
      <c r="D19861" s="72" t="str">
        <f t="shared" si="621"/>
        <v>set/2020</v>
      </c>
      <c r="E19861" s="206">
        <v>44090</v>
      </c>
      <c r="F19861" s="205" t="s">
        <v>210</v>
      </c>
      <c r="G19861" s="205" t="s">
        <v>287</v>
      </c>
      <c r="H19861" s="207" t="s">
        <v>196</v>
      </c>
      <c r="I19861" s="207" t="s">
        <v>130</v>
      </c>
      <c r="J19861" s="207">
        <v>-10</v>
      </c>
      <c r="K19861" s="79" t="str">
        <f>IFERROR(IFERROR(VLOOKUP(I19861,'DE-PARA'!B:D,3,0),VLOOKUP(I19861,'DE-PARA'!C:D,2,0)),"NÃO ENCONTRADO")</f>
        <v>Outras Saídas</v>
      </c>
      <c r="L19861" s="56" t="str">
        <f>VLOOKUP(K19861,'Base -Receita-Despesa'!$B:$AS,1,FALSE)</f>
        <v>Outras Saídas</v>
      </c>
    </row>
    <row r="19862" spans="1:12" x14ac:dyDescent="0.3">
      <c r="A19862" s="286" t="str">
        <f t="shared" si="620"/>
        <v>2020</v>
      </c>
      <c r="B19862" s="205" t="s">
        <v>691</v>
      </c>
      <c r="C19862" s="205" t="s">
        <v>692</v>
      </c>
      <c r="D19862" s="72" t="str">
        <f t="shared" si="621"/>
        <v>set/2020</v>
      </c>
      <c r="E19862" s="206">
        <v>44090</v>
      </c>
      <c r="F19862" s="205" t="s">
        <v>210</v>
      </c>
      <c r="G19862" s="205" t="s">
        <v>287</v>
      </c>
      <c r="H19862" s="207" t="s">
        <v>196</v>
      </c>
      <c r="I19862" s="207" t="s">
        <v>130</v>
      </c>
      <c r="J19862" s="207">
        <v>-10</v>
      </c>
      <c r="K19862" s="79" t="str">
        <f>IFERROR(IFERROR(VLOOKUP(I19862,'DE-PARA'!B:D,3,0),VLOOKUP(I19862,'DE-PARA'!C:D,2,0)),"NÃO ENCONTRADO")</f>
        <v>Outras Saídas</v>
      </c>
      <c r="L19862" s="56" t="str">
        <f>VLOOKUP(K19862,'Base -Receita-Despesa'!$B:$AS,1,FALSE)</f>
        <v>Outras Saídas</v>
      </c>
    </row>
    <row r="19863" spans="1:12" x14ac:dyDescent="0.3">
      <c r="A19863" s="286" t="str">
        <f t="shared" si="620"/>
        <v>2020</v>
      </c>
      <c r="B19863" s="205" t="s">
        <v>691</v>
      </c>
      <c r="C19863" s="205" t="s">
        <v>692</v>
      </c>
      <c r="D19863" s="72" t="str">
        <f t="shared" si="621"/>
        <v>set/2020</v>
      </c>
      <c r="E19863" s="206">
        <v>44090</v>
      </c>
      <c r="F19863" s="205" t="s">
        <v>210</v>
      </c>
      <c r="G19863" s="205" t="s">
        <v>287</v>
      </c>
      <c r="H19863" s="207" t="s">
        <v>196</v>
      </c>
      <c r="I19863" s="207" t="s">
        <v>130</v>
      </c>
      <c r="J19863" s="207">
        <v>-10</v>
      </c>
      <c r="K19863" s="79" t="str">
        <f>IFERROR(IFERROR(VLOOKUP(I19863,'DE-PARA'!B:D,3,0),VLOOKUP(I19863,'DE-PARA'!C:D,2,0)),"NÃO ENCONTRADO")</f>
        <v>Outras Saídas</v>
      </c>
      <c r="L19863" s="56" t="str">
        <f>VLOOKUP(K19863,'Base -Receita-Despesa'!$B:$AS,1,FALSE)</f>
        <v>Outras Saídas</v>
      </c>
    </row>
    <row r="19864" spans="1:12" x14ac:dyDescent="0.3">
      <c r="A19864" s="286" t="str">
        <f t="shared" si="620"/>
        <v>2020</v>
      </c>
      <c r="B19864" s="205" t="s">
        <v>691</v>
      </c>
      <c r="C19864" s="205" t="s">
        <v>692</v>
      </c>
      <c r="D19864" s="72" t="str">
        <f t="shared" si="621"/>
        <v>set/2020</v>
      </c>
      <c r="E19864" s="206">
        <v>44090</v>
      </c>
      <c r="F19864" s="205" t="s">
        <v>210</v>
      </c>
      <c r="G19864" s="205" t="s">
        <v>287</v>
      </c>
      <c r="H19864" s="207" t="s">
        <v>196</v>
      </c>
      <c r="I19864" s="207" t="s">
        <v>130</v>
      </c>
      <c r="J19864" s="207">
        <v>-10</v>
      </c>
      <c r="K19864" s="79" t="str">
        <f>IFERROR(IFERROR(VLOOKUP(I19864,'DE-PARA'!B:D,3,0),VLOOKUP(I19864,'DE-PARA'!C:D,2,0)),"NÃO ENCONTRADO")</f>
        <v>Outras Saídas</v>
      </c>
      <c r="L19864" s="56" t="str">
        <f>VLOOKUP(K19864,'Base -Receita-Despesa'!$B:$AS,1,FALSE)</f>
        <v>Outras Saídas</v>
      </c>
    </row>
    <row r="19865" spans="1:12" x14ac:dyDescent="0.3">
      <c r="A19865" s="286" t="str">
        <f t="shared" si="620"/>
        <v>2020</v>
      </c>
      <c r="B19865" s="205" t="s">
        <v>691</v>
      </c>
      <c r="C19865" s="205" t="s">
        <v>692</v>
      </c>
      <c r="D19865" s="72" t="str">
        <f t="shared" si="621"/>
        <v>set/2020</v>
      </c>
      <c r="E19865" s="206">
        <v>44090</v>
      </c>
      <c r="F19865" s="205" t="s">
        <v>210</v>
      </c>
      <c r="G19865" s="205" t="s">
        <v>287</v>
      </c>
      <c r="H19865" s="207" t="s">
        <v>196</v>
      </c>
      <c r="I19865" s="207" t="s">
        <v>130</v>
      </c>
      <c r="J19865" s="207">
        <v>-10</v>
      </c>
      <c r="K19865" s="79" t="str">
        <f>IFERROR(IFERROR(VLOOKUP(I19865,'DE-PARA'!B:D,3,0),VLOOKUP(I19865,'DE-PARA'!C:D,2,0)),"NÃO ENCONTRADO")</f>
        <v>Outras Saídas</v>
      </c>
      <c r="L19865" s="56" t="str">
        <f>VLOOKUP(K19865,'Base -Receita-Despesa'!$B:$AS,1,FALSE)</f>
        <v>Outras Saídas</v>
      </c>
    </row>
    <row r="19866" spans="1:12" x14ac:dyDescent="0.3">
      <c r="A19866" s="286" t="str">
        <f t="shared" si="620"/>
        <v>2020</v>
      </c>
      <c r="B19866" s="205" t="s">
        <v>691</v>
      </c>
      <c r="C19866" s="205" t="s">
        <v>692</v>
      </c>
      <c r="D19866" s="72" t="str">
        <f t="shared" si="621"/>
        <v>set/2020</v>
      </c>
      <c r="E19866" s="206">
        <v>44090</v>
      </c>
      <c r="F19866" s="205" t="s">
        <v>210</v>
      </c>
      <c r="G19866" s="205" t="s">
        <v>287</v>
      </c>
      <c r="H19866" s="207" t="s">
        <v>196</v>
      </c>
      <c r="I19866" s="207" t="s">
        <v>130</v>
      </c>
      <c r="J19866" s="207">
        <v>-10</v>
      </c>
      <c r="K19866" s="79" t="str">
        <f>IFERROR(IFERROR(VLOOKUP(I19866,'DE-PARA'!B:D,3,0),VLOOKUP(I19866,'DE-PARA'!C:D,2,0)),"NÃO ENCONTRADO")</f>
        <v>Outras Saídas</v>
      </c>
      <c r="L19866" s="56" t="str">
        <f>VLOOKUP(K19866,'Base -Receita-Despesa'!$B:$AS,1,FALSE)</f>
        <v>Outras Saídas</v>
      </c>
    </row>
    <row r="19867" spans="1:12" x14ac:dyDescent="0.3">
      <c r="A19867" s="286" t="str">
        <f t="shared" si="620"/>
        <v>2020</v>
      </c>
      <c r="B19867" s="205" t="s">
        <v>691</v>
      </c>
      <c r="C19867" s="205" t="s">
        <v>692</v>
      </c>
      <c r="D19867" s="72" t="str">
        <f t="shared" si="621"/>
        <v>set/2020</v>
      </c>
      <c r="E19867" s="206">
        <v>44090</v>
      </c>
      <c r="F19867" s="205" t="s">
        <v>210</v>
      </c>
      <c r="G19867" s="205" t="s">
        <v>287</v>
      </c>
      <c r="H19867" s="207" t="s">
        <v>196</v>
      </c>
      <c r="I19867" s="207" t="s">
        <v>130</v>
      </c>
      <c r="J19867" s="207">
        <v>-10</v>
      </c>
      <c r="K19867" s="79" t="str">
        <f>IFERROR(IFERROR(VLOOKUP(I19867,'DE-PARA'!B:D,3,0),VLOOKUP(I19867,'DE-PARA'!C:D,2,0)),"NÃO ENCONTRADO")</f>
        <v>Outras Saídas</v>
      </c>
      <c r="L19867" s="56" t="str">
        <f>VLOOKUP(K19867,'Base -Receita-Despesa'!$B:$AS,1,FALSE)</f>
        <v>Outras Saídas</v>
      </c>
    </row>
    <row r="19868" spans="1:12" x14ac:dyDescent="0.3">
      <c r="A19868" s="286" t="str">
        <f t="shared" si="620"/>
        <v>2020</v>
      </c>
      <c r="B19868" s="205" t="s">
        <v>691</v>
      </c>
      <c r="C19868" s="205" t="s">
        <v>692</v>
      </c>
      <c r="D19868" s="72" t="str">
        <f t="shared" si="621"/>
        <v>set/2020</v>
      </c>
      <c r="E19868" s="206">
        <v>44090</v>
      </c>
      <c r="F19868" s="205" t="s">
        <v>210</v>
      </c>
      <c r="G19868" s="205" t="s">
        <v>287</v>
      </c>
      <c r="H19868" s="207" t="s">
        <v>196</v>
      </c>
      <c r="I19868" s="207" t="s">
        <v>130</v>
      </c>
      <c r="J19868" s="207">
        <v>-10</v>
      </c>
      <c r="K19868" s="79" t="str">
        <f>IFERROR(IFERROR(VLOOKUP(I19868,'DE-PARA'!B:D,3,0),VLOOKUP(I19868,'DE-PARA'!C:D,2,0)),"NÃO ENCONTRADO")</f>
        <v>Outras Saídas</v>
      </c>
      <c r="L19868" s="56" t="str">
        <f>VLOOKUP(K19868,'Base -Receita-Despesa'!$B:$AS,1,FALSE)</f>
        <v>Outras Saídas</v>
      </c>
    </row>
    <row r="19869" spans="1:12" x14ac:dyDescent="0.3">
      <c r="A19869" s="286" t="str">
        <f t="shared" si="620"/>
        <v>2020</v>
      </c>
      <c r="B19869" s="205" t="s">
        <v>691</v>
      </c>
      <c r="C19869" s="205" t="s">
        <v>692</v>
      </c>
      <c r="D19869" s="72" t="str">
        <f t="shared" si="621"/>
        <v>set/2020</v>
      </c>
      <c r="E19869" s="206">
        <v>44091</v>
      </c>
      <c r="F19869" s="205">
        <v>2008009969659</v>
      </c>
      <c r="G19869" s="205" t="s">
        <v>287</v>
      </c>
      <c r="H19869" s="207" t="s">
        <v>605</v>
      </c>
      <c r="I19869" s="207" t="s">
        <v>135</v>
      </c>
      <c r="J19869" s="208">
        <v>-2910.38</v>
      </c>
      <c r="K19869" s="79" t="str">
        <f>IFERROR(IFERROR(VLOOKUP(I19869,'DE-PARA'!B:D,3,0),VLOOKUP(I19869,'DE-PARA'!C:D,2,0)),"NÃO ENCONTRADO")</f>
        <v>Concessionárias (água, luz e telefone)</v>
      </c>
      <c r="L19869" s="56" t="str">
        <f>VLOOKUP(K19869,'Base -Receita-Despesa'!$B:$AS,1,FALSE)</f>
        <v>Concessionárias (água, luz e telefone)</v>
      </c>
    </row>
    <row r="19870" spans="1:12" x14ac:dyDescent="0.3">
      <c r="A19870" s="286" t="str">
        <f t="shared" si="620"/>
        <v>2020</v>
      </c>
      <c r="B19870" s="205" t="s">
        <v>691</v>
      </c>
      <c r="C19870" s="205" t="s">
        <v>692</v>
      </c>
      <c r="D19870" s="72" t="str">
        <f t="shared" si="621"/>
        <v>set/2020</v>
      </c>
      <c r="E19870" s="206">
        <v>44091</v>
      </c>
      <c r="F19870" s="205" t="s">
        <v>3213</v>
      </c>
      <c r="G19870" s="205" t="s">
        <v>287</v>
      </c>
      <c r="H19870" s="207" t="s">
        <v>399</v>
      </c>
      <c r="I19870" s="207" t="s">
        <v>188</v>
      </c>
      <c r="J19870" s="207">
        <v>-216.56</v>
      </c>
      <c r="K19870" s="79" t="str">
        <f>IFERROR(IFERROR(VLOOKUP(I19870,'DE-PARA'!B:D,3,0),VLOOKUP(I19870,'DE-PARA'!C:D,2,0)),"NÃO ENCONTRADO")</f>
        <v>Tributos, Taxas e Contribuições</v>
      </c>
      <c r="L19870" s="56" t="str">
        <f>VLOOKUP(K19870,'Base -Receita-Despesa'!$B:$AS,1,FALSE)</f>
        <v>Tributos, Taxas e Contribuições</v>
      </c>
    </row>
    <row r="19871" spans="1:12" x14ac:dyDescent="0.3">
      <c r="A19871" s="286" t="str">
        <f t="shared" si="620"/>
        <v>2020</v>
      </c>
      <c r="B19871" s="205" t="s">
        <v>691</v>
      </c>
      <c r="C19871" s="205" t="s">
        <v>692</v>
      </c>
      <c r="D19871" s="72" t="str">
        <f t="shared" si="621"/>
        <v>set/2020</v>
      </c>
      <c r="E19871" s="206">
        <v>44091</v>
      </c>
      <c r="F19871" s="205" t="s">
        <v>3214</v>
      </c>
      <c r="G19871" s="205" t="s">
        <v>287</v>
      </c>
      <c r="H19871" s="207" t="s">
        <v>399</v>
      </c>
      <c r="I19871" s="207" t="s">
        <v>188</v>
      </c>
      <c r="J19871" s="207">
        <v>-201.25</v>
      </c>
      <c r="K19871" s="79" t="str">
        <f>IFERROR(IFERROR(VLOOKUP(I19871,'DE-PARA'!B:D,3,0),VLOOKUP(I19871,'DE-PARA'!C:D,2,0)),"NÃO ENCONTRADO")</f>
        <v>Tributos, Taxas e Contribuições</v>
      </c>
      <c r="L19871" s="56" t="str">
        <f>VLOOKUP(K19871,'Base -Receita-Despesa'!$B:$AS,1,FALSE)</f>
        <v>Tributos, Taxas e Contribuições</v>
      </c>
    </row>
    <row r="19872" spans="1:12" x14ac:dyDescent="0.3">
      <c r="A19872" s="286" t="str">
        <f t="shared" si="620"/>
        <v>2020</v>
      </c>
      <c r="B19872" s="205" t="s">
        <v>691</v>
      </c>
      <c r="C19872" s="205" t="s">
        <v>692</v>
      </c>
      <c r="D19872" s="72" t="str">
        <f t="shared" si="621"/>
        <v>set/2020</v>
      </c>
      <c r="E19872" s="206">
        <v>44091</v>
      </c>
      <c r="F19872" s="205" t="s">
        <v>3215</v>
      </c>
      <c r="G19872" s="205" t="s">
        <v>287</v>
      </c>
      <c r="H19872" s="207" t="s">
        <v>399</v>
      </c>
      <c r="I19872" s="207" t="s">
        <v>188</v>
      </c>
      <c r="J19872" s="207">
        <v>-201.25</v>
      </c>
      <c r="K19872" s="79" t="str">
        <f>IFERROR(IFERROR(VLOOKUP(I19872,'DE-PARA'!B:D,3,0),VLOOKUP(I19872,'DE-PARA'!C:D,2,0)),"NÃO ENCONTRADO")</f>
        <v>Tributos, Taxas e Contribuições</v>
      </c>
      <c r="L19872" s="56" t="str">
        <f>VLOOKUP(K19872,'Base -Receita-Despesa'!$B:$AS,1,FALSE)</f>
        <v>Tributos, Taxas e Contribuições</v>
      </c>
    </row>
    <row r="19873" spans="1:12" x14ac:dyDescent="0.3">
      <c r="A19873" s="286" t="str">
        <f t="shared" si="620"/>
        <v>2020</v>
      </c>
      <c r="B19873" s="205" t="s">
        <v>691</v>
      </c>
      <c r="C19873" s="205" t="s">
        <v>692</v>
      </c>
      <c r="D19873" s="72" t="str">
        <f t="shared" si="621"/>
        <v>set/2020</v>
      </c>
      <c r="E19873" s="206">
        <v>44091</v>
      </c>
      <c r="F19873" s="205" t="s">
        <v>3216</v>
      </c>
      <c r="G19873" s="205" t="s">
        <v>287</v>
      </c>
      <c r="H19873" s="207" t="s">
        <v>399</v>
      </c>
      <c r="I19873" s="207" t="s">
        <v>188</v>
      </c>
      <c r="J19873" s="207">
        <v>-201.25</v>
      </c>
      <c r="K19873" s="79" t="str">
        <f>IFERROR(IFERROR(VLOOKUP(I19873,'DE-PARA'!B:D,3,0),VLOOKUP(I19873,'DE-PARA'!C:D,2,0)),"NÃO ENCONTRADO")</f>
        <v>Tributos, Taxas e Contribuições</v>
      </c>
      <c r="L19873" s="56" t="str">
        <f>VLOOKUP(K19873,'Base -Receita-Despesa'!$B:$AS,1,FALSE)</f>
        <v>Tributos, Taxas e Contribuições</v>
      </c>
    </row>
    <row r="19874" spans="1:12" x14ac:dyDescent="0.3">
      <c r="A19874" s="286" t="str">
        <f t="shared" si="620"/>
        <v>2020</v>
      </c>
      <c r="B19874" s="205" t="s">
        <v>691</v>
      </c>
      <c r="C19874" s="205" t="s">
        <v>692</v>
      </c>
      <c r="D19874" s="72" t="str">
        <f t="shared" si="621"/>
        <v>set/2020</v>
      </c>
      <c r="E19874" s="206">
        <v>44091</v>
      </c>
      <c r="F19874" s="205" t="s">
        <v>3217</v>
      </c>
      <c r="G19874" s="205" t="s">
        <v>287</v>
      </c>
      <c r="H19874" s="207" t="s">
        <v>399</v>
      </c>
      <c r="I19874" s="207" t="s">
        <v>188</v>
      </c>
      <c r="J19874" s="207">
        <v>-201.25</v>
      </c>
      <c r="K19874" s="79" t="str">
        <f>IFERROR(IFERROR(VLOOKUP(I19874,'DE-PARA'!B:D,3,0),VLOOKUP(I19874,'DE-PARA'!C:D,2,0)),"NÃO ENCONTRADO")</f>
        <v>Tributos, Taxas e Contribuições</v>
      </c>
      <c r="L19874" s="56" t="str">
        <f>VLOOKUP(K19874,'Base -Receita-Despesa'!$B:$AS,1,FALSE)</f>
        <v>Tributos, Taxas e Contribuições</v>
      </c>
    </row>
    <row r="19875" spans="1:12" x14ac:dyDescent="0.3">
      <c r="A19875" s="286" t="str">
        <f t="shared" si="620"/>
        <v>2020</v>
      </c>
      <c r="B19875" s="205" t="s">
        <v>691</v>
      </c>
      <c r="C19875" s="205" t="s">
        <v>692</v>
      </c>
      <c r="D19875" s="72" t="str">
        <f t="shared" si="621"/>
        <v>set/2020</v>
      </c>
      <c r="E19875" s="206">
        <v>44091</v>
      </c>
      <c r="F19875" s="205">
        <v>8016</v>
      </c>
      <c r="G19875" s="205" t="s">
        <v>287</v>
      </c>
      <c r="H19875" s="207" t="s">
        <v>2845</v>
      </c>
      <c r="I19875" s="207" t="s">
        <v>155</v>
      </c>
      <c r="J19875" s="208">
        <v>-1709.25</v>
      </c>
      <c r="K19875" s="79" t="str">
        <f>IFERROR(IFERROR(VLOOKUP(I19875,'DE-PARA'!B:D,3,0),VLOOKUP(I19875,'DE-PARA'!C:D,2,0)),"NÃO ENCONTRADO")</f>
        <v>Materiais</v>
      </c>
      <c r="L19875" s="56" t="str">
        <f>VLOOKUP(K19875,'Base -Receita-Despesa'!$B:$AS,1,FALSE)</f>
        <v>Materiais</v>
      </c>
    </row>
    <row r="19876" spans="1:12" x14ac:dyDescent="0.3">
      <c r="A19876" s="286" t="str">
        <f t="shared" si="620"/>
        <v>2020</v>
      </c>
      <c r="B19876" s="205" t="s">
        <v>691</v>
      </c>
      <c r="C19876" s="205" t="s">
        <v>692</v>
      </c>
      <c r="D19876" s="72" t="str">
        <f t="shared" si="621"/>
        <v>set/2020</v>
      </c>
      <c r="E19876" s="206">
        <v>44091</v>
      </c>
      <c r="F19876" s="205">
        <v>8016</v>
      </c>
      <c r="G19876" s="205" t="s">
        <v>287</v>
      </c>
      <c r="H19876" s="207" t="s">
        <v>2845</v>
      </c>
      <c r="I19876" s="207" t="s">
        <v>189</v>
      </c>
      <c r="J19876" s="207">
        <v>-64.959999999999994</v>
      </c>
      <c r="K19876" s="79" t="str">
        <f>IFERROR(IFERROR(VLOOKUP(I19876,'DE-PARA'!B:D,3,0),VLOOKUP(I19876,'DE-PARA'!C:D,2,0)),"NÃO ENCONTRADO")</f>
        <v>Outras Saídas</v>
      </c>
      <c r="L19876" s="56" t="str">
        <f>VLOOKUP(K19876,'Base -Receita-Despesa'!$B:$AS,1,FALSE)</f>
        <v>Outras Saídas</v>
      </c>
    </row>
    <row r="19877" spans="1:12" x14ac:dyDescent="0.3">
      <c r="A19877" s="286" t="str">
        <f t="shared" si="620"/>
        <v>2020</v>
      </c>
      <c r="B19877" s="205" t="s">
        <v>691</v>
      </c>
      <c r="C19877" s="205" t="s">
        <v>692</v>
      </c>
      <c r="D19877" s="72" t="str">
        <f t="shared" si="621"/>
        <v>set/2020</v>
      </c>
      <c r="E19877" s="206">
        <v>44091</v>
      </c>
      <c r="F19877" s="205">
        <v>8004</v>
      </c>
      <c r="G19877" s="205" t="s">
        <v>287</v>
      </c>
      <c r="H19877" s="207" t="s">
        <v>2845</v>
      </c>
      <c r="I19877" s="207" t="s">
        <v>155</v>
      </c>
      <c r="J19877" s="208">
        <v>-3563.28</v>
      </c>
      <c r="K19877" s="79" t="str">
        <f>IFERROR(IFERROR(VLOOKUP(I19877,'DE-PARA'!B:D,3,0),VLOOKUP(I19877,'DE-PARA'!C:D,2,0)),"NÃO ENCONTRADO")</f>
        <v>Materiais</v>
      </c>
      <c r="L19877" s="56" t="str">
        <f>VLOOKUP(K19877,'Base -Receita-Despesa'!$B:$AS,1,FALSE)</f>
        <v>Materiais</v>
      </c>
    </row>
    <row r="19878" spans="1:12" x14ac:dyDescent="0.3">
      <c r="A19878" s="286" t="str">
        <f t="shared" si="620"/>
        <v>2020</v>
      </c>
      <c r="B19878" s="205" t="s">
        <v>691</v>
      </c>
      <c r="C19878" s="205" t="s">
        <v>692</v>
      </c>
      <c r="D19878" s="72" t="str">
        <f t="shared" si="621"/>
        <v>set/2020</v>
      </c>
      <c r="E19878" s="206">
        <v>44091</v>
      </c>
      <c r="F19878" s="205">
        <v>8004</v>
      </c>
      <c r="G19878" s="205" t="s">
        <v>287</v>
      </c>
      <c r="H19878" s="207" t="s">
        <v>2845</v>
      </c>
      <c r="I19878" s="207" t="s">
        <v>189</v>
      </c>
      <c r="J19878" s="207">
        <v>-210.23</v>
      </c>
      <c r="K19878" s="79" t="str">
        <f>IFERROR(IFERROR(VLOOKUP(I19878,'DE-PARA'!B:D,3,0),VLOOKUP(I19878,'DE-PARA'!C:D,2,0)),"NÃO ENCONTRADO")</f>
        <v>Outras Saídas</v>
      </c>
      <c r="L19878" s="56" t="str">
        <f>VLOOKUP(K19878,'Base -Receita-Despesa'!$B:$AS,1,FALSE)</f>
        <v>Outras Saídas</v>
      </c>
    </row>
    <row r="19879" spans="1:12" x14ac:dyDescent="0.3">
      <c r="A19879" s="286" t="str">
        <f t="shared" si="620"/>
        <v>2020</v>
      </c>
      <c r="B19879" s="205" t="s">
        <v>691</v>
      </c>
      <c r="C19879" s="205" t="s">
        <v>692</v>
      </c>
      <c r="D19879" s="72" t="str">
        <f t="shared" si="621"/>
        <v>set/2020</v>
      </c>
      <c r="E19879" s="206">
        <v>44091</v>
      </c>
      <c r="F19879" s="205">
        <v>235</v>
      </c>
      <c r="G19879" s="205" t="s">
        <v>287</v>
      </c>
      <c r="H19879" s="207" t="s">
        <v>3185</v>
      </c>
      <c r="I19879" s="207" t="s">
        <v>252</v>
      </c>
      <c r="J19879" s="208">
        <v>-1662.52</v>
      </c>
      <c r="K19879" s="79" t="str">
        <f>IFERROR(IFERROR(VLOOKUP(I19879,'DE-PARA'!B:D,3,0),VLOOKUP(I19879,'DE-PARA'!C:D,2,0)),"NÃO ENCONTRADO")</f>
        <v>Materiais</v>
      </c>
      <c r="L19879" s="56" t="str">
        <f>VLOOKUP(K19879,'Base -Receita-Despesa'!$B:$AS,1,FALSE)</f>
        <v>Materiais</v>
      </c>
    </row>
    <row r="19880" spans="1:12" x14ac:dyDescent="0.3">
      <c r="A19880" s="286" t="str">
        <f t="shared" si="620"/>
        <v>2020</v>
      </c>
      <c r="B19880" s="205" t="s">
        <v>691</v>
      </c>
      <c r="C19880" s="205" t="s">
        <v>692</v>
      </c>
      <c r="D19880" s="72" t="str">
        <f t="shared" si="621"/>
        <v>set/2020</v>
      </c>
      <c r="E19880" s="206">
        <v>44091</v>
      </c>
      <c r="F19880" s="205">
        <v>235</v>
      </c>
      <c r="G19880" s="205" t="s">
        <v>287</v>
      </c>
      <c r="H19880" s="207" t="s">
        <v>3185</v>
      </c>
      <c r="I19880" s="207" t="s">
        <v>189</v>
      </c>
      <c r="J19880" s="207">
        <v>-101.08</v>
      </c>
      <c r="K19880" s="79" t="str">
        <f>IFERROR(IFERROR(VLOOKUP(I19880,'DE-PARA'!B:D,3,0),VLOOKUP(I19880,'DE-PARA'!C:D,2,0)),"NÃO ENCONTRADO")</f>
        <v>Outras Saídas</v>
      </c>
      <c r="L19880" s="56" t="str">
        <f>VLOOKUP(K19880,'Base -Receita-Despesa'!$B:$AS,1,FALSE)</f>
        <v>Outras Saídas</v>
      </c>
    </row>
    <row r="19881" spans="1:12" x14ac:dyDescent="0.3">
      <c r="A19881" s="286" t="str">
        <f t="shared" si="620"/>
        <v>2020</v>
      </c>
      <c r="B19881" s="205" t="s">
        <v>691</v>
      </c>
      <c r="C19881" s="205" t="s">
        <v>692</v>
      </c>
      <c r="D19881" s="72" t="str">
        <f t="shared" si="621"/>
        <v>set/2020</v>
      </c>
      <c r="E19881" s="206">
        <v>44091</v>
      </c>
      <c r="F19881" s="205">
        <v>313</v>
      </c>
      <c r="G19881" s="205" t="s">
        <v>287</v>
      </c>
      <c r="H19881" s="207" t="s">
        <v>3218</v>
      </c>
      <c r="I19881" s="207" t="s">
        <v>118</v>
      </c>
      <c r="J19881" s="208">
        <v>-8845.24</v>
      </c>
      <c r="K19881" s="79" t="str">
        <f>IFERROR(IFERROR(VLOOKUP(I19881,'DE-PARA'!B:D,3,0),VLOOKUP(I19881,'DE-PARA'!C:D,2,0)),"NÃO ENCONTRADO")</f>
        <v>Serviços</v>
      </c>
      <c r="L19881" s="56" t="str">
        <f>VLOOKUP(K19881,'Base -Receita-Despesa'!$B:$AS,1,FALSE)</f>
        <v>Serviços</v>
      </c>
    </row>
    <row r="19882" spans="1:12" x14ac:dyDescent="0.3">
      <c r="A19882" s="286" t="str">
        <f t="shared" si="620"/>
        <v>2020</v>
      </c>
      <c r="B19882" s="205" t="s">
        <v>691</v>
      </c>
      <c r="C19882" s="205" t="s">
        <v>692</v>
      </c>
      <c r="D19882" s="72" t="str">
        <f t="shared" si="621"/>
        <v>set/2020</v>
      </c>
      <c r="E19882" s="206">
        <v>44091</v>
      </c>
      <c r="F19882" s="205">
        <v>8184</v>
      </c>
      <c r="G19882" s="205" t="s">
        <v>287</v>
      </c>
      <c r="H19882" s="207" t="s">
        <v>323</v>
      </c>
      <c r="I19882" s="207" t="s">
        <v>241</v>
      </c>
      <c r="J19882" s="208">
        <v>-1875</v>
      </c>
      <c r="K19882" s="79" t="str">
        <f>IFERROR(IFERROR(VLOOKUP(I19882,'DE-PARA'!B:D,3,0),VLOOKUP(I19882,'DE-PARA'!C:D,2,0)),"NÃO ENCONTRADO")</f>
        <v>Materiais</v>
      </c>
      <c r="L19882" s="56" t="str">
        <f>VLOOKUP(K19882,'Base -Receita-Despesa'!$B:$AS,1,FALSE)</f>
        <v>Materiais</v>
      </c>
    </row>
    <row r="19883" spans="1:12" x14ac:dyDescent="0.3">
      <c r="A19883" s="286" t="str">
        <f t="shared" si="620"/>
        <v>2020</v>
      </c>
      <c r="B19883" s="205" t="s">
        <v>691</v>
      </c>
      <c r="C19883" s="205" t="s">
        <v>692</v>
      </c>
      <c r="D19883" s="72" t="str">
        <f t="shared" si="621"/>
        <v>set/2020</v>
      </c>
      <c r="E19883" s="206">
        <v>44091</v>
      </c>
      <c r="F19883" s="205">
        <v>8414</v>
      </c>
      <c r="G19883" s="205" t="s">
        <v>287</v>
      </c>
      <c r="H19883" s="207" t="s">
        <v>323</v>
      </c>
      <c r="I19883" s="207" t="s">
        <v>241</v>
      </c>
      <c r="J19883" s="207">
        <v>-700</v>
      </c>
      <c r="K19883" s="79" t="str">
        <f>IFERROR(IFERROR(VLOOKUP(I19883,'DE-PARA'!B:D,3,0),VLOOKUP(I19883,'DE-PARA'!C:D,2,0)),"NÃO ENCONTRADO")</f>
        <v>Materiais</v>
      </c>
      <c r="L19883" s="56" t="str">
        <f>VLOOKUP(K19883,'Base -Receita-Despesa'!$B:$AS,1,FALSE)</f>
        <v>Materiais</v>
      </c>
    </row>
    <row r="19884" spans="1:12" x14ac:dyDescent="0.3">
      <c r="A19884" s="286" t="str">
        <f t="shared" si="620"/>
        <v>2020</v>
      </c>
      <c r="B19884" s="205" t="s">
        <v>691</v>
      </c>
      <c r="C19884" s="205" t="s">
        <v>692</v>
      </c>
      <c r="D19884" s="72" t="str">
        <f t="shared" si="621"/>
        <v>set/2020</v>
      </c>
      <c r="E19884" s="206">
        <v>44091</v>
      </c>
      <c r="F19884" s="205">
        <v>8413</v>
      </c>
      <c r="G19884" s="205" t="s">
        <v>287</v>
      </c>
      <c r="H19884" s="207" t="s">
        <v>323</v>
      </c>
      <c r="I19884" s="207" t="s">
        <v>241</v>
      </c>
      <c r="J19884" s="207">
        <v>-675</v>
      </c>
      <c r="K19884" s="79" t="str">
        <f>IFERROR(IFERROR(VLOOKUP(I19884,'DE-PARA'!B:D,3,0),VLOOKUP(I19884,'DE-PARA'!C:D,2,0)),"NÃO ENCONTRADO")</f>
        <v>Materiais</v>
      </c>
      <c r="L19884" s="56" t="str">
        <f>VLOOKUP(K19884,'Base -Receita-Despesa'!$B:$AS,1,FALSE)</f>
        <v>Materiais</v>
      </c>
    </row>
    <row r="19885" spans="1:12" x14ac:dyDescent="0.3">
      <c r="A19885" s="286" t="str">
        <f t="shared" si="620"/>
        <v>2020</v>
      </c>
      <c r="B19885" s="205" t="s">
        <v>691</v>
      </c>
      <c r="C19885" s="205" t="s">
        <v>692</v>
      </c>
      <c r="D19885" s="72" t="str">
        <f t="shared" si="621"/>
        <v>set/2020</v>
      </c>
      <c r="E19885" s="206">
        <v>44091</v>
      </c>
      <c r="F19885" s="205">
        <v>8209</v>
      </c>
      <c r="G19885" s="205" t="s">
        <v>287</v>
      </c>
      <c r="H19885" s="207" t="s">
        <v>323</v>
      </c>
      <c r="I19885" s="207" t="s">
        <v>241</v>
      </c>
      <c r="J19885" s="208">
        <v>-1582</v>
      </c>
      <c r="K19885" s="79" t="str">
        <f>IFERROR(IFERROR(VLOOKUP(I19885,'DE-PARA'!B:D,3,0),VLOOKUP(I19885,'DE-PARA'!C:D,2,0)),"NÃO ENCONTRADO")</f>
        <v>Materiais</v>
      </c>
      <c r="L19885" s="56" t="str">
        <f>VLOOKUP(K19885,'Base -Receita-Despesa'!$B:$AS,1,FALSE)</f>
        <v>Materiais</v>
      </c>
    </row>
    <row r="19886" spans="1:12" x14ac:dyDescent="0.3">
      <c r="A19886" s="286" t="str">
        <f t="shared" si="620"/>
        <v>2020</v>
      </c>
      <c r="B19886" s="205" t="s">
        <v>691</v>
      </c>
      <c r="C19886" s="205" t="s">
        <v>692</v>
      </c>
      <c r="D19886" s="72" t="str">
        <f t="shared" si="621"/>
        <v>set/2020</v>
      </c>
      <c r="E19886" s="206">
        <v>44091</v>
      </c>
      <c r="F19886" s="205">
        <v>8262</v>
      </c>
      <c r="G19886" s="205" t="s">
        <v>287</v>
      </c>
      <c r="H19886" s="207" t="s">
        <v>323</v>
      </c>
      <c r="I19886" s="207" t="s">
        <v>241</v>
      </c>
      <c r="J19886" s="207">
        <v>-675</v>
      </c>
      <c r="K19886" s="79" t="str">
        <f>IFERROR(IFERROR(VLOOKUP(I19886,'DE-PARA'!B:D,3,0),VLOOKUP(I19886,'DE-PARA'!C:D,2,0)),"NÃO ENCONTRADO")</f>
        <v>Materiais</v>
      </c>
      <c r="L19886" s="56" t="str">
        <f>VLOOKUP(K19886,'Base -Receita-Despesa'!$B:$AS,1,FALSE)</f>
        <v>Materiais</v>
      </c>
    </row>
    <row r="19887" spans="1:12" x14ac:dyDescent="0.3">
      <c r="A19887" s="286" t="str">
        <f t="shared" si="620"/>
        <v>2020</v>
      </c>
      <c r="B19887" s="205" t="s">
        <v>691</v>
      </c>
      <c r="C19887" s="205" t="s">
        <v>692</v>
      </c>
      <c r="D19887" s="72" t="str">
        <f t="shared" si="621"/>
        <v>set/2020</v>
      </c>
      <c r="E19887" s="206">
        <v>44091</v>
      </c>
      <c r="F19887" s="205">
        <v>8210</v>
      </c>
      <c r="G19887" s="205" t="s">
        <v>287</v>
      </c>
      <c r="H19887" s="207" t="s">
        <v>323</v>
      </c>
      <c r="I19887" s="207" t="s">
        <v>241</v>
      </c>
      <c r="J19887" s="208">
        <v>-1670</v>
      </c>
      <c r="K19887" s="79" t="str">
        <f>IFERROR(IFERROR(VLOOKUP(I19887,'DE-PARA'!B:D,3,0),VLOOKUP(I19887,'DE-PARA'!C:D,2,0)),"NÃO ENCONTRADO")</f>
        <v>Materiais</v>
      </c>
      <c r="L19887" s="56" t="str">
        <f>VLOOKUP(K19887,'Base -Receita-Despesa'!$B:$AS,1,FALSE)</f>
        <v>Materiais</v>
      </c>
    </row>
    <row r="19888" spans="1:12" x14ac:dyDescent="0.3">
      <c r="A19888" s="286" t="str">
        <f t="shared" si="620"/>
        <v>2020</v>
      </c>
      <c r="B19888" s="205" t="s">
        <v>691</v>
      </c>
      <c r="C19888" s="205" t="s">
        <v>692</v>
      </c>
      <c r="D19888" s="72" t="str">
        <f t="shared" si="621"/>
        <v>set/2020</v>
      </c>
      <c r="E19888" s="206">
        <v>44091</v>
      </c>
      <c r="F19888" s="205">
        <v>14882</v>
      </c>
      <c r="G19888" s="205" t="s">
        <v>287</v>
      </c>
      <c r="H19888" s="207" t="s">
        <v>465</v>
      </c>
      <c r="I19888" s="207" t="s">
        <v>241</v>
      </c>
      <c r="J19888" s="207">
        <v>-451</v>
      </c>
      <c r="K19888" s="79" t="str">
        <f>IFERROR(IFERROR(VLOOKUP(I19888,'DE-PARA'!B:D,3,0),VLOOKUP(I19888,'DE-PARA'!C:D,2,0)),"NÃO ENCONTRADO")</f>
        <v>Materiais</v>
      </c>
      <c r="L19888" s="56" t="str">
        <f>VLOOKUP(K19888,'Base -Receita-Despesa'!$B:$AS,1,FALSE)</f>
        <v>Materiais</v>
      </c>
    </row>
    <row r="19889" spans="1:12" x14ac:dyDescent="0.3">
      <c r="A19889" s="286" t="str">
        <f t="shared" si="620"/>
        <v>2020</v>
      </c>
      <c r="B19889" s="205" t="s">
        <v>691</v>
      </c>
      <c r="C19889" s="205" t="s">
        <v>692</v>
      </c>
      <c r="D19889" s="72" t="str">
        <f t="shared" si="621"/>
        <v>set/2020</v>
      </c>
      <c r="E19889" s="206">
        <v>44091</v>
      </c>
      <c r="F19889" s="205">
        <v>14881</v>
      </c>
      <c r="G19889" s="205" t="s">
        <v>287</v>
      </c>
      <c r="H19889" s="207" t="s">
        <v>465</v>
      </c>
      <c r="I19889" s="207" t="s">
        <v>241</v>
      </c>
      <c r="J19889" s="207">
        <v>-577.5</v>
      </c>
      <c r="K19889" s="79" t="str">
        <f>IFERROR(IFERROR(VLOOKUP(I19889,'DE-PARA'!B:D,3,0),VLOOKUP(I19889,'DE-PARA'!C:D,2,0)),"NÃO ENCONTRADO")</f>
        <v>Materiais</v>
      </c>
      <c r="L19889" s="56" t="str">
        <f>VLOOKUP(K19889,'Base -Receita-Despesa'!$B:$AS,1,FALSE)</f>
        <v>Materiais</v>
      </c>
    </row>
    <row r="19890" spans="1:12" x14ac:dyDescent="0.3">
      <c r="A19890" s="286" t="str">
        <f t="shared" si="620"/>
        <v>2020</v>
      </c>
      <c r="B19890" s="205" t="s">
        <v>691</v>
      </c>
      <c r="C19890" s="205" t="s">
        <v>692</v>
      </c>
      <c r="D19890" s="72" t="str">
        <f t="shared" si="621"/>
        <v>set/2020</v>
      </c>
      <c r="E19890" s="206">
        <v>44091</v>
      </c>
      <c r="F19890" s="205">
        <v>14884</v>
      </c>
      <c r="G19890" s="205" t="s">
        <v>287</v>
      </c>
      <c r="H19890" s="207" t="s">
        <v>465</v>
      </c>
      <c r="I19890" s="207" t="s">
        <v>242</v>
      </c>
      <c r="J19890" s="208">
        <v>-6572.5</v>
      </c>
      <c r="K19890" s="79" t="str">
        <f>IFERROR(IFERROR(VLOOKUP(I19890,'DE-PARA'!B:D,3,0),VLOOKUP(I19890,'DE-PARA'!C:D,2,0)),"NÃO ENCONTRADO")</f>
        <v>Materiais</v>
      </c>
      <c r="L19890" s="56" t="str">
        <f>VLOOKUP(K19890,'Base -Receita-Despesa'!$B:$AS,1,FALSE)</f>
        <v>Materiais</v>
      </c>
    </row>
    <row r="19891" spans="1:12" x14ac:dyDescent="0.3">
      <c r="A19891" s="286" t="str">
        <f t="shared" si="620"/>
        <v>2020</v>
      </c>
      <c r="B19891" s="205" t="s">
        <v>691</v>
      </c>
      <c r="C19891" s="205" t="s">
        <v>692</v>
      </c>
      <c r="D19891" s="72" t="str">
        <f t="shared" si="621"/>
        <v>set/2020</v>
      </c>
      <c r="E19891" s="206">
        <v>44091</v>
      </c>
      <c r="F19891" s="205">
        <v>14574</v>
      </c>
      <c r="G19891" s="205" t="s">
        <v>287</v>
      </c>
      <c r="H19891" s="207" t="s">
        <v>465</v>
      </c>
      <c r="I19891" s="207" t="s">
        <v>241</v>
      </c>
      <c r="J19891" s="208">
        <v>-10200</v>
      </c>
      <c r="K19891" s="79" t="str">
        <f>IFERROR(IFERROR(VLOOKUP(I19891,'DE-PARA'!B:D,3,0),VLOOKUP(I19891,'DE-PARA'!C:D,2,0)),"NÃO ENCONTRADO")</f>
        <v>Materiais</v>
      </c>
      <c r="L19891" s="56" t="str">
        <f>VLOOKUP(K19891,'Base -Receita-Despesa'!$B:$AS,1,FALSE)</f>
        <v>Materiais</v>
      </c>
    </row>
    <row r="19892" spans="1:12" x14ac:dyDescent="0.3">
      <c r="A19892" s="286" t="str">
        <f t="shared" si="620"/>
        <v>2020</v>
      </c>
      <c r="B19892" s="205" t="s">
        <v>691</v>
      </c>
      <c r="C19892" s="205" t="s">
        <v>692</v>
      </c>
      <c r="D19892" s="72" t="str">
        <f t="shared" si="621"/>
        <v>set/2020</v>
      </c>
      <c r="E19892" s="206">
        <v>44091</v>
      </c>
      <c r="F19892" s="205">
        <v>14876</v>
      </c>
      <c r="G19892" s="205" t="s">
        <v>287</v>
      </c>
      <c r="H19892" s="207" t="s">
        <v>465</v>
      </c>
      <c r="I19892" s="207" t="s">
        <v>242</v>
      </c>
      <c r="J19892" s="208">
        <v>-2674</v>
      </c>
      <c r="K19892" s="79" t="str">
        <f>IFERROR(IFERROR(VLOOKUP(I19892,'DE-PARA'!B:D,3,0),VLOOKUP(I19892,'DE-PARA'!C:D,2,0)),"NÃO ENCONTRADO")</f>
        <v>Materiais</v>
      </c>
      <c r="L19892" s="56" t="str">
        <f>VLOOKUP(K19892,'Base -Receita-Despesa'!$B:$AS,1,FALSE)</f>
        <v>Materiais</v>
      </c>
    </row>
    <row r="19893" spans="1:12" x14ac:dyDescent="0.3">
      <c r="A19893" s="286" t="str">
        <f t="shared" si="620"/>
        <v>2020</v>
      </c>
      <c r="B19893" s="205" t="s">
        <v>691</v>
      </c>
      <c r="C19893" s="205" t="s">
        <v>692</v>
      </c>
      <c r="D19893" s="72" t="str">
        <f t="shared" si="621"/>
        <v>set/2020</v>
      </c>
      <c r="E19893" s="206">
        <v>44091</v>
      </c>
      <c r="F19893" s="205">
        <v>14875</v>
      </c>
      <c r="G19893" s="205" t="s">
        <v>287</v>
      </c>
      <c r="H19893" s="207" t="s">
        <v>465</v>
      </c>
      <c r="I19893" s="207" t="s">
        <v>242</v>
      </c>
      <c r="J19893" s="207">
        <v>-535</v>
      </c>
      <c r="K19893" s="79" t="str">
        <f>IFERROR(IFERROR(VLOOKUP(I19893,'DE-PARA'!B:D,3,0),VLOOKUP(I19893,'DE-PARA'!C:D,2,0)),"NÃO ENCONTRADO")</f>
        <v>Materiais</v>
      </c>
      <c r="L19893" s="56" t="str">
        <f>VLOOKUP(K19893,'Base -Receita-Despesa'!$B:$AS,1,FALSE)</f>
        <v>Materiais</v>
      </c>
    </row>
    <row r="19894" spans="1:12" x14ac:dyDescent="0.3">
      <c r="A19894" s="286" t="str">
        <f t="shared" si="620"/>
        <v>2020</v>
      </c>
      <c r="B19894" s="205" t="s">
        <v>691</v>
      </c>
      <c r="C19894" s="205" t="s">
        <v>692</v>
      </c>
      <c r="D19894" s="72" t="str">
        <f t="shared" si="621"/>
        <v>set/2020</v>
      </c>
      <c r="E19894" s="206">
        <v>44091</v>
      </c>
      <c r="F19894" s="205">
        <v>6</v>
      </c>
      <c r="G19894" s="205" t="s">
        <v>287</v>
      </c>
      <c r="H19894" s="207" t="s">
        <v>3156</v>
      </c>
      <c r="I19894" s="207" t="s">
        <v>236</v>
      </c>
      <c r="J19894" s="208">
        <v>-25000</v>
      </c>
      <c r="K19894" s="79" t="str">
        <f>IFERROR(IFERROR(VLOOKUP(I19894,'DE-PARA'!B:D,3,0),VLOOKUP(I19894,'DE-PARA'!C:D,2,0)),"NÃO ENCONTRADO")</f>
        <v>Pessoal</v>
      </c>
      <c r="L19894" s="56" t="str">
        <f>VLOOKUP(K19894,'Base -Receita-Despesa'!$B:$AS,1,FALSE)</f>
        <v>Pessoal</v>
      </c>
    </row>
    <row r="19895" spans="1:12" x14ac:dyDescent="0.3">
      <c r="A19895" s="286" t="str">
        <f t="shared" ref="A19895:A19958" si="622">IF(K19895="NÃO ENCONTRADO",0,RIGHT(D19895,4))</f>
        <v>2020</v>
      </c>
      <c r="B19895" s="205" t="s">
        <v>691</v>
      </c>
      <c r="C19895" s="205" t="s">
        <v>692</v>
      </c>
      <c r="D19895" s="72" t="str">
        <f t="shared" si="621"/>
        <v>set/2020</v>
      </c>
      <c r="E19895" s="206">
        <v>44091</v>
      </c>
      <c r="F19895" s="205">
        <v>252861</v>
      </c>
      <c r="G19895" s="205" t="s">
        <v>287</v>
      </c>
      <c r="H19895" s="207" t="s">
        <v>3048</v>
      </c>
      <c r="I19895" s="207" t="s">
        <v>245</v>
      </c>
      <c r="J19895" s="208">
        <v>-1132.8</v>
      </c>
      <c r="K19895" s="79" t="str">
        <f>IFERROR(IFERROR(VLOOKUP(I19895,'DE-PARA'!B:D,3,0),VLOOKUP(I19895,'DE-PARA'!C:D,2,0)),"NÃO ENCONTRADO")</f>
        <v>Materiais</v>
      </c>
      <c r="L19895" s="56" t="str">
        <f>VLOOKUP(K19895,'Base -Receita-Despesa'!$B:$AS,1,FALSE)</f>
        <v>Materiais</v>
      </c>
    </row>
    <row r="19896" spans="1:12" x14ac:dyDescent="0.3">
      <c r="A19896" s="286" t="str">
        <f t="shared" si="622"/>
        <v>2020</v>
      </c>
      <c r="B19896" s="205" t="s">
        <v>691</v>
      </c>
      <c r="C19896" s="205" t="s">
        <v>692</v>
      </c>
      <c r="D19896" s="72" t="str">
        <f t="shared" si="621"/>
        <v>set/2020</v>
      </c>
      <c r="E19896" s="206">
        <v>44091</v>
      </c>
      <c r="F19896" s="205">
        <v>252861</v>
      </c>
      <c r="G19896" s="205" t="s">
        <v>287</v>
      </c>
      <c r="H19896" s="207" t="s">
        <v>3048</v>
      </c>
      <c r="I19896" s="207" t="s">
        <v>189</v>
      </c>
      <c r="J19896" s="207">
        <v>-28.71</v>
      </c>
      <c r="K19896" s="79" t="str">
        <f>IFERROR(IFERROR(VLOOKUP(I19896,'DE-PARA'!B:D,3,0),VLOOKUP(I19896,'DE-PARA'!C:D,2,0)),"NÃO ENCONTRADO")</f>
        <v>Outras Saídas</v>
      </c>
      <c r="L19896" s="56" t="str">
        <f>VLOOKUP(K19896,'Base -Receita-Despesa'!$B:$AS,1,FALSE)</f>
        <v>Outras Saídas</v>
      </c>
    </row>
    <row r="19897" spans="1:12" x14ac:dyDescent="0.3">
      <c r="A19897" s="286" t="str">
        <f t="shared" si="622"/>
        <v>2020</v>
      </c>
      <c r="B19897" s="205" t="s">
        <v>691</v>
      </c>
      <c r="C19897" s="205" t="s">
        <v>692</v>
      </c>
      <c r="D19897" s="72" t="str">
        <f t="shared" si="621"/>
        <v>set/2020</v>
      </c>
      <c r="E19897" s="206">
        <v>44091</v>
      </c>
      <c r="F19897" s="205">
        <v>1474</v>
      </c>
      <c r="G19897" s="205" t="s">
        <v>287</v>
      </c>
      <c r="H19897" s="207" t="s">
        <v>288</v>
      </c>
      <c r="I19897" s="207" t="s">
        <v>244</v>
      </c>
      <c r="J19897" s="229">
        <v>-213.85</v>
      </c>
      <c r="K19897" s="79" t="str">
        <f>IFERROR(IFERROR(VLOOKUP(I19897,'DE-PARA'!B:D,3,0),VLOOKUP(I19897,'DE-PARA'!C:D,2,0)),"NÃO ENCONTRADO")</f>
        <v>Materiais</v>
      </c>
      <c r="L19897" s="56" t="str">
        <f>VLOOKUP(K19897,'Base -Receita-Despesa'!$B:$AS,1,FALSE)</f>
        <v>Materiais</v>
      </c>
    </row>
    <row r="19898" spans="1:12" x14ac:dyDescent="0.3">
      <c r="A19898" s="286" t="str">
        <f t="shared" si="622"/>
        <v>2020</v>
      </c>
      <c r="B19898" s="205" t="s">
        <v>691</v>
      </c>
      <c r="C19898" s="205" t="s">
        <v>692</v>
      </c>
      <c r="D19898" s="72" t="str">
        <f t="shared" si="621"/>
        <v>set/2020</v>
      </c>
      <c r="E19898" s="206">
        <v>44091</v>
      </c>
      <c r="F19898" s="205">
        <v>3843</v>
      </c>
      <c r="G19898" s="205" t="s">
        <v>287</v>
      </c>
      <c r="H19898" s="207" t="s">
        <v>288</v>
      </c>
      <c r="I19898" s="207" t="s">
        <v>244</v>
      </c>
      <c r="J19898" s="229">
        <v>-256.62</v>
      </c>
      <c r="K19898" s="79" t="str">
        <f>IFERROR(IFERROR(VLOOKUP(I19898,'DE-PARA'!B:D,3,0),VLOOKUP(I19898,'DE-PARA'!C:D,2,0)),"NÃO ENCONTRADO")</f>
        <v>Materiais</v>
      </c>
      <c r="L19898" s="56" t="str">
        <f>VLOOKUP(K19898,'Base -Receita-Despesa'!$B:$AS,1,FALSE)</f>
        <v>Materiais</v>
      </c>
    </row>
    <row r="19899" spans="1:12" x14ac:dyDescent="0.3">
      <c r="A19899" s="286" t="str">
        <f t="shared" si="622"/>
        <v>2020</v>
      </c>
      <c r="B19899" s="205" t="s">
        <v>691</v>
      </c>
      <c r="C19899" s="205" t="s">
        <v>692</v>
      </c>
      <c r="D19899" s="72" t="str">
        <f t="shared" si="621"/>
        <v>set/2020</v>
      </c>
      <c r="E19899" s="206">
        <v>44091</v>
      </c>
      <c r="F19899" s="205">
        <v>1583</v>
      </c>
      <c r="G19899" s="205" t="s">
        <v>287</v>
      </c>
      <c r="H19899" s="207" t="s">
        <v>288</v>
      </c>
      <c r="I19899" s="207" t="s">
        <v>244</v>
      </c>
      <c r="J19899" s="229">
        <v>-511.11</v>
      </c>
      <c r="K19899" s="79" t="str">
        <f>IFERROR(IFERROR(VLOOKUP(I19899,'DE-PARA'!B:D,3,0),VLOOKUP(I19899,'DE-PARA'!C:D,2,0)),"NÃO ENCONTRADO")</f>
        <v>Materiais</v>
      </c>
      <c r="L19899" s="56" t="str">
        <f>VLOOKUP(K19899,'Base -Receita-Despesa'!$B:$AS,1,FALSE)</f>
        <v>Materiais</v>
      </c>
    </row>
    <row r="19900" spans="1:12" x14ac:dyDescent="0.3">
      <c r="A19900" s="286" t="str">
        <f t="shared" si="622"/>
        <v>2020</v>
      </c>
      <c r="B19900" s="205" t="s">
        <v>691</v>
      </c>
      <c r="C19900" s="205" t="s">
        <v>692</v>
      </c>
      <c r="D19900" s="72" t="str">
        <f t="shared" si="621"/>
        <v>set/2020</v>
      </c>
      <c r="E19900" s="206">
        <v>44091</v>
      </c>
      <c r="F19900" s="205">
        <v>3809</v>
      </c>
      <c r="G19900" s="205" t="s">
        <v>287</v>
      </c>
      <c r="H19900" s="207" t="s">
        <v>288</v>
      </c>
      <c r="I19900" s="207" t="s">
        <v>244</v>
      </c>
      <c r="J19900" s="229">
        <v>-427.7</v>
      </c>
      <c r="K19900" s="79" t="str">
        <f>IFERROR(IFERROR(VLOOKUP(I19900,'DE-PARA'!B:D,3,0),VLOOKUP(I19900,'DE-PARA'!C:D,2,0)),"NÃO ENCONTRADO")</f>
        <v>Materiais</v>
      </c>
      <c r="L19900" s="56" t="str">
        <f>VLOOKUP(K19900,'Base -Receita-Despesa'!$B:$AS,1,FALSE)</f>
        <v>Materiais</v>
      </c>
    </row>
    <row r="19901" spans="1:12" x14ac:dyDescent="0.3">
      <c r="A19901" s="286" t="str">
        <f t="shared" si="622"/>
        <v>2020</v>
      </c>
      <c r="B19901" s="205" t="s">
        <v>691</v>
      </c>
      <c r="C19901" s="205" t="s">
        <v>692</v>
      </c>
      <c r="D19901" s="72" t="str">
        <f t="shared" si="621"/>
        <v>set/2020</v>
      </c>
      <c r="E19901" s="206">
        <v>44091</v>
      </c>
      <c r="F19901" s="205">
        <v>1189</v>
      </c>
      <c r="G19901" s="205" t="s">
        <v>287</v>
      </c>
      <c r="H19901" s="207" t="s">
        <v>288</v>
      </c>
      <c r="I19901" s="207" t="s">
        <v>244</v>
      </c>
      <c r="J19901" s="230">
        <v>-4371</v>
      </c>
      <c r="K19901" s="79" t="str">
        <f>IFERROR(IFERROR(VLOOKUP(I19901,'DE-PARA'!B:D,3,0),VLOOKUP(I19901,'DE-PARA'!C:D,2,0)),"NÃO ENCONTRADO")</f>
        <v>Materiais</v>
      </c>
      <c r="L19901" s="56" t="str">
        <f>VLOOKUP(K19901,'Base -Receita-Despesa'!$B:$AS,1,FALSE)</f>
        <v>Materiais</v>
      </c>
    </row>
    <row r="19902" spans="1:12" x14ac:dyDescent="0.3">
      <c r="A19902" s="286" t="str">
        <f t="shared" si="622"/>
        <v>2020</v>
      </c>
      <c r="B19902" s="205" t="s">
        <v>691</v>
      </c>
      <c r="C19902" s="205" t="s">
        <v>692</v>
      </c>
      <c r="D19902" s="72" t="str">
        <f t="shared" si="621"/>
        <v>set/2020</v>
      </c>
      <c r="E19902" s="206">
        <v>44091</v>
      </c>
      <c r="F19902" s="205">
        <v>3384</v>
      </c>
      <c r="G19902" s="205" t="s">
        <v>287</v>
      </c>
      <c r="H19902" s="207" t="s">
        <v>288</v>
      </c>
      <c r="I19902" s="207" t="s">
        <v>146</v>
      </c>
      <c r="J19902" s="230">
        <v>-1394.98</v>
      </c>
      <c r="K19902" s="79" t="str">
        <f>IFERROR(IFERROR(VLOOKUP(I19902,'DE-PARA'!B:D,3,0),VLOOKUP(I19902,'DE-PARA'!C:D,2,0)),"NÃO ENCONTRADO")</f>
        <v>Serviços</v>
      </c>
      <c r="L19902" s="56" t="str">
        <f>VLOOKUP(K19902,'Base -Receita-Despesa'!$B:$AS,1,FALSE)</f>
        <v>Serviços</v>
      </c>
    </row>
    <row r="19903" spans="1:12" x14ac:dyDescent="0.3">
      <c r="A19903" s="286" t="str">
        <f t="shared" si="622"/>
        <v>2020</v>
      </c>
      <c r="B19903" s="205" t="s">
        <v>691</v>
      </c>
      <c r="C19903" s="205" t="s">
        <v>692</v>
      </c>
      <c r="D19903" s="72" t="str">
        <f t="shared" si="621"/>
        <v>set/2020</v>
      </c>
      <c r="E19903" s="206">
        <v>44091</v>
      </c>
      <c r="F19903" s="205">
        <v>42176</v>
      </c>
      <c r="G19903" s="205" t="s">
        <v>287</v>
      </c>
      <c r="H19903" s="207" t="s">
        <v>288</v>
      </c>
      <c r="I19903" s="207" t="s">
        <v>265</v>
      </c>
      <c r="J19903" s="230">
        <v>-2919.85</v>
      </c>
      <c r="K19903" s="79" t="str">
        <f>IFERROR(IFERROR(VLOOKUP(I19903,'DE-PARA'!B:D,3,0),VLOOKUP(I19903,'DE-PARA'!C:D,2,0)),"NÃO ENCONTRADO")</f>
        <v>Serviços</v>
      </c>
      <c r="L19903" s="56" t="str">
        <f>VLOOKUP(K19903,'Base -Receita-Despesa'!$B:$AS,1,FALSE)</f>
        <v>Serviços</v>
      </c>
    </row>
    <row r="19904" spans="1:12" x14ac:dyDescent="0.3">
      <c r="A19904" s="286" t="str">
        <f t="shared" si="622"/>
        <v>2020</v>
      </c>
      <c r="B19904" s="205" t="s">
        <v>691</v>
      </c>
      <c r="C19904" s="205" t="s">
        <v>692</v>
      </c>
      <c r="D19904" s="72" t="str">
        <f t="shared" si="621"/>
        <v>set/2020</v>
      </c>
      <c r="E19904" s="206">
        <v>44091</v>
      </c>
      <c r="F19904" s="205">
        <v>86251</v>
      </c>
      <c r="G19904" s="205" t="s">
        <v>287</v>
      </c>
      <c r="H19904" s="207" t="s">
        <v>288</v>
      </c>
      <c r="I19904" s="207" t="s">
        <v>244</v>
      </c>
      <c r="J19904" s="230">
        <v>-5352.36</v>
      </c>
      <c r="K19904" s="79" t="str">
        <f>IFERROR(IFERROR(VLOOKUP(I19904,'DE-PARA'!B:D,3,0),VLOOKUP(I19904,'DE-PARA'!C:D,2,0)),"NÃO ENCONTRADO")</f>
        <v>Materiais</v>
      </c>
      <c r="L19904" s="56" t="str">
        <f>VLOOKUP(K19904,'Base -Receita-Despesa'!$B:$AS,1,FALSE)</f>
        <v>Materiais</v>
      </c>
    </row>
    <row r="19905" spans="1:12" x14ac:dyDescent="0.3">
      <c r="A19905" s="286" t="str">
        <f t="shared" si="622"/>
        <v>2020</v>
      </c>
      <c r="B19905" s="205" t="s">
        <v>691</v>
      </c>
      <c r="C19905" s="205" t="s">
        <v>692</v>
      </c>
      <c r="D19905" s="72" t="str">
        <f t="shared" si="621"/>
        <v>set/2020</v>
      </c>
      <c r="E19905" s="206">
        <v>44091</v>
      </c>
      <c r="F19905" s="205">
        <v>1574</v>
      </c>
      <c r="G19905" s="205" t="s">
        <v>287</v>
      </c>
      <c r="H19905" s="207" t="s">
        <v>288</v>
      </c>
      <c r="I19905" s="207" t="s">
        <v>244</v>
      </c>
      <c r="J19905" s="229">
        <v>-256.62</v>
      </c>
      <c r="K19905" s="79" t="str">
        <f>IFERROR(IFERROR(VLOOKUP(I19905,'DE-PARA'!B:D,3,0),VLOOKUP(I19905,'DE-PARA'!C:D,2,0)),"NÃO ENCONTRADO")</f>
        <v>Materiais</v>
      </c>
      <c r="L19905" s="56" t="str">
        <f>VLOOKUP(K19905,'Base -Receita-Despesa'!$B:$AS,1,FALSE)</f>
        <v>Materiais</v>
      </c>
    </row>
    <row r="19906" spans="1:12" x14ac:dyDescent="0.3">
      <c r="A19906" s="286" t="str">
        <f t="shared" si="622"/>
        <v>2020</v>
      </c>
      <c r="B19906" s="205" t="s">
        <v>691</v>
      </c>
      <c r="C19906" s="205" t="s">
        <v>692</v>
      </c>
      <c r="D19906" s="72" t="str">
        <f t="shared" si="621"/>
        <v>set/2020</v>
      </c>
      <c r="E19906" s="206">
        <v>44091</v>
      </c>
      <c r="F19906" s="205">
        <v>10504</v>
      </c>
      <c r="G19906" s="205" t="s">
        <v>287</v>
      </c>
      <c r="H19906" s="207" t="s">
        <v>3115</v>
      </c>
      <c r="I19906" s="207" t="s">
        <v>235</v>
      </c>
      <c r="J19906" s="208">
        <v>-25620.91</v>
      </c>
      <c r="K19906" s="79" t="str">
        <f>IFERROR(IFERROR(VLOOKUP(I19906,'DE-PARA'!B:D,3,0),VLOOKUP(I19906,'DE-PARA'!C:D,2,0)),"NÃO ENCONTRADO")</f>
        <v>Pessoal</v>
      </c>
      <c r="L19906" s="56" t="str">
        <f>VLOOKUP(K19906,'Base -Receita-Despesa'!$B:$AS,1,FALSE)</f>
        <v>Pessoal</v>
      </c>
    </row>
    <row r="19907" spans="1:12" x14ac:dyDescent="0.3">
      <c r="A19907" s="286" t="str">
        <f t="shared" si="622"/>
        <v>2020</v>
      </c>
      <c r="B19907" s="205" t="s">
        <v>691</v>
      </c>
      <c r="C19907" s="205" t="s">
        <v>692</v>
      </c>
      <c r="D19907" s="72" t="str">
        <f t="shared" si="621"/>
        <v>set/2020</v>
      </c>
      <c r="E19907" s="206">
        <v>44091</v>
      </c>
      <c r="F19907" s="205">
        <v>10553</v>
      </c>
      <c r="G19907" s="205" t="s">
        <v>287</v>
      </c>
      <c r="H19907" s="207" t="s">
        <v>3115</v>
      </c>
      <c r="I19907" s="207" t="s">
        <v>235</v>
      </c>
      <c r="J19907" s="208">
        <v>-42701.75</v>
      </c>
      <c r="K19907" s="79" t="str">
        <f>IFERROR(IFERROR(VLOOKUP(I19907,'DE-PARA'!B:D,3,0),VLOOKUP(I19907,'DE-PARA'!C:D,2,0)),"NÃO ENCONTRADO")</f>
        <v>Pessoal</v>
      </c>
      <c r="L19907" s="56" t="str">
        <f>VLOOKUP(K19907,'Base -Receita-Despesa'!$B:$AS,1,FALSE)</f>
        <v>Pessoal</v>
      </c>
    </row>
    <row r="19908" spans="1:12" x14ac:dyDescent="0.3">
      <c r="A19908" s="286" t="str">
        <f t="shared" si="622"/>
        <v>2020</v>
      </c>
      <c r="B19908" s="205" t="s">
        <v>691</v>
      </c>
      <c r="C19908" s="205" t="s">
        <v>692</v>
      </c>
      <c r="D19908" s="72" t="str">
        <f t="shared" ref="D19908:D19971" si="623">TEXT(E19908,"mmm/aaaa")</f>
        <v>set/2020</v>
      </c>
      <c r="E19908" s="206">
        <v>44091</v>
      </c>
      <c r="F19908" s="205">
        <v>2359</v>
      </c>
      <c r="G19908" s="205" t="s">
        <v>287</v>
      </c>
      <c r="H19908" s="207" t="s">
        <v>3116</v>
      </c>
      <c r="I19908" s="207" t="s">
        <v>134</v>
      </c>
      <c r="J19908" s="208">
        <v>-3500</v>
      </c>
      <c r="K19908" s="79" t="str">
        <f>IFERROR(IFERROR(VLOOKUP(I19908,'DE-PARA'!B:D,3,0),VLOOKUP(I19908,'DE-PARA'!C:D,2,0)),"NÃO ENCONTRADO")</f>
        <v>Serviços</v>
      </c>
      <c r="L19908" s="56" t="str">
        <f>VLOOKUP(K19908,'Base -Receita-Despesa'!$B:$AS,1,FALSE)</f>
        <v>Serviços</v>
      </c>
    </row>
    <row r="19909" spans="1:12" x14ac:dyDescent="0.3">
      <c r="A19909" s="286" t="str">
        <f t="shared" si="622"/>
        <v>2020</v>
      </c>
      <c r="B19909" s="205" t="s">
        <v>691</v>
      </c>
      <c r="C19909" s="205" t="s">
        <v>692</v>
      </c>
      <c r="D19909" s="72" t="str">
        <f t="shared" si="623"/>
        <v>set/2020</v>
      </c>
      <c r="E19909" s="206">
        <v>44091</v>
      </c>
      <c r="F19909" s="205">
        <v>2336617</v>
      </c>
      <c r="G19909" s="205" t="s">
        <v>287</v>
      </c>
      <c r="H19909" s="207" t="s">
        <v>3085</v>
      </c>
      <c r="I19909" s="207" t="s">
        <v>118</v>
      </c>
      <c r="J19909" s="208">
        <v>-31702.720000000001</v>
      </c>
      <c r="K19909" s="79" t="str">
        <f>IFERROR(IFERROR(VLOOKUP(I19909,'DE-PARA'!B:D,3,0),VLOOKUP(I19909,'DE-PARA'!C:D,2,0)),"NÃO ENCONTRADO")</f>
        <v>Serviços</v>
      </c>
      <c r="L19909" s="56" t="str">
        <f>VLOOKUP(K19909,'Base -Receita-Despesa'!$B:$AS,1,FALSE)</f>
        <v>Serviços</v>
      </c>
    </row>
    <row r="19910" spans="1:12" x14ac:dyDescent="0.3">
      <c r="A19910" s="286" t="str">
        <f t="shared" si="622"/>
        <v>2020</v>
      </c>
      <c r="B19910" s="205" t="s">
        <v>691</v>
      </c>
      <c r="C19910" s="205" t="s">
        <v>692</v>
      </c>
      <c r="D19910" s="72" t="str">
        <f t="shared" si="623"/>
        <v>set/2020</v>
      </c>
      <c r="E19910" s="206">
        <v>44091</v>
      </c>
      <c r="F19910" s="205">
        <v>30422</v>
      </c>
      <c r="G19910" s="205" t="s">
        <v>287</v>
      </c>
      <c r="H19910" s="207" t="s">
        <v>3219</v>
      </c>
      <c r="I19910" s="207" t="s">
        <v>276</v>
      </c>
      <c r="J19910" s="207">
        <v>-860</v>
      </c>
      <c r="K19910" s="79" t="str">
        <f>IFERROR(IFERROR(VLOOKUP(I19910,'DE-PARA'!B:D,3,0),VLOOKUP(I19910,'DE-PARA'!C:D,2,0)),"NÃO ENCONTRADO")</f>
        <v>Investimentos</v>
      </c>
      <c r="L19910" s="56" t="str">
        <f>VLOOKUP(K19910,'Base -Receita-Despesa'!$B:$AS,1,FALSE)</f>
        <v>Investimentos</v>
      </c>
    </row>
    <row r="19911" spans="1:12" x14ac:dyDescent="0.3">
      <c r="A19911" s="286" t="str">
        <f t="shared" si="622"/>
        <v>2020</v>
      </c>
      <c r="B19911" s="205" t="s">
        <v>691</v>
      </c>
      <c r="C19911" s="205" t="s">
        <v>692</v>
      </c>
      <c r="D19911" s="72" t="str">
        <f t="shared" si="623"/>
        <v>set/2020</v>
      </c>
      <c r="E19911" s="206">
        <v>44091</v>
      </c>
      <c r="F19911" s="205">
        <v>30422</v>
      </c>
      <c r="G19911" s="205" t="s">
        <v>287</v>
      </c>
      <c r="H19911" s="207" t="s">
        <v>3219</v>
      </c>
      <c r="I19911" s="207" t="s">
        <v>189</v>
      </c>
      <c r="J19911" s="207">
        <v>-46.87</v>
      </c>
      <c r="K19911" s="79" t="str">
        <f>IFERROR(IFERROR(VLOOKUP(I19911,'DE-PARA'!B:D,3,0),VLOOKUP(I19911,'DE-PARA'!C:D,2,0)),"NÃO ENCONTRADO")</f>
        <v>Outras Saídas</v>
      </c>
      <c r="L19911" s="56" t="str">
        <f>VLOOKUP(K19911,'Base -Receita-Despesa'!$B:$AS,1,FALSE)</f>
        <v>Outras Saídas</v>
      </c>
    </row>
    <row r="19912" spans="1:12" x14ac:dyDescent="0.3">
      <c r="A19912" s="286" t="str">
        <f t="shared" si="622"/>
        <v>2020</v>
      </c>
      <c r="B19912" s="205" t="s">
        <v>691</v>
      </c>
      <c r="C19912" s="205" t="s">
        <v>692</v>
      </c>
      <c r="D19912" s="72" t="str">
        <f t="shared" si="623"/>
        <v>set/2020</v>
      </c>
      <c r="E19912" s="206">
        <v>44091</v>
      </c>
      <c r="F19912" s="205">
        <v>9116</v>
      </c>
      <c r="G19912" s="205" t="s">
        <v>287</v>
      </c>
      <c r="H19912" s="207" t="s">
        <v>2710</v>
      </c>
      <c r="I19912" s="207" t="s">
        <v>192</v>
      </c>
      <c r="J19912" s="208">
        <v>-7272</v>
      </c>
      <c r="K19912" s="79" t="str">
        <f>IFERROR(IFERROR(VLOOKUP(I19912,'DE-PARA'!B:D,3,0),VLOOKUP(I19912,'DE-PARA'!C:D,2,0)),"NÃO ENCONTRADO")</f>
        <v>Serviços</v>
      </c>
      <c r="L19912" s="56" t="str">
        <f>VLOOKUP(K19912,'Base -Receita-Despesa'!$B:$AS,1,FALSE)</f>
        <v>Serviços</v>
      </c>
    </row>
    <row r="19913" spans="1:12" x14ac:dyDescent="0.3">
      <c r="A19913" s="286" t="str">
        <f t="shared" si="622"/>
        <v>2020</v>
      </c>
      <c r="B19913" s="205" t="s">
        <v>691</v>
      </c>
      <c r="C19913" s="205" t="s">
        <v>692</v>
      </c>
      <c r="D19913" s="72" t="str">
        <f t="shared" si="623"/>
        <v>set/2020</v>
      </c>
      <c r="E19913" s="206">
        <v>44091</v>
      </c>
      <c r="F19913" s="205">
        <v>8965</v>
      </c>
      <c r="G19913" s="205" t="s">
        <v>287</v>
      </c>
      <c r="H19913" s="207" t="s">
        <v>2710</v>
      </c>
      <c r="I19913" s="207" t="s">
        <v>192</v>
      </c>
      <c r="J19913" s="208">
        <v>-5857.71</v>
      </c>
      <c r="K19913" s="79" t="str">
        <f>IFERROR(IFERROR(VLOOKUP(I19913,'DE-PARA'!B:D,3,0),VLOOKUP(I19913,'DE-PARA'!C:D,2,0)),"NÃO ENCONTRADO")</f>
        <v>Serviços</v>
      </c>
      <c r="L19913" s="56" t="str">
        <f>VLOOKUP(K19913,'Base -Receita-Despesa'!$B:$AS,1,FALSE)</f>
        <v>Serviços</v>
      </c>
    </row>
    <row r="19914" spans="1:12" x14ac:dyDescent="0.3">
      <c r="A19914" s="286" t="str">
        <f t="shared" si="622"/>
        <v>2020</v>
      </c>
      <c r="B19914" s="205" t="s">
        <v>691</v>
      </c>
      <c r="C19914" s="205" t="s">
        <v>692</v>
      </c>
      <c r="D19914" s="72" t="str">
        <f t="shared" si="623"/>
        <v>set/2020</v>
      </c>
      <c r="E19914" s="206">
        <v>44091</v>
      </c>
      <c r="F19914" s="205">
        <v>7592</v>
      </c>
      <c r="G19914" s="205" t="s">
        <v>287</v>
      </c>
      <c r="H19914" s="207" t="s">
        <v>3102</v>
      </c>
      <c r="I19914" s="207" t="s">
        <v>146</v>
      </c>
      <c r="J19914" s="208">
        <v>-5230</v>
      </c>
      <c r="K19914" s="79" t="str">
        <f>IFERROR(IFERROR(VLOOKUP(I19914,'DE-PARA'!B:D,3,0),VLOOKUP(I19914,'DE-PARA'!C:D,2,0)),"NÃO ENCONTRADO")</f>
        <v>Serviços</v>
      </c>
      <c r="L19914" s="56" t="str">
        <f>VLOOKUP(K19914,'Base -Receita-Despesa'!$B:$AS,1,FALSE)</f>
        <v>Serviços</v>
      </c>
    </row>
    <row r="19915" spans="1:12" x14ac:dyDescent="0.3">
      <c r="A19915" s="286" t="str">
        <f t="shared" si="622"/>
        <v>2020</v>
      </c>
      <c r="B19915" s="205" t="s">
        <v>691</v>
      </c>
      <c r="C19915" s="205" t="s">
        <v>692</v>
      </c>
      <c r="D19915" s="72" t="str">
        <f t="shared" si="623"/>
        <v>set/2020</v>
      </c>
      <c r="E19915" s="206">
        <v>44091</v>
      </c>
      <c r="F19915" s="205">
        <v>2020512</v>
      </c>
      <c r="G19915" s="205" t="s">
        <v>287</v>
      </c>
      <c r="H19915" s="207" t="s">
        <v>3078</v>
      </c>
      <c r="I19915" s="207" t="s">
        <v>134</v>
      </c>
      <c r="J19915" s="208">
        <v>-4081.51</v>
      </c>
      <c r="K19915" s="79" t="str">
        <f>IFERROR(IFERROR(VLOOKUP(I19915,'DE-PARA'!B:D,3,0),VLOOKUP(I19915,'DE-PARA'!C:D,2,0)),"NÃO ENCONTRADO")</f>
        <v>Serviços</v>
      </c>
      <c r="L19915" s="56" t="str">
        <f>VLOOKUP(K19915,'Base -Receita-Despesa'!$B:$AS,1,FALSE)</f>
        <v>Serviços</v>
      </c>
    </row>
    <row r="19916" spans="1:12" x14ac:dyDescent="0.3">
      <c r="A19916" s="286" t="str">
        <f t="shared" si="622"/>
        <v>2020</v>
      </c>
      <c r="B19916" s="205" t="s">
        <v>691</v>
      </c>
      <c r="C19916" s="205" t="s">
        <v>692</v>
      </c>
      <c r="D19916" s="72" t="str">
        <f t="shared" si="623"/>
        <v>set/2020</v>
      </c>
      <c r="E19916" s="206">
        <v>44091</v>
      </c>
      <c r="F19916" s="205">
        <v>2020362</v>
      </c>
      <c r="G19916" s="205" t="s">
        <v>287</v>
      </c>
      <c r="H19916" s="207" t="s">
        <v>3078</v>
      </c>
      <c r="I19916" s="207" t="s">
        <v>134</v>
      </c>
      <c r="J19916" s="208">
        <v>-4081.51</v>
      </c>
      <c r="K19916" s="79" t="str">
        <f>IFERROR(IFERROR(VLOOKUP(I19916,'DE-PARA'!B:D,3,0),VLOOKUP(I19916,'DE-PARA'!C:D,2,0)),"NÃO ENCONTRADO")</f>
        <v>Serviços</v>
      </c>
      <c r="L19916" s="56" t="str">
        <f>VLOOKUP(K19916,'Base -Receita-Despesa'!$B:$AS,1,FALSE)</f>
        <v>Serviços</v>
      </c>
    </row>
    <row r="19917" spans="1:12" x14ac:dyDescent="0.3">
      <c r="A19917" s="286" t="str">
        <f t="shared" si="622"/>
        <v>2020</v>
      </c>
      <c r="B19917" s="205" t="s">
        <v>691</v>
      </c>
      <c r="C19917" s="205" t="s">
        <v>692</v>
      </c>
      <c r="D19917" s="72" t="str">
        <f t="shared" si="623"/>
        <v>set/2020</v>
      </c>
      <c r="E19917" s="206">
        <v>44091</v>
      </c>
      <c r="F19917" s="205">
        <v>155735</v>
      </c>
      <c r="G19917" s="205" t="s">
        <v>287</v>
      </c>
      <c r="H19917" s="207" t="s">
        <v>2262</v>
      </c>
      <c r="I19917" s="207" t="s">
        <v>247</v>
      </c>
      <c r="J19917" s="208">
        <v>-1494.87</v>
      </c>
      <c r="K19917" s="79" t="str">
        <f>IFERROR(IFERROR(VLOOKUP(I19917,'DE-PARA'!B:D,3,0),VLOOKUP(I19917,'DE-PARA'!C:D,2,0)),"NÃO ENCONTRADO")</f>
        <v>Materiais</v>
      </c>
      <c r="L19917" s="56" t="str">
        <f>VLOOKUP(K19917,'Base -Receita-Despesa'!$B:$AS,1,FALSE)</f>
        <v>Materiais</v>
      </c>
    </row>
    <row r="19918" spans="1:12" x14ac:dyDescent="0.3">
      <c r="A19918" s="286" t="str">
        <f t="shared" si="622"/>
        <v>2020</v>
      </c>
      <c r="B19918" s="205" t="s">
        <v>691</v>
      </c>
      <c r="C19918" s="205" t="s">
        <v>692</v>
      </c>
      <c r="D19918" s="72" t="str">
        <f t="shared" si="623"/>
        <v>set/2020</v>
      </c>
      <c r="E19918" s="206">
        <v>44091</v>
      </c>
      <c r="F19918" s="205">
        <v>155734</v>
      </c>
      <c r="G19918" s="205" t="s">
        <v>287</v>
      </c>
      <c r="H19918" s="207" t="s">
        <v>2262</v>
      </c>
      <c r="I19918" s="207" t="s">
        <v>247</v>
      </c>
      <c r="J19918" s="207">
        <v>-165</v>
      </c>
      <c r="K19918" s="79" t="str">
        <f>IFERROR(IFERROR(VLOOKUP(I19918,'DE-PARA'!B:D,3,0),VLOOKUP(I19918,'DE-PARA'!C:D,2,0)),"NÃO ENCONTRADO")</f>
        <v>Materiais</v>
      </c>
      <c r="L19918" s="56" t="str">
        <f>VLOOKUP(K19918,'Base -Receita-Despesa'!$B:$AS,1,FALSE)</f>
        <v>Materiais</v>
      </c>
    </row>
    <row r="19919" spans="1:12" x14ac:dyDescent="0.3">
      <c r="A19919" s="286" t="str">
        <f t="shared" si="622"/>
        <v>2020</v>
      </c>
      <c r="B19919" s="205" t="s">
        <v>691</v>
      </c>
      <c r="C19919" s="205" t="s">
        <v>692</v>
      </c>
      <c r="D19919" s="72" t="str">
        <f t="shared" si="623"/>
        <v>set/2020</v>
      </c>
      <c r="E19919" s="206">
        <v>44091</v>
      </c>
      <c r="F19919" s="205">
        <v>899083</v>
      </c>
      <c r="G19919" s="205" t="s">
        <v>289</v>
      </c>
      <c r="H19919" s="207" t="s">
        <v>3061</v>
      </c>
      <c r="I19919" s="207" t="s">
        <v>241</v>
      </c>
      <c r="J19919" s="207">
        <v>-739.49</v>
      </c>
      <c r="K19919" s="79" t="str">
        <f>IFERROR(IFERROR(VLOOKUP(I19919,'DE-PARA'!B:D,3,0),VLOOKUP(I19919,'DE-PARA'!C:D,2,0)),"NÃO ENCONTRADO")</f>
        <v>Materiais</v>
      </c>
      <c r="L19919" s="56" t="str">
        <f>VLOOKUP(K19919,'Base -Receita-Despesa'!$B:$AS,1,FALSE)</f>
        <v>Materiais</v>
      </c>
    </row>
    <row r="19920" spans="1:12" x14ac:dyDescent="0.3">
      <c r="A19920" s="286" t="str">
        <f t="shared" si="622"/>
        <v>2020</v>
      </c>
      <c r="B19920" s="205" t="s">
        <v>691</v>
      </c>
      <c r="C19920" s="205" t="s">
        <v>692</v>
      </c>
      <c r="D19920" s="72" t="str">
        <f t="shared" si="623"/>
        <v>set/2020</v>
      </c>
      <c r="E19920" s="206">
        <v>44091</v>
      </c>
      <c r="F19920" s="205">
        <v>896533</v>
      </c>
      <c r="G19920" s="205" t="s">
        <v>313</v>
      </c>
      <c r="H19920" s="207" t="s">
        <v>3061</v>
      </c>
      <c r="I19920" s="207" t="s">
        <v>240</v>
      </c>
      <c r="J19920" s="207">
        <v>-995.67</v>
      </c>
      <c r="K19920" s="79" t="str">
        <f>IFERROR(IFERROR(VLOOKUP(I19920,'DE-PARA'!B:D,3,0),VLOOKUP(I19920,'DE-PARA'!C:D,2,0)),"NÃO ENCONTRADO")</f>
        <v>Materiais</v>
      </c>
      <c r="L19920" s="56" t="str">
        <f>VLOOKUP(K19920,'Base -Receita-Despesa'!$B:$AS,1,FALSE)</f>
        <v>Materiais</v>
      </c>
    </row>
    <row r="19921" spans="1:12" x14ac:dyDescent="0.3">
      <c r="A19921" s="286" t="str">
        <f t="shared" si="622"/>
        <v>2020</v>
      </c>
      <c r="B19921" s="205" t="s">
        <v>691</v>
      </c>
      <c r="C19921" s="205" t="s">
        <v>692</v>
      </c>
      <c r="D19921" s="72" t="str">
        <f t="shared" si="623"/>
        <v>set/2020</v>
      </c>
      <c r="E19921" s="206">
        <v>44091</v>
      </c>
      <c r="F19921" s="205">
        <v>896539</v>
      </c>
      <c r="G19921" s="205" t="s">
        <v>313</v>
      </c>
      <c r="H19921" s="207" t="s">
        <v>3061</v>
      </c>
      <c r="I19921" s="207" t="s">
        <v>241</v>
      </c>
      <c r="J19921" s="208">
        <v>-1574.69</v>
      </c>
      <c r="K19921" s="79" t="str">
        <f>IFERROR(IFERROR(VLOOKUP(I19921,'DE-PARA'!B:D,3,0),VLOOKUP(I19921,'DE-PARA'!C:D,2,0)),"NÃO ENCONTRADO")</f>
        <v>Materiais</v>
      </c>
      <c r="L19921" s="56" t="str">
        <f>VLOOKUP(K19921,'Base -Receita-Despesa'!$B:$AS,1,FALSE)</f>
        <v>Materiais</v>
      </c>
    </row>
    <row r="19922" spans="1:12" x14ac:dyDescent="0.3">
      <c r="A19922" s="286" t="str">
        <f t="shared" si="622"/>
        <v>2020</v>
      </c>
      <c r="B19922" s="205" t="s">
        <v>691</v>
      </c>
      <c r="C19922" s="205" t="s">
        <v>692</v>
      </c>
      <c r="D19922" s="72" t="str">
        <f t="shared" si="623"/>
        <v>set/2020</v>
      </c>
      <c r="E19922" s="206">
        <v>44091</v>
      </c>
      <c r="F19922" s="205">
        <v>896614</v>
      </c>
      <c r="G19922" s="205" t="s">
        <v>313</v>
      </c>
      <c r="H19922" s="207" t="s">
        <v>3061</v>
      </c>
      <c r="I19922" s="207" t="s">
        <v>240</v>
      </c>
      <c r="J19922" s="208">
        <v>-2638.78</v>
      </c>
      <c r="K19922" s="79" t="str">
        <f>IFERROR(IFERROR(VLOOKUP(I19922,'DE-PARA'!B:D,3,0),VLOOKUP(I19922,'DE-PARA'!C:D,2,0)),"NÃO ENCONTRADO")</f>
        <v>Materiais</v>
      </c>
      <c r="L19922" s="56" t="str">
        <f>VLOOKUP(K19922,'Base -Receita-Despesa'!$B:$AS,1,FALSE)</f>
        <v>Materiais</v>
      </c>
    </row>
    <row r="19923" spans="1:12" x14ac:dyDescent="0.3">
      <c r="A19923" s="286" t="str">
        <f t="shared" si="622"/>
        <v>2020</v>
      </c>
      <c r="B19923" s="205" t="s">
        <v>691</v>
      </c>
      <c r="C19923" s="205" t="s">
        <v>692</v>
      </c>
      <c r="D19923" s="72" t="str">
        <f t="shared" si="623"/>
        <v>set/2020</v>
      </c>
      <c r="E19923" s="206">
        <v>44091</v>
      </c>
      <c r="F19923" s="205">
        <v>896532</v>
      </c>
      <c r="G19923" s="205" t="s">
        <v>313</v>
      </c>
      <c r="H19923" s="207" t="s">
        <v>3061</v>
      </c>
      <c r="I19923" s="207" t="s">
        <v>240</v>
      </c>
      <c r="J19923" s="208">
        <v>-2955.67</v>
      </c>
      <c r="K19923" s="79" t="str">
        <f>IFERROR(IFERROR(VLOOKUP(I19923,'DE-PARA'!B:D,3,0),VLOOKUP(I19923,'DE-PARA'!C:D,2,0)),"NÃO ENCONTRADO")</f>
        <v>Materiais</v>
      </c>
      <c r="L19923" s="56" t="str">
        <f>VLOOKUP(K19923,'Base -Receita-Despesa'!$B:$AS,1,FALSE)</f>
        <v>Materiais</v>
      </c>
    </row>
    <row r="19924" spans="1:12" x14ac:dyDescent="0.3">
      <c r="A19924" s="286" t="str">
        <f t="shared" si="622"/>
        <v>2020</v>
      </c>
      <c r="B19924" s="205" t="s">
        <v>691</v>
      </c>
      <c r="C19924" s="205" t="s">
        <v>692</v>
      </c>
      <c r="D19924" s="72" t="str">
        <f t="shared" si="623"/>
        <v>set/2020</v>
      </c>
      <c r="E19924" s="206">
        <v>44091</v>
      </c>
      <c r="F19924" s="205">
        <v>896944</v>
      </c>
      <c r="G19924" s="205" t="s">
        <v>313</v>
      </c>
      <c r="H19924" s="207" t="s">
        <v>3061</v>
      </c>
      <c r="I19924" s="207" t="s">
        <v>240</v>
      </c>
      <c r="J19924" s="208">
        <v>-2081.1999999999998</v>
      </c>
      <c r="K19924" s="79" t="str">
        <f>IFERROR(IFERROR(VLOOKUP(I19924,'DE-PARA'!B:D,3,0),VLOOKUP(I19924,'DE-PARA'!C:D,2,0)),"NÃO ENCONTRADO")</f>
        <v>Materiais</v>
      </c>
      <c r="L19924" s="56" t="str">
        <f>VLOOKUP(K19924,'Base -Receita-Despesa'!$B:$AS,1,FALSE)</f>
        <v>Materiais</v>
      </c>
    </row>
    <row r="19925" spans="1:12" x14ac:dyDescent="0.3">
      <c r="A19925" s="286" t="str">
        <f t="shared" si="622"/>
        <v>2020</v>
      </c>
      <c r="B19925" s="205" t="s">
        <v>691</v>
      </c>
      <c r="C19925" s="205" t="s">
        <v>692</v>
      </c>
      <c r="D19925" s="72" t="str">
        <f t="shared" si="623"/>
        <v>set/2020</v>
      </c>
      <c r="E19925" s="206">
        <v>44091</v>
      </c>
      <c r="F19925" s="205">
        <v>900335</v>
      </c>
      <c r="G19925" s="205" t="s">
        <v>287</v>
      </c>
      <c r="H19925" s="207" t="s">
        <v>3061</v>
      </c>
      <c r="I19925" s="207" t="s">
        <v>241</v>
      </c>
      <c r="J19925" s="207">
        <v>-185</v>
      </c>
      <c r="K19925" s="79" t="str">
        <f>IFERROR(IFERROR(VLOOKUP(I19925,'DE-PARA'!B:D,3,0),VLOOKUP(I19925,'DE-PARA'!C:D,2,0)),"NÃO ENCONTRADO")</f>
        <v>Materiais</v>
      </c>
      <c r="L19925" s="56" t="str">
        <f>VLOOKUP(K19925,'Base -Receita-Despesa'!$B:$AS,1,FALSE)</f>
        <v>Materiais</v>
      </c>
    </row>
    <row r="19926" spans="1:12" x14ac:dyDescent="0.3">
      <c r="A19926" s="286" t="str">
        <f t="shared" si="622"/>
        <v>2020</v>
      </c>
      <c r="B19926" s="205" t="s">
        <v>691</v>
      </c>
      <c r="C19926" s="205" t="s">
        <v>692</v>
      </c>
      <c r="D19926" s="72" t="str">
        <f t="shared" si="623"/>
        <v>set/2020</v>
      </c>
      <c r="E19926" s="206">
        <v>44091</v>
      </c>
      <c r="F19926" s="205">
        <v>900368</v>
      </c>
      <c r="G19926" s="205" t="s">
        <v>303</v>
      </c>
      <c r="H19926" s="207" t="s">
        <v>3061</v>
      </c>
      <c r="I19926" s="207" t="s">
        <v>241</v>
      </c>
      <c r="J19926" s="208">
        <v>-1055.56</v>
      </c>
      <c r="K19926" s="79" t="str">
        <f>IFERROR(IFERROR(VLOOKUP(I19926,'DE-PARA'!B:D,3,0),VLOOKUP(I19926,'DE-PARA'!C:D,2,0)),"NÃO ENCONTRADO")</f>
        <v>Materiais</v>
      </c>
      <c r="L19926" s="56" t="str">
        <f>VLOOKUP(K19926,'Base -Receita-Despesa'!$B:$AS,1,FALSE)</f>
        <v>Materiais</v>
      </c>
    </row>
    <row r="19927" spans="1:12" x14ac:dyDescent="0.3">
      <c r="A19927" s="286" t="str">
        <f t="shared" si="622"/>
        <v>2020</v>
      </c>
      <c r="B19927" s="205" t="s">
        <v>691</v>
      </c>
      <c r="C19927" s="205" t="s">
        <v>692</v>
      </c>
      <c r="D19927" s="72" t="str">
        <f t="shared" si="623"/>
        <v>set/2020</v>
      </c>
      <c r="E19927" s="206">
        <v>44091</v>
      </c>
      <c r="F19927" s="205">
        <v>900373</v>
      </c>
      <c r="G19927" s="205" t="s">
        <v>303</v>
      </c>
      <c r="H19927" s="207" t="s">
        <v>3061</v>
      </c>
      <c r="I19927" s="207" t="s">
        <v>240</v>
      </c>
      <c r="J19927" s="208">
        <v>-8777.64</v>
      </c>
      <c r="K19927" s="79" t="str">
        <f>IFERROR(IFERROR(VLOOKUP(I19927,'DE-PARA'!B:D,3,0),VLOOKUP(I19927,'DE-PARA'!C:D,2,0)),"NÃO ENCONTRADO")</f>
        <v>Materiais</v>
      </c>
      <c r="L19927" s="56" t="str">
        <f>VLOOKUP(K19927,'Base -Receita-Despesa'!$B:$AS,1,FALSE)</f>
        <v>Materiais</v>
      </c>
    </row>
    <row r="19928" spans="1:12" x14ac:dyDescent="0.3">
      <c r="A19928" s="286" t="str">
        <f t="shared" si="622"/>
        <v>2020</v>
      </c>
      <c r="B19928" s="205" t="s">
        <v>691</v>
      </c>
      <c r="C19928" s="205" t="s">
        <v>692</v>
      </c>
      <c r="D19928" s="72" t="str">
        <f t="shared" si="623"/>
        <v>set/2020</v>
      </c>
      <c r="E19928" s="206">
        <v>44091</v>
      </c>
      <c r="F19928" s="205">
        <v>901379</v>
      </c>
      <c r="G19928" s="205" t="s">
        <v>287</v>
      </c>
      <c r="H19928" s="207" t="s">
        <v>3061</v>
      </c>
      <c r="I19928" s="207" t="s">
        <v>240</v>
      </c>
      <c r="J19928" s="207">
        <v>-583</v>
      </c>
      <c r="K19928" s="79" t="str">
        <f>IFERROR(IFERROR(VLOOKUP(I19928,'DE-PARA'!B:D,3,0),VLOOKUP(I19928,'DE-PARA'!C:D,2,0)),"NÃO ENCONTRADO")</f>
        <v>Materiais</v>
      </c>
      <c r="L19928" s="56" t="str">
        <f>VLOOKUP(K19928,'Base -Receita-Despesa'!$B:$AS,1,FALSE)</f>
        <v>Materiais</v>
      </c>
    </row>
    <row r="19929" spans="1:12" x14ac:dyDescent="0.3">
      <c r="A19929" s="286" t="str">
        <f t="shared" si="622"/>
        <v>2020</v>
      </c>
      <c r="B19929" s="205" t="s">
        <v>691</v>
      </c>
      <c r="C19929" s="205" t="s">
        <v>692</v>
      </c>
      <c r="D19929" s="72" t="str">
        <f t="shared" si="623"/>
        <v>set/2020</v>
      </c>
      <c r="E19929" s="206">
        <v>44091</v>
      </c>
      <c r="F19929" s="205">
        <v>898020</v>
      </c>
      <c r="G19929" s="205" t="s">
        <v>313</v>
      </c>
      <c r="H19929" s="207" t="s">
        <v>3061</v>
      </c>
      <c r="I19929" s="207" t="s">
        <v>240</v>
      </c>
      <c r="J19929" s="208">
        <v>-5618.24</v>
      </c>
      <c r="K19929" s="79" t="str">
        <f>IFERROR(IFERROR(VLOOKUP(I19929,'DE-PARA'!B:D,3,0),VLOOKUP(I19929,'DE-PARA'!C:D,2,0)),"NÃO ENCONTRADO")</f>
        <v>Materiais</v>
      </c>
      <c r="L19929" s="56" t="str">
        <f>VLOOKUP(K19929,'Base -Receita-Despesa'!$B:$AS,1,FALSE)</f>
        <v>Materiais</v>
      </c>
    </row>
    <row r="19930" spans="1:12" x14ac:dyDescent="0.3">
      <c r="A19930" s="286" t="str">
        <f t="shared" si="622"/>
        <v>2020</v>
      </c>
      <c r="B19930" s="205" t="s">
        <v>691</v>
      </c>
      <c r="C19930" s="205" t="s">
        <v>692</v>
      </c>
      <c r="D19930" s="72" t="str">
        <f t="shared" si="623"/>
        <v>set/2020</v>
      </c>
      <c r="E19930" s="206">
        <v>44091</v>
      </c>
      <c r="F19930" s="205">
        <v>898302</v>
      </c>
      <c r="G19930" s="205" t="s">
        <v>313</v>
      </c>
      <c r="H19930" s="207" t="s">
        <v>3061</v>
      </c>
      <c r="I19930" s="207" t="s">
        <v>240</v>
      </c>
      <c r="J19930" s="208">
        <v>-2187.19</v>
      </c>
      <c r="K19930" s="79" t="str">
        <f>IFERROR(IFERROR(VLOOKUP(I19930,'DE-PARA'!B:D,3,0),VLOOKUP(I19930,'DE-PARA'!C:D,2,0)),"NÃO ENCONTRADO")</f>
        <v>Materiais</v>
      </c>
      <c r="L19930" s="56" t="str">
        <f>VLOOKUP(K19930,'Base -Receita-Despesa'!$B:$AS,1,FALSE)</f>
        <v>Materiais</v>
      </c>
    </row>
    <row r="19931" spans="1:12" x14ac:dyDescent="0.3">
      <c r="A19931" s="286" t="str">
        <f t="shared" si="622"/>
        <v>2020</v>
      </c>
      <c r="B19931" s="205" t="s">
        <v>691</v>
      </c>
      <c r="C19931" s="205" t="s">
        <v>692</v>
      </c>
      <c r="D19931" s="72" t="str">
        <f t="shared" si="623"/>
        <v>set/2020</v>
      </c>
      <c r="E19931" s="206">
        <v>44091</v>
      </c>
      <c r="F19931" s="205">
        <v>898559</v>
      </c>
      <c r="G19931" s="205" t="s">
        <v>289</v>
      </c>
      <c r="H19931" s="207" t="s">
        <v>3061</v>
      </c>
      <c r="I19931" s="207" t="s">
        <v>240</v>
      </c>
      <c r="J19931" s="207">
        <v>-825.52</v>
      </c>
      <c r="K19931" s="79" t="str">
        <f>IFERROR(IFERROR(VLOOKUP(I19931,'DE-PARA'!B:D,3,0),VLOOKUP(I19931,'DE-PARA'!C:D,2,0)),"NÃO ENCONTRADO")</f>
        <v>Materiais</v>
      </c>
      <c r="L19931" s="56" t="str">
        <f>VLOOKUP(K19931,'Base -Receita-Despesa'!$B:$AS,1,FALSE)</f>
        <v>Materiais</v>
      </c>
    </row>
    <row r="19932" spans="1:12" x14ac:dyDescent="0.3">
      <c r="A19932" s="286" t="str">
        <f t="shared" si="622"/>
        <v>2020</v>
      </c>
      <c r="B19932" s="205" t="s">
        <v>691</v>
      </c>
      <c r="C19932" s="205" t="s">
        <v>692</v>
      </c>
      <c r="D19932" s="72" t="str">
        <f t="shared" si="623"/>
        <v>set/2020</v>
      </c>
      <c r="E19932" s="206">
        <v>44091</v>
      </c>
      <c r="F19932" s="205">
        <v>898555</v>
      </c>
      <c r="G19932" s="205" t="s">
        <v>289</v>
      </c>
      <c r="H19932" s="207" t="s">
        <v>3061</v>
      </c>
      <c r="I19932" s="207" t="s">
        <v>240</v>
      </c>
      <c r="J19932" s="208">
        <v>-6224.4</v>
      </c>
      <c r="K19932" s="79" t="str">
        <f>IFERROR(IFERROR(VLOOKUP(I19932,'DE-PARA'!B:D,3,0),VLOOKUP(I19932,'DE-PARA'!C:D,2,0)),"NÃO ENCONTRADO")</f>
        <v>Materiais</v>
      </c>
      <c r="L19932" s="56" t="str">
        <f>VLOOKUP(K19932,'Base -Receita-Despesa'!$B:$AS,1,FALSE)</f>
        <v>Materiais</v>
      </c>
    </row>
    <row r="19933" spans="1:12" x14ac:dyDescent="0.3">
      <c r="A19933" s="286" t="str">
        <f t="shared" si="622"/>
        <v>2020</v>
      </c>
      <c r="B19933" s="205" t="s">
        <v>691</v>
      </c>
      <c r="C19933" s="205" t="s">
        <v>692</v>
      </c>
      <c r="D19933" s="72" t="str">
        <f t="shared" si="623"/>
        <v>set/2020</v>
      </c>
      <c r="E19933" s="206">
        <v>44091</v>
      </c>
      <c r="F19933" s="205">
        <v>902351</v>
      </c>
      <c r="G19933" s="205" t="s">
        <v>287</v>
      </c>
      <c r="H19933" s="207" t="s">
        <v>3061</v>
      </c>
      <c r="I19933" s="207" t="s">
        <v>240</v>
      </c>
      <c r="J19933" s="208">
        <v>-1212</v>
      </c>
      <c r="K19933" s="79" t="str">
        <f>IFERROR(IFERROR(VLOOKUP(I19933,'DE-PARA'!B:D,3,0),VLOOKUP(I19933,'DE-PARA'!C:D,2,0)),"NÃO ENCONTRADO")</f>
        <v>Materiais</v>
      </c>
      <c r="L19933" s="56" t="str">
        <f>VLOOKUP(K19933,'Base -Receita-Despesa'!$B:$AS,1,FALSE)</f>
        <v>Materiais</v>
      </c>
    </row>
    <row r="19934" spans="1:12" x14ac:dyDescent="0.3">
      <c r="A19934" s="286" t="str">
        <f t="shared" si="622"/>
        <v>2020</v>
      </c>
      <c r="B19934" s="205" t="s">
        <v>691</v>
      </c>
      <c r="C19934" s="205" t="s">
        <v>692</v>
      </c>
      <c r="D19934" s="72" t="str">
        <f t="shared" si="623"/>
        <v>set/2020</v>
      </c>
      <c r="E19934" s="206">
        <v>44091</v>
      </c>
      <c r="F19934" s="205">
        <v>898657</v>
      </c>
      <c r="G19934" s="205" t="s">
        <v>313</v>
      </c>
      <c r="H19934" s="207" t="s">
        <v>3061</v>
      </c>
      <c r="I19934" s="207" t="s">
        <v>240</v>
      </c>
      <c r="J19934" s="208">
        <v>-2617.25</v>
      </c>
      <c r="K19934" s="79" t="str">
        <f>IFERROR(IFERROR(VLOOKUP(I19934,'DE-PARA'!B:D,3,0),VLOOKUP(I19934,'DE-PARA'!C:D,2,0)),"NÃO ENCONTRADO")</f>
        <v>Materiais</v>
      </c>
      <c r="L19934" s="56" t="str">
        <f>VLOOKUP(K19934,'Base -Receita-Despesa'!$B:$AS,1,FALSE)</f>
        <v>Materiais</v>
      </c>
    </row>
    <row r="19935" spans="1:12" x14ac:dyDescent="0.3">
      <c r="A19935" s="286" t="str">
        <f t="shared" si="622"/>
        <v>2020</v>
      </c>
      <c r="B19935" s="205" t="s">
        <v>691</v>
      </c>
      <c r="C19935" s="205" t="s">
        <v>692</v>
      </c>
      <c r="D19935" s="72" t="str">
        <f t="shared" si="623"/>
        <v>set/2020</v>
      </c>
      <c r="E19935" s="206">
        <v>44091</v>
      </c>
      <c r="F19935" s="205">
        <v>29632</v>
      </c>
      <c r="G19935" s="205" t="s">
        <v>287</v>
      </c>
      <c r="H19935" s="207" t="s">
        <v>3062</v>
      </c>
      <c r="I19935" s="207" t="s">
        <v>241</v>
      </c>
      <c r="J19935" s="207">
        <v>-310</v>
      </c>
      <c r="K19935" s="79" t="str">
        <f>IFERROR(IFERROR(VLOOKUP(I19935,'DE-PARA'!B:D,3,0),VLOOKUP(I19935,'DE-PARA'!C:D,2,0)),"NÃO ENCONTRADO")</f>
        <v>Materiais</v>
      </c>
      <c r="L19935" s="56" t="str">
        <f>VLOOKUP(K19935,'Base -Receita-Despesa'!$B:$AS,1,FALSE)</f>
        <v>Materiais</v>
      </c>
    </row>
    <row r="19936" spans="1:12" x14ac:dyDescent="0.3">
      <c r="A19936" s="286" t="str">
        <f t="shared" si="622"/>
        <v>2020</v>
      </c>
      <c r="B19936" s="205" t="s">
        <v>691</v>
      </c>
      <c r="C19936" s="205" t="s">
        <v>692</v>
      </c>
      <c r="D19936" s="72" t="str">
        <f t="shared" si="623"/>
        <v>set/2020</v>
      </c>
      <c r="E19936" s="206">
        <v>44091</v>
      </c>
      <c r="F19936" s="205">
        <v>29722</v>
      </c>
      <c r="G19936" s="205" t="s">
        <v>287</v>
      </c>
      <c r="H19936" s="207" t="s">
        <v>3062</v>
      </c>
      <c r="I19936" s="207" t="s">
        <v>241</v>
      </c>
      <c r="J19936" s="208">
        <v>-4954</v>
      </c>
      <c r="K19936" s="79" t="str">
        <f>IFERROR(IFERROR(VLOOKUP(I19936,'DE-PARA'!B:D,3,0),VLOOKUP(I19936,'DE-PARA'!C:D,2,0)),"NÃO ENCONTRADO")</f>
        <v>Materiais</v>
      </c>
      <c r="L19936" s="56" t="str">
        <f>VLOOKUP(K19936,'Base -Receita-Despesa'!$B:$AS,1,FALSE)</f>
        <v>Materiais</v>
      </c>
    </row>
    <row r="19937" spans="1:12" x14ac:dyDescent="0.3">
      <c r="A19937" s="286" t="str">
        <f t="shared" si="622"/>
        <v>2020</v>
      </c>
      <c r="B19937" s="205" t="s">
        <v>691</v>
      </c>
      <c r="C19937" s="205" t="s">
        <v>692</v>
      </c>
      <c r="D19937" s="72" t="str">
        <f t="shared" si="623"/>
        <v>set/2020</v>
      </c>
      <c r="E19937" s="206">
        <v>44091</v>
      </c>
      <c r="F19937" s="205">
        <v>10211</v>
      </c>
      <c r="G19937" s="205" t="s">
        <v>293</v>
      </c>
      <c r="H19937" s="207" t="s">
        <v>1615</v>
      </c>
      <c r="I19937" s="207" t="s">
        <v>240</v>
      </c>
      <c r="J19937" s="208">
        <v>-5599.46</v>
      </c>
      <c r="K19937" s="79" t="str">
        <f>IFERROR(IFERROR(VLOOKUP(I19937,'DE-PARA'!B:D,3,0),VLOOKUP(I19937,'DE-PARA'!C:D,2,0)),"NÃO ENCONTRADO")</f>
        <v>Materiais</v>
      </c>
      <c r="L19937" s="56" t="str">
        <f>VLOOKUP(K19937,'Base -Receita-Despesa'!$B:$AS,1,FALSE)</f>
        <v>Materiais</v>
      </c>
    </row>
    <row r="19938" spans="1:12" x14ac:dyDescent="0.3">
      <c r="A19938" s="286" t="str">
        <f t="shared" si="622"/>
        <v>2020</v>
      </c>
      <c r="B19938" s="205" t="s">
        <v>691</v>
      </c>
      <c r="C19938" s="205" t="s">
        <v>692</v>
      </c>
      <c r="D19938" s="72" t="str">
        <f t="shared" si="623"/>
        <v>set/2020</v>
      </c>
      <c r="E19938" s="206">
        <v>44091</v>
      </c>
      <c r="F19938" s="205">
        <v>10211</v>
      </c>
      <c r="G19938" s="205" t="s">
        <v>313</v>
      </c>
      <c r="H19938" s="207" t="s">
        <v>1615</v>
      </c>
      <c r="I19938" s="207" t="s">
        <v>240</v>
      </c>
      <c r="J19938" s="208">
        <v>-5597.77</v>
      </c>
      <c r="K19938" s="79" t="str">
        <f>IFERROR(IFERROR(VLOOKUP(I19938,'DE-PARA'!B:D,3,0),VLOOKUP(I19938,'DE-PARA'!C:D,2,0)),"NÃO ENCONTRADO")</f>
        <v>Materiais</v>
      </c>
      <c r="L19938" s="56" t="str">
        <f>VLOOKUP(K19938,'Base -Receita-Despesa'!$B:$AS,1,FALSE)</f>
        <v>Materiais</v>
      </c>
    </row>
    <row r="19939" spans="1:12" x14ac:dyDescent="0.3">
      <c r="A19939" s="286" t="str">
        <f t="shared" si="622"/>
        <v>2020</v>
      </c>
      <c r="B19939" s="205" t="s">
        <v>691</v>
      </c>
      <c r="C19939" s="205" t="s">
        <v>692</v>
      </c>
      <c r="D19939" s="72" t="str">
        <f t="shared" si="623"/>
        <v>set/2020</v>
      </c>
      <c r="E19939" s="206">
        <v>44091</v>
      </c>
      <c r="F19939" s="205" t="s">
        <v>131</v>
      </c>
      <c r="G19939" s="205" t="s">
        <v>287</v>
      </c>
      <c r="H19939" s="207" t="s">
        <v>3007</v>
      </c>
      <c r="I19939" s="207" t="s">
        <v>132</v>
      </c>
      <c r="J19939" s="207">
        <v>-925.66</v>
      </c>
      <c r="K19939" s="79" t="str">
        <f>IFERROR(IFERROR(VLOOKUP(I19939,'DE-PARA'!B:D,3,0),VLOOKUP(I19939,'DE-PARA'!C:D,2,0)),"NÃO ENCONTRADO")</f>
        <v>Pessoal</v>
      </c>
      <c r="L19939" s="56" t="str">
        <f>VLOOKUP(K19939,'Base -Receita-Despesa'!$B:$AS,1,FALSE)</f>
        <v>Pessoal</v>
      </c>
    </row>
    <row r="19940" spans="1:12" x14ac:dyDescent="0.3">
      <c r="A19940" s="286" t="str">
        <f t="shared" si="622"/>
        <v>2020</v>
      </c>
      <c r="B19940" s="205" t="s">
        <v>691</v>
      </c>
      <c r="C19940" s="205" t="s">
        <v>692</v>
      </c>
      <c r="D19940" s="72" t="str">
        <f t="shared" si="623"/>
        <v>set/2020</v>
      </c>
      <c r="E19940" s="206">
        <v>44091</v>
      </c>
      <c r="F19940" s="205" t="s">
        <v>131</v>
      </c>
      <c r="G19940" s="205" t="s">
        <v>287</v>
      </c>
      <c r="H19940" s="207" t="s">
        <v>3021</v>
      </c>
      <c r="I19940" s="207" t="s">
        <v>132</v>
      </c>
      <c r="J19940" s="208">
        <v>-1914.23</v>
      </c>
      <c r="K19940" s="79" t="str">
        <f>IFERROR(IFERROR(VLOOKUP(I19940,'DE-PARA'!B:D,3,0),VLOOKUP(I19940,'DE-PARA'!C:D,2,0)),"NÃO ENCONTRADO")</f>
        <v>Pessoal</v>
      </c>
      <c r="L19940" s="56" t="str">
        <f>VLOOKUP(K19940,'Base -Receita-Despesa'!$B:$AS,1,FALSE)</f>
        <v>Pessoal</v>
      </c>
    </row>
    <row r="19941" spans="1:12" x14ac:dyDescent="0.3">
      <c r="A19941" s="286" t="str">
        <f t="shared" si="622"/>
        <v>2020</v>
      </c>
      <c r="B19941" s="205" t="s">
        <v>691</v>
      </c>
      <c r="C19941" s="205" t="s">
        <v>692</v>
      </c>
      <c r="D19941" s="72" t="str">
        <f t="shared" si="623"/>
        <v>set/2020</v>
      </c>
      <c r="E19941" s="206">
        <v>44091</v>
      </c>
      <c r="F19941" s="205" t="s">
        <v>172</v>
      </c>
      <c r="G19941" s="205" t="s">
        <v>287</v>
      </c>
      <c r="H19941" s="207" t="s">
        <v>921</v>
      </c>
      <c r="I19941" s="207" t="s">
        <v>126</v>
      </c>
      <c r="J19941" s="208">
        <v>-4640.66</v>
      </c>
      <c r="K19941" s="79" t="str">
        <f>IFERROR(IFERROR(VLOOKUP(I19941,'DE-PARA'!B:D,3,0),VLOOKUP(I19941,'DE-PARA'!C:D,2,0)),"NÃO ENCONTRADO")</f>
        <v>Rescisões Trabalhistas</v>
      </c>
      <c r="L19941" s="56" t="str">
        <f>VLOOKUP(K19941,'Base -Receita-Despesa'!$B:$AS,1,FALSE)</f>
        <v>Rescisões Trabalhistas</v>
      </c>
    </row>
    <row r="19942" spans="1:12" x14ac:dyDescent="0.3">
      <c r="A19942" s="286" t="str">
        <f t="shared" si="622"/>
        <v>2020</v>
      </c>
      <c r="B19942" s="205" t="s">
        <v>691</v>
      </c>
      <c r="C19942" s="205" t="s">
        <v>692</v>
      </c>
      <c r="D19942" s="72" t="str">
        <f t="shared" si="623"/>
        <v>set/2020</v>
      </c>
      <c r="E19942" s="206">
        <v>44091</v>
      </c>
      <c r="F19942" s="205" t="s">
        <v>2948</v>
      </c>
      <c r="G19942" s="205" t="s">
        <v>287</v>
      </c>
      <c r="H19942" s="207" t="s">
        <v>294</v>
      </c>
      <c r="I19942" s="207" t="s">
        <v>229</v>
      </c>
      <c r="J19942" s="208">
        <v>-71405.710000000006</v>
      </c>
      <c r="K19942" s="79" t="str">
        <f>IFERROR(IFERROR(VLOOKUP(I19942,'DE-PARA'!B:D,3,0),VLOOKUP(I19942,'DE-PARA'!C:D,2,0)),"NÃO ENCONTRADO")</f>
        <v>Reembolso de Rateios(-)</v>
      </c>
      <c r="L19942" s="56" t="str">
        <f>VLOOKUP(K19942,'Base -Receita-Despesa'!$B:$AS,1,FALSE)</f>
        <v>Reembolso de Rateios(-)</v>
      </c>
    </row>
    <row r="19943" spans="1:12" x14ac:dyDescent="0.3">
      <c r="A19943" s="286" t="str">
        <f t="shared" si="622"/>
        <v>2020</v>
      </c>
      <c r="B19943" s="205" t="s">
        <v>691</v>
      </c>
      <c r="C19943" s="205" t="s">
        <v>692</v>
      </c>
      <c r="D19943" s="72" t="str">
        <f t="shared" si="623"/>
        <v>set/2020</v>
      </c>
      <c r="E19943" s="206">
        <v>44091</v>
      </c>
      <c r="F19943" s="205" t="s">
        <v>210</v>
      </c>
      <c r="G19943" s="205" t="s">
        <v>287</v>
      </c>
      <c r="H19943" s="207" t="s">
        <v>196</v>
      </c>
      <c r="I19943" s="207" t="s">
        <v>130</v>
      </c>
      <c r="J19943" s="207">
        <v>-10</v>
      </c>
      <c r="K19943" s="79" t="str">
        <f>IFERROR(IFERROR(VLOOKUP(I19943,'DE-PARA'!B:D,3,0),VLOOKUP(I19943,'DE-PARA'!C:D,2,0)),"NÃO ENCONTRADO")</f>
        <v>Outras Saídas</v>
      </c>
      <c r="L19943" s="56" t="str">
        <f>VLOOKUP(K19943,'Base -Receita-Despesa'!$B:$AS,1,FALSE)</f>
        <v>Outras Saídas</v>
      </c>
    </row>
    <row r="19944" spans="1:12" x14ac:dyDescent="0.3">
      <c r="A19944" s="286" t="str">
        <f t="shared" si="622"/>
        <v>2020</v>
      </c>
      <c r="B19944" s="205" t="s">
        <v>691</v>
      </c>
      <c r="C19944" s="205" t="s">
        <v>692</v>
      </c>
      <c r="D19944" s="72" t="str">
        <f t="shared" si="623"/>
        <v>set/2020</v>
      </c>
      <c r="E19944" s="206">
        <v>44091</v>
      </c>
      <c r="F19944" s="205" t="s">
        <v>210</v>
      </c>
      <c r="G19944" s="205" t="s">
        <v>287</v>
      </c>
      <c r="H19944" s="207" t="s">
        <v>196</v>
      </c>
      <c r="I19944" s="207" t="s">
        <v>130</v>
      </c>
      <c r="J19944" s="207">
        <v>-10</v>
      </c>
      <c r="K19944" s="79" t="str">
        <f>IFERROR(IFERROR(VLOOKUP(I19944,'DE-PARA'!B:D,3,0),VLOOKUP(I19944,'DE-PARA'!C:D,2,0)),"NÃO ENCONTRADO")</f>
        <v>Outras Saídas</v>
      </c>
      <c r="L19944" s="56" t="str">
        <f>VLOOKUP(K19944,'Base -Receita-Despesa'!$B:$AS,1,FALSE)</f>
        <v>Outras Saídas</v>
      </c>
    </row>
    <row r="19945" spans="1:12" x14ac:dyDescent="0.3">
      <c r="A19945" s="286" t="str">
        <f t="shared" si="622"/>
        <v>2020</v>
      </c>
      <c r="B19945" s="205" t="s">
        <v>691</v>
      </c>
      <c r="C19945" s="205" t="s">
        <v>692</v>
      </c>
      <c r="D19945" s="72" t="str">
        <f t="shared" si="623"/>
        <v>set/2020</v>
      </c>
      <c r="E19945" s="206">
        <v>44091</v>
      </c>
      <c r="F19945" s="205" t="s">
        <v>210</v>
      </c>
      <c r="G19945" s="205" t="s">
        <v>287</v>
      </c>
      <c r="H19945" s="207" t="s">
        <v>196</v>
      </c>
      <c r="I19945" s="207" t="s">
        <v>130</v>
      </c>
      <c r="J19945" s="207">
        <v>-10</v>
      </c>
      <c r="K19945" s="79" t="str">
        <f>IFERROR(IFERROR(VLOOKUP(I19945,'DE-PARA'!B:D,3,0),VLOOKUP(I19945,'DE-PARA'!C:D,2,0)),"NÃO ENCONTRADO")</f>
        <v>Outras Saídas</v>
      </c>
      <c r="L19945" s="56" t="str">
        <f>VLOOKUP(K19945,'Base -Receita-Despesa'!$B:$AS,1,FALSE)</f>
        <v>Outras Saídas</v>
      </c>
    </row>
    <row r="19946" spans="1:12" x14ac:dyDescent="0.3">
      <c r="A19946" s="286" t="str">
        <f t="shared" si="622"/>
        <v>2020</v>
      </c>
      <c r="B19946" s="205" t="s">
        <v>691</v>
      </c>
      <c r="C19946" s="205" t="s">
        <v>692</v>
      </c>
      <c r="D19946" s="72" t="str">
        <f t="shared" si="623"/>
        <v>set/2020</v>
      </c>
      <c r="E19946" s="206">
        <v>44091</v>
      </c>
      <c r="F19946" s="205" t="s">
        <v>210</v>
      </c>
      <c r="G19946" s="205" t="s">
        <v>287</v>
      </c>
      <c r="H19946" s="207" t="s">
        <v>196</v>
      </c>
      <c r="I19946" s="207" t="s">
        <v>130</v>
      </c>
      <c r="J19946" s="207">
        <v>-10</v>
      </c>
      <c r="K19946" s="79" t="str">
        <f>IFERROR(IFERROR(VLOOKUP(I19946,'DE-PARA'!B:D,3,0),VLOOKUP(I19946,'DE-PARA'!C:D,2,0)),"NÃO ENCONTRADO")</f>
        <v>Outras Saídas</v>
      </c>
      <c r="L19946" s="56" t="str">
        <f>VLOOKUP(K19946,'Base -Receita-Despesa'!$B:$AS,1,FALSE)</f>
        <v>Outras Saídas</v>
      </c>
    </row>
    <row r="19947" spans="1:12" x14ac:dyDescent="0.3">
      <c r="A19947" s="286" t="str">
        <f t="shared" si="622"/>
        <v>2020</v>
      </c>
      <c r="B19947" s="205" t="s">
        <v>691</v>
      </c>
      <c r="C19947" s="205" t="s">
        <v>692</v>
      </c>
      <c r="D19947" s="72" t="str">
        <f t="shared" si="623"/>
        <v>set/2020</v>
      </c>
      <c r="E19947" s="206">
        <v>44091</v>
      </c>
      <c r="F19947" s="205" t="s">
        <v>210</v>
      </c>
      <c r="G19947" s="205" t="s">
        <v>287</v>
      </c>
      <c r="H19947" s="207" t="s">
        <v>196</v>
      </c>
      <c r="I19947" s="207" t="s">
        <v>130</v>
      </c>
      <c r="J19947" s="207">
        <v>-10</v>
      </c>
      <c r="K19947" s="79" t="str">
        <f>IFERROR(IFERROR(VLOOKUP(I19947,'DE-PARA'!B:D,3,0),VLOOKUP(I19947,'DE-PARA'!C:D,2,0)),"NÃO ENCONTRADO")</f>
        <v>Outras Saídas</v>
      </c>
      <c r="L19947" s="56" t="str">
        <f>VLOOKUP(K19947,'Base -Receita-Despesa'!$B:$AS,1,FALSE)</f>
        <v>Outras Saídas</v>
      </c>
    </row>
    <row r="19948" spans="1:12" x14ac:dyDescent="0.3">
      <c r="A19948" s="286" t="str">
        <f t="shared" si="622"/>
        <v>2020</v>
      </c>
      <c r="B19948" s="205" t="s">
        <v>691</v>
      </c>
      <c r="C19948" s="205" t="s">
        <v>692</v>
      </c>
      <c r="D19948" s="72" t="str">
        <f t="shared" si="623"/>
        <v>set/2020</v>
      </c>
      <c r="E19948" s="206">
        <v>44091</v>
      </c>
      <c r="F19948" s="205" t="s">
        <v>210</v>
      </c>
      <c r="G19948" s="205" t="s">
        <v>287</v>
      </c>
      <c r="H19948" s="207" t="s">
        <v>196</v>
      </c>
      <c r="I19948" s="207" t="s">
        <v>130</v>
      </c>
      <c r="J19948" s="207">
        <v>-10</v>
      </c>
      <c r="K19948" s="79" t="str">
        <f>IFERROR(IFERROR(VLOOKUP(I19948,'DE-PARA'!B:D,3,0),VLOOKUP(I19948,'DE-PARA'!C:D,2,0)),"NÃO ENCONTRADO")</f>
        <v>Outras Saídas</v>
      </c>
      <c r="L19948" s="56" t="str">
        <f>VLOOKUP(K19948,'Base -Receita-Despesa'!$B:$AS,1,FALSE)</f>
        <v>Outras Saídas</v>
      </c>
    </row>
    <row r="19949" spans="1:12" x14ac:dyDescent="0.3">
      <c r="A19949" s="286" t="str">
        <f t="shared" si="622"/>
        <v>2020</v>
      </c>
      <c r="B19949" s="205" t="s">
        <v>691</v>
      </c>
      <c r="C19949" s="205" t="s">
        <v>692</v>
      </c>
      <c r="D19949" s="72" t="str">
        <f t="shared" si="623"/>
        <v>set/2020</v>
      </c>
      <c r="E19949" s="206">
        <v>44091</v>
      </c>
      <c r="F19949" s="205" t="s">
        <v>210</v>
      </c>
      <c r="G19949" s="205" t="s">
        <v>287</v>
      </c>
      <c r="H19949" s="207" t="s">
        <v>196</v>
      </c>
      <c r="I19949" s="207" t="s">
        <v>130</v>
      </c>
      <c r="J19949" s="207">
        <v>-10</v>
      </c>
      <c r="K19949" s="79" t="str">
        <f>IFERROR(IFERROR(VLOOKUP(I19949,'DE-PARA'!B:D,3,0),VLOOKUP(I19949,'DE-PARA'!C:D,2,0)),"NÃO ENCONTRADO")</f>
        <v>Outras Saídas</v>
      </c>
      <c r="L19949" s="56" t="str">
        <f>VLOOKUP(K19949,'Base -Receita-Despesa'!$B:$AS,1,FALSE)</f>
        <v>Outras Saídas</v>
      </c>
    </row>
    <row r="19950" spans="1:12" x14ac:dyDescent="0.3">
      <c r="A19950" s="286" t="str">
        <f t="shared" si="622"/>
        <v>2020</v>
      </c>
      <c r="B19950" s="205" t="s">
        <v>691</v>
      </c>
      <c r="C19950" s="205" t="s">
        <v>692</v>
      </c>
      <c r="D19950" s="72" t="str">
        <f t="shared" si="623"/>
        <v>set/2020</v>
      </c>
      <c r="E19950" s="206">
        <v>44091</v>
      </c>
      <c r="F19950" s="205" t="s">
        <v>210</v>
      </c>
      <c r="G19950" s="205" t="s">
        <v>287</v>
      </c>
      <c r="H19950" s="207" t="s">
        <v>196</v>
      </c>
      <c r="I19950" s="207" t="s">
        <v>130</v>
      </c>
      <c r="J19950" s="207">
        <v>-10</v>
      </c>
      <c r="K19950" s="79" t="str">
        <f>IFERROR(IFERROR(VLOOKUP(I19950,'DE-PARA'!B:D,3,0),VLOOKUP(I19950,'DE-PARA'!C:D,2,0)),"NÃO ENCONTRADO")</f>
        <v>Outras Saídas</v>
      </c>
      <c r="L19950" s="56" t="str">
        <f>VLOOKUP(K19950,'Base -Receita-Despesa'!$B:$AS,1,FALSE)</f>
        <v>Outras Saídas</v>
      </c>
    </row>
    <row r="19951" spans="1:12" x14ac:dyDescent="0.3">
      <c r="A19951" s="286" t="str">
        <f t="shared" si="622"/>
        <v>2020</v>
      </c>
      <c r="B19951" s="205" t="s">
        <v>691</v>
      </c>
      <c r="C19951" s="205" t="s">
        <v>692</v>
      </c>
      <c r="D19951" s="72" t="str">
        <f t="shared" si="623"/>
        <v>set/2020</v>
      </c>
      <c r="E19951" s="206">
        <v>44091</v>
      </c>
      <c r="F19951" s="205" t="s">
        <v>210</v>
      </c>
      <c r="G19951" s="205" t="s">
        <v>287</v>
      </c>
      <c r="H19951" s="207" t="s">
        <v>196</v>
      </c>
      <c r="I19951" s="207" t="s">
        <v>130</v>
      </c>
      <c r="J19951" s="207">
        <v>-10</v>
      </c>
      <c r="K19951" s="79" t="str">
        <f>IFERROR(IFERROR(VLOOKUP(I19951,'DE-PARA'!B:D,3,0),VLOOKUP(I19951,'DE-PARA'!C:D,2,0)),"NÃO ENCONTRADO")</f>
        <v>Outras Saídas</v>
      </c>
      <c r="L19951" s="56" t="str">
        <f>VLOOKUP(K19951,'Base -Receita-Despesa'!$B:$AS,1,FALSE)</f>
        <v>Outras Saídas</v>
      </c>
    </row>
    <row r="19952" spans="1:12" x14ac:dyDescent="0.3">
      <c r="A19952" s="286" t="str">
        <f t="shared" si="622"/>
        <v>2020</v>
      </c>
      <c r="B19952" s="205" t="s">
        <v>691</v>
      </c>
      <c r="C19952" s="205" t="s">
        <v>692</v>
      </c>
      <c r="D19952" s="72" t="str">
        <f t="shared" si="623"/>
        <v>set/2020</v>
      </c>
      <c r="E19952" s="206">
        <v>44091</v>
      </c>
      <c r="F19952" s="205" t="s">
        <v>210</v>
      </c>
      <c r="G19952" s="205" t="s">
        <v>287</v>
      </c>
      <c r="H19952" s="207" t="s">
        <v>196</v>
      </c>
      <c r="I19952" s="207" t="s">
        <v>130</v>
      </c>
      <c r="J19952" s="207">
        <v>-10</v>
      </c>
      <c r="K19952" s="79" t="str">
        <f>IFERROR(IFERROR(VLOOKUP(I19952,'DE-PARA'!B:D,3,0),VLOOKUP(I19952,'DE-PARA'!C:D,2,0)),"NÃO ENCONTRADO")</f>
        <v>Outras Saídas</v>
      </c>
      <c r="L19952" s="56" t="str">
        <f>VLOOKUP(K19952,'Base -Receita-Despesa'!$B:$AS,1,FALSE)</f>
        <v>Outras Saídas</v>
      </c>
    </row>
    <row r="19953" spans="1:12" x14ac:dyDescent="0.3">
      <c r="A19953" s="286" t="str">
        <f t="shared" si="622"/>
        <v>2020</v>
      </c>
      <c r="B19953" s="205" t="s">
        <v>691</v>
      </c>
      <c r="C19953" s="205" t="s">
        <v>692</v>
      </c>
      <c r="D19953" s="72" t="str">
        <f t="shared" si="623"/>
        <v>set/2020</v>
      </c>
      <c r="E19953" s="206">
        <v>44091</v>
      </c>
      <c r="F19953" s="205" t="s">
        <v>210</v>
      </c>
      <c r="G19953" s="205" t="s">
        <v>287</v>
      </c>
      <c r="H19953" s="207" t="s">
        <v>196</v>
      </c>
      <c r="I19953" s="207" t="s">
        <v>130</v>
      </c>
      <c r="J19953" s="207">
        <v>-10</v>
      </c>
      <c r="K19953" s="79" t="str">
        <f>IFERROR(IFERROR(VLOOKUP(I19953,'DE-PARA'!B:D,3,0),VLOOKUP(I19953,'DE-PARA'!C:D,2,0)),"NÃO ENCONTRADO")</f>
        <v>Outras Saídas</v>
      </c>
      <c r="L19953" s="56" t="str">
        <f>VLOOKUP(K19953,'Base -Receita-Despesa'!$B:$AS,1,FALSE)</f>
        <v>Outras Saídas</v>
      </c>
    </row>
    <row r="19954" spans="1:12" x14ac:dyDescent="0.3">
      <c r="A19954" s="286" t="str">
        <f t="shared" si="622"/>
        <v>2020</v>
      </c>
      <c r="B19954" s="205" t="s">
        <v>691</v>
      </c>
      <c r="C19954" s="205" t="s">
        <v>692</v>
      </c>
      <c r="D19954" s="72" t="str">
        <f t="shared" si="623"/>
        <v>set/2020</v>
      </c>
      <c r="E19954" s="206">
        <v>44091</v>
      </c>
      <c r="F19954" s="205" t="s">
        <v>210</v>
      </c>
      <c r="G19954" s="205" t="s">
        <v>287</v>
      </c>
      <c r="H19954" s="207" t="s">
        <v>196</v>
      </c>
      <c r="I19954" s="207" t="s">
        <v>130</v>
      </c>
      <c r="J19954" s="207">
        <v>-10</v>
      </c>
      <c r="K19954" s="79" t="str">
        <f>IFERROR(IFERROR(VLOOKUP(I19954,'DE-PARA'!B:D,3,0),VLOOKUP(I19954,'DE-PARA'!C:D,2,0)),"NÃO ENCONTRADO")</f>
        <v>Outras Saídas</v>
      </c>
      <c r="L19954" s="56" t="str">
        <f>VLOOKUP(K19954,'Base -Receita-Despesa'!$B:$AS,1,FALSE)</f>
        <v>Outras Saídas</v>
      </c>
    </row>
    <row r="19955" spans="1:12" x14ac:dyDescent="0.3">
      <c r="A19955" s="286" t="str">
        <f t="shared" si="622"/>
        <v>2020</v>
      </c>
      <c r="B19955" s="205" t="s">
        <v>691</v>
      </c>
      <c r="C19955" s="205" t="s">
        <v>692</v>
      </c>
      <c r="D19955" s="72" t="str">
        <f t="shared" si="623"/>
        <v>set/2020</v>
      </c>
      <c r="E19955" s="206">
        <v>44091</v>
      </c>
      <c r="F19955" s="205" t="s">
        <v>210</v>
      </c>
      <c r="G19955" s="205" t="s">
        <v>287</v>
      </c>
      <c r="H19955" s="207" t="s">
        <v>196</v>
      </c>
      <c r="I19955" s="207" t="s">
        <v>130</v>
      </c>
      <c r="J19955" s="207">
        <v>-10</v>
      </c>
      <c r="K19955" s="79" t="str">
        <f>IFERROR(IFERROR(VLOOKUP(I19955,'DE-PARA'!B:D,3,0),VLOOKUP(I19955,'DE-PARA'!C:D,2,0)),"NÃO ENCONTRADO")</f>
        <v>Outras Saídas</v>
      </c>
      <c r="L19955" s="56" t="str">
        <f>VLOOKUP(K19955,'Base -Receita-Despesa'!$B:$AS,1,FALSE)</f>
        <v>Outras Saídas</v>
      </c>
    </row>
    <row r="19956" spans="1:12" x14ac:dyDescent="0.3">
      <c r="A19956" s="286" t="str">
        <f t="shared" si="622"/>
        <v>2020</v>
      </c>
      <c r="B19956" s="205" t="s">
        <v>691</v>
      </c>
      <c r="C19956" s="205" t="s">
        <v>692</v>
      </c>
      <c r="D19956" s="72" t="str">
        <f t="shared" si="623"/>
        <v>set/2020</v>
      </c>
      <c r="E19956" s="206">
        <v>44091</v>
      </c>
      <c r="F19956" s="205" t="s">
        <v>210</v>
      </c>
      <c r="G19956" s="205" t="s">
        <v>287</v>
      </c>
      <c r="H19956" s="207" t="s">
        <v>196</v>
      </c>
      <c r="I19956" s="207" t="s">
        <v>130</v>
      </c>
      <c r="J19956" s="207">
        <v>-10</v>
      </c>
      <c r="K19956" s="79" t="str">
        <f>IFERROR(IFERROR(VLOOKUP(I19956,'DE-PARA'!B:D,3,0),VLOOKUP(I19956,'DE-PARA'!C:D,2,0)),"NÃO ENCONTRADO")</f>
        <v>Outras Saídas</v>
      </c>
      <c r="L19956" s="56" t="str">
        <f>VLOOKUP(K19956,'Base -Receita-Despesa'!$B:$AS,1,FALSE)</f>
        <v>Outras Saídas</v>
      </c>
    </row>
    <row r="19957" spans="1:12" x14ac:dyDescent="0.3">
      <c r="A19957" s="286" t="str">
        <f t="shared" si="622"/>
        <v>2020</v>
      </c>
      <c r="B19957" s="205" t="s">
        <v>691</v>
      </c>
      <c r="C19957" s="205" t="s">
        <v>692</v>
      </c>
      <c r="D19957" s="72" t="str">
        <f t="shared" si="623"/>
        <v>set/2020</v>
      </c>
      <c r="E19957" s="206">
        <v>44091</v>
      </c>
      <c r="F19957" s="205" t="s">
        <v>210</v>
      </c>
      <c r="G19957" s="205" t="s">
        <v>287</v>
      </c>
      <c r="H19957" s="207" t="s">
        <v>196</v>
      </c>
      <c r="I19957" s="207" t="s">
        <v>130</v>
      </c>
      <c r="J19957" s="207">
        <v>-10</v>
      </c>
      <c r="K19957" s="79" t="str">
        <f>IFERROR(IFERROR(VLOOKUP(I19957,'DE-PARA'!B:D,3,0),VLOOKUP(I19957,'DE-PARA'!C:D,2,0)),"NÃO ENCONTRADO")</f>
        <v>Outras Saídas</v>
      </c>
      <c r="L19957" s="56" t="str">
        <f>VLOOKUP(K19957,'Base -Receita-Despesa'!$B:$AS,1,FALSE)</f>
        <v>Outras Saídas</v>
      </c>
    </row>
    <row r="19958" spans="1:12" x14ac:dyDescent="0.3">
      <c r="A19958" s="286" t="str">
        <f t="shared" si="622"/>
        <v>2020</v>
      </c>
      <c r="B19958" s="205" t="s">
        <v>691</v>
      </c>
      <c r="C19958" s="205" t="s">
        <v>692</v>
      </c>
      <c r="D19958" s="72" t="str">
        <f t="shared" si="623"/>
        <v>set/2020</v>
      </c>
      <c r="E19958" s="206">
        <v>44091</v>
      </c>
      <c r="F19958" s="205" t="s">
        <v>210</v>
      </c>
      <c r="G19958" s="205" t="s">
        <v>287</v>
      </c>
      <c r="H19958" s="207" t="s">
        <v>196</v>
      </c>
      <c r="I19958" s="207" t="s">
        <v>130</v>
      </c>
      <c r="J19958" s="207">
        <v>-10</v>
      </c>
      <c r="K19958" s="79" t="str">
        <f>IFERROR(IFERROR(VLOOKUP(I19958,'DE-PARA'!B:D,3,0),VLOOKUP(I19958,'DE-PARA'!C:D,2,0)),"NÃO ENCONTRADO")</f>
        <v>Outras Saídas</v>
      </c>
      <c r="L19958" s="56" t="str">
        <f>VLOOKUP(K19958,'Base -Receita-Despesa'!$B:$AS,1,FALSE)</f>
        <v>Outras Saídas</v>
      </c>
    </row>
    <row r="19959" spans="1:12" x14ac:dyDescent="0.3">
      <c r="A19959" s="286" t="str">
        <f t="shared" ref="A19959:A20022" si="624">IF(K19959="NÃO ENCONTRADO",0,RIGHT(D19959,4))</f>
        <v>2020</v>
      </c>
      <c r="B19959" s="205" t="s">
        <v>691</v>
      </c>
      <c r="C19959" s="205" t="s">
        <v>692</v>
      </c>
      <c r="D19959" s="72" t="str">
        <f t="shared" si="623"/>
        <v>set/2020</v>
      </c>
      <c r="E19959" s="206">
        <v>44091</v>
      </c>
      <c r="F19959" s="205" t="s">
        <v>210</v>
      </c>
      <c r="G19959" s="205" t="s">
        <v>287</v>
      </c>
      <c r="H19959" s="207" t="s">
        <v>196</v>
      </c>
      <c r="I19959" s="207" t="s">
        <v>130</v>
      </c>
      <c r="J19959" s="207">
        <v>-10</v>
      </c>
      <c r="K19959" s="79" t="str">
        <f>IFERROR(IFERROR(VLOOKUP(I19959,'DE-PARA'!B:D,3,0),VLOOKUP(I19959,'DE-PARA'!C:D,2,0)),"NÃO ENCONTRADO")</f>
        <v>Outras Saídas</v>
      </c>
      <c r="L19959" s="56" t="str">
        <f>VLOOKUP(K19959,'Base -Receita-Despesa'!$B:$AS,1,FALSE)</f>
        <v>Outras Saídas</v>
      </c>
    </row>
    <row r="19960" spans="1:12" x14ac:dyDescent="0.3">
      <c r="A19960" s="286" t="str">
        <f t="shared" si="624"/>
        <v>2020</v>
      </c>
      <c r="B19960" s="205" t="s">
        <v>691</v>
      </c>
      <c r="C19960" s="205" t="s">
        <v>692</v>
      </c>
      <c r="D19960" s="72" t="str">
        <f t="shared" si="623"/>
        <v>set/2020</v>
      </c>
      <c r="E19960" s="206">
        <v>44091</v>
      </c>
      <c r="F19960" s="205" t="s">
        <v>210</v>
      </c>
      <c r="G19960" s="205" t="s">
        <v>287</v>
      </c>
      <c r="H19960" s="207" t="s">
        <v>133</v>
      </c>
      <c r="I19960" s="207" t="s">
        <v>130</v>
      </c>
      <c r="J19960" s="207">
        <v>-489.72</v>
      </c>
      <c r="K19960" s="79" t="str">
        <f>IFERROR(IFERROR(VLOOKUP(I19960,'DE-PARA'!B:D,3,0),VLOOKUP(I19960,'DE-PARA'!C:D,2,0)),"NÃO ENCONTRADO")</f>
        <v>Outras Saídas</v>
      </c>
      <c r="L19960" s="56" t="str">
        <f>VLOOKUP(K19960,'Base -Receita-Despesa'!$B:$AS,1,FALSE)</f>
        <v>Outras Saídas</v>
      </c>
    </row>
    <row r="19961" spans="1:12" x14ac:dyDescent="0.3">
      <c r="A19961" s="286" t="str">
        <f t="shared" si="624"/>
        <v>2020</v>
      </c>
      <c r="B19961" s="205" t="s">
        <v>691</v>
      </c>
      <c r="C19961" s="205" t="s">
        <v>692</v>
      </c>
      <c r="D19961" s="72" t="str">
        <f t="shared" si="623"/>
        <v>set/2020</v>
      </c>
      <c r="E19961" s="206">
        <v>44092</v>
      </c>
      <c r="F19961" s="205">
        <v>2386</v>
      </c>
      <c r="G19961" s="205" t="s">
        <v>287</v>
      </c>
      <c r="H19961" s="207" t="s">
        <v>2938</v>
      </c>
      <c r="I19961" s="207" t="s">
        <v>157</v>
      </c>
      <c r="J19961" s="208">
        <v>15035</v>
      </c>
      <c r="K19961" s="79" t="str">
        <f>IFERROR(IFERROR(VLOOKUP(I19961,'DE-PARA'!B:D,3,0),VLOOKUP(I19961,'DE-PARA'!C:D,2,0)),"NÃO ENCONTRADO")</f>
        <v>Serviços</v>
      </c>
      <c r="L19961" s="56" t="str">
        <f>VLOOKUP(K19961,'Base -Receita-Despesa'!$B:$AS,1,FALSE)</f>
        <v>Serviços</v>
      </c>
    </row>
    <row r="19962" spans="1:12" x14ac:dyDescent="0.3">
      <c r="A19962" s="286" t="str">
        <f t="shared" si="624"/>
        <v>2020</v>
      </c>
      <c r="B19962" s="205" t="s">
        <v>691</v>
      </c>
      <c r="C19962" s="205" t="s">
        <v>692</v>
      </c>
      <c r="D19962" s="72" t="str">
        <f t="shared" si="623"/>
        <v>set/2020</v>
      </c>
      <c r="E19962" s="206">
        <v>44092</v>
      </c>
      <c r="F19962" s="205">
        <v>2379</v>
      </c>
      <c r="G19962" s="205" t="s">
        <v>287</v>
      </c>
      <c r="H19962" s="207" t="s">
        <v>2938</v>
      </c>
      <c r="I19962" s="207" t="s">
        <v>157</v>
      </c>
      <c r="J19962" s="208">
        <v>9433.2999999999993</v>
      </c>
      <c r="K19962" s="79" t="str">
        <f>IFERROR(IFERROR(VLOOKUP(I19962,'DE-PARA'!B:D,3,0),VLOOKUP(I19962,'DE-PARA'!C:D,2,0)),"NÃO ENCONTRADO")</f>
        <v>Serviços</v>
      </c>
      <c r="L19962" s="56" t="str">
        <f>VLOOKUP(K19962,'Base -Receita-Despesa'!$B:$AS,1,FALSE)</f>
        <v>Serviços</v>
      </c>
    </row>
    <row r="19963" spans="1:12" x14ac:dyDescent="0.3">
      <c r="A19963" s="286" t="str">
        <f t="shared" si="624"/>
        <v>2020</v>
      </c>
      <c r="B19963" s="205" t="s">
        <v>691</v>
      </c>
      <c r="C19963" s="205" t="s">
        <v>692</v>
      </c>
      <c r="D19963" s="72" t="str">
        <f t="shared" si="623"/>
        <v>set/2020</v>
      </c>
      <c r="E19963" s="206">
        <v>44092</v>
      </c>
      <c r="F19963" s="205">
        <v>2119607765</v>
      </c>
      <c r="G19963" s="205" t="s">
        <v>287</v>
      </c>
      <c r="H19963" s="207" t="s">
        <v>2657</v>
      </c>
      <c r="I19963" s="207" t="s">
        <v>136</v>
      </c>
      <c r="J19963" s="208">
        <v>-13244.36</v>
      </c>
      <c r="K19963" s="79" t="str">
        <f>IFERROR(IFERROR(VLOOKUP(I19963,'DE-PARA'!B:D,3,0),VLOOKUP(I19963,'DE-PARA'!C:D,2,0)),"NÃO ENCONTRADO")</f>
        <v>Concessionárias (água, luz e telefone)</v>
      </c>
      <c r="L19963" s="56" t="str">
        <f>VLOOKUP(K19963,'Base -Receita-Despesa'!$B:$AS,1,FALSE)</f>
        <v>Concessionárias (água, luz e telefone)</v>
      </c>
    </row>
    <row r="19964" spans="1:12" x14ac:dyDescent="0.3">
      <c r="A19964" s="286" t="str">
        <f t="shared" si="624"/>
        <v>2020</v>
      </c>
      <c r="B19964" s="205" t="s">
        <v>691</v>
      </c>
      <c r="C19964" s="205" t="s">
        <v>692</v>
      </c>
      <c r="D19964" s="72" t="str">
        <f t="shared" si="623"/>
        <v>set/2020</v>
      </c>
      <c r="E19964" s="206">
        <v>44092</v>
      </c>
      <c r="F19964" s="205" t="s">
        <v>3220</v>
      </c>
      <c r="G19964" s="205" t="s">
        <v>287</v>
      </c>
      <c r="H19964" s="207" t="s">
        <v>399</v>
      </c>
      <c r="I19964" s="207" t="s">
        <v>188</v>
      </c>
      <c r="J19964" s="207">
        <v>-216.56</v>
      </c>
      <c r="K19964" s="79" t="str">
        <f>IFERROR(IFERROR(VLOOKUP(I19964,'DE-PARA'!B:D,3,0),VLOOKUP(I19964,'DE-PARA'!C:D,2,0)),"NÃO ENCONTRADO")</f>
        <v>Tributos, Taxas e Contribuições</v>
      </c>
      <c r="L19964" s="56" t="str">
        <f>VLOOKUP(K19964,'Base -Receita-Despesa'!$B:$AS,1,FALSE)</f>
        <v>Tributos, Taxas e Contribuições</v>
      </c>
    </row>
    <row r="19965" spans="1:12" x14ac:dyDescent="0.3">
      <c r="A19965" s="286" t="str">
        <f t="shared" si="624"/>
        <v>2020</v>
      </c>
      <c r="B19965" s="205" t="s">
        <v>691</v>
      </c>
      <c r="C19965" s="205" t="s">
        <v>692</v>
      </c>
      <c r="D19965" s="72" t="str">
        <f t="shared" si="623"/>
        <v>set/2020</v>
      </c>
      <c r="E19965" s="206">
        <v>44092</v>
      </c>
      <c r="F19965" s="205">
        <v>2386</v>
      </c>
      <c r="G19965" s="205" t="s">
        <v>287</v>
      </c>
      <c r="H19965" s="207" t="s">
        <v>2938</v>
      </c>
      <c r="I19965" s="207" t="s">
        <v>157</v>
      </c>
      <c r="J19965" s="208">
        <v>-15035</v>
      </c>
      <c r="K19965" s="79" t="str">
        <f>IFERROR(IFERROR(VLOOKUP(I19965,'DE-PARA'!B:D,3,0),VLOOKUP(I19965,'DE-PARA'!C:D,2,0)),"NÃO ENCONTRADO")</f>
        <v>Serviços</v>
      </c>
      <c r="L19965" s="56" t="str">
        <f>VLOOKUP(K19965,'Base -Receita-Despesa'!$B:$AS,1,FALSE)</f>
        <v>Serviços</v>
      </c>
    </row>
    <row r="19966" spans="1:12" x14ac:dyDescent="0.3">
      <c r="A19966" s="286" t="str">
        <f t="shared" si="624"/>
        <v>2020</v>
      </c>
      <c r="B19966" s="205" t="s">
        <v>691</v>
      </c>
      <c r="C19966" s="205" t="s">
        <v>692</v>
      </c>
      <c r="D19966" s="72" t="str">
        <f t="shared" si="623"/>
        <v>set/2020</v>
      </c>
      <c r="E19966" s="206">
        <v>44092</v>
      </c>
      <c r="F19966" s="205">
        <v>2379</v>
      </c>
      <c r="G19966" s="205" t="s">
        <v>287</v>
      </c>
      <c r="H19966" s="207" t="s">
        <v>2938</v>
      </c>
      <c r="I19966" s="207" t="s">
        <v>157</v>
      </c>
      <c r="J19966" s="208">
        <v>-9433.2999999999993</v>
      </c>
      <c r="K19966" s="79" t="str">
        <f>IFERROR(IFERROR(VLOOKUP(I19966,'DE-PARA'!B:D,3,0),VLOOKUP(I19966,'DE-PARA'!C:D,2,0)),"NÃO ENCONTRADO")</f>
        <v>Serviços</v>
      </c>
      <c r="L19966" s="56" t="str">
        <f>VLOOKUP(K19966,'Base -Receita-Despesa'!$B:$AS,1,FALSE)</f>
        <v>Serviços</v>
      </c>
    </row>
    <row r="19967" spans="1:12" x14ac:dyDescent="0.3">
      <c r="A19967" s="286" t="str">
        <f t="shared" si="624"/>
        <v>2020</v>
      </c>
      <c r="B19967" s="205" t="s">
        <v>691</v>
      </c>
      <c r="C19967" s="205" t="s">
        <v>692</v>
      </c>
      <c r="D19967" s="72" t="str">
        <f t="shared" si="623"/>
        <v>set/2020</v>
      </c>
      <c r="E19967" s="206">
        <v>44092</v>
      </c>
      <c r="F19967" s="205">
        <v>11403</v>
      </c>
      <c r="G19967" s="205" t="s">
        <v>287</v>
      </c>
      <c r="H19967" s="207" t="s">
        <v>2850</v>
      </c>
      <c r="I19967" s="207" t="s">
        <v>137</v>
      </c>
      <c r="J19967" s="208">
        <v>-2765.63</v>
      </c>
      <c r="K19967" s="79" t="str">
        <f>IFERROR(IFERROR(VLOOKUP(I19967,'DE-PARA'!B:D,3,0),VLOOKUP(I19967,'DE-PARA'!C:D,2,0)),"NÃO ENCONTRADO")</f>
        <v>Materiais</v>
      </c>
      <c r="L19967" s="56" t="str">
        <f>VLOOKUP(K19967,'Base -Receita-Despesa'!$B:$AS,1,FALSE)</f>
        <v>Materiais</v>
      </c>
    </row>
    <row r="19968" spans="1:12" x14ac:dyDescent="0.3">
      <c r="A19968" s="286" t="str">
        <f t="shared" si="624"/>
        <v>2020</v>
      </c>
      <c r="B19968" s="205" t="s">
        <v>691</v>
      </c>
      <c r="C19968" s="205" t="s">
        <v>692</v>
      </c>
      <c r="D19968" s="72" t="str">
        <f t="shared" si="623"/>
        <v>set/2020</v>
      </c>
      <c r="E19968" s="206">
        <v>44092</v>
      </c>
      <c r="F19968" s="205">
        <v>11584</v>
      </c>
      <c r="G19968" s="205" t="s">
        <v>287</v>
      </c>
      <c r="H19968" s="207" t="s">
        <v>2850</v>
      </c>
      <c r="I19968" s="207" t="s">
        <v>137</v>
      </c>
      <c r="J19968" s="208">
        <v>-3112.36</v>
      </c>
      <c r="K19968" s="79" t="str">
        <f>IFERROR(IFERROR(VLOOKUP(I19968,'DE-PARA'!B:D,3,0),VLOOKUP(I19968,'DE-PARA'!C:D,2,0)),"NÃO ENCONTRADO")</f>
        <v>Materiais</v>
      </c>
      <c r="L19968" s="56" t="str">
        <f>VLOOKUP(K19968,'Base -Receita-Despesa'!$B:$AS,1,FALSE)</f>
        <v>Materiais</v>
      </c>
    </row>
    <row r="19969" spans="1:12" x14ac:dyDescent="0.3">
      <c r="A19969" s="286" t="str">
        <f t="shared" si="624"/>
        <v>2020</v>
      </c>
      <c r="B19969" s="205" t="s">
        <v>691</v>
      </c>
      <c r="C19969" s="205" t="s">
        <v>692</v>
      </c>
      <c r="D19969" s="72" t="str">
        <f t="shared" si="623"/>
        <v>set/2020</v>
      </c>
      <c r="E19969" s="206">
        <v>44092</v>
      </c>
      <c r="F19969" s="205">
        <v>37733</v>
      </c>
      <c r="G19969" s="205" t="s">
        <v>287</v>
      </c>
      <c r="H19969" s="207" t="s">
        <v>2278</v>
      </c>
      <c r="I19969" s="207" t="s">
        <v>241</v>
      </c>
      <c r="J19969" s="208">
        <v>-1750</v>
      </c>
      <c r="K19969" s="79" t="str">
        <f>IFERROR(IFERROR(VLOOKUP(I19969,'DE-PARA'!B:D,3,0),VLOOKUP(I19969,'DE-PARA'!C:D,2,0)),"NÃO ENCONTRADO")</f>
        <v>Materiais</v>
      </c>
      <c r="L19969" s="56" t="str">
        <f>VLOOKUP(K19969,'Base -Receita-Despesa'!$B:$AS,1,FALSE)</f>
        <v>Materiais</v>
      </c>
    </row>
    <row r="19970" spans="1:12" x14ac:dyDescent="0.3">
      <c r="A19970" s="286" t="str">
        <f t="shared" si="624"/>
        <v>2020</v>
      </c>
      <c r="B19970" s="205" t="s">
        <v>691</v>
      </c>
      <c r="C19970" s="205" t="s">
        <v>692</v>
      </c>
      <c r="D19970" s="72" t="str">
        <f t="shared" si="623"/>
        <v>set/2020</v>
      </c>
      <c r="E19970" s="206">
        <v>44092</v>
      </c>
      <c r="F19970" s="205">
        <v>37728</v>
      </c>
      <c r="G19970" s="205" t="s">
        <v>287</v>
      </c>
      <c r="H19970" s="207" t="s">
        <v>2278</v>
      </c>
      <c r="I19970" s="207" t="s">
        <v>241</v>
      </c>
      <c r="J19970" s="207">
        <v>-324.8</v>
      </c>
      <c r="K19970" s="79" t="str">
        <f>IFERROR(IFERROR(VLOOKUP(I19970,'DE-PARA'!B:D,3,0),VLOOKUP(I19970,'DE-PARA'!C:D,2,0)),"NÃO ENCONTRADO")</f>
        <v>Materiais</v>
      </c>
      <c r="L19970" s="56" t="str">
        <f>VLOOKUP(K19970,'Base -Receita-Despesa'!$B:$AS,1,FALSE)</f>
        <v>Materiais</v>
      </c>
    </row>
    <row r="19971" spans="1:12" x14ac:dyDescent="0.3">
      <c r="A19971" s="286" t="str">
        <f t="shared" si="624"/>
        <v>2020</v>
      </c>
      <c r="B19971" s="205" t="s">
        <v>691</v>
      </c>
      <c r="C19971" s="205" t="s">
        <v>692</v>
      </c>
      <c r="D19971" s="72" t="str">
        <f t="shared" si="623"/>
        <v>set/2020</v>
      </c>
      <c r="E19971" s="206">
        <v>44092</v>
      </c>
      <c r="F19971" s="205">
        <v>37426</v>
      </c>
      <c r="G19971" s="205" t="s">
        <v>287</v>
      </c>
      <c r="H19971" s="207" t="s">
        <v>2278</v>
      </c>
      <c r="I19971" s="207" t="s">
        <v>241</v>
      </c>
      <c r="J19971" s="208">
        <v>-1971.12</v>
      </c>
      <c r="K19971" s="79" t="str">
        <f>IFERROR(IFERROR(VLOOKUP(I19971,'DE-PARA'!B:D,3,0),VLOOKUP(I19971,'DE-PARA'!C:D,2,0)),"NÃO ENCONTRADO")</f>
        <v>Materiais</v>
      </c>
      <c r="L19971" s="56" t="str">
        <f>VLOOKUP(K19971,'Base -Receita-Despesa'!$B:$AS,1,FALSE)</f>
        <v>Materiais</v>
      </c>
    </row>
    <row r="19972" spans="1:12" x14ac:dyDescent="0.3">
      <c r="A19972" s="286" t="str">
        <f t="shared" si="624"/>
        <v>2020</v>
      </c>
      <c r="B19972" s="205" t="s">
        <v>691</v>
      </c>
      <c r="C19972" s="205" t="s">
        <v>692</v>
      </c>
      <c r="D19972" s="72" t="str">
        <f t="shared" ref="D19972:D20035" si="625">TEXT(E19972,"mmm/aaaa")</f>
        <v>set/2020</v>
      </c>
      <c r="E19972" s="206">
        <v>44092</v>
      </c>
      <c r="F19972" s="205">
        <v>37425</v>
      </c>
      <c r="G19972" s="205" t="s">
        <v>287</v>
      </c>
      <c r="H19972" s="207" t="s">
        <v>2278</v>
      </c>
      <c r="I19972" s="207" t="s">
        <v>241</v>
      </c>
      <c r="J19972" s="207">
        <v>-254.65</v>
      </c>
      <c r="K19972" s="79" t="str">
        <f>IFERROR(IFERROR(VLOOKUP(I19972,'DE-PARA'!B:D,3,0),VLOOKUP(I19972,'DE-PARA'!C:D,2,0)),"NÃO ENCONTRADO")</f>
        <v>Materiais</v>
      </c>
      <c r="L19972" s="56" t="str">
        <f>VLOOKUP(K19972,'Base -Receita-Despesa'!$B:$AS,1,FALSE)</f>
        <v>Materiais</v>
      </c>
    </row>
    <row r="19973" spans="1:12" x14ac:dyDescent="0.3">
      <c r="A19973" s="286" t="str">
        <f t="shared" si="624"/>
        <v>2020</v>
      </c>
      <c r="B19973" s="205" t="s">
        <v>691</v>
      </c>
      <c r="C19973" s="205" t="s">
        <v>692</v>
      </c>
      <c r="D19973" s="72" t="str">
        <f t="shared" si="625"/>
        <v>set/2020</v>
      </c>
      <c r="E19973" s="206">
        <v>44092</v>
      </c>
      <c r="F19973" s="205">
        <v>37465</v>
      </c>
      <c r="G19973" s="205" t="s">
        <v>287</v>
      </c>
      <c r="H19973" s="207" t="s">
        <v>2278</v>
      </c>
      <c r="I19973" s="207" t="s">
        <v>241</v>
      </c>
      <c r="J19973" s="208">
        <v>-1224</v>
      </c>
      <c r="K19973" s="79" t="str">
        <f>IFERROR(IFERROR(VLOOKUP(I19973,'DE-PARA'!B:D,3,0),VLOOKUP(I19973,'DE-PARA'!C:D,2,0)),"NÃO ENCONTRADO")</f>
        <v>Materiais</v>
      </c>
      <c r="L19973" s="56" t="str">
        <f>VLOOKUP(K19973,'Base -Receita-Despesa'!$B:$AS,1,FALSE)</f>
        <v>Materiais</v>
      </c>
    </row>
    <row r="19974" spans="1:12" x14ac:dyDescent="0.3">
      <c r="A19974" s="286" t="str">
        <f t="shared" si="624"/>
        <v>2020</v>
      </c>
      <c r="B19974" s="205" t="s">
        <v>691</v>
      </c>
      <c r="C19974" s="205" t="s">
        <v>692</v>
      </c>
      <c r="D19974" s="72" t="str">
        <f t="shared" si="625"/>
        <v>set/2020</v>
      </c>
      <c r="E19974" s="206">
        <v>44092</v>
      </c>
      <c r="F19974" s="205">
        <v>37466</v>
      </c>
      <c r="G19974" s="205" t="s">
        <v>287</v>
      </c>
      <c r="H19974" s="207" t="s">
        <v>2278</v>
      </c>
      <c r="I19974" s="207" t="s">
        <v>241</v>
      </c>
      <c r="J19974" s="207">
        <v>-147</v>
      </c>
      <c r="K19974" s="79" t="str">
        <f>IFERROR(IFERROR(VLOOKUP(I19974,'DE-PARA'!B:D,3,0),VLOOKUP(I19974,'DE-PARA'!C:D,2,0)),"NÃO ENCONTRADO")</f>
        <v>Materiais</v>
      </c>
      <c r="L19974" s="56" t="str">
        <f>VLOOKUP(K19974,'Base -Receita-Despesa'!$B:$AS,1,FALSE)</f>
        <v>Materiais</v>
      </c>
    </row>
    <row r="19975" spans="1:12" x14ac:dyDescent="0.3">
      <c r="A19975" s="286" t="str">
        <f t="shared" si="624"/>
        <v>2020</v>
      </c>
      <c r="B19975" s="205" t="s">
        <v>691</v>
      </c>
      <c r="C19975" s="205" t="s">
        <v>692</v>
      </c>
      <c r="D19975" s="72" t="str">
        <f t="shared" si="625"/>
        <v>set/2020</v>
      </c>
      <c r="E19975" s="206">
        <v>44092</v>
      </c>
      <c r="F19975" s="205">
        <v>37391</v>
      </c>
      <c r="G19975" s="205" t="s">
        <v>287</v>
      </c>
      <c r="H19975" s="207" t="s">
        <v>2278</v>
      </c>
      <c r="I19975" s="207" t="s">
        <v>241</v>
      </c>
      <c r="J19975" s="208">
        <v>-12641.8</v>
      </c>
      <c r="K19975" s="79" t="str">
        <f>IFERROR(IFERROR(VLOOKUP(I19975,'DE-PARA'!B:D,3,0),VLOOKUP(I19975,'DE-PARA'!C:D,2,0)),"NÃO ENCONTRADO")</f>
        <v>Materiais</v>
      </c>
      <c r="L19975" s="56" t="str">
        <f>VLOOKUP(K19975,'Base -Receita-Despesa'!$B:$AS,1,FALSE)</f>
        <v>Materiais</v>
      </c>
    </row>
    <row r="19976" spans="1:12" x14ac:dyDescent="0.3">
      <c r="A19976" s="286" t="str">
        <f t="shared" si="624"/>
        <v>2020</v>
      </c>
      <c r="B19976" s="205" t="s">
        <v>691</v>
      </c>
      <c r="C19976" s="205" t="s">
        <v>692</v>
      </c>
      <c r="D19976" s="72" t="str">
        <f t="shared" si="625"/>
        <v>set/2020</v>
      </c>
      <c r="E19976" s="206">
        <v>44092</v>
      </c>
      <c r="F19976" s="205">
        <v>396799</v>
      </c>
      <c r="G19976" s="205" t="s">
        <v>287</v>
      </c>
      <c r="H19976" s="207" t="s">
        <v>143</v>
      </c>
      <c r="I19976" s="207" t="s">
        <v>249</v>
      </c>
      <c r="J19976" s="207">
        <v>-220.5</v>
      </c>
      <c r="K19976" s="79" t="str">
        <f>IFERROR(IFERROR(VLOOKUP(I19976,'DE-PARA'!B:D,3,0),VLOOKUP(I19976,'DE-PARA'!C:D,2,0)),"NÃO ENCONTRADO")</f>
        <v>Materiais</v>
      </c>
      <c r="L19976" s="56" t="str">
        <f>VLOOKUP(K19976,'Base -Receita-Despesa'!$B:$AS,1,FALSE)</f>
        <v>Materiais</v>
      </c>
    </row>
    <row r="19977" spans="1:12" x14ac:dyDescent="0.3">
      <c r="A19977" s="286" t="str">
        <f t="shared" si="624"/>
        <v>2020</v>
      </c>
      <c r="B19977" s="205" t="s">
        <v>691</v>
      </c>
      <c r="C19977" s="205" t="s">
        <v>692</v>
      </c>
      <c r="D19977" s="72" t="str">
        <f t="shared" si="625"/>
        <v>set/2020</v>
      </c>
      <c r="E19977" s="206">
        <v>44092</v>
      </c>
      <c r="F19977" s="205">
        <v>396800</v>
      </c>
      <c r="G19977" s="205" t="s">
        <v>287</v>
      </c>
      <c r="H19977" s="207" t="s">
        <v>143</v>
      </c>
      <c r="I19977" s="207" t="s">
        <v>247</v>
      </c>
      <c r="J19977" s="207">
        <v>-743.85</v>
      </c>
      <c r="K19977" s="79" t="str">
        <f>IFERROR(IFERROR(VLOOKUP(I19977,'DE-PARA'!B:D,3,0),VLOOKUP(I19977,'DE-PARA'!C:D,2,0)),"NÃO ENCONTRADO")</f>
        <v>Materiais</v>
      </c>
      <c r="L19977" s="56" t="str">
        <f>VLOOKUP(K19977,'Base -Receita-Despesa'!$B:$AS,1,FALSE)</f>
        <v>Materiais</v>
      </c>
    </row>
    <row r="19978" spans="1:12" x14ac:dyDescent="0.3">
      <c r="A19978" s="286" t="str">
        <f t="shared" si="624"/>
        <v>2020</v>
      </c>
      <c r="B19978" s="205" t="s">
        <v>691</v>
      </c>
      <c r="C19978" s="205" t="s">
        <v>692</v>
      </c>
      <c r="D19978" s="72" t="str">
        <f t="shared" si="625"/>
        <v>set/2020</v>
      </c>
      <c r="E19978" s="206">
        <v>44092</v>
      </c>
      <c r="F19978" s="205">
        <v>2266</v>
      </c>
      <c r="G19978" s="205" t="s">
        <v>287</v>
      </c>
      <c r="H19978" s="207" t="s">
        <v>2701</v>
      </c>
      <c r="I19978" s="207" t="s">
        <v>118</v>
      </c>
      <c r="J19978" s="207">
        <v>-436.7</v>
      </c>
      <c r="K19978" s="79" t="str">
        <f>IFERROR(IFERROR(VLOOKUP(I19978,'DE-PARA'!B:D,3,0),VLOOKUP(I19978,'DE-PARA'!C:D,2,0)),"NÃO ENCONTRADO")</f>
        <v>Serviços</v>
      </c>
      <c r="L19978" s="56" t="str">
        <f>VLOOKUP(K19978,'Base -Receita-Despesa'!$B:$AS,1,FALSE)</f>
        <v>Serviços</v>
      </c>
    </row>
    <row r="19979" spans="1:12" x14ac:dyDescent="0.3">
      <c r="A19979" s="286" t="str">
        <f t="shared" si="624"/>
        <v>2020</v>
      </c>
      <c r="B19979" s="205" t="s">
        <v>691</v>
      </c>
      <c r="C19979" s="205" t="s">
        <v>692</v>
      </c>
      <c r="D19979" s="72" t="str">
        <f t="shared" si="625"/>
        <v>set/2020</v>
      </c>
      <c r="E19979" s="206">
        <v>44092</v>
      </c>
      <c r="F19979" s="205">
        <v>29616</v>
      </c>
      <c r="G19979" s="205" t="s">
        <v>287</v>
      </c>
      <c r="H19979" s="207" t="s">
        <v>3084</v>
      </c>
      <c r="I19979" s="207" t="s">
        <v>240</v>
      </c>
      <c r="J19979" s="208">
        <v>-38250</v>
      </c>
      <c r="K19979" s="79" t="str">
        <f>IFERROR(IFERROR(VLOOKUP(I19979,'DE-PARA'!B:D,3,0),VLOOKUP(I19979,'DE-PARA'!C:D,2,0)),"NÃO ENCONTRADO")</f>
        <v>Materiais</v>
      </c>
      <c r="L19979" s="56" t="str">
        <f>VLOOKUP(K19979,'Base -Receita-Despesa'!$B:$AS,1,FALSE)</f>
        <v>Materiais</v>
      </c>
    </row>
    <row r="19980" spans="1:12" x14ac:dyDescent="0.3">
      <c r="A19980" s="286" t="str">
        <f t="shared" si="624"/>
        <v>2020</v>
      </c>
      <c r="B19980" s="205" t="s">
        <v>691</v>
      </c>
      <c r="C19980" s="205" t="s">
        <v>692</v>
      </c>
      <c r="D19980" s="72" t="str">
        <f t="shared" si="625"/>
        <v>set/2020</v>
      </c>
      <c r="E19980" s="206">
        <v>44092</v>
      </c>
      <c r="F19980" s="205">
        <v>1321183</v>
      </c>
      <c r="G19980" s="205" t="s">
        <v>287</v>
      </c>
      <c r="H19980" s="207" t="s">
        <v>3084</v>
      </c>
      <c r="I19980" s="207" t="s">
        <v>240</v>
      </c>
      <c r="J19980" s="208">
        <v>-2571</v>
      </c>
      <c r="K19980" s="79" t="str">
        <f>IFERROR(IFERROR(VLOOKUP(I19980,'DE-PARA'!B:D,3,0),VLOOKUP(I19980,'DE-PARA'!C:D,2,0)),"NÃO ENCONTRADO")</f>
        <v>Materiais</v>
      </c>
      <c r="L19980" s="56" t="str">
        <f>VLOOKUP(K19980,'Base -Receita-Despesa'!$B:$AS,1,FALSE)</f>
        <v>Materiais</v>
      </c>
    </row>
    <row r="19981" spans="1:12" x14ac:dyDescent="0.3">
      <c r="A19981" s="286" t="str">
        <f t="shared" si="624"/>
        <v>2020</v>
      </c>
      <c r="B19981" s="205" t="s">
        <v>691</v>
      </c>
      <c r="C19981" s="205" t="s">
        <v>692</v>
      </c>
      <c r="D19981" s="72" t="str">
        <f t="shared" si="625"/>
        <v>set/2020</v>
      </c>
      <c r="E19981" s="206">
        <v>44092</v>
      </c>
      <c r="F19981" s="205">
        <v>1323109</v>
      </c>
      <c r="G19981" s="205" t="s">
        <v>287</v>
      </c>
      <c r="H19981" s="207" t="s">
        <v>3084</v>
      </c>
      <c r="I19981" s="207" t="s">
        <v>241</v>
      </c>
      <c r="J19981" s="208">
        <v>-5388.52</v>
      </c>
      <c r="K19981" s="79" t="str">
        <f>IFERROR(IFERROR(VLOOKUP(I19981,'DE-PARA'!B:D,3,0),VLOOKUP(I19981,'DE-PARA'!C:D,2,0)),"NÃO ENCONTRADO")</f>
        <v>Materiais</v>
      </c>
      <c r="L19981" s="56" t="str">
        <f>VLOOKUP(K19981,'Base -Receita-Despesa'!$B:$AS,1,FALSE)</f>
        <v>Materiais</v>
      </c>
    </row>
    <row r="19982" spans="1:12" x14ac:dyDescent="0.3">
      <c r="A19982" s="286" t="str">
        <f t="shared" si="624"/>
        <v>2020</v>
      </c>
      <c r="B19982" s="205" t="s">
        <v>691</v>
      </c>
      <c r="C19982" s="205" t="s">
        <v>692</v>
      </c>
      <c r="D19982" s="72" t="str">
        <f t="shared" si="625"/>
        <v>set/2020</v>
      </c>
      <c r="E19982" s="206">
        <v>44092</v>
      </c>
      <c r="F19982" s="205">
        <v>1323049</v>
      </c>
      <c r="G19982" s="205" t="s">
        <v>287</v>
      </c>
      <c r="H19982" s="207" t="s">
        <v>3084</v>
      </c>
      <c r="I19982" s="207" t="s">
        <v>241</v>
      </c>
      <c r="J19982" s="208">
        <v>-2448.9499999999998</v>
      </c>
      <c r="K19982" s="79" t="str">
        <f>IFERROR(IFERROR(VLOOKUP(I19982,'DE-PARA'!B:D,3,0),VLOOKUP(I19982,'DE-PARA'!C:D,2,0)),"NÃO ENCONTRADO")</f>
        <v>Materiais</v>
      </c>
      <c r="L19982" s="56" t="str">
        <f>VLOOKUP(K19982,'Base -Receita-Despesa'!$B:$AS,1,FALSE)</f>
        <v>Materiais</v>
      </c>
    </row>
    <row r="19983" spans="1:12" x14ac:dyDescent="0.3">
      <c r="A19983" s="286" t="str">
        <f t="shared" si="624"/>
        <v>2020</v>
      </c>
      <c r="B19983" s="205" t="s">
        <v>691</v>
      </c>
      <c r="C19983" s="205" t="s">
        <v>692</v>
      </c>
      <c r="D19983" s="72" t="str">
        <f t="shared" si="625"/>
        <v>set/2020</v>
      </c>
      <c r="E19983" s="206">
        <v>44092</v>
      </c>
      <c r="F19983" s="205">
        <v>1323679</v>
      </c>
      <c r="G19983" s="205" t="s">
        <v>287</v>
      </c>
      <c r="H19983" s="207" t="s">
        <v>3084</v>
      </c>
      <c r="I19983" s="207" t="s">
        <v>241</v>
      </c>
      <c r="J19983" s="208">
        <v>-1296.48</v>
      </c>
      <c r="K19983" s="79" t="str">
        <f>IFERROR(IFERROR(VLOOKUP(I19983,'DE-PARA'!B:D,3,0),VLOOKUP(I19983,'DE-PARA'!C:D,2,0)),"NÃO ENCONTRADO")</f>
        <v>Materiais</v>
      </c>
      <c r="L19983" s="56" t="str">
        <f>VLOOKUP(K19983,'Base -Receita-Despesa'!$B:$AS,1,FALSE)</f>
        <v>Materiais</v>
      </c>
    </row>
    <row r="19984" spans="1:12" x14ac:dyDescent="0.3">
      <c r="A19984" s="286" t="str">
        <f t="shared" si="624"/>
        <v>2020</v>
      </c>
      <c r="B19984" s="205" t="s">
        <v>691</v>
      </c>
      <c r="C19984" s="205" t="s">
        <v>692</v>
      </c>
      <c r="D19984" s="72" t="str">
        <f t="shared" si="625"/>
        <v>set/2020</v>
      </c>
      <c r="E19984" s="206">
        <v>44092</v>
      </c>
      <c r="F19984" s="205">
        <v>443708</v>
      </c>
      <c r="G19984" s="205" t="s">
        <v>287</v>
      </c>
      <c r="H19984" s="207" t="s">
        <v>1039</v>
      </c>
      <c r="I19984" s="207" t="s">
        <v>245</v>
      </c>
      <c r="J19984" s="207">
        <v>-11.7</v>
      </c>
      <c r="K19984" s="79" t="str">
        <f>IFERROR(IFERROR(VLOOKUP(I19984,'DE-PARA'!B:D,3,0),VLOOKUP(I19984,'DE-PARA'!C:D,2,0)),"NÃO ENCONTRADO")</f>
        <v>Materiais</v>
      </c>
      <c r="L19984" s="56" t="str">
        <f>VLOOKUP(K19984,'Base -Receita-Despesa'!$B:$AS,1,FALSE)</f>
        <v>Materiais</v>
      </c>
    </row>
    <row r="19985" spans="1:12" x14ac:dyDescent="0.3">
      <c r="A19985" s="286" t="str">
        <f t="shared" si="624"/>
        <v>2020</v>
      </c>
      <c r="B19985" s="205" t="s">
        <v>691</v>
      </c>
      <c r="C19985" s="205" t="s">
        <v>692</v>
      </c>
      <c r="D19985" s="72" t="str">
        <f t="shared" si="625"/>
        <v>set/2020</v>
      </c>
      <c r="E19985" s="206">
        <v>44092</v>
      </c>
      <c r="F19985" s="205">
        <v>445805</v>
      </c>
      <c r="G19985" s="205" t="s">
        <v>287</v>
      </c>
      <c r="H19985" s="207" t="s">
        <v>1039</v>
      </c>
      <c r="I19985" s="207" t="s">
        <v>245</v>
      </c>
      <c r="J19985" s="207">
        <v>-11.7</v>
      </c>
      <c r="K19985" s="79" t="str">
        <f>IFERROR(IFERROR(VLOOKUP(I19985,'DE-PARA'!B:D,3,0),VLOOKUP(I19985,'DE-PARA'!C:D,2,0)),"NÃO ENCONTRADO")</f>
        <v>Materiais</v>
      </c>
      <c r="L19985" s="56" t="str">
        <f>VLOOKUP(K19985,'Base -Receita-Despesa'!$B:$AS,1,FALSE)</f>
        <v>Materiais</v>
      </c>
    </row>
    <row r="19986" spans="1:12" x14ac:dyDescent="0.3">
      <c r="A19986" s="286" t="str">
        <f t="shared" si="624"/>
        <v>2020</v>
      </c>
      <c r="B19986" s="205" t="s">
        <v>691</v>
      </c>
      <c r="C19986" s="205" t="s">
        <v>692</v>
      </c>
      <c r="D19986" s="72" t="str">
        <f t="shared" si="625"/>
        <v>set/2020</v>
      </c>
      <c r="E19986" s="206">
        <v>44092</v>
      </c>
      <c r="F19986" s="205">
        <v>445792</v>
      </c>
      <c r="G19986" s="205" t="s">
        <v>287</v>
      </c>
      <c r="H19986" s="207" t="s">
        <v>1039</v>
      </c>
      <c r="I19986" s="207" t="s">
        <v>245</v>
      </c>
      <c r="J19986" s="207">
        <v>-11.7</v>
      </c>
      <c r="K19986" s="79" t="str">
        <f>IFERROR(IFERROR(VLOOKUP(I19986,'DE-PARA'!B:D,3,0),VLOOKUP(I19986,'DE-PARA'!C:D,2,0)),"NÃO ENCONTRADO")</f>
        <v>Materiais</v>
      </c>
      <c r="L19986" s="56" t="str">
        <f>VLOOKUP(K19986,'Base -Receita-Despesa'!$B:$AS,1,FALSE)</f>
        <v>Materiais</v>
      </c>
    </row>
    <row r="19987" spans="1:12" x14ac:dyDescent="0.3">
      <c r="A19987" s="286" t="str">
        <f t="shared" si="624"/>
        <v>2020</v>
      </c>
      <c r="B19987" s="205" t="s">
        <v>691</v>
      </c>
      <c r="C19987" s="205" t="s">
        <v>692</v>
      </c>
      <c r="D19987" s="72" t="str">
        <f t="shared" si="625"/>
        <v>set/2020</v>
      </c>
      <c r="E19987" s="206">
        <v>44092</v>
      </c>
      <c r="F19987" s="205">
        <v>445368</v>
      </c>
      <c r="G19987" s="205" t="s">
        <v>287</v>
      </c>
      <c r="H19987" s="207" t="s">
        <v>1039</v>
      </c>
      <c r="I19987" s="207" t="s">
        <v>245</v>
      </c>
      <c r="J19987" s="207">
        <v>-11.7</v>
      </c>
      <c r="K19987" s="79" t="str">
        <f>IFERROR(IFERROR(VLOOKUP(I19987,'DE-PARA'!B:D,3,0),VLOOKUP(I19987,'DE-PARA'!C:D,2,0)),"NÃO ENCONTRADO")</f>
        <v>Materiais</v>
      </c>
      <c r="L19987" s="56" t="str">
        <f>VLOOKUP(K19987,'Base -Receita-Despesa'!$B:$AS,1,FALSE)</f>
        <v>Materiais</v>
      </c>
    </row>
    <row r="19988" spans="1:12" x14ac:dyDescent="0.3">
      <c r="A19988" s="286" t="str">
        <f t="shared" si="624"/>
        <v>2020</v>
      </c>
      <c r="B19988" s="205" t="s">
        <v>691</v>
      </c>
      <c r="C19988" s="205" t="s">
        <v>692</v>
      </c>
      <c r="D19988" s="72" t="str">
        <f t="shared" si="625"/>
        <v>set/2020</v>
      </c>
      <c r="E19988" s="206">
        <v>44092</v>
      </c>
      <c r="F19988" s="205">
        <v>445390</v>
      </c>
      <c r="G19988" s="205" t="s">
        <v>287</v>
      </c>
      <c r="H19988" s="207" t="s">
        <v>1039</v>
      </c>
      <c r="I19988" s="207" t="s">
        <v>245</v>
      </c>
      <c r="J19988" s="207">
        <v>-11.77</v>
      </c>
      <c r="K19988" s="79" t="str">
        <f>IFERROR(IFERROR(VLOOKUP(I19988,'DE-PARA'!B:D,3,0),VLOOKUP(I19988,'DE-PARA'!C:D,2,0)),"NÃO ENCONTRADO")</f>
        <v>Materiais</v>
      </c>
      <c r="L19988" s="56" t="str">
        <f>VLOOKUP(K19988,'Base -Receita-Despesa'!$B:$AS,1,FALSE)</f>
        <v>Materiais</v>
      </c>
    </row>
    <row r="19989" spans="1:12" x14ac:dyDescent="0.3">
      <c r="A19989" s="286" t="str">
        <f t="shared" si="624"/>
        <v>2020</v>
      </c>
      <c r="B19989" s="205" t="s">
        <v>691</v>
      </c>
      <c r="C19989" s="205" t="s">
        <v>692</v>
      </c>
      <c r="D19989" s="72" t="str">
        <f t="shared" si="625"/>
        <v>set/2020</v>
      </c>
      <c r="E19989" s="206">
        <v>44092</v>
      </c>
      <c r="F19989" s="205">
        <v>441529</v>
      </c>
      <c r="G19989" s="205" t="s">
        <v>287</v>
      </c>
      <c r="H19989" s="207" t="s">
        <v>1039</v>
      </c>
      <c r="I19989" s="207" t="s">
        <v>245</v>
      </c>
      <c r="J19989" s="207">
        <v>-23.4</v>
      </c>
      <c r="K19989" s="79" t="str">
        <f>IFERROR(IFERROR(VLOOKUP(I19989,'DE-PARA'!B:D,3,0),VLOOKUP(I19989,'DE-PARA'!C:D,2,0)),"NÃO ENCONTRADO")</f>
        <v>Materiais</v>
      </c>
      <c r="L19989" s="56" t="str">
        <f>VLOOKUP(K19989,'Base -Receita-Despesa'!$B:$AS,1,FALSE)</f>
        <v>Materiais</v>
      </c>
    </row>
    <row r="19990" spans="1:12" x14ac:dyDescent="0.3">
      <c r="A19990" s="286" t="str">
        <f t="shared" si="624"/>
        <v>2020</v>
      </c>
      <c r="B19990" s="205" t="s">
        <v>691</v>
      </c>
      <c r="C19990" s="205" t="s">
        <v>692</v>
      </c>
      <c r="D19990" s="72" t="str">
        <f t="shared" si="625"/>
        <v>set/2020</v>
      </c>
      <c r="E19990" s="206">
        <v>44092</v>
      </c>
      <c r="F19990" s="205">
        <v>441528</v>
      </c>
      <c r="G19990" s="205" t="s">
        <v>287</v>
      </c>
      <c r="H19990" s="207" t="s">
        <v>1039</v>
      </c>
      <c r="I19990" s="207" t="s">
        <v>245</v>
      </c>
      <c r="J19990" s="207">
        <v>-23.4</v>
      </c>
      <c r="K19990" s="79" t="str">
        <f>IFERROR(IFERROR(VLOOKUP(I19990,'DE-PARA'!B:D,3,0),VLOOKUP(I19990,'DE-PARA'!C:D,2,0)),"NÃO ENCONTRADO")</f>
        <v>Materiais</v>
      </c>
      <c r="L19990" s="56" t="str">
        <f>VLOOKUP(K19990,'Base -Receita-Despesa'!$B:$AS,1,FALSE)</f>
        <v>Materiais</v>
      </c>
    </row>
    <row r="19991" spans="1:12" x14ac:dyDescent="0.3">
      <c r="A19991" s="286" t="str">
        <f t="shared" si="624"/>
        <v>2020</v>
      </c>
      <c r="B19991" s="205" t="s">
        <v>691</v>
      </c>
      <c r="C19991" s="205" t="s">
        <v>692</v>
      </c>
      <c r="D19991" s="72" t="str">
        <f t="shared" si="625"/>
        <v>set/2020</v>
      </c>
      <c r="E19991" s="206">
        <v>44092</v>
      </c>
      <c r="F19991" s="205">
        <v>447107</v>
      </c>
      <c r="G19991" s="205" t="s">
        <v>287</v>
      </c>
      <c r="H19991" s="207" t="s">
        <v>1039</v>
      </c>
      <c r="I19991" s="207" t="s">
        <v>245</v>
      </c>
      <c r="J19991" s="207">
        <v>-23.4</v>
      </c>
      <c r="K19991" s="79" t="str">
        <f>IFERROR(IFERROR(VLOOKUP(I19991,'DE-PARA'!B:D,3,0),VLOOKUP(I19991,'DE-PARA'!C:D,2,0)),"NÃO ENCONTRADO")</f>
        <v>Materiais</v>
      </c>
      <c r="L19991" s="56" t="str">
        <f>VLOOKUP(K19991,'Base -Receita-Despesa'!$B:$AS,1,FALSE)</f>
        <v>Materiais</v>
      </c>
    </row>
    <row r="19992" spans="1:12" x14ac:dyDescent="0.3">
      <c r="A19992" s="286" t="str">
        <f t="shared" si="624"/>
        <v>2020</v>
      </c>
      <c r="B19992" s="205" t="s">
        <v>691</v>
      </c>
      <c r="C19992" s="205" t="s">
        <v>692</v>
      </c>
      <c r="D19992" s="72" t="str">
        <f t="shared" si="625"/>
        <v>set/2020</v>
      </c>
      <c r="E19992" s="206">
        <v>44092</v>
      </c>
      <c r="F19992" s="205">
        <v>445366</v>
      </c>
      <c r="G19992" s="205" t="s">
        <v>287</v>
      </c>
      <c r="H19992" s="207" t="s">
        <v>1039</v>
      </c>
      <c r="I19992" s="207" t="s">
        <v>245</v>
      </c>
      <c r="J19992" s="207">
        <v>-23.4</v>
      </c>
      <c r="K19992" s="79" t="str">
        <f>IFERROR(IFERROR(VLOOKUP(I19992,'DE-PARA'!B:D,3,0),VLOOKUP(I19992,'DE-PARA'!C:D,2,0)),"NÃO ENCONTRADO")</f>
        <v>Materiais</v>
      </c>
      <c r="L19992" s="56" t="str">
        <f>VLOOKUP(K19992,'Base -Receita-Despesa'!$B:$AS,1,FALSE)</f>
        <v>Materiais</v>
      </c>
    </row>
    <row r="19993" spans="1:12" x14ac:dyDescent="0.3">
      <c r="A19993" s="286" t="str">
        <f t="shared" si="624"/>
        <v>2020</v>
      </c>
      <c r="B19993" s="205" t="s">
        <v>691</v>
      </c>
      <c r="C19993" s="205" t="s">
        <v>692</v>
      </c>
      <c r="D19993" s="72" t="str">
        <f t="shared" si="625"/>
        <v>set/2020</v>
      </c>
      <c r="E19993" s="206">
        <v>44092</v>
      </c>
      <c r="F19993" s="205">
        <v>445392</v>
      </c>
      <c r="G19993" s="205" t="s">
        <v>287</v>
      </c>
      <c r="H19993" s="207" t="s">
        <v>1039</v>
      </c>
      <c r="I19993" s="207" t="s">
        <v>245</v>
      </c>
      <c r="J19993" s="207">
        <v>-23.4</v>
      </c>
      <c r="K19993" s="79" t="str">
        <f>IFERROR(IFERROR(VLOOKUP(I19993,'DE-PARA'!B:D,3,0),VLOOKUP(I19993,'DE-PARA'!C:D,2,0)),"NÃO ENCONTRADO")</f>
        <v>Materiais</v>
      </c>
      <c r="L19993" s="56" t="str">
        <f>VLOOKUP(K19993,'Base -Receita-Despesa'!$B:$AS,1,FALSE)</f>
        <v>Materiais</v>
      </c>
    </row>
    <row r="19994" spans="1:12" x14ac:dyDescent="0.3">
      <c r="A19994" s="286" t="str">
        <f t="shared" si="624"/>
        <v>2020</v>
      </c>
      <c r="B19994" s="205" t="s">
        <v>691</v>
      </c>
      <c r="C19994" s="205" t="s">
        <v>692</v>
      </c>
      <c r="D19994" s="72" t="str">
        <f t="shared" si="625"/>
        <v>set/2020</v>
      </c>
      <c r="E19994" s="206">
        <v>44092</v>
      </c>
      <c r="F19994" s="205">
        <v>443704</v>
      </c>
      <c r="G19994" s="205" t="s">
        <v>287</v>
      </c>
      <c r="H19994" s="207" t="s">
        <v>1039</v>
      </c>
      <c r="I19994" s="207" t="s">
        <v>245</v>
      </c>
      <c r="J19994" s="207">
        <v>-32.18</v>
      </c>
      <c r="K19994" s="79" t="str">
        <f>IFERROR(IFERROR(VLOOKUP(I19994,'DE-PARA'!B:D,3,0),VLOOKUP(I19994,'DE-PARA'!C:D,2,0)),"NÃO ENCONTRADO")</f>
        <v>Materiais</v>
      </c>
      <c r="L19994" s="56" t="str">
        <f>VLOOKUP(K19994,'Base -Receita-Despesa'!$B:$AS,1,FALSE)</f>
        <v>Materiais</v>
      </c>
    </row>
    <row r="19995" spans="1:12" x14ac:dyDescent="0.3">
      <c r="A19995" s="286" t="str">
        <f t="shared" si="624"/>
        <v>2020</v>
      </c>
      <c r="B19995" s="205" t="s">
        <v>691</v>
      </c>
      <c r="C19995" s="205" t="s">
        <v>692</v>
      </c>
      <c r="D19995" s="72" t="str">
        <f t="shared" si="625"/>
        <v>set/2020</v>
      </c>
      <c r="E19995" s="206">
        <v>44092</v>
      </c>
      <c r="F19995" s="205">
        <v>443706</v>
      </c>
      <c r="G19995" s="205" t="s">
        <v>287</v>
      </c>
      <c r="H19995" s="207" t="s">
        <v>1039</v>
      </c>
      <c r="I19995" s="207" t="s">
        <v>245</v>
      </c>
      <c r="J19995" s="207">
        <v>-41.42</v>
      </c>
      <c r="K19995" s="79" t="str">
        <f>IFERROR(IFERROR(VLOOKUP(I19995,'DE-PARA'!B:D,3,0),VLOOKUP(I19995,'DE-PARA'!C:D,2,0)),"NÃO ENCONTRADO")</f>
        <v>Materiais</v>
      </c>
      <c r="L19995" s="56" t="str">
        <f>VLOOKUP(K19995,'Base -Receita-Despesa'!$B:$AS,1,FALSE)</f>
        <v>Materiais</v>
      </c>
    </row>
    <row r="19996" spans="1:12" x14ac:dyDescent="0.3">
      <c r="A19996" s="286" t="str">
        <f t="shared" si="624"/>
        <v>2020</v>
      </c>
      <c r="B19996" s="205" t="s">
        <v>691</v>
      </c>
      <c r="C19996" s="205" t="s">
        <v>692</v>
      </c>
      <c r="D19996" s="72" t="str">
        <f t="shared" si="625"/>
        <v>set/2020</v>
      </c>
      <c r="E19996" s="206">
        <v>44092</v>
      </c>
      <c r="F19996" s="205">
        <v>441532</v>
      </c>
      <c r="G19996" s="205" t="s">
        <v>287</v>
      </c>
      <c r="H19996" s="207" t="s">
        <v>1039</v>
      </c>
      <c r="I19996" s="207" t="s">
        <v>245</v>
      </c>
      <c r="J19996" s="207">
        <v>-49.88</v>
      </c>
      <c r="K19996" s="79" t="str">
        <f>IFERROR(IFERROR(VLOOKUP(I19996,'DE-PARA'!B:D,3,0),VLOOKUP(I19996,'DE-PARA'!C:D,2,0)),"NÃO ENCONTRADO")</f>
        <v>Materiais</v>
      </c>
      <c r="L19996" s="56" t="str">
        <f>VLOOKUP(K19996,'Base -Receita-Despesa'!$B:$AS,1,FALSE)</f>
        <v>Materiais</v>
      </c>
    </row>
    <row r="19997" spans="1:12" x14ac:dyDescent="0.3">
      <c r="A19997" s="286" t="str">
        <f t="shared" si="624"/>
        <v>2020</v>
      </c>
      <c r="B19997" s="205" t="s">
        <v>691</v>
      </c>
      <c r="C19997" s="205" t="s">
        <v>692</v>
      </c>
      <c r="D19997" s="72" t="str">
        <f t="shared" si="625"/>
        <v>set/2020</v>
      </c>
      <c r="E19997" s="206">
        <v>44092</v>
      </c>
      <c r="F19997" s="205">
        <v>432541</v>
      </c>
      <c r="G19997" s="205" t="s">
        <v>287</v>
      </c>
      <c r="H19997" s="207" t="s">
        <v>1039</v>
      </c>
      <c r="I19997" s="207" t="s">
        <v>245</v>
      </c>
      <c r="J19997" s="207">
        <v>-81.260000000000005</v>
      </c>
      <c r="K19997" s="79" t="str">
        <f>IFERROR(IFERROR(VLOOKUP(I19997,'DE-PARA'!B:D,3,0),VLOOKUP(I19997,'DE-PARA'!C:D,2,0)),"NÃO ENCONTRADO")</f>
        <v>Materiais</v>
      </c>
      <c r="L19997" s="56" t="str">
        <f>VLOOKUP(K19997,'Base -Receita-Despesa'!$B:$AS,1,FALSE)</f>
        <v>Materiais</v>
      </c>
    </row>
    <row r="19998" spans="1:12" x14ac:dyDescent="0.3">
      <c r="A19998" s="286" t="str">
        <f t="shared" si="624"/>
        <v>2020</v>
      </c>
      <c r="B19998" s="205" t="s">
        <v>691</v>
      </c>
      <c r="C19998" s="205" t="s">
        <v>692</v>
      </c>
      <c r="D19998" s="72" t="str">
        <f t="shared" si="625"/>
        <v>set/2020</v>
      </c>
      <c r="E19998" s="206">
        <v>44092</v>
      </c>
      <c r="F19998" s="205">
        <v>430419</v>
      </c>
      <c r="G19998" s="205" t="s">
        <v>287</v>
      </c>
      <c r="H19998" s="207" t="s">
        <v>1039</v>
      </c>
      <c r="I19998" s="207" t="s">
        <v>245</v>
      </c>
      <c r="J19998" s="207">
        <v>-133.56</v>
      </c>
      <c r="K19998" s="79" t="str">
        <f>IFERROR(IFERROR(VLOOKUP(I19998,'DE-PARA'!B:D,3,0),VLOOKUP(I19998,'DE-PARA'!C:D,2,0)),"NÃO ENCONTRADO")</f>
        <v>Materiais</v>
      </c>
      <c r="L19998" s="56" t="str">
        <f>VLOOKUP(K19998,'Base -Receita-Despesa'!$B:$AS,1,FALSE)</f>
        <v>Materiais</v>
      </c>
    </row>
    <row r="19999" spans="1:12" x14ac:dyDescent="0.3">
      <c r="A19999" s="286" t="str">
        <f t="shared" si="624"/>
        <v>2020</v>
      </c>
      <c r="B19999" s="205" t="s">
        <v>691</v>
      </c>
      <c r="C19999" s="205" t="s">
        <v>692</v>
      </c>
      <c r="D19999" s="72" t="str">
        <f t="shared" si="625"/>
        <v>set/2020</v>
      </c>
      <c r="E19999" s="206">
        <v>44092</v>
      </c>
      <c r="F19999" s="205">
        <v>442205</v>
      </c>
      <c r="G19999" s="205" t="s">
        <v>287</v>
      </c>
      <c r="H19999" s="207" t="s">
        <v>1039</v>
      </c>
      <c r="I19999" s="207" t="s">
        <v>245</v>
      </c>
      <c r="J19999" s="207">
        <v>-133.56</v>
      </c>
      <c r="K19999" s="79" t="str">
        <f>IFERROR(IFERROR(VLOOKUP(I19999,'DE-PARA'!B:D,3,0),VLOOKUP(I19999,'DE-PARA'!C:D,2,0)),"NÃO ENCONTRADO")</f>
        <v>Materiais</v>
      </c>
      <c r="L19999" s="56" t="str">
        <f>VLOOKUP(K19999,'Base -Receita-Despesa'!$B:$AS,1,FALSE)</f>
        <v>Materiais</v>
      </c>
    </row>
    <row r="20000" spans="1:12" x14ac:dyDescent="0.3">
      <c r="A20000" s="286" t="str">
        <f t="shared" si="624"/>
        <v>2020</v>
      </c>
      <c r="B20000" s="205" t="s">
        <v>691</v>
      </c>
      <c r="C20000" s="205" t="s">
        <v>692</v>
      </c>
      <c r="D20000" s="72" t="str">
        <f t="shared" si="625"/>
        <v>set/2020</v>
      </c>
      <c r="E20000" s="206">
        <v>44092</v>
      </c>
      <c r="F20000" s="205">
        <v>443380</v>
      </c>
      <c r="G20000" s="205" t="s">
        <v>287</v>
      </c>
      <c r="H20000" s="207" t="s">
        <v>1039</v>
      </c>
      <c r="I20000" s="207" t="s">
        <v>245</v>
      </c>
      <c r="J20000" s="207">
        <v>-133.56</v>
      </c>
      <c r="K20000" s="79" t="str">
        <f>IFERROR(IFERROR(VLOOKUP(I20000,'DE-PARA'!B:D,3,0),VLOOKUP(I20000,'DE-PARA'!C:D,2,0)),"NÃO ENCONTRADO")</f>
        <v>Materiais</v>
      </c>
      <c r="L20000" s="56" t="str">
        <f>VLOOKUP(K20000,'Base -Receita-Despesa'!$B:$AS,1,FALSE)</f>
        <v>Materiais</v>
      </c>
    </row>
    <row r="20001" spans="1:12" x14ac:dyDescent="0.3">
      <c r="A20001" s="286" t="str">
        <f t="shared" si="624"/>
        <v>2020</v>
      </c>
      <c r="B20001" s="205" t="s">
        <v>691</v>
      </c>
      <c r="C20001" s="205" t="s">
        <v>692</v>
      </c>
      <c r="D20001" s="72" t="str">
        <f t="shared" si="625"/>
        <v>set/2020</v>
      </c>
      <c r="E20001" s="206">
        <v>44092</v>
      </c>
      <c r="F20001" s="205">
        <v>446759</v>
      </c>
      <c r="G20001" s="205" t="s">
        <v>287</v>
      </c>
      <c r="H20001" s="207" t="s">
        <v>1039</v>
      </c>
      <c r="I20001" s="207" t="s">
        <v>245</v>
      </c>
      <c r="J20001" s="207">
        <v>-133.56</v>
      </c>
      <c r="K20001" s="79" t="str">
        <f>IFERROR(IFERROR(VLOOKUP(I20001,'DE-PARA'!B:D,3,0),VLOOKUP(I20001,'DE-PARA'!C:D,2,0)),"NÃO ENCONTRADO")</f>
        <v>Materiais</v>
      </c>
      <c r="L20001" s="56" t="str">
        <f>VLOOKUP(K20001,'Base -Receita-Despesa'!$B:$AS,1,FALSE)</f>
        <v>Materiais</v>
      </c>
    </row>
    <row r="20002" spans="1:12" x14ac:dyDescent="0.3">
      <c r="A20002" s="286" t="str">
        <f t="shared" si="624"/>
        <v>2020</v>
      </c>
      <c r="B20002" s="205" t="s">
        <v>691</v>
      </c>
      <c r="C20002" s="205" t="s">
        <v>692</v>
      </c>
      <c r="D20002" s="72" t="str">
        <f t="shared" si="625"/>
        <v>set/2020</v>
      </c>
      <c r="E20002" s="206">
        <v>44092</v>
      </c>
      <c r="F20002" s="205">
        <v>446752</v>
      </c>
      <c r="G20002" s="205" t="s">
        <v>287</v>
      </c>
      <c r="H20002" s="207" t="s">
        <v>1039</v>
      </c>
      <c r="I20002" s="207" t="s">
        <v>245</v>
      </c>
      <c r="J20002" s="207">
        <v>-133.56</v>
      </c>
      <c r="K20002" s="79" t="str">
        <f>IFERROR(IFERROR(VLOOKUP(I20002,'DE-PARA'!B:D,3,0),VLOOKUP(I20002,'DE-PARA'!C:D,2,0)),"NÃO ENCONTRADO")</f>
        <v>Materiais</v>
      </c>
      <c r="L20002" s="56" t="str">
        <f>VLOOKUP(K20002,'Base -Receita-Despesa'!$B:$AS,1,FALSE)</f>
        <v>Materiais</v>
      </c>
    </row>
    <row r="20003" spans="1:12" x14ac:dyDescent="0.3">
      <c r="A20003" s="286" t="str">
        <f t="shared" si="624"/>
        <v>2020</v>
      </c>
      <c r="B20003" s="205" t="s">
        <v>691</v>
      </c>
      <c r="C20003" s="205" t="s">
        <v>692</v>
      </c>
      <c r="D20003" s="72" t="str">
        <f t="shared" si="625"/>
        <v>set/2020</v>
      </c>
      <c r="E20003" s="206">
        <v>44092</v>
      </c>
      <c r="F20003" s="205">
        <v>445592</v>
      </c>
      <c r="G20003" s="205" t="s">
        <v>287</v>
      </c>
      <c r="H20003" s="207" t="s">
        <v>1039</v>
      </c>
      <c r="I20003" s="207" t="s">
        <v>245</v>
      </c>
      <c r="J20003" s="207">
        <v>-133.56</v>
      </c>
      <c r="K20003" s="79" t="str">
        <f>IFERROR(IFERROR(VLOOKUP(I20003,'DE-PARA'!B:D,3,0),VLOOKUP(I20003,'DE-PARA'!C:D,2,0)),"NÃO ENCONTRADO")</f>
        <v>Materiais</v>
      </c>
      <c r="L20003" s="56" t="str">
        <f>VLOOKUP(K20003,'Base -Receita-Despesa'!$B:$AS,1,FALSE)</f>
        <v>Materiais</v>
      </c>
    </row>
    <row r="20004" spans="1:12" x14ac:dyDescent="0.3">
      <c r="A20004" s="286" t="str">
        <f t="shared" si="624"/>
        <v>2020</v>
      </c>
      <c r="B20004" s="205" t="s">
        <v>691</v>
      </c>
      <c r="C20004" s="205" t="s">
        <v>692</v>
      </c>
      <c r="D20004" s="72" t="str">
        <f t="shared" si="625"/>
        <v>set/2020</v>
      </c>
      <c r="E20004" s="206">
        <v>44092</v>
      </c>
      <c r="F20004" s="205">
        <v>445587</v>
      </c>
      <c r="G20004" s="205" t="s">
        <v>287</v>
      </c>
      <c r="H20004" s="207" t="s">
        <v>1039</v>
      </c>
      <c r="I20004" s="207" t="s">
        <v>245</v>
      </c>
      <c r="J20004" s="207">
        <v>-133.56</v>
      </c>
      <c r="K20004" s="79" t="str">
        <f>IFERROR(IFERROR(VLOOKUP(I20004,'DE-PARA'!B:D,3,0),VLOOKUP(I20004,'DE-PARA'!C:D,2,0)),"NÃO ENCONTRADO")</f>
        <v>Materiais</v>
      </c>
      <c r="L20004" s="56" t="str">
        <f>VLOOKUP(K20004,'Base -Receita-Despesa'!$B:$AS,1,FALSE)</f>
        <v>Materiais</v>
      </c>
    </row>
    <row r="20005" spans="1:12" x14ac:dyDescent="0.3">
      <c r="A20005" s="286" t="str">
        <f t="shared" si="624"/>
        <v>2020</v>
      </c>
      <c r="B20005" s="205" t="s">
        <v>691</v>
      </c>
      <c r="C20005" s="205" t="s">
        <v>692</v>
      </c>
      <c r="D20005" s="72" t="str">
        <f t="shared" si="625"/>
        <v>set/2020</v>
      </c>
      <c r="E20005" s="206">
        <v>44092</v>
      </c>
      <c r="F20005" s="205">
        <v>443710</v>
      </c>
      <c r="G20005" s="205" t="s">
        <v>287</v>
      </c>
      <c r="H20005" s="207" t="s">
        <v>1039</v>
      </c>
      <c r="I20005" s="207" t="s">
        <v>245</v>
      </c>
      <c r="J20005" s="207">
        <v>-138.94</v>
      </c>
      <c r="K20005" s="79" t="str">
        <f>IFERROR(IFERROR(VLOOKUP(I20005,'DE-PARA'!B:D,3,0),VLOOKUP(I20005,'DE-PARA'!C:D,2,0)),"NÃO ENCONTRADO")</f>
        <v>Materiais</v>
      </c>
      <c r="L20005" s="56" t="str">
        <f>VLOOKUP(K20005,'Base -Receita-Despesa'!$B:$AS,1,FALSE)</f>
        <v>Materiais</v>
      </c>
    </row>
    <row r="20006" spans="1:12" x14ac:dyDescent="0.3">
      <c r="A20006" s="286" t="str">
        <f t="shared" si="624"/>
        <v>2020</v>
      </c>
      <c r="B20006" s="205" t="s">
        <v>691</v>
      </c>
      <c r="C20006" s="205" t="s">
        <v>692</v>
      </c>
      <c r="D20006" s="72" t="str">
        <f t="shared" si="625"/>
        <v>set/2020</v>
      </c>
      <c r="E20006" s="206">
        <v>44092</v>
      </c>
      <c r="F20006" s="205">
        <v>443847</v>
      </c>
      <c r="G20006" s="205" t="s">
        <v>287</v>
      </c>
      <c r="H20006" s="207" t="s">
        <v>1039</v>
      </c>
      <c r="I20006" s="207" t="s">
        <v>245</v>
      </c>
      <c r="J20006" s="207">
        <v>-158.5</v>
      </c>
      <c r="K20006" s="79" t="str">
        <f>IFERROR(IFERROR(VLOOKUP(I20006,'DE-PARA'!B:D,3,0),VLOOKUP(I20006,'DE-PARA'!C:D,2,0)),"NÃO ENCONTRADO")</f>
        <v>Materiais</v>
      </c>
      <c r="L20006" s="56" t="str">
        <f>VLOOKUP(K20006,'Base -Receita-Despesa'!$B:$AS,1,FALSE)</f>
        <v>Materiais</v>
      </c>
    </row>
    <row r="20007" spans="1:12" x14ac:dyDescent="0.3">
      <c r="A20007" s="286" t="str">
        <f t="shared" si="624"/>
        <v>2020</v>
      </c>
      <c r="B20007" s="205" t="s">
        <v>691</v>
      </c>
      <c r="C20007" s="205" t="s">
        <v>692</v>
      </c>
      <c r="D20007" s="72" t="str">
        <f t="shared" si="625"/>
        <v>set/2020</v>
      </c>
      <c r="E20007" s="206">
        <v>44092</v>
      </c>
      <c r="F20007" s="205">
        <v>445120</v>
      </c>
      <c r="G20007" s="205" t="s">
        <v>287</v>
      </c>
      <c r="H20007" s="207" t="s">
        <v>1039</v>
      </c>
      <c r="I20007" s="207" t="s">
        <v>245</v>
      </c>
      <c r="J20007" s="207">
        <v>-158.5</v>
      </c>
      <c r="K20007" s="79" t="str">
        <f>IFERROR(IFERROR(VLOOKUP(I20007,'DE-PARA'!B:D,3,0),VLOOKUP(I20007,'DE-PARA'!C:D,2,0)),"NÃO ENCONTRADO")</f>
        <v>Materiais</v>
      </c>
      <c r="L20007" s="56" t="str">
        <f>VLOOKUP(K20007,'Base -Receita-Despesa'!$B:$AS,1,FALSE)</f>
        <v>Materiais</v>
      </c>
    </row>
    <row r="20008" spans="1:12" x14ac:dyDescent="0.3">
      <c r="A20008" s="286" t="str">
        <f t="shared" si="624"/>
        <v>2020</v>
      </c>
      <c r="B20008" s="205" t="s">
        <v>691</v>
      </c>
      <c r="C20008" s="205" t="s">
        <v>692</v>
      </c>
      <c r="D20008" s="72" t="str">
        <f t="shared" si="625"/>
        <v>set/2020</v>
      </c>
      <c r="E20008" s="206">
        <v>44092</v>
      </c>
      <c r="F20008" s="205">
        <v>442206</v>
      </c>
      <c r="G20008" s="205" t="s">
        <v>287</v>
      </c>
      <c r="H20008" s="207" t="s">
        <v>1039</v>
      </c>
      <c r="I20008" s="207" t="s">
        <v>245</v>
      </c>
      <c r="J20008" s="207">
        <v>-165.43</v>
      </c>
      <c r="K20008" s="79" t="str">
        <f>IFERROR(IFERROR(VLOOKUP(I20008,'DE-PARA'!B:D,3,0),VLOOKUP(I20008,'DE-PARA'!C:D,2,0)),"NÃO ENCONTRADO")</f>
        <v>Materiais</v>
      </c>
      <c r="L20008" s="56" t="str">
        <f>VLOOKUP(K20008,'Base -Receita-Despesa'!$B:$AS,1,FALSE)</f>
        <v>Materiais</v>
      </c>
    </row>
    <row r="20009" spans="1:12" x14ac:dyDescent="0.3">
      <c r="A20009" s="286" t="str">
        <f t="shared" si="624"/>
        <v>2020</v>
      </c>
      <c r="B20009" s="205" t="s">
        <v>691</v>
      </c>
      <c r="C20009" s="205" t="s">
        <v>692</v>
      </c>
      <c r="D20009" s="72" t="str">
        <f t="shared" si="625"/>
        <v>set/2020</v>
      </c>
      <c r="E20009" s="206">
        <v>44092</v>
      </c>
      <c r="F20009" s="205">
        <v>442343</v>
      </c>
      <c r="G20009" s="205" t="s">
        <v>287</v>
      </c>
      <c r="H20009" s="207" t="s">
        <v>1039</v>
      </c>
      <c r="I20009" s="207" t="s">
        <v>245</v>
      </c>
      <c r="J20009" s="207">
        <v>-165.43</v>
      </c>
      <c r="K20009" s="79" t="str">
        <f>IFERROR(IFERROR(VLOOKUP(I20009,'DE-PARA'!B:D,3,0),VLOOKUP(I20009,'DE-PARA'!C:D,2,0)),"NÃO ENCONTRADO")</f>
        <v>Materiais</v>
      </c>
      <c r="L20009" s="56" t="str">
        <f>VLOOKUP(K20009,'Base -Receita-Despesa'!$B:$AS,1,FALSE)</f>
        <v>Materiais</v>
      </c>
    </row>
    <row r="20010" spans="1:12" x14ac:dyDescent="0.3">
      <c r="A20010" s="286" t="str">
        <f t="shared" si="624"/>
        <v>2020</v>
      </c>
      <c r="B20010" s="205" t="s">
        <v>691</v>
      </c>
      <c r="C20010" s="205" t="s">
        <v>692</v>
      </c>
      <c r="D20010" s="72" t="str">
        <f t="shared" si="625"/>
        <v>set/2020</v>
      </c>
      <c r="E20010" s="206">
        <v>44092</v>
      </c>
      <c r="F20010" s="205">
        <v>443849</v>
      </c>
      <c r="G20010" s="205" t="s">
        <v>287</v>
      </c>
      <c r="H20010" s="207" t="s">
        <v>1039</v>
      </c>
      <c r="I20010" s="207" t="s">
        <v>245</v>
      </c>
      <c r="J20010" s="207">
        <v>-165.43</v>
      </c>
      <c r="K20010" s="79" t="str">
        <f>IFERROR(IFERROR(VLOOKUP(I20010,'DE-PARA'!B:D,3,0),VLOOKUP(I20010,'DE-PARA'!C:D,2,0)),"NÃO ENCONTRADO")</f>
        <v>Materiais</v>
      </c>
      <c r="L20010" s="56" t="str">
        <f>VLOOKUP(K20010,'Base -Receita-Despesa'!$B:$AS,1,FALSE)</f>
        <v>Materiais</v>
      </c>
    </row>
    <row r="20011" spans="1:12" x14ac:dyDescent="0.3">
      <c r="A20011" s="286" t="str">
        <f t="shared" si="624"/>
        <v>2020</v>
      </c>
      <c r="B20011" s="205" t="s">
        <v>691</v>
      </c>
      <c r="C20011" s="205" t="s">
        <v>692</v>
      </c>
      <c r="D20011" s="72" t="str">
        <f t="shared" si="625"/>
        <v>set/2020</v>
      </c>
      <c r="E20011" s="206">
        <v>44092</v>
      </c>
      <c r="F20011" s="205">
        <v>442335</v>
      </c>
      <c r="G20011" s="205" t="s">
        <v>287</v>
      </c>
      <c r="H20011" s="207" t="s">
        <v>1039</v>
      </c>
      <c r="I20011" s="207" t="s">
        <v>245</v>
      </c>
      <c r="J20011" s="207">
        <v>-183.44</v>
      </c>
      <c r="K20011" s="79" t="str">
        <f>IFERROR(IFERROR(VLOOKUP(I20011,'DE-PARA'!B:D,3,0),VLOOKUP(I20011,'DE-PARA'!C:D,2,0)),"NÃO ENCONTRADO")</f>
        <v>Materiais</v>
      </c>
      <c r="L20011" s="56" t="str">
        <f>VLOOKUP(K20011,'Base -Receita-Despesa'!$B:$AS,1,FALSE)</f>
        <v>Materiais</v>
      </c>
    </row>
    <row r="20012" spans="1:12" x14ac:dyDescent="0.3">
      <c r="A20012" s="286" t="str">
        <f t="shared" si="624"/>
        <v>2020</v>
      </c>
      <c r="B20012" s="205" t="s">
        <v>691</v>
      </c>
      <c r="C20012" s="205" t="s">
        <v>692</v>
      </c>
      <c r="D20012" s="72" t="str">
        <f t="shared" si="625"/>
        <v>set/2020</v>
      </c>
      <c r="E20012" s="206">
        <v>44092</v>
      </c>
      <c r="F20012" s="205">
        <v>443845</v>
      </c>
      <c r="G20012" s="205" t="s">
        <v>287</v>
      </c>
      <c r="H20012" s="207" t="s">
        <v>1039</v>
      </c>
      <c r="I20012" s="207" t="s">
        <v>245</v>
      </c>
      <c r="J20012" s="207">
        <v>-197.24</v>
      </c>
      <c r="K20012" s="79" t="str">
        <f>IFERROR(IFERROR(VLOOKUP(I20012,'DE-PARA'!B:D,3,0),VLOOKUP(I20012,'DE-PARA'!C:D,2,0)),"NÃO ENCONTRADO")</f>
        <v>Materiais</v>
      </c>
      <c r="L20012" s="56" t="str">
        <f>VLOOKUP(K20012,'Base -Receita-Despesa'!$B:$AS,1,FALSE)</f>
        <v>Materiais</v>
      </c>
    </row>
    <row r="20013" spans="1:12" x14ac:dyDescent="0.3">
      <c r="A20013" s="286" t="str">
        <f t="shared" si="624"/>
        <v>2020</v>
      </c>
      <c r="B20013" s="205" t="s">
        <v>691</v>
      </c>
      <c r="C20013" s="205" t="s">
        <v>692</v>
      </c>
      <c r="D20013" s="72" t="str">
        <f t="shared" si="625"/>
        <v>set/2020</v>
      </c>
      <c r="E20013" s="206">
        <v>44092</v>
      </c>
      <c r="F20013" s="205">
        <v>442765</v>
      </c>
      <c r="G20013" s="205" t="s">
        <v>287</v>
      </c>
      <c r="H20013" s="207" t="s">
        <v>1039</v>
      </c>
      <c r="I20013" s="207" t="s">
        <v>245</v>
      </c>
      <c r="J20013" s="207">
        <v>-205.45</v>
      </c>
      <c r="K20013" s="79" t="str">
        <f>IFERROR(IFERROR(VLOOKUP(I20013,'DE-PARA'!B:D,3,0),VLOOKUP(I20013,'DE-PARA'!C:D,2,0)),"NÃO ENCONTRADO")</f>
        <v>Materiais</v>
      </c>
      <c r="L20013" s="56" t="str">
        <f>VLOOKUP(K20013,'Base -Receita-Despesa'!$B:$AS,1,FALSE)</f>
        <v>Materiais</v>
      </c>
    </row>
    <row r="20014" spans="1:12" x14ac:dyDescent="0.3">
      <c r="A20014" s="286" t="str">
        <f t="shared" si="624"/>
        <v>2020</v>
      </c>
      <c r="B20014" s="205" t="s">
        <v>691</v>
      </c>
      <c r="C20014" s="205" t="s">
        <v>692</v>
      </c>
      <c r="D20014" s="72" t="str">
        <f t="shared" si="625"/>
        <v>set/2020</v>
      </c>
      <c r="E20014" s="206">
        <v>44092</v>
      </c>
      <c r="F20014" s="205">
        <v>443851</v>
      </c>
      <c r="G20014" s="205" t="s">
        <v>287</v>
      </c>
      <c r="H20014" s="207" t="s">
        <v>1039</v>
      </c>
      <c r="I20014" s="207" t="s">
        <v>245</v>
      </c>
      <c r="J20014" s="207">
        <v>-205.45</v>
      </c>
      <c r="K20014" s="79" t="str">
        <f>IFERROR(IFERROR(VLOOKUP(I20014,'DE-PARA'!B:D,3,0),VLOOKUP(I20014,'DE-PARA'!C:D,2,0)),"NÃO ENCONTRADO")</f>
        <v>Materiais</v>
      </c>
      <c r="L20014" s="56" t="str">
        <f>VLOOKUP(K20014,'Base -Receita-Despesa'!$B:$AS,1,FALSE)</f>
        <v>Materiais</v>
      </c>
    </row>
    <row r="20015" spans="1:12" x14ac:dyDescent="0.3">
      <c r="A20015" s="286" t="str">
        <f t="shared" si="624"/>
        <v>2020</v>
      </c>
      <c r="B20015" s="205" t="s">
        <v>691</v>
      </c>
      <c r="C20015" s="205" t="s">
        <v>692</v>
      </c>
      <c r="D20015" s="72" t="str">
        <f t="shared" si="625"/>
        <v>set/2020</v>
      </c>
      <c r="E20015" s="206">
        <v>44092</v>
      </c>
      <c r="F20015" s="205">
        <v>442331</v>
      </c>
      <c r="G20015" s="205" t="s">
        <v>287</v>
      </c>
      <c r="H20015" s="207" t="s">
        <v>1039</v>
      </c>
      <c r="I20015" s="207" t="s">
        <v>245</v>
      </c>
      <c r="J20015" s="207">
        <v>-212.29</v>
      </c>
      <c r="K20015" s="79" t="str">
        <f>IFERROR(IFERROR(VLOOKUP(I20015,'DE-PARA'!B:D,3,0),VLOOKUP(I20015,'DE-PARA'!C:D,2,0)),"NÃO ENCONTRADO")</f>
        <v>Materiais</v>
      </c>
      <c r="L20015" s="56" t="str">
        <f>VLOOKUP(K20015,'Base -Receita-Despesa'!$B:$AS,1,FALSE)</f>
        <v>Materiais</v>
      </c>
    </row>
    <row r="20016" spans="1:12" x14ac:dyDescent="0.3">
      <c r="A20016" s="286" t="str">
        <f t="shared" si="624"/>
        <v>2020</v>
      </c>
      <c r="B20016" s="205" t="s">
        <v>691</v>
      </c>
      <c r="C20016" s="205" t="s">
        <v>692</v>
      </c>
      <c r="D20016" s="72" t="str">
        <f t="shared" si="625"/>
        <v>set/2020</v>
      </c>
      <c r="E20016" s="206">
        <v>44092</v>
      </c>
      <c r="F20016" s="205">
        <v>445096</v>
      </c>
      <c r="G20016" s="205" t="s">
        <v>287</v>
      </c>
      <c r="H20016" s="207" t="s">
        <v>1039</v>
      </c>
      <c r="I20016" s="207" t="s">
        <v>245</v>
      </c>
      <c r="J20016" s="207">
        <v>-212.29</v>
      </c>
      <c r="K20016" s="79" t="str">
        <f>IFERROR(IFERROR(VLOOKUP(I20016,'DE-PARA'!B:D,3,0),VLOOKUP(I20016,'DE-PARA'!C:D,2,0)),"NÃO ENCONTRADO")</f>
        <v>Materiais</v>
      </c>
      <c r="L20016" s="56" t="str">
        <f>VLOOKUP(K20016,'Base -Receita-Despesa'!$B:$AS,1,FALSE)</f>
        <v>Materiais</v>
      </c>
    </row>
    <row r="20017" spans="1:12" x14ac:dyDescent="0.3">
      <c r="A20017" s="286" t="str">
        <f t="shared" si="624"/>
        <v>2020</v>
      </c>
      <c r="B20017" s="205" t="s">
        <v>691</v>
      </c>
      <c r="C20017" s="205" t="s">
        <v>692</v>
      </c>
      <c r="D20017" s="72" t="str">
        <f t="shared" si="625"/>
        <v>set/2020</v>
      </c>
      <c r="E20017" s="206">
        <v>44092</v>
      </c>
      <c r="F20017" s="205">
        <v>446147</v>
      </c>
      <c r="G20017" s="205" t="s">
        <v>287</v>
      </c>
      <c r="H20017" s="207" t="s">
        <v>1039</v>
      </c>
      <c r="I20017" s="207" t="s">
        <v>245</v>
      </c>
      <c r="J20017" s="207">
        <v>-212.29</v>
      </c>
      <c r="K20017" s="79" t="str">
        <f>IFERROR(IFERROR(VLOOKUP(I20017,'DE-PARA'!B:D,3,0),VLOOKUP(I20017,'DE-PARA'!C:D,2,0)),"NÃO ENCONTRADO")</f>
        <v>Materiais</v>
      </c>
      <c r="L20017" s="56" t="str">
        <f>VLOOKUP(K20017,'Base -Receita-Despesa'!$B:$AS,1,FALSE)</f>
        <v>Materiais</v>
      </c>
    </row>
    <row r="20018" spans="1:12" x14ac:dyDescent="0.3">
      <c r="A20018" s="286" t="str">
        <f t="shared" si="624"/>
        <v>2020</v>
      </c>
      <c r="B20018" s="205" t="s">
        <v>691</v>
      </c>
      <c r="C20018" s="205" t="s">
        <v>692</v>
      </c>
      <c r="D20018" s="72" t="str">
        <f t="shared" si="625"/>
        <v>set/2020</v>
      </c>
      <c r="E20018" s="206">
        <v>44092</v>
      </c>
      <c r="F20018" s="205">
        <v>445068</v>
      </c>
      <c r="G20018" s="205" t="s">
        <v>287</v>
      </c>
      <c r="H20018" s="207" t="s">
        <v>1039</v>
      </c>
      <c r="I20018" s="207" t="s">
        <v>245</v>
      </c>
      <c r="J20018" s="207">
        <v>-247.93</v>
      </c>
      <c r="K20018" s="79" t="str">
        <f>IFERROR(IFERROR(VLOOKUP(I20018,'DE-PARA'!B:D,3,0),VLOOKUP(I20018,'DE-PARA'!C:D,2,0)),"NÃO ENCONTRADO")</f>
        <v>Materiais</v>
      </c>
      <c r="L20018" s="56" t="str">
        <f>VLOOKUP(K20018,'Base -Receita-Despesa'!$B:$AS,1,FALSE)</f>
        <v>Materiais</v>
      </c>
    </row>
    <row r="20019" spans="1:12" x14ac:dyDescent="0.3">
      <c r="A20019" s="286" t="str">
        <f t="shared" si="624"/>
        <v>2020</v>
      </c>
      <c r="B20019" s="205" t="s">
        <v>691</v>
      </c>
      <c r="C20019" s="205" t="s">
        <v>692</v>
      </c>
      <c r="D20019" s="72" t="str">
        <f t="shared" si="625"/>
        <v>set/2020</v>
      </c>
      <c r="E20019" s="206">
        <v>44092</v>
      </c>
      <c r="F20019" s="205">
        <v>445090</v>
      </c>
      <c r="G20019" s="205" t="s">
        <v>287</v>
      </c>
      <c r="H20019" s="207" t="s">
        <v>1039</v>
      </c>
      <c r="I20019" s="207" t="s">
        <v>245</v>
      </c>
      <c r="J20019" s="207">
        <v>-247.93</v>
      </c>
      <c r="K20019" s="79" t="str">
        <f>IFERROR(IFERROR(VLOOKUP(I20019,'DE-PARA'!B:D,3,0),VLOOKUP(I20019,'DE-PARA'!C:D,2,0)),"NÃO ENCONTRADO")</f>
        <v>Materiais</v>
      </c>
      <c r="L20019" s="56" t="str">
        <f>VLOOKUP(K20019,'Base -Receita-Despesa'!$B:$AS,1,FALSE)</f>
        <v>Materiais</v>
      </c>
    </row>
    <row r="20020" spans="1:12" x14ac:dyDescent="0.3">
      <c r="A20020" s="286" t="str">
        <f t="shared" si="624"/>
        <v>2020</v>
      </c>
      <c r="B20020" s="205" t="s">
        <v>691</v>
      </c>
      <c r="C20020" s="205" t="s">
        <v>692</v>
      </c>
      <c r="D20020" s="72" t="str">
        <f t="shared" si="625"/>
        <v>set/2020</v>
      </c>
      <c r="E20020" s="206">
        <v>44092</v>
      </c>
      <c r="F20020" s="205">
        <v>446757</v>
      </c>
      <c r="G20020" s="205" t="s">
        <v>287</v>
      </c>
      <c r="H20020" s="207" t="s">
        <v>1039</v>
      </c>
      <c r="I20020" s="207" t="s">
        <v>245</v>
      </c>
      <c r="J20020" s="207">
        <v>-247.93</v>
      </c>
      <c r="K20020" s="79" t="str">
        <f>IFERROR(IFERROR(VLOOKUP(I20020,'DE-PARA'!B:D,3,0),VLOOKUP(I20020,'DE-PARA'!C:D,2,0)),"NÃO ENCONTRADO")</f>
        <v>Materiais</v>
      </c>
      <c r="L20020" s="56" t="str">
        <f>VLOOKUP(K20020,'Base -Receita-Despesa'!$B:$AS,1,FALSE)</f>
        <v>Materiais</v>
      </c>
    </row>
    <row r="20021" spans="1:12" x14ac:dyDescent="0.3">
      <c r="A20021" s="286" t="str">
        <f t="shared" si="624"/>
        <v>2020</v>
      </c>
      <c r="B20021" s="205" t="s">
        <v>691</v>
      </c>
      <c r="C20021" s="205" t="s">
        <v>692</v>
      </c>
      <c r="D20021" s="72" t="str">
        <f t="shared" si="625"/>
        <v>set/2020</v>
      </c>
      <c r="E20021" s="206">
        <v>44092</v>
      </c>
      <c r="F20021" s="205">
        <v>445594</v>
      </c>
      <c r="G20021" s="205" t="s">
        <v>287</v>
      </c>
      <c r="H20021" s="207" t="s">
        <v>1039</v>
      </c>
      <c r="I20021" s="207" t="s">
        <v>245</v>
      </c>
      <c r="J20021" s="207">
        <v>-247.93</v>
      </c>
      <c r="K20021" s="79" t="str">
        <f>IFERROR(IFERROR(VLOOKUP(I20021,'DE-PARA'!B:D,3,0),VLOOKUP(I20021,'DE-PARA'!C:D,2,0)),"NÃO ENCONTRADO")</f>
        <v>Materiais</v>
      </c>
      <c r="L20021" s="56" t="str">
        <f>VLOOKUP(K20021,'Base -Receita-Despesa'!$B:$AS,1,FALSE)</f>
        <v>Materiais</v>
      </c>
    </row>
    <row r="20022" spans="1:12" x14ac:dyDescent="0.3">
      <c r="A20022" s="286" t="str">
        <f t="shared" si="624"/>
        <v>2020</v>
      </c>
      <c r="B20022" s="205" t="s">
        <v>691</v>
      </c>
      <c r="C20022" s="205" t="s">
        <v>692</v>
      </c>
      <c r="D20022" s="72" t="str">
        <f t="shared" si="625"/>
        <v>set/2020</v>
      </c>
      <c r="E20022" s="206">
        <v>44092</v>
      </c>
      <c r="F20022" s="205">
        <v>445591</v>
      </c>
      <c r="G20022" s="205" t="s">
        <v>287</v>
      </c>
      <c r="H20022" s="207" t="s">
        <v>1039</v>
      </c>
      <c r="I20022" s="207" t="s">
        <v>245</v>
      </c>
      <c r="J20022" s="207">
        <v>-247.93</v>
      </c>
      <c r="K20022" s="79" t="str">
        <f>IFERROR(IFERROR(VLOOKUP(I20022,'DE-PARA'!B:D,3,0),VLOOKUP(I20022,'DE-PARA'!C:D,2,0)),"NÃO ENCONTRADO")</f>
        <v>Materiais</v>
      </c>
      <c r="L20022" s="56" t="str">
        <f>VLOOKUP(K20022,'Base -Receita-Despesa'!$B:$AS,1,FALSE)</f>
        <v>Materiais</v>
      </c>
    </row>
    <row r="20023" spans="1:12" x14ac:dyDescent="0.3">
      <c r="A20023" s="286" t="str">
        <f t="shared" ref="A20023:A20086" si="626">IF(K20023="NÃO ENCONTRADO",0,RIGHT(D20023,4))</f>
        <v>2020</v>
      </c>
      <c r="B20023" s="205" t="s">
        <v>691</v>
      </c>
      <c r="C20023" s="205" t="s">
        <v>692</v>
      </c>
      <c r="D20023" s="72" t="str">
        <f t="shared" si="625"/>
        <v>set/2020</v>
      </c>
      <c r="E20023" s="206">
        <v>44092</v>
      </c>
      <c r="F20023" s="205">
        <v>443855</v>
      </c>
      <c r="G20023" s="205" t="s">
        <v>287</v>
      </c>
      <c r="H20023" s="207" t="s">
        <v>1039</v>
      </c>
      <c r="I20023" s="207" t="s">
        <v>245</v>
      </c>
      <c r="J20023" s="207">
        <v>-255.18</v>
      </c>
      <c r="K20023" s="79" t="str">
        <f>IFERROR(IFERROR(VLOOKUP(I20023,'DE-PARA'!B:D,3,0),VLOOKUP(I20023,'DE-PARA'!C:D,2,0)),"NÃO ENCONTRADO")</f>
        <v>Materiais</v>
      </c>
      <c r="L20023" s="56" t="str">
        <f>VLOOKUP(K20023,'Base -Receita-Despesa'!$B:$AS,1,FALSE)</f>
        <v>Materiais</v>
      </c>
    </row>
    <row r="20024" spans="1:12" x14ac:dyDescent="0.3">
      <c r="A20024" s="286" t="str">
        <f t="shared" si="626"/>
        <v>2020</v>
      </c>
      <c r="B20024" s="205" t="s">
        <v>691</v>
      </c>
      <c r="C20024" s="205" t="s">
        <v>692</v>
      </c>
      <c r="D20024" s="72" t="str">
        <f t="shared" si="625"/>
        <v>set/2020</v>
      </c>
      <c r="E20024" s="206">
        <v>44092</v>
      </c>
      <c r="F20024" s="205">
        <v>442915</v>
      </c>
      <c r="G20024" s="205" t="s">
        <v>287</v>
      </c>
      <c r="H20024" s="207" t="s">
        <v>1039</v>
      </c>
      <c r="I20024" s="207" t="s">
        <v>245</v>
      </c>
      <c r="J20024" s="207">
        <v>-259.83999999999997</v>
      </c>
      <c r="K20024" s="79" t="str">
        <f>IFERROR(IFERROR(VLOOKUP(I20024,'DE-PARA'!B:D,3,0),VLOOKUP(I20024,'DE-PARA'!C:D,2,0)),"NÃO ENCONTRADO")</f>
        <v>Materiais</v>
      </c>
      <c r="L20024" s="56" t="str">
        <f>VLOOKUP(K20024,'Base -Receita-Despesa'!$B:$AS,1,FALSE)</f>
        <v>Materiais</v>
      </c>
    </row>
    <row r="20025" spans="1:12" x14ac:dyDescent="0.3">
      <c r="A20025" s="286" t="str">
        <f t="shared" si="626"/>
        <v>2020</v>
      </c>
      <c r="B20025" s="205" t="s">
        <v>691</v>
      </c>
      <c r="C20025" s="205" t="s">
        <v>692</v>
      </c>
      <c r="D20025" s="72" t="str">
        <f t="shared" si="625"/>
        <v>set/2020</v>
      </c>
      <c r="E20025" s="206">
        <v>44092</v>
      </c>
      <c r="F20025" s="205">
        <v>440955</v>
      </c>
      <c r="G20025" s="205" t="s">
        <v>287</v>
      </c>
      <c r="H20025" s="207" t="s">
        <v>1039</v>
      </c>
      <c r="I20025" s="207" t="s">
        <v>245</v>
      </c>
      <c r="J20025" s="207">
        <v>-259.83999999999997</v>
      </c>
      <c r="K20025" s="79" t="str">
        <f>IFERROR(IFERROR(VLOOKUP(I20025,'DE-PARA'!B:D,3,0),VLOOKUP(I20025,'DE-PARA'!C:D,2,0)),"NÃO ENCONTRADO")</f>
        <v>Materiais</v>
      </c>
      <c r="L20025" s="56" t="str">
        <f>VLOOKUP(K20025,'Base -Receita-Despesa'!$B:$AS,1,FALSE)</f>
        <v>Materiais</v>
      </c>
    </row>
    <row r="20026" spans="1:12" x14ac:dyDescent="0.3">
      <c r="A20026" s="286" t="str">
        <f t="shared" si="626"/>
        <v>2020</v>
      </c>
      <c r="B20026" s="205" t="s">
        <v>691</v>
      </c>
      <c r="C20026" s="205" t="s">
        <v>692</v>
      </c>
      <c r="D20026" s="72" t="str">
        <f t="shared" si="625"/>
        <v>set/2020</v>
      </c>
      <c r="E20026" s="206">
        <v>44092</v>
      </c>
      <c r="F20026" s="205">
        <v>446755</v>
      </c>
      <c r="G20026" s="205" t="s">
        <v>287</v>
      </c>
      <c r="H20026" s="207" t="s">
        <v>1039</v>
      </c>
      <c r="I20026" s="207" t="s">
        <v>245</v>
      </c>
      <c r="J20026" s="207">
        <v>-259.83999999999997</v>
      </c>
      <c r="K20026" s="79" t="str">
        <f>IFERROR(IFERROR(VLOOKUP(I20026,'DE-PARA'!B:D,3,0),VLOOKUP(I20026,'DE-PARA'!C:D,2,0)),"NÃO ENCONTRADO")</f>
        <v>Materiais</v>
      </c>
      <c r="L20026" s="56" t="str">
        <f>VLOOKUP(K20026,'Base -Receita-Despesa'!$B:$AS,1,FALSE)</f>
        <v>Materiais</v>
      </c>
    </row>
    <row r="20027" spans="1:12" x14ac:dyDescent="0.3">
      <c r="A20027" s="286" t="str">
        <f t="shared" si="626"/>
        <v>2020</v>
      </c>
      <c r="B20027" s="205" t="s">
        <v>691</v>
      </c>
      <c r="C20027" s="205" t="s">
        <v>692</v>
      </c>
      <c r="D20027" s="72" t="str">
        <f t="shared" si="625"/>
        <v>set/2020</v>
      </c>
      <c r="E20027" s="206">
        <v>44092</v>
      </c>
      <c r="F20027" s="205">
        <v>442332</v>
      </c>
      <c r="G20027" s="205" t="s">
        <v>287</v>
      </c>
      <c r="H20027" s="207" t="s">
        <v>1039</v>
      </c>
      <c r="I20027" s="207" t="s">
        <v>245</v>
      </c>
      <c r="J20027" s="207">
        <v>-269.91000000000003</v>
      </c>
      <c r="K20027" s="79" t="str">
        <f>IFERROR(IFERROR(VLOOKUP(I20027,'DE-PARA'!B:D,3,0),VLOOKUP(I20027,'DE-PARA'!C:D,2,0)),"NÃO ENCONTRADO")</f>
        <v>Materiais</v>
      </c>
      <c r="L20027" s="56" t="str">
        <f>VLOOKUP(K20027,'Base -Receita-Despesa'!$B:$AS,1,FALSE)</f>
        <v>Materiais</v>
      </c>
    </row>
    <row r="20028" spans="1:12" x14ac:dyDescent="0.3">
      <c r="A20028" s="286" t="str">
        <f t="shared" si="626"/>
        <v>2020</v>
      </c>
      <c r="B20028" s="205" t="s">
        <v>691</v>
      </c>
      <c r="C20028" s="205" t="s">
        <v>692</v>
      </c>
      <c r="D20028" s="72" t="str">
        <f t="shared" si="625"/>
        <v>set/2020</v>
      </c>
      <c r="E20028" s="206">
        <v>44092</v>
      </c>
      <c r="F20028" s="205">
        <v>443383</v>
      </c>
      <c r="G20028" s="205" t="s">
        <v>287</v>
      </c>
      <c r="H20028" s="207" t="s">
        <v>1039</v>
      </c>
      <c r="I20028" s="207" t="s">
        <v>245</v>
      </c>
      <c r="J20028" s="207">
        <v>-269.91000000000003</v>
      </c>
      <c r="K20028" s="79" t="str">
        <f>IFERROR(IFERROR(VLOOKUP(I20028,'DE-PARA'!B:D,3,0),VLOOKUP(I20028,'DE-PARA'!C:D,2,0)),"NÃO ENCONTRADO")</f>
        <v>Materiais</v>
      </c>
      <c r="L20028" s="56" t="str">
        <f>VLOOKUP(K20028,'Base -Receita-Despesa'!$B:$AS,1,FALSE)</f>
        <v>Materiais</v>
      </c>
    </row>
    <row r="20029" spans="1:12" x14ac:dyDescent="0.3">
      <c r="A20029" s="286" t="str">
        <f t="shared" si="626"/>
        <v>2020</v>
      </c>
      <c r="B20029" s="205" t="s">
        <v>691</v>
      </c>
      <c r="C20029" s="205" t="s">
        <v>692</v>
      </c>
      <c r="D20029" s="72" t="str">
        <f t="shared" si="625"/>
        <v>set/2020</v>
      </c>
      <c r="E20029" s="206">
        <v>44092</v>
      </c>
      <c r="F20029" s="205">
        <v>442863</v>
      </c>
      <c r="G20029" s="205" t="s">
        <v>287</v>
      </c>
      <c r="H20029" s="207" t="s">
        <v>1039</v>
      </c>
      <c r="I20029" s="207" t="s">
        <v>245</v>
      </c>
      <c r="J20029" s="207">
        <v>-269.91000000000003</v>
      </c>
      <c r="K20029" s="79" t="str">
        <f>IFERROR(IFERROR(VLOOKUP(I20029,'DE-PARA'!B:D,3,0),VLOOKUP(I20029,'DE-PARA'!C:D,2,0)),"NÃO ENCONTRADO")</f>
        <v>Materiais</v>
      </c>
      <c r="L20029" s="56" t="str">
        <f>VLOOKUP(K20029,'Base -Receita-Despesa'!$B:$AS,1,FALSE)</f>
        <v>Materiais</v>
      </c>
    </row>
    <row r="20030" spans="1:12" x14ac:dyDescent="0.3">
      <c r="A20030" s="286" t="str">
        <f t="shared" si="626"/>
        <v>2020</v>
      </c>
      <c r="B20030" s="205" t="s">
        <v>691</v>
      </c>
      <c r="C20030" s="205" t="s">
        <v>692</v>
      </c>
      <c r="D20030" s="72" t="str">
        <f t="shared" si="625"/>
        <v>set/2020</v>
      </c>
      <c r="E20030" s="206">
        <v>44092</v>
      </c>
      <c r="F20030" s="205">
        <v>445200</v>
      </c>
      <c r="G20030" s="205" t="s">
        <v>287</v>
      </c>
      <c r="H20030" s="207" t="s">
        <v>1039</v>
      </c>
      <c r="I20030" s="207" t="s">
        <v>245</v>
      </c>
      <c r="J20030" s="207">
        <v>-269.91000000000003</v>
      </c>
      <c r="K20030" s="79" t="str">
        <f>IFERROR(IFERROR(VLOOKUP(I20030,'DE-PARA'!B:D,3,0),VLOOKUP(I20030,'DE-PARA'!C:D,2,0)),"NÃO ENCONTRADO")</f>
        <v>Materiais</v>
      </c>
      <c r="L20030" s="56" t="str">
        <f>VLOOKUP(K20030,'Base -Receita-Despesa'!$B:$AS,1,FALSE)</f>
        <v>Materiais</v>
      </c>
    </row>
    <row r="20031" spans="1:12" x14ac:dyDescent="0.3">
      <c r="A20031" s="286" t="str">
        <f t="shared" si="626"/>
        <v>2020</v>
      </c>
      <c r="B20031" s="205" t="s">
        <v>691</v>
      </c>
      <c r="C20031" s="205" t="s">
        <v>692</v>
      </c>
      <c r="D20031" s="72" t="str">
        <f t="shared" si="625"/>
        <v>set/2020</v>
      </c>
      <c r="E20031" s="206">
        <v>44092</v>
      </c>
      <c r="F20031" s="205">
        <v>445080</v>
      </c>
      <c r="G20031" s="205" t="s">
        <v>287</v>
      </c>
      <c r="H20031" s="207" t="s">
        <v>1039</v>
      </c>
      <c r="I20031" s="207" t="s">
        <v>245</v>
      </c>
      <c r="J20031" s="207">
        <v>-269.91000000000003</v>
      </c>
      <c r="K20031" s="79" t="str">
        <f>IFERROR(IFERROR(VLOOKUP(I20031,'DE-PARA'!B:D,3,0),VLOOKUP(I20031,'DE-PARA'!C:D,2,0)),"NÃO ENCONTRADO")</f>
        <v>Materiais</v>
      </c>
      <c r="L20031" s="56" t="str">
        <f>VLOOKUP(K20031,'Base -Receita-Despesa'!$B:$AS,1,FALSE)</f>
        <v>Materiais</v>
      </c>
    </row>
    <row r="20032" spans="1:12" x14ac:dyDescent="0.3">
      <c r="A20032" s="286" t="str">
        <f t="shared" si="626"/>
        <v>2020</v>
      </c>
      <c r="B20032" s="205" t="s">
        <v>691</v>
      </c>
      <c r="C20032" s="205" t="s">
        <v>692</v>
      </c>
      <c r="D20032" s="72" t="str">
        <f t="shared" si="625"/>
        <v>set/2020</v>
      </c>
      <c r="E20032" s="206">
        <v>44092</v>
      </c>
      <c r="F20032" s="205">
        <v>443861</v>
      </c>
      <c r="G20032" s="205" t="s">
        <v>287</v>
      </c>
      <c r="H20032" s="207" t="s">
        <v>1039</v>
      </c>
      <c r="I20032" s="207" t="s">
        <v>245</v>
      </c>
      <c r="J20032" s="207">
        <v>-293.39999999999998</v>
      </c>
      <c r="K20032" s="79" t="str">
        <f>IFERROR(IFERROR(VLOOKUP(I20032,'DE-PARA'!B:D,3,0),VLOOKUP(I20032,'DE-PARA'!C:D,2,0)),"NÃO ENCONTRADO")</f>
        <v>Materiais</v>
      </c>
      <c r="L20032" s="56" t="str">
        <f>VLOOKUP(K20032,'Base -Receita-Despesa'!$B:$AS,1,FALSE)</f>
        <v>Materiais</v>
      </c>
    </row>
    <row r="20033" spans="1:12" x14ac:dyDescent="0.3">
      <c r="A20033" s="286" t="str">
        <f t="shared" si="626"/>
        <v>2020</v>
      </c>
      <c r="B20033" s="205" t="s">
        <v>691</v>
      </c>
      <c r="C20033" s="205" t="s">
        <v>692</v>
      </c>
      <c r="D20033" s="72" t="str">
        <f t="shared" si="625"/>
        <v>set/2020</v>
      </c>
      <c r="E20033" s="206">
        <v>44092</v>
      </c>
      <c r="F20033" s="205">
        <v>446050</v>
      </c>
      <c r="G20033" s="205" t="s">
        <v>287</v>
      </c>
      <c r="H20033" s="207" t="s">
        <v>1039</v>
      </c>
      <c r="I20033" s="207" t="s">
        <v>245</v>
      </c>
      <c r="J20033" s="207">
        <v>-293.39999999999998</v>
      </c>
      <c r="K20033" s="79" t="str">
        <f>IFERROR(IFERROR(VLOOKUP(I20033,'DE-PARA'!B:D,3,0),VLOOKUP(I20033,'DE-PARA'!C:D,2,0)),"NÃO ENCONTRADO")</f>
        <v>Materiais</v>
      </c>
      <c r="L20033" s="56" t="str">
        <f>VLOOKUP(K20033,'Base -Receita-Despesa'!$B:$AS,1,FALSE)</f>
        <v>Materiais</v>
      </c>
    </row>
    <row r="20034" spans="1:12" x14ac:dyDescent="0.3">
      <c r="A20034" s="286" t="str">
        <f t="shared" si="626"/>
        <v>2020</v>
      </c>
      <c r="B20034" s="205" t="s">
        <v>691</v>
      </c>
      <c r="C20034" s="205" t="s">
        <v>692</v>
      </c>
      <c r="D20034" s="72" t="str">
        <f t="shared" si="625"/>
        <v>set/2020</v>
      </c>
      <c r="E20034" s="206">
        <v>44092</v>
      </c>
      <c r="F20034" s="205">
        <v>446758</v>
      </c>
      <c r="G20034" s="205" t="s">
        <v>287</v>
      </c>
      <c r="H20034" s="207" t="s">
        <v>1039</v>
      </c>
      <c r="I20034" s="207" t="s">
        <v>245</v>
      </c>
      <c r="J20034" s="207">
        <v>-293.39999999999998</v>
      </c>
      <c r="K20034" s="79" t="str">
        <f>IFERROR(IFERROR(VLOOKUP(I20034,'DE-PARA'!B:D,3,0),VLOOKUP(I20034,'DE-PARA'!C:D,2,0)),"NÃO ENCONTRADO")</f>
        <v>Materiais</v>
      </c>
      <c r="L20034" s="56" t="str">
        <f>VLOOKUP(K20034,'Base -Receita-Despesa'!$B:$AS,1,FALSE)</f>
        <v>Materiais</v>
      </c>
    </row>
    <row r="20035" spans="1:12" x14ac:dyDescent="0.3">
      <c r="A20035" s="286" t="str">
        <f t="shared" si="626"/>
        <v>2020</v>
      </c>
      <c r="B20035" s="205" t="s">
        <v>691</v>
      </c>
      <c r="C20035" s="205" t="s">
        <v>692</v>
      </c>
      <c r="D20035" s="72" t="str">
        <f t="shared" si="625"/>
        <v>set/2020</v>
      </c>
      <c r="E20035" s="206">
        <v>44092</v>
      </c>
      <c r="F20035" s="205">
        <v>442727</v>
      </c>
      <c r="G20035" s="205" t="s">
        <v>287</v>
      </c>
      <c r="H20035" s="207" t="s">
        <v>1039</v>
      </c>
      <c r="I20035" s="207" t="s">
        <v>245</v>
      </c>
      <c r="J20035" s="207">
        <v>-325.63</v>
      </c>
      <c r="K20035" s="79" t="str">
        <f>IFERROR(IFERROR(VLOOKUP(I20035,'DE-PARA'!B:D,3,0),VLOOKUP(I20035,'DE-PARA'!C:D,2,0)),"NÃO ENCONTRADO")</f>
        <v>Materiais</v>
      </c>
      <c r="L20035" s="56" t="str">
        <f>VLOOKUP(K20035,'Base -Receita-Despesa'!$B:$AS,1,FALSE)</f>
        <v>Materiais</v>
      </c>
    </row>
    <row r="20036" spans="1:12" x14ac:dyDescent="0.3">
      <c r="A20036" s="286" t="str">
        <f t="shared" si="626"/>
        <v>2020</v>
      </c>
      <c r="B20036" s="205" t="s">
        <v>691</v>
      </c>
      <c r="C20036" s="205" t="s">
        <v>692</v>
      </c>
      <c r="D20036" s="72" t="str">
        <f t="shared" ref="D20036:D20099" si="627">TEXT(E20036,"mmm/aaaa")</f>
        <v>set/2020</v>
      </c>
      <c r="E20036" s="206">
        <v>44092</v>
      </c>
      <c r="F20036" s="205">
        <v>442212</v>
      </c>
      <c r="G20036" s="205" t="s">
        <v>287</v>
      </c>
      <c r="H20036" s="207" t="s">
        <v>1039</v>
      </c>
      <c r="I20036" s="207" t="s">
        <v>245</v>
      </c>
      <c r="J20036" s="207">
        <v>-330.86</v>
      </c>
      <c r="K20036" s="79" t="str">
        <f>IFERROR(IFERROR(VLOOKUP(I20036,'DE-PARA'!B:D,3,0),VLOOKUP(I20036,'DE-PARA'!C:D,2,0)),"NÃO ENCONTRADO")</f>
        <v>Materiais</v>
      </c>
      <c r="L20036" s="56" t="str">
        <f>VLOOKUP(K20036,'Base -Receita-Despesa'!$B:$AS,1,FALSE)</f>
        <v>Materiais</v>
      </c>
    </row>
    <row r="20037" spans="1:12" x14ac:dyDescent="0.3">
      <c r="A20037" s="286" t="str">
        <f t="shared" si="626"/>
        <v>2020</v>
      </c>
      <c r="B20037" s="205" t="s">
        <v>691</v>
      </c>
      <c r="C20037" s="205" t="s">
        <v>692</v>
      </c>
      <c r="D20037" s="72" t="str">
        <f t="shared" si="627"/>
        <v>set/2020</v>
      </c>
      <c r="E20037" s="206">
        <v>44092</v>
      </c>
      <c r="F20037" s="205">
        <v>443379</v>
      </c>
      <c r="G20037" s="205" t="s">
        <v>287</v>
      </c>
      <c r="H20037" s="207" t="s">
        <v>1039</v>
      </c>
      <c r="I20037" s="207" t="s">
        <v>245</v>
      </c>
      <c r="J20037" s="207">
        <v>-330.86</v>
      </c>
      <c r="K20037" s="79" t="str">
        <f>IFERROR(IFERROR(VLOOKUP(I20037,'DE-PARA'!B:D,3,0),VLOOKUP(I20037,'DE-PARA'!C:D,2,0)),"NÃO ENCONTRADO")</f>
        <v>Materiais</v>
      </c>
      <c r="L20037" s="56" t="str">
        <f>VLOOKUP(K20037,'Base -Receita-Despesa'!$B:$AS,1,FALSE)</f>
        <v>Materiais</v>
      </c>
    </row>
    <row r="20038" spans="1:12" x14ac:dyDescent="0.3">
      <c r="A20038" s="286" t="str">
        <f t="shared" si="626"/>
        <v>2020</v>
      </c>
      <c r="B20038" s="205" t="s">
        <v>691</v>
      </c>
      <c r="C20038" s="205" t="s">
        <v>692</v>
      </c>
      <c r="D20038" s="72" t="str">
        <f t="shared" si="627"/>
        <v>set/2020</v>
      </c>
      <c r="E20038" s="206">
        <v>44092</v>
      </c>
      <c r="F20038" s="205">
        <v>447149</v>
      </c>
      <c r="G20038" s="205" t="s">
        <v>287</v>
      </c>
      <c r="H20038" s="207" t="s">
        <v>1039</v>
      </c>
      <c r="I20038" s="207" t="s">
        <v>245</v>
      </c>
      <c r="J20038" s="207">
        <v>-330.86</v>
      </c>
      <c r="K20038" s="79" t="str">
        <f>IFERROR(IFERROR(VLOOKUP(I20038,'DE-PARA'!B:D,3,0),VLOOKUP(I20038,'DE-PARA'!C:D,2,0)),"NÃO ENCONTRADO")</f>
        <v>Materiais</v>
      </c>
      <c r="L20038" s="56" t="str">
        <f>VLOOKUP(K20038,'Base -Receita-Despesa'!$B:$AS,1,FALSE)</f>
        <v>Materiais</v>
      </c>
    </row>
    <row r="20039" spans="1:12" x14ac:dyDescent="0.3">
      <c r="A20039" s="286" t="str">
        <f t="shared" si="626"/>
        <v>2020</v>
      </c>
      <c r="B20039" s="205" t="s">
        <v>691</v>
      </c>
      <c r="C20039" s="205" t="s">
        <v>692</v>
      </c>
      <c r="D20039" s="72" t="str">
        <f t="shared" si="627"/>
        <v>set/2020</v>
      </c>
      <c r="E20039" s="206">
        <v>44092</v>
      </c>
      <c r="F20039" s="205">
        <v>446763</v>
      </c>
      <c r="G20039" s="205" t="s">
        <v>287</v>
      </c>
      <c r="H20039" s="207" t="s">
        <v>1039</v>
      </c>
      <c r="I20039" s="207" t="s">
        <v>245</v>
      </c>
      <c r="J20039" s="207">
        <v>-330.86</v>
      </c>
      <c r="K20039" s="79" t="str">
        <f>IFERROR(IFERROR(VLOOKUP(I20039,'DE-PARA'!B:D,3,0),VLOOKUP(I20039,'DE-PARA'!C:D,2,0)),"NÃO ENCONTRADO")</f>
        <v>Materiais</v>
      </c>
      <c r="L20039" s="56" t="str">
        <f>VLOOKUP(K20039,'Base -Receita-Despesa'!$B:$AS,1,FALSE)</f>
        <v>Materiais</v>
      </c>
    </row>
    <row r="20040" spans="1:12" x14ac:dyDescent="0.3">
      <c r="A20040" s="286" t="str">
        <f t="shared" si="626"/>
        <v>2020</v>
      </c>
      <c r="B20040" s="205" t="s">
        <v>691</v>
      </c>
      <c r="C20040" s="205" t="s">
        <v>692</v>
      </c>
      <c r="D20040" s="72" t="str">
        <f t="shared" si="627"/>
        <v>set/2020</v>
      </c>
      <c r="E20040" s="206">
        <v>44092</v>
      </c>
      <c r="F20040" s="205">
        <v>446761</v>
      </c>
      <c r="G20040" s="205" t="s">
        <v>287</v>
      </c>
      <c r="H20040" s="207" t="s">
        <v>1039</v>
      </c>
      <c r="I20040" s="207" t="s">
        <v>245</v>
      </c>
      <c r="J20040" s="207">
        <v>-345.85</v>
      </c>
      <c r="K20040" s="79" t="str">
        <f>IFERROR(IFERROR(VLOOKUP(I20040,'DE-PARA'!B:D,3,0),VLOOKUP(I20040,'DE-PARA'!C:D,2,0)),"NÃO ENCONTRADO")</f>
        <v>Materiais</v>
      </c>
      <c r="L20040" s="56" t="str">
        <f>VLOOKUP(K20040,'Base -Receita-Despesa'!$B:$AS,1,FALSE)</f>
        <v>Materiais</v>
      </c>
    </row>
    <row r="20041" spans="1:12" x14ac:dyDescent="0.3">
      <c r="A20041" s="286" t="str">
        <f t="shared" si="626"/>
        <v>2020</v>
      </c>
      <c r="B20041" s="205" t="s">
        <v>691</v>
      </c>
      <c r="C20041" s="205" t="s">
        <v>692</v>
      </c>
      <c r="D20041" s="72" t="str">
        <f t="shared" si="627"/>
        <v>set/2020</v>
      </c>
      <c r="E20041" s="206">
        <v>44092</v>
      </c>
      <c r="F20041" s="205">
        <v>442762</v>
      </c>
      <c r="G20041" s="205" t="s">
        <v>287</v>
      </c>
      <c r="H20041" s="207" t="s">
        <v>1039</v>
      </c>
      <c r="I20041" s="207" t="s">
        <v>245</v>
      </c>
      <c r="J20041" s="207">
        <v>-391.81</v>
      </c>
      <c r="K20041" s="79" t="str">
        <f>IFERROR(IFERROR(VLOOKUP(I20041,'DE-PARA'!B:D,3,0),VLOOKUP(I20041,'DE-PARA'!C:D,2,0)),"NÃO ENCONTRADO")</f>
        <v>Materiais</v>
      </c>
      <c r="L20041" s="56" t="str">
        <f>VLOOKUP(K20041,'Base -Receita-Despesa'!$B:$AS,1,FALSE)</f>
        <v>Materiais</v>
      </c>
    </row>
    <row r="20042" spans="1:12" x14ac:dyDescent="0.3">
      <c r="A20042" s="286" t="str">
        <f t="shared" si="626"/>
        <v>2020</v>
      </c>
      <c r="B20042" s="205" t="s">
        <v>691</v>
      </c>
      <c r="C20042" s="205" t="s">
        <v>692</v>
      </c>
      <c r="D20042" s="72" t="str">
        <f t="shared" si="627"/>
        <v>set/2020</v>
      </c>
      <c r="E20042" s="206">
        <v>44092</v>
      </c>
      <c r="F20042" s="205">
        <v>442913</v>
      </c>
      <c r="G20042" s="205" t="s">
        <v>287</v>
      </c>
      <c r="H20042" s="207" t="s">
        <v>1039</v>
      </c>
      <c r="I20042" s="207" t="s">
        <v>245</v>
      </c>
      <c r="J20042" s="207">
        <v>-391.81</v>
      </c>
      <c r="K20042" s="79" t="str">
        <f>IFERROR(IFERROR(VLOOKUP(I20042,'DE-PARA'!B:D,3,0),VLOOKUP(I20042,'DE-PARA'!C:D,2,0)),"NÃO ENCONTRADO")</f>
        <v>Materiais</v>
      </c>
      <c r="L20042" s="56" t="str">
        <f>VLOOKUP(K20042,'Base -Receita-Despesa'!$B:$AS,1,FALSE)</f>
        <v>Materiais</v>
      </c>
    </row>
    <row r="20043" spans="1:12" x14ac:dyDescent="0.3">
      <c r="A20043" s="286" t="str">
        <f t="shared" si="626"/>
        <v>2020</v>
      </c>
      <c r="B20043" s="205" t="s">
        <v>691</v>
      </c>
      <c r="C20043" s="205" t="s">
        <v>692</v>
      </c>
      <c r="D20043" s="72" t="str">
        <f t="shared" si="627"/>
        <v>set/2020</v>
      </c>
      <c r="E20043" s="206">
        <v>44092</v>
      </c>
      <c r="F20043" s="205">
        <v>443858</v>
      </c>
      <c r="G20043" s="205" t="s">
        <v>287</v>
      </c>
      <c r="H20043" s="207" t="s">
        <v>1039</v>
      </c>
      <c r="I20043" s="207" t="s">
        <v>245</v>
      </c>
      <c r="J20043" s="207">
        <v>-411.44</v>
      </c>
      <c r="K20043" s="79" t="str">
        <f>IFERROR(IFERROR(VLOOKUP(I20043,'DE-PARA'!B:D,3,0),VLOOKUP(I20043,'DE-PARA'!C:D,2,0)),"NÃO ENCONTRADO")</f>
        <v>Materiais</v>
      </c>
      <c r="L20043" s="56" t="str">
        <f>VLOOKUP(K20043,'Base -Receita-Despesa'!$B:$AS,1,FALSE)</f>
        <v>Materiais</v>
      </c>
    </row>
    <row r="20044" spans="1:12" x14ac:dyDescent="0.3">
      <c r="A20044" s="286" t="str">
        <f t="shared" si="626"/>
        <v>2020</v>
      </c>
      <c r="B20044" s="205" t="s">
        <v>691</v>
      </c>
      <c r="C20044" s="205" t="s">
        <v>692</v>
      </c>
      <c r="D20044" s="72" t="str">
        <f t="shared" si="627"/>
        <v>set/2020</v>
      </c>
      <c r="E20044" s="206">
        <v>44092</v>
      </c>
      <c r="F20044" s="205">
        <v>443842</v>
      </c>
      <c r="G20044" s="205" t="s">
        <v>287</v>
      </c>
      <c r="H20044" s="207" t="s">
        <v>1039</v>
      </c>
      <c r="I20044" s="207" t="s">
        <v>245</v>
      </c>
      <c r="J20044" s="207">
        <v>-416.75</v>
      </c>
      <c r="K20044" s="79" t="str">
        <f>IFERROR(IFERROR(VLOOKUP(I20044,'DE-PARA'!B:D,3,0),VLOOKUP(I20044,'DE-PARA'!C:D,2,0)),"NÃO ENCONTRADO")</f>
        <v>Materiais</v>
      </c>
      <c r="L20044" s="56" t="str">
        <f>VLOOKUP(K20044,'Base -Receita-Despesa'!$B:$AS,1,FALSE)</f>
        <v>Materiais</v>
      </c>
    </row>
    <row r="20045" spans="1:12" x14ac:dyDescent="0.3">
      <c r="A20045" s="286" t="str">
        <f t="shared" si="626"/>
        <v>2020</v>
      </c>
      <c r="B20045" s="205" t="s">
        <v>691</v>
      </c>
      <c r="C20045" s="205" t="s">
        <v>692</v>
      </c>
      <c r="D20045" s="72" t="str">
        <f t="shared" si="627"/>
        <v>set/2020</v>
      </c>
      <c r="E20045" s="206">
        <v>44092</v>
      </c>
      <c r="F20045" s="205">
        <v>443376</v>
      </c>
      <c r="G20045" s="205" t="s">
        <v>287</v>
      </c>
      <c r="H20045" s="207" t="s">
        <v>1039</v>
      </c>
      <c r="I20045" s="207" t="s">
        <v>245</v>
      </c>
      <c r="J20045" s="207">
        <v>-425.27</v>
      </c>
      <c r="K20045" s="79" t="str">
        <f>IFERROR(IFERROR(VLOOKUP(I20045,'DE-PARA'!B:D,3,0),VLOOKUP(I20045,'DE-PARA'!C:D,2,0)),"NÃO ENCONTRADO")</f>
        <v>Materiais</v>
      </c>
      <c r="L20045" s="56" t="str">
        <f>VLOOKUP(K20045,'Base -Receita-Despesa'!$B:$AS,1,FALSE)</f>
        <v>Materiais</v>
      </c>
    </row>
    <row r="20046" spans="1:12" x14ac:dyDescent="0.3">
      <c r="A20046" s="286" t="str">
        <f t="shared" si="626"/>
        <v>2020</v>
      </c>
      <c r="B20046" s="205" t="s">
        <v>691</v>
      </c>
      <c r="C20046" s="205" t="s">
        <v>692</v>
      </c>
      <c r="D20046" s="72" t="str">
        <f t="shared" si="627"/>
        <v>set/2020</v>
      </c>
      <c r="E20046" s="206">
        <v>44092</v>
      </c>
      <c r="F20046" s="205">
        <v>442420</v>
      </c>
      <c r="G20046" s="205" t="s">
        <v>287</v>
      </c>
      <c r="H20046" s="207" t="s">
        <v>1039</v>
      </c>
      <c r="I20046" s="207" t="s">
        <v>245</v>
      </c>
      <c r="J20046" s="207">
        <v>-391.81</v>
      </c>
      <c r="K20046" s="79" t="str">
        <f>IFERROR(IFERROR(VLOOKUP(I20046,'DE-PARA'!B:D,3,0),VLOOKUP(I20046,'DE-PARA'!C:D,2,0)),"NÃO ENCONTRADO")</f>
        <v>Materiais</v>
      </c>
      <c r="L20046" s="56" t="str">
        <f>VLOOKUP(K20046,'Base -Receita-Despesa'!$B:$AS,1,FALSE)</f>
        <v>Materiais</v>
      </c>
    </row>
    <row r="20047" spans="1:12" x14ac:dyDescent="0.3">
      <c r="A20047" s="286" t="str">
        <f t="shared" si="626"/>
        <v>2020</v>
      </c>
      <c r="B20047" s="205" t="s">
        <v>691</v>
      </c>
      <c r="C20047" s="205" t="s">
        <v>692</v>
      </c>
      <c r="D20047" s="72" t="str">
        <f t="shared" si="627"/>
        <v>set/2020</v>
      </c>
      <c r="E20047" s="206">
        <v>44092</v>
      </c>
      <c r="F20047" s="205">
        <v>445198</v>
      </c>
      <c r="G20047" s="205" t="s">
        <v>287</v>
      </c>
      <c r="H20047" s="207" t="s">
        <v>1039</v>
      </c>
      <c r="I20047" s="207" t="s">
        <v>245</v>
      </c>
      <c r="J20047" s="207">
        <v>-505.49</v>
      </c>
      <c r="K20047" s="79" t="str">
        <f>IFERROR(IFERROR(VLOOKUP(I20047,'DE-PARA'!B:D,3,0),VLOOKUP(I20047,'DE-PARA'!C:D,2,0)),"NÃO ENCONTRADO")</f>
        <v>Materiais</v>
      </c>
      <c r="L20047" s="56" t="str">
        <f>VLOOKUP(K20047,'Base -Receita-Despesa'!$B:$AS,1,FALSE)</f>
        <v>Materiais</v>
      </c>
    </row>
    <row r="20048" spans="1:12" x14ac:dyDescent="0.3">
      <c r="A20048" s="286" t="str">
        <f t="shared" si="626"/>
        <v>2020</v>
      </c>
      <c r="B20048" s="205" t="s">
        <v>691</v>
      </c>
      <c r="C20048" s="205" t="s">
        <v>692</v>
      </c>
      <c r="D20048" s="72" t="str">
        <f t="shared" si="627"/>
        <v>set/2020</v>
      </c>
      <c r="E20048" s="206">
        <v>44092</v>
      </c>
      <c r="F20048" s="205">
        <v>443860</v>
      </c>
      <c r="G20048" s="205" t="s">
        <v>287</v>
      </c>
      <c r="H20048" s="207" t="s">
        <v>1039</v>
      </c>
      <c r="I20048" s="207" t="s">
        <v>245</v>
      </c>
      <c r="J20048" s="207">
        <v>-508.37</v>
      </c>
      <c r="K20048" s="79" t="str">
        <f>IFERROR(IFERROR(VLOOKUP(I20048,'DE-PARA'!B:D,3,0),VLOOKUP(I20048,'DE-PARA'!C:D,2,0)),"NÃO ENCONTRADO")</f>
        <v>Materiais</v>
      </c>
      <c r="L20048" s="56" t="str">
        <f>VLOOKUP(K20048,'Base -Receita-Despesa'!$B:$AS,1,FALSE)</f>
        <v>Materiais</v>
      </c>
    </row>
    <row r="20049" spans="1:12" x14ac:dyDescent="0.3">
      <c r="A20049" s="286" t="str">
        <f t="shared" si="626"/>
        <v>2020</v>
      </c>
      <c r="B20049" s="205" t="s">
        <v>691</v>
      </c>
      <c r="C20049" s="205" t="s">
        <v>692</v>
      </c>
      <c r="D20049" s="72" t="str">
        <f t="shared" si="627"/>
        <v>set/2020</v>
      </c>
      <c r="E20049" s="206">
        <v>44092</v>
      </c>
      <c r="F20049" s="205">
        <v>443853</v>
      </c>
      <c r="G20049" s="205" t="s">
        <v>287</v>
      </c>
      <c r="H20049" s="207" t="s">
        <v>1039</v>
      </c>
      <c r="I20049" s="207" t="s">
        <v>245</v>
      </c>
      <c r="J20049" s="207">
        <v>-519.29999999999995</v>
      </c>
      <c r="K20049" s="79" t="str">
        <f>IFERROR(IFERROR(VLOOKUP(I20049,'DE-PARA'!B:D,3,0),VLOOKUP(I20049,'DE-PARA'!C:D,2,0)),"NÃO ENCONTRADO")</f>
        <v>Materiais</v>
      </c>
      <c r="L20049" s="56" t="str">
        <f>VLOOKUP(K20049,'Base -Receita-Despesa'!$B:$AS,1,FALSE)</f>
        <v>Materiais</v>
      </c>
    </row>
    <row r="20050" spans="1:12" x14ac:dyDescent="0.3">
      <c r="A20050" s="286" t="str">
        <f t="shared" si="626"/>
        <v>2020</v>
      </c>
      <c r="B20050" s="205" t="s">
        <v>691</v>
      </c>
      <c r="C20050" s="205" t="s">
        <v>692</v>
      </c>
      <c r="D20050" s="72" t="str">
        <f t="shared" si="627"/>
        <v>set/2020</v>
      </c>
      <c r="E20050" s="206">
        <v>44092</v>
      </c>
      <c r="F20050" s="205">
        <v>442334</v>
      </c>
      <c r="G20050" s="205" t="s">
        <v>287</v>
      </c>
      <c r="H20050" s="207" t="s">
        <v>1039</v>
      </c>
      <c r="I20050" s="207" t="s">
        <v>245</v>
      </c>
      <c r="J20050" s="207">
        <v>-539.82000000000005</v>
      </c>
      <c r="K20050" s="79" t="str">
        <f>IFERROR(IFERROR(VLOOKUP(I20050,'DE-PARA'!B:D,3,0),VLOOKUP(I20050,'DE-PARA'!C:D,2,0)),"NÃO ENCONTRADO")</f>
        <v>Materiais</v>
      </c>
      <c r="L20050" s="56" t="str">
        <f>VLOOKUP(K20050,'Base -Receita-Despesa'!$B:$AS,1,FALSE)</f>
        <v>Materiais</v>
      </c>
    </row>
    <row r="20051" spans="1:12" x14ac:dyDescent="0.3">
      <c r="A20051" s="286" t="str">
        <f t="shared" si="626"/>
        <v>2020</v>
      </c>
      <c r="B20051" s="205" t="s">
        <v>691</v>
      </c>
      <c r="C20051" s="205" t="s">
        <v>692</v>
      </c>
      <c r="D20051" s="72" t="str">
        <f t="shared" si="627"/>
        <v>set/2020</v>
      </c>
      <c r="E20051" s="206">
        <v>44092</v>
      </c>
      <c r="F20051" s="205">
        <v>446751</v>
      </c>
      <c r="G20051" s="205" t="s">
        <v>287</v>
      </c>
      <c r="H20051" s="207" t="s">
        <v>1039</v>
      </c>
      <c r="I20051" s="207" t="s">
        <v>245</v>
      </c>
      <c r="J20051" s="207">
        <v>-553.24</v>
      </c>
      <c r="K20051" s="79" t="str">
        <f>IFERROR(IFERROR(VLOOKUP(I20051,'DE-PARA'!B:D,3,0),VLOOKUP(I20051,'DE-PARA'!C:D,2,0)),"NÃO ENCONTRADO")</f>
        <v>Materiais</v>
      </c>
      <c r="L20051" s="56" t="str">
        <f>VLOOKUP(K20051,'Base -Receita-Despesa'!$B:$AS,1,FALSE)</f>
        <v>Materiais</v>
      </c>
    </row>
    <row r="20052" spans="1:12" x14ac:dyDescent="0.3">
      <c r="A20052" s="286" t="str">
        <f t="shared" si="626"/>
        <v>2020</v>
      </c>
      <c r="B20052" s="205" t="s">
        <v>691</v>
      </c>
      <c r="C20052" s="205" t="s">
        <v>692</v>
      </c>
      <c r="D20052" s="72" t="str">
        <f t="shared" si="627"/>
        <v>set/2020</v>
      </c>
      <c r="E20052" s="206">
        <v>44092</v>
      </c>
      <c r="F20052" s="205">
        <v>442210</v>
      </c>
      <c r="G20052" s="205" t="s">
        <v>287</v>
      </c>
      <c r="H20052" s="207" t="s">
        <v>1039</v>
      </c>
      <c r="I20052" s="207" t="s">
        <v>245</v>
      </c>
      <c r="J20052" s="207">
        <v>-583.29999999999995</v>
      </c>
      <c r="K20052" s="79" t="str">
        <f>IFERROR(IFERROR(VLOOKUP(I20052,'DE-PARA'!B:D,3,0),VLOOKUP(I20052,'DE-PARA'!C:D,2,0)),"NÃO ENCONTRADO")</f>
        <v>Materiais</v>
      </c>
      <c r="L20052" s="56" t="str">
        <f>VLOOKUP(K20052,'Base -Receita-Despesa'!$B:$AS,1,FALSE)</f>
        <v>Materiais</v>
      </c>
    </row>
    <row r="20053" spans="1:12" x14ac:dyDescent="0.3">
      <c r="A20053" s="286" t="str">
        <f t="shared" si="626"/>
        <v>2020</v>
      </c>
      <c r="B20053" s="205" t="s">
        <v>691</v>
      </c>
      <c r="C20053" s="205" t="s">
        <v>692</v>
      </c>
      <c r="D20053" s="72" t="str">
        <f t="shared" si="627"/>
        <v>set/2020</v>
      </c>
      <c r="E20053" s="206">
        <v>44092</v>
      </c>
      <c r="F20053" s="205">
        <v>442208</v>
      </c>
      <c r="G20053" s="205" t="s">
        <v>287</v>
      </c>
      <c r="H20053" s="207" t="s">
        <v>1039</v>
      </c>
      <c r="I20053" s="207" t="s">
        <v>245</v>
      </c>
      <c r="J20053" s="207">
        <v>-583.29999999999995</v>
      </c>
      <c r="K20053" s="79" t="str">
        <f>IFERROR(IFERROR(VLOOKUP(I20053,'DE-PARA'!B:D,3,0),VLOOKUP(I20053,'DE-PARA'!C:D,2,0)),"NÃO ENCONTRADO")</f>
        <v>Materiais</v>
      </c>
      <c r="L20053" s="56" t="str">
        <f>VLOOKUP(K20053,'Base -Receita-Despesa'!$B:$AS,1,FALSE)</f>
        <v>Materiais</v>
      </c>
    </row>
    <row r="20054" spans="1:12" x14ac:dyDescent="0.3">
      <c r="A20054" s="286" t="str">
        <f t="shared" si="626"/>
        <v>2020</v>
      </c>
      <c r="B20054" s="205" t="s">
        <v>691</v>
      </c>
      <c r="C20054" s="205" t="s">
        <v>692</v>
      </c>
      <c r="D20054" s="72" t="str">
        <f t="shared" si="627"/>
        <v>set/2020</v>
      </c>
      <c r="E20054" s="206">
        <v>44092</v>
      </c>
      <c r="F20054" s="205">
        <v>443378</v>
      </c>
      <c r="G20054" s="205" t="s">
        <v>287</v>
      </c>
      <c r="H20054" s="207" t="s">
        <v>1039</v>
      </c>
      <c r="I20054" s="207" t="s">
        <v>245</v>
      </c>
      <c r="J20054" s="207">
        <v>-583.29999999999995</v>
      </c>
      <c r="K20054" s="79" t="str">
        <f>IFERROR(IFERROR(VLOOKUP(I20054,'DE-PARA'!B:D,3,0),VLOOKUP(I20054,'DE-PARA'!C:D,2,0)),"NÃO ENCONTRADO")</f>
        <v>Materiais</v>
      </c>
      <c r="L20054" s="56" t="str">
        <f>VLOOKUP(K20054,'Base -Receita-Despesa'!$B:$AS,1,FALSE)</f>
        <v>Materiais</v>
      </c>
    </row>
    <row r="20055" spans="1:12" x14ac:dyDescent="0.3">
      <c r="A20055" s="286" t="str">
        <f t="shared" si="626"/>
        <v>2020</v>
      </c>
      <c r="B20055" s="205" t="s">
        <v>691</v>
      </c>
      <c r="C20055" s="205" t="s">
        <v>692</v>
      </c>
      <c r="D20055" s="72" t="str">
        <f t="shared" si="627"/>
        <v>set/2020</v>
      </c>
      <c r="E20055" s="206">
        <v>44092</v>
      </c>
      <c r="F20055" s="205">
        <v>443405</v>
      </c>
      <c r="G20055" s="205" t="s">
        <v>287</v>
      </c>
      <c r="H20055" s="207" t="s">
        <v>1039</v>
      </c>
      <c r="I20055" s="207" t="s">
        <v>245</v>
      </c>
      <c r="J20055" s="207">
        <v>-583.29999999999995</v>
      </c>
      <c r="K20055" s="79" t="str">
        <f>IFERROR(IFERROR(VLOOKUP(I20055,'DE-PARA'!B:D,3,0),VLOOKUP(I20055,'DE-PARA'!C:D,2,0)),"NÃO ENCONTRADO")</f>
        <v>Materiais</v>
      </c>
      <c r="L20055" s="56" t="str">
        <f>VLOOKUP(K20055,'Base -Receita-Despesa'!$B:$AS,1,FALSE)</f>
        <v>Materiais</v>
      </c>
    </row>
    <row r="20056" spans="1:12" x14ac:dyDescent="0.3">
      <c r="A20056" s="286" t="str">
        <f t="shared" si="626"/>
        <v>2020</v>
      </c>
      <c r="B20056" s="205" t="s">
        <v>691</v>
      </c>
      <c r="C20056" s="205" t="s">
        <v>692</v>
      </c>
      <c r="D20056" s="72" t="str">
        <f t="shared" si="627"/>
        <v>set/2020</v>
      </c>
      <c r="E20056" s="206">
        <v>44092</v>
      </c>
      <c r="F20056" s="205">
        <v>443384</v>
      </c>
      <c r="G20056" s="205" t="s">
        <v>287</v>
      </c>
      <c r="H20056" s="207" t="s">
        <v>1039</v>
      </c>
      <c r="I20056" s="207" t="s">
        <v>245</v>
      </c>
      <c r="J20056" s="207">
        <v>-583.29999999999995</v>
      </c>
      <c r="K20056" s="79" t="str">
        <f>IFERROR(IFERROR(VLOOKUP(I20056,'DE-PARA'!B:D,3,0),VLOOKUP(I20056,'DE-PARA'!C:D,2,0)),"NÃO ENCONTRADO")</f>
        <v>Materiais</v>
      </c>
      <c r="L20056" s="56" t="str">
        <f>VLOOKUP(K20056,'Base -Receita-Despesa'!$B:$AS,1,FALSE)</f>
        <v>Materiais</v>
      </c>
    </row>
    <row r="20057" spans="1:12" x14ac:dyDescent="0.3">
      <c r="A20057" s="286" t="str">
        <f t="shared" si="626"/>
        <v>2020</v>
      </c>
      <c r="B20057" s="205" t="s">
        <v>691</v>
      </c>
      <c r="C20057" s="205" t="s">
        <v>692</v>
      </c>
      <c r="D20057" s="72" t="str">
        <f t="shared" si="627"/>
        <v>set/2020</v>
      </c>
      <c r="E20057" s="206">
        <v>44092</v>
      </c>
      <c r="F20057" s="205">
        <v>443848</v>
      </c>
      <c r="G20057" s="205" t="s">
        <v>287</v>
      </c>
      <c r="H20057" s="207" t="s">
        <v>1039</v>
      </c>
      <c r="I20057" s="207" t="s">
        <v>245</v>
      </c>
      <c r="J20057" s="207">
        <v>-583.29999999999995</v>
      </c>
      <c r="K20057" s="79" t="str">
        <f>IFERROR(IFERROR(VLOOKUP(I20057,'DE-PARA'!B:D,3,0),VLOOKUP(I20057,'DE-PARA'!C:D,2,0)),"NÃO ENCONTRADO")</f>
        <v>Materiais</v>
      </c>
      <c r="L20057" s="56" t="str">
        <f>VLOOKUP(K20057,'Base -Receita-Despesa'!$B:$AS,1,FALSE)</f>
        <v>Materiais</v>
      </c>
    </row>
    <row r="20058" spans="1:12" x14ac:dyDescent="0.3">
      <c r="A20058" s="286" t="str">
        <f t="shared" si="626"/>
        <v>2020</v>
      </c>
      <c r="B20058" s="205" t="s">
        <v>691</v>
      </c>
      <c r="C20058" s="205" t="s">
        <v>692</v>
      </c>
      <c r="D20058" s="72" t="str">
        <f t="shared" si="627"/>
        <v>set/2020</v>
      </c>
      <c r="E20058" s="206">
        <v>44092</v>
      </c>
      <c r="F20058" s="205">
        <v>443915</v>
      </c>
      <c r="G20058" s="205" t="s">
        <v>287</v>
      </c>
      <c r="H20058" s="207" t="s">
        <v>1039</v>
      </c>
      <c r="I20058" s="207" t="s">
        <v>245</v>
      </c>
      <c r="J20058" s="207">
        <v>-583.29999999999995</v>
      </c>
      <c r="K20058" s="79" t="str">
        <f>IFERROR(IFERROR(VLOOKUP(I20058,'DE-PARA'!B:D,3,0),VLOOKUP(I20058,'DE-PARA'!C:D,2,0)),"NÃO ENCONTRADO")</f>
        <v>Materiais</v>
      </c>
      <c r="L20058" s="56" t="str">
        <f>VLOOKUP(K20058,'Base -Receita-Despesa'!$B:$AS,1,FALSE)</f>
        <v>Materiais</v>
      </c>
    </row>
    <row r="20059" spans="1:12" x14ac:dyDescent="0.3">
      <c r="A20059" s="286" t="str">
        <f t="shared" si="626"/>
        <v>2020</v>
      </c>
      <c r="B20059" s="205" t="s">
        <v>691</v>
      </c>
      <c r="C20059" s="205" t="s">
        <v>692</v>
      </c>
      <c r="D20059" s="72" t="str">
        <f t="shared" si="627"/>
        <v>set/2020</v>
      </c>
      <c r="E20059" s="206">
        <v>44092</v>
      </c>
      <c r="F20059" s="205">
        <v>443850</v>
      </c>
      <c r="G20059" s="205" t="s">
        <v>287</v>
      </c>
      <c r="H20059" s="207" t="s">
        <v>1039</v>
      </c>
      <c r="I20059" s="207" t="s">
        <v>245</v>
      </c>
      <c r="J20059" s="207">
        <v>-583.29999999999995</v>
      </c>
      <c r="K20059" s="79" t="str">
        <f>IFERROR(IFERROR(VLOOKUP(I20059,'DE-PARA'!B:D,3,0),VLOOKUP(I20059,'DE-PARA'!C:D,2,0)),"NÃO ENCONTRADO")</f>
        <v>Materiais</v>
      </c>
      <c r="L20059" s="56" t="str">
        <f>VLOOKUP(K20059,'Base -Receita-Despesa'!$B:$AS,1,FALSE)</f>
        <v>Materiais</v>
      </c>
    </row>
    <row r="20060" spans="1:12" x14ac:dyDescent="0.3">
      <c r="A20060" s="286" t="str">
        <f t="shared" si="626"/>
        <v>2020</v>
      </c>
      <c r="B20060" s="205" t="s">
        <v>691</v>
      </c>
      <c r="C20060" s="205" t="s">
        <v>692</v>
      </c>
      <c r="D20060" s="72" t="str">
        <f t="shared" si="627"/>
        <v>set/2020</v>
      </c>
      <c r="E20060" s="206">
        <v>44092</v>
      </c>
      <c r="F20060" s="205">
        <v>445102</v>
      </c>
      <c r="G20060" s="205" t="s">
        <v>287</v>
      </c>
      <c r="H20060" s="207" t="s">
        <v>1039</v>
      </c>
      <c r="I20060" s="207" t="s">
        <v>245</v>
      </c>
      <c r="J20060" s="207">
        <v>-583.29999999999995</v>
      </c>
      <c r="K20060" s="79" t="str">
        <f>IFERROR(IFERROR(VLOOKUP(I20060,'DE-PARA'!B:D,3,0),VLOOKUP(I20060,'DE-PARA'!C:D,2,0)),"NÃO ENCONTRADO")</f>
        <v>Materiais</v>
      </c>
      <c r="L20060" s="56" t="str">
        <f>VLOOKUP(K20060,'Base -Receita-Despesa'!$B:$AS,1,FALSE)</f>
        <v>Materiais</v>
      </c>
    </row>
    <row r="20061" spans="1:12" x14ac:dyDescent="0.3">
      <c r="A20061" s="286" t="str">
        <f t="shared" si="626"/>
        <v>2020</v>
      </c>
      <c r="B20061" s="205" t="s">
        <v>691</v>
      </c>
      <c r="C20061" s="205" t="s">
        <v>692</v>
      </c>
      <c r="D20061" s="72" t="str">
        <f t="shared" si="627"/>
        <v>set/2020</v>
      </c>
      <c r="E20061" s="206">
        <v>44092</v>
      </c>
      <c r="F20061" s="205">
        <v>447102</v>
      </c>
      <c r="G20061" s="205" t="s">
        <v>287</v>
      </c>
      <c r="H20061" s="207" t="s">
        <v>1039</v>
      </c>
      <c r="I20061" s="207" t="s">
        <v>245</v>
      </c>
      <c r="J20061" s="207">
        <v>-583.29999999999995</v>
      </c>
      <c r="K20061" s="79" t="str">
        <f>IFERROR(IFERROR(VLOOKUP(I20061,'DE-PARA'!B:D,3,0),VLOOKUP(I20061,'DE-PARA'!C:D,2,0)),"NÃO ENCONTRADO")</f>
        <v>Materiais</v>
      </c>
      <c r="L20061" s="56" t="str">
        <f>VLOOKUP(K20061,'Base -Receita-Despesa'!$B:$AS,1,FALSE)</f>
        <v>Materiais</v>
      </c>
    </row>
    <row r="20062" spans="1:12" x14ac:dyDescent="0.3">
      <c r="A20062" s="286" t="str">
        <f t="shared" si="626"/>
        <v>2020</v>
      </c>
      <c r="B20062" s="205" t="s">
        <v>691</v>
      </c>
      <c r="C20062" s="205" t="s">
        <v>692</v>
      </c>
      <c r="D20062" s="72" t="str">
        <f t="shared" si="627"/>
        <v>set/2020</v>
      </c>
      <c r="E20062" s="206">
        <v>44092</v>
      </c>
      <c r="F20062" s="205">
        <v>445074</v>
      </c>
      <c r="G20062" s="205" t="s">
        <v>287</v>
      </c>
      <c r="H20062" s="207" t="s">
        <v>1039</v>
      </c>
      <c r="I20062" s="207" t="s">
        <v>245</v>
      </c>
      <c r="J20062" s="207">
        <v>-583.29999999999995</v>
      </c>
      <c r="K20062" s="79" t="str">
        <f>IFERROR(IFERROR(VLOOKUP(I20062,'DE-PARA'!B:D,3,0),VLOOKUP(I20062,'DE-PARA'!C:D,2,0)),"NÃO ENCONTRADO")</f>
        <v>Materiais</v>
      </c>
      <c r="L20062" s="56" t="str">
        <f>VLOOKUP(K20062,'Base -Receita-Despesa'!$B:$AS,1,FALSE)</f>
        <v>Materiais</v>
      </c>
    </row>
    <row r="20063" spans="1:12" x14ac:dyDescent="0.3">
      <c r="A20063" s="286" t="str">
        <f t="shared" si="626"/>
        <v>2020</v>
      </c>
      <c r="B20063" s="205" t="s">
        <v>691</v>
      </c>
      <c r="C20063" s="205" t="s">
        <v>692</v>
      </c>
      <c r="D20063" s="72" t="str">
        <f t="shared" si="627"/>
        <v>set/2020</v>
      </c>
      <c r="E20063" s="206">
        <v>44092</v>
      </c>
      <c r="F20063" s="205">
        <v>446487</v>
      </c>
      <c r="G20063" s="205" t="s">
        <v>287</v>
      </c>
      <c r="H20063" s="207" t="s">
        <v>1039</v>
      </c>
      <c r="I20063" s="207" t="s">
        <v>245</v>
      </c>
      <c r="J20063" s="207">
        <v>-583.29999999999995</v>
      </c>
      <c r="K20063" s="79" t="str">
        <f>IFERROR(IFERROR(VLOOKUP(I20063,'DE-PARA'!B:D,3,0),VLOOKUP(I20063,'DE-PARA'!C:D,2,0)),"NÃO ENCONTRADO")</f>
        <v>Materiais</v>
      </c>
      <c r="L20063" s="56" t="str">
        <f>VLOOKUP(K20063,'Base -Receita-Despesa'!$B:$AS,1,FALSE)</f>
        <v>Materiais</v>
      </c>
    </row>
    <row r="20064" spans="1:12" x14ac:dyDescent="0.3">
      <c r="A20064" s="286" t="str">
        <f t="shared" si="626"/>
        <v>2020</v>
      </c>
      <c r="B20064" s="205" t="s">
        <v>691</v>
      </c>
      <c r="C20064" s="205" t="s">
        <v>692</v>
      </c>
      <c r="D20064" s="72" t="str">
        <f t="shared" si="627"/>
        <v>set/2020</v>
      </c>
      <c r="E20064" s="206">
        <v>44092</v>
      </c>
      <c r="F20064" s="205">
        <v>446484</v>
      </c>
      <c r="G20064" s="205" t="s">
        <v>287</v>
      </c>
      <c r="H20064" s="207" t="s">
        <v>1039</v>
      </c>
      <c r="I20064" s="207" t="s">
        <v>245</v>
      </c>
      <c r="J20064" s="207">
        <v>-583.29999999999995</v>
      </c>
      <c r="K20064" s="79" t="str">
        <f>IFERROR(IFERROR(VLOOKUP(I20064,'DE-PARA'!B:D,3,0),VLOOKUP(I20064,'DE-PARA'!C:D,2,0)),"NÃO ENCONTRADO")</f>
        <v>Materiais</v>
      </c>
      <c r="L20064" s="56" t="str">
        <f>VLOOKUP(K20064,'Base -Receita-Despesa'!$B:$AS,1,FALSE)</f>
        <v>Materiais</v>
      </c>
    </row>
    <row r="20065" spans="1:12" x14ac:dyDescent="0.3">
      <c r="A20065" s="286" t="str">
        <f t="shared" si="626"/>
        <v>2020</v>
      </c>
      <c r="B20065" s="205" t="s">
        <v>691</v>
      </c>
      <c r="C20065" s="205" t="s">
        <v>692</v>
      </c>
      <c r="D20065" s="72" t="str">
        <f t="shared" si="627"/>
        <v>set/2020</v>
      </c>
      <c r="E20065" s="206">
        <v>44092</v>
      </c>
      <c r="F20065" s="205">
        <v>445588</v>
      </c>
      <c r="G20065" s="205" t="s">
        <v>287</v>
      </c>
      <c r="H20065" s="207" t="s">
        <v>1039</v>
      </c>
      <c r="I20065" s="207" t="s">
        <v>245</v>
      </c>
      <c r="J20065" s="207">
        <v>-583.29999999999995</v>
      </c>
      <c r="K20065" s="79" t="str">
        <f>IFERROR(IFERROR(VLOOKUP(I20065,'DE-PARA'!B:D,3,0),VLOOKUP(I20065,'DE-PARA'!C:D,2,0)),"NÃO ENCONTRADO")</f>
        <v>Materiais</v>
      </c>
      <c r="L20065" s="56" t="str">
        <f>VLOOKUP(K20065,'Base -Receita-Despesa'!$B:$AS,1,FALSE)</f>
        <v>Materiais</v>
      </c>
    </row>
    <row r="20066" spans="1:12" x14ac:dyDescent="0.3">
      <c r="A20066" s="286" t="str">
        <f t="shared" si="626"/>
        <v>2020</v>
      </c>
      <c r="B20066" s="205" t="s">
        <v>691</v>
      </c>
      <c r="C20066" s="205" t="s">
        <v>692</v>
      </c>
      <c r="D20066" s="72" t="str">
        <f t="shared" si="627"/>
        <v>set/2020</v>
      </c>
      <c r="E20066" s="206">
        <v>44092</v>
      </c>
      <c r="F20066" s="205">
        <v>445589</v>
      </c>
      <c r="G20066" s="205" t="s">
        <v>287</v>
      </c>
      <c r="H20066" s="207" t="s">
        <v>1039</v>
      </c>
      <c r="I20066" s="207" t="s">
        <v>245</v>
      </c>
      <c r="J20066" s="207">
        <v>-583.29999999999995</v>
      </c>
      <c r="K20066" s="79" t="str">
        <f>IFERROR(IFERROR(VLOOKUP(I20066,'DE-PARA'!B:D,3,0),VLOOKUP(I20066,'DE-PARA'!C:D,2,0)),"NÃO ENCONTRADO")</f>
        <v>Materiais</v>
      </c>
      <c r="L20066" s="56" t="str">
        <f>VLOOKUP(K20066,'Base -Receita-Despesa'!$B:$AS,1,FALSE)</f>
        <v>Materiais</v>
      </c>
    </row>
    <row r="20067" spans="1:12" x14ac:dyDescent="0.3">
      <c r="A20067" s="286" t="str">
        <f t="shared" si="626"/>
        <v>2020</v>
      </c>
      <c r="B20067" s="205" t="s">
        <v>691</v>
      </c>
      <c r="C20067" s="205" t="s">
        <v>692</v>
      </c>
      <c r="D20067" s="72" t="str">
        <f t="shared" si="627"/>
        <v>set/2020</v>
      </c>
      <c r="E20067" s="206">
        <v>44092</v>
      </c>
      <c r="F20067" s="205">
        <v>442862</v>
      </c>
      <c r="G20067" s="205" t="s">
        <v>287</v>
      </c>
      <c r="H20067" s="207" t="s">
        <v>1039</v>
      </c>
      <c r="I20067" s="207" t="s">
        <v>245</v>
      </c>
      <c r="J20067" s="207">
        <v>-651.26</v>
      </c>
      <c r="K20067" s="79" t="str">
        <f>IFERROR(IFERROR(VLOOKUP(I20067,'DE-PARA'!B:D,3,0),VLOOKUP(I20067,'DE-PARA'!C:D,2,0)),"NÃO ENCONTRADO")</f>
        <v>Materiais</v>
      </c>
      <c r="L20067" s="56" t="str">
        <f>VLOOKUP(K20067,'Base -Receita-Despesa'!$B:$AS,1,FALSE)</f>
        <v>Materiais</v>
      </c>
    </row>
    <row r="20068" spans="1:12" x14ac:dyDescent="0.3">
      <c r="A20068" s="286" t="str">
        <f t="shared" si="626"/>
        <v>2020</v>
      </c>
      <c r="B20068" s="205" t="s">
        <v>691</v>
      </c>
      <c r="C20068" s="205" t="s">
        <v>692</v>
      </c>
      <c r="D20068" s="72" t="str">
        <f t="shared" si="627"/>
        <v>set/2020</v>
      </c>
      <c r="E20068" s="206">
        <v>44092</v>
      </c>
      <c r="F20068" s="205">
        <v>443857</v>
      </c>
      <c r="G20068" s="205" t="s">
        <v>287</v>
      </c>
      <c r="H20068" s="207" t="s">
        <v>1039</v>
      </c>
      <c r="I20068" s="207" t="s">
        <v>245</v>
      </c>
      <c r="J20068" s="207">
        <v>-651.26</v>
      </c>
      <c r="K20068" s="79" t="str">
        <f>IFERROR(IFERROR(VLOOKUP(I20068,'DE-PARA'!B:D,3,0),VLOOKUP(I20068,'DE-PARA'!C:D,2,0)),"NÃO ENCONTRADO")</f>
        <v>Materiais</v>
      </c>
      <c r="L20068" s="56" t="str">
        <f>VLOOKUP(K20068,'Base -Receita-Despesa'!$B:$AS,1,FALSE)</f>
        <v>Materiais</v>
      </c>
    </row>
    <row r="20069" spans="1:12" x14ac:dyDescent="0.3">
      <c r="A20069" s="286" t="str">
        <f t="shared" si="626"/>
        <v>2020</v>
      </c>
      <c r="B20069" s="205" t="s">
        <v>691</v>
      </c>
      <c r="C20069" s="205" t="s">
        <v>692</v>
      </c>
      <c r="D20069" s="72" t="str">
        <f t="shared" si="627"/>
        <v>set/2020</v>
      </c>
      <c r="E20069" s="206">
        <v>44092</v>
      </c>
      <c r="F20069" s="205">
        <v>447154</v>
      </c>
      <c r="G20069" s="205" t="s">
        <v>287</v>
      </c>
      <c r="H20069" s="207" t="s">
        <v>1039</v>
      </c>
      <c r="I20069" s="207" t="s">
        <v>245</v>
      </c>
      <c r="J20069" s="207">
        <v>-651.26</v>
      </c>
      <c r="K20069" s="79" t="str">
        <f>IFERROR(IFERROR(VLOOKUP(I20069,'DE-PARA'!B:D,3,0),VLOOKUP(I20069,'DE-PARA'!C:D,2,0)),"NÃO ENCONTRADO")</f>
        <v>Materiais</v>
      </c>
      <c r="L20069" s="56" t="str">
        <f>VLOOKUP(K20069,'Base -Receita-Despesa'!$B:$AS,1,FALSE)</f>
        <v>Materiais</v>
      </c>
    </row>
    <row r="20070" spans="1:12" x14ac:dyDescent="0.3">
      <c r="A20070" s="286" t="str">
        <f t="shared" si="626"/>
        <v>2020</v>
      </c>
      <c r="B20070" s="205" t="s">
        <v>691</v>
      </c>
      <c r="C20070" s="205" t="s">
        <v>692</v>
      </c>
      <c r="D20070" s="72" t="str">
        <f t="shared" si="627"/>
        <v>set/2020</v>
      </c>
      <c r="E20070" s="206">
        <v>44092</v>
      </c>
      <c r="F20070" s="205">
        <v>441887</v>
      </c>
      <c r="G20070" s="205" t="s">
        <v>287</v>
      </c>
      <c r="H20070" s="207" t="s">
        <v>1039</v>
      </c>
      <c r="I20070" s="207" t="s">
        <v>245</v>
      </c>
      <c r="J20070" s="207">
        <v>-687.91</v>
      </c>
      <c r="K20070" s="79" t="str">
        <f>IFERROR(IFERROR(VLOOKUP(I20070,'DE-PARA'!B:D,3,0),VLOOKUP(I20070,'DE-PARA'!C:D,2,0)),"NÃO ENCONTRADO")</f>
        <v>Materiais</v>
      </c>
      <c r="L20070" s="56" t="str">
        <f>VLOOKUP(K20070,'Base -Receita-Despesa'!$B:$AS,1,FALSE)</f>
        <v>Materiais</v>
      </c>
    </row>
    <row r="20071" spans="1:12" x14ac:dyDescent="0.3">
      <c r="A20071" s="286" t="str">
        <f t="shared" si="626"/>
        <v>2020</v>
      </c>
      <c r="B20071" s="205" t="s">
        <v>691</v>
      </c>
      <c r="C20071" s="205" t="s">
        <v>692</v>
      </c>
      <c r="D20071" s="72" t="str">
        <f t="shared" si="627"/>
        <v>set/2020</v>
      </c>
      <c r="E20071" s="206">
        <v>44092</v>
      </c>
      <c r="F20071" s="205">
        <v>443859</v>
      </c>
      <c r="G20071" s="205" t="s">
        <v>287</v>
      </c>
      <c r="H20071" s="207" t="s">
        <v>1039</v>
      </c>
      <c r="I20071" s="207" t="s">
        <v>245</v>
      </c>
      <c r="J20071" s="207">
        <v>-700.53</v>
      </c>
      <c r="K20071" s="79" t="str">
        <f>IFERROR(IFERROR(VLOOKUP(I20071,'DE-PARA'!B:D,3,0),VLOOKUP(I20071,'DE-PARA'!C:D,2,0)),"NÃO ENCONTRADO")</f>
        <v>Materiais</v>
      </c>
      <c r="L20071" s="56" t="str">
        <f>VLOOKUP(K20071,'Base -Receita-Despesa'!$B:$AS,1,FALSE)</f>
        <v>Materiais</v>
      </c>
    </row>
    <row r="20072" spans="1:12" x14ac:dyDescent="0.3">
      <c r="A20072" s="286" t="str">
        <f t="shared" si="626"/>
        <v>2020</v>
      </c>
      <c r="B20072" s="205" t="s">
        <v>691</v>
      </c>
      <c r="C20072" s="205" t="s">
        <v>692</v>
      </c>
      <c r="D20072" s="72" t="str">
        <f t="shared" si="627"/>
        <v>set/2020</v>
      </c>
      <c r="E20072" s="206">
        <v>44092</v>
      </c>
      <c r="F20072" s="205">
        <v>442424</v>
      </c>
      <c r="G20072" s="205" t="s">
        <v>287</v>
      </c>
      <c r="H20072" s="207" t="s">
        <v>1039</v>
      </c>
      <c r="I20072" s="207" t="s">
        <v>245</v>
      </c>
      <c r="J20072" s="207">
        <v>-712.84</v>
      </c>
      <c r="K20072" s="79" t="str">
        <f>IFERROR(IFERROR(VLOOKUP(I20072,'DE-PARA'!B:D,3,0),VLOOKUP(I20072,'DE-PARA'!C:D,2,0)),"NÃO ENCONTRADO")</f>
        <v>Materiais</v>
      </c>
      <c r="L20072" s="56" t="str">
        <f>VLOOKUP(K20072,'Base -Receita-Despesa'!$B:$AS,1,FALSE)</f>
        <v>Materiais</v>
      </c>
    </row>
    <row r="20073" spans="1:12" x14ac:dyDescent="0.3">
      <c r="A20073" s="286" t="str">
        <f t="shared" si="626"/>
        <v>2020</v>
      </c>
      <c r="B20073" s="205" t="s">
        <v>691</v>
      </c>
      <c r="C20073" s="205" t="s">
        <v>692</v>
      </c>
      <c r="D20073" s="72" t="str">
        <f t="shared" si="627"/>
        <v>set/2020</v>
      </c>
      <c r="E20073" s="206">
        <v>44092</v>
      </c>
      <c r="F20073" s="205">
        <v>446501</v>
      </c>
      <c r="G20073" s="205" t="s">
        <v>287</v>
      </c>
      <c r="H20073" s="207" t="s">
        <v>1039</v>
      </c>
      <c r="I20073" s="207" t="s">
        <v>245</v>
      </c>
      <c r="J20073" s="207">
        <v>-825.68</v>
      </c>
      <c r="K20073" s="79" t="str">
        <f>IFERROR(IFERROR(VLOOKUP(I20073,'DE-PARA'!B:D,3,0),VLOOKUP(I20073,'DE-PARA'!C:D,2,0)),"NÃO ENCONTRADO")</f>
        <v>Materiais</v>
      </c>
      <c r="L20073" s="56" t="str">
        <f>VLOOKUP(K20073,'Base -Receita-Despesa'!$B:$AS,1,FALSE)</f>
        <v>Materiais</v>
      </c>
    </row>
    <row r="20074" spans="1:12" x14ac:dyDescent="0.3">
      <c r="A20074" s="286" t="str">
        <f t="shared" si="626"/>
        <v>2020</v>
      </c>
      <c r="B20074" s="205" t="s">
        <v>691</v>
      </c>
      <c r="C20074" s="205" t="s">
        <v>692</v>
      </c>
      <c r="D20074" s="72" t="str">
        <f t="shared" si="627"/>
        <v>set/2020</v>
      </c>
      <c r="E20074" s="206">
        <v>44092</v>
      </c>
      <c r="F20074" s="205">
        <v>442207</v>
      </c>
      <c r="G20074" s="205" t="s">
        <v>287</v>
      </c>
      <c r="H20074" s="207" t="s">
        <v>1039</v>
      </c>
      <c r="I20074" s="207" t="s">
        <v>245</v>
      </c>
      <c r="J20074" s="207">
        <v>-842.92</v>
      </c>
      <c r="K20074" s="79" t="str">
        <f>IFERROR(IFERROR(VLOOKUP(I20074,'DE-PARA'!B:D,3,0),VLOOKUP(I20074,'DE-PARA'!C:D,2,0)),"NÃO ENCONTRADO")</f>
        <v>Materiais</v>
      </c>
      <c r="L20074" s="56" t="str">
        <f>VLOOKUP(K20074,'Base -Receita-Despesa'!$B:$AS,1,FALSE)</f>
        <v>Materiais</v>
      </c>
    </row>
    <row r="20075" spans="1:12" x14ac:dyDescent="0.3">
      <c r="A20075" s="286" t="str">
        <f t="shared" si="626"/>
        <v>2020</v>
      </c>
      <c r="B20075" s="205" t="s">
        <v>691</v>
      </c>
      <c r="C20075" s="205" t="s">
        <v>692</v>
      </c>
      <c r="D20075" s="72" t="str">
        <f t="shared" si="627"/>
        <v>set/2020</v>
      </c>
      <c r="E20075" s="206">
        <v>44092</v>
      </c>
      <c r="F20075" s="205">
        <v>442333</v>
      </c>
      <c r="G20075" s="205" t="s">
        <v>287</v>
      </c>
      <c r="H20075" s="207" t="s">
        <v>1039</v>
      </c>
      <c r="I20075" s="207" t="s">
        <v>245</v>
      </c>
      <c r="J20075" s="207">
        <v>-842.92</v>
      </c>
      <c r="K20075" s="79" t="str">
        <f>IFERROR(IFERROR(VLOOKUP(I20075,'DE-PARA'!B:D,3,0),VLOOKUP(I20075,'DE-PARA'!C:D,2,0)),"NÃO ENCONTRADO")</f>
        <v>Materiais</v>
      </c>
      <c r="L20075" s="56" t="str">
        <f>VLOOKUP(K20075,'Base -Receita-Despesa'!$B:$AS,1,FALSE)</f>
        <v>Materiais</v>
      </c>
    </row>
    <row r="20076" spans="1:12" x14ac:dyDescent="0.3">
      <c r="A20076" s="286" t="str">
        <f t="shared" si="626"/>
        <v>2020</v>
      </c>
      <c r="B20076" s="205" t="s">
        <v>691</v>
      </c>
      <c r="C20076" s="205" t="s">
        <v>692</v>
      </c>
      <c r="D20076" s="72" t="str">
        <f t="shared" si="627"/>
        <v>set/2020</v>
      </c>
      <c r="E20076" s="206">
        <v>44092</v>
      </c>
      <c r="F20076" s="205">
        <v>442330</v>
      </c>
      <c r="G20076" s="205" t="s">
        <v>287</v>
      </c>
      <c r="H20076" s="207" t="s">
        <v>1039</v>
      </c>
      <c r="I20076" s="207" t="s">
        <v>245</v>
      </c>
      <c r="J20076" s="207">
        <v>-842.92</v>
      </c>
      <c r="K20076" s="79" t="str">
        <f>IFERROR(IFERROR(VLOOKUP(I20076,'DE-PARA'!B:D,3,0),VLOOKUP(I20076,'DE-PARA'!C:D,2,0)),"NÃO ENCONTRADO")</f>
        <v>Materiais</v>
      </c>
      <c r="L20076" s="56" t="str">
        <f>VLOOKUP(K20076,'Base -Receita-Despesa'!$B:$AS,1,FALSE)</f>
        <v>Materiais</v>
      </c>
    </row>
    <row r="20077" spans="1:12" x14ac:dyDescent="0.3">
      <c r="A20077" s="286" t="str">
        <f t="shared" si="626"/>
        <v>2020</v>
      </c>
      <c r="B20077" s="205" t="s">
        <v>691</v>
      </c>
      <c r="C20077" s="205" t="s">
        <v>692</v>
      </c>
      <c r="D20077" s="72" t="str">
        <f t="shared" si="627"/>
        <v>set/2020</v>
      </c>
      <c r="E20077" s="206">
        <v>44092</v>
      </c>
      <c r="F20077" s="205">
        <v>442289</v>
      </c>
      <c r="G20077" s="205" t="s">
        <v>287</v>
      </c>
      <c r="H20077" s="207" t="s">
        <v>1039</v>
      </c>
      <c r="I20077" s="207" t="s">
        <v>245</v>
      </c>
      <c r="J20077" s="207">
        <v>-842.92</v>
      </c>
      <c r="K20077" s="79" t="str">
        <f>IFERROR(IFERROR(VLOOKUP(I20077,'DE-PARA'!B:D,3,0),VLOOKUP(I20077,'DE-PARA'!C:D,2,0)),"NÃO ENCONTRADO")</f>
        <v>Materiais</v>
      </c>
      <c r="L20077" s="56" t="str">
        <f>VLOOKUP(K20077,'Base -Receita-Despesa'!$B:$AS,1,FALSE)</f>
        <v>Materiais</v>
      </c>
    </row>
    <row r="20078" spans="1:12" x14ac:dyDescent="0.3">
      <c r="A20078" s="286" t="str">
        <f t="shared" si="626"/>
        <v>2020</v>
      </c>
      <c r="B20078" s="205" t="s">
        <v>691</v>
      </c>
      <c r="C20078" s="205" t="s">
        <v>692</v>
      </c>
      <c r="D20078" s="72" t="str">
        <f t="shared" si="627"/>
        <v>set/2020</v>
      </c>
      <c r="E20078" s="206">
        <v>44092</v>
      </c>
      <c r="F20078" s="205">
        <v>443863</v>
      </c>
      <c r="G20078" s="205" t="s">
        <v>287</v>
      </c>
      <c r="H20078" s="207" t="s">
        <v>1039</v>
      </c>
      <c r="I20078" s="207" t="s">
        <v>245</v>
      </c>
      <c r="J20078" s="207">
        <v>-842.92</v>
      </c>
      <c r="K20078" s="79" t="str">
        <f>IFERROR(IFERROR(VLOOKUP(I20078,'DE-PARA'!B:D,3,0),VLOOKUP(I20078,'DE-PARA'!C:D,2,0)),"NÃO ENCONTRADO")</f>
        <v>Materiais</v>
      </c>
      <c r="L20078" s="56" t="str">
        <f>VLOOKUP(K20078,'Base -Receita-Despesa'!$B:$AS,1,FALSE)</f>
        <v>Materiais</v>
      </c>
    </row>
    <row r="20079" spans="1:12" x14ac:dyDescent="0.3">
      <c r="A20079" s="286" t="str">
        <f t="shared" si="626"/>
        <v>2020</v>
      </c>
      <c r="B20079" s="205" t="s">
        <v>691</v>
      </c>
      <c r="C20079" s="205" t="s">
        <v>692</v>
      </c>
      <c r="D20079" s="72" t="str">
        <f t="shared" si="627"/>
        <v>set/2020</v>
      </c>
      <c r="E20079" s="206">
        <v>44092</v>
      </c>
      <c r="F20079" s="205">
        <v>445054</v>
      </c>
      <c r="G20079" s="205" t="s">
        <v>287</v>
      </c>
      <c r="H20079" s="207" t="s">
        <v>1039</v>
      </c>
      <c r="I20079" s="207" t="s">
        <v>245</v>
      </c>
      <c r="J20079" s="207">
        <v>-842.92</v>
      </c>
      <c r="K20079" s="79" t="str">
        <f>IFERROR(IFERROR(VLOOKUP(I20079,'DE-PARA'!B:D,3,0),VLOOKUP(I20079,'DE-PARA'!C:D,2,0)),"NÃO ENCONTRADO")</f>
        <v>Materiais</v>
      </c>
      <c r="L20079" s="56" t="str">
        <f>VLOOKUP(K20079,'Base -Receita-Despesa'!$B:$AS,1,FALSE)</f>
        <v>Materiais</v>
      </c>
    </row>
    <row r="20080" spans="1:12" x14ac:dyDescent="0.3">
      <c r="A20080" s="286" t="str">
        <f t="shared" si="626"/>
        <v>2020</v>
      </c>
      <c r="B20080" s="205" t="s">
        <v>691</v>
      </c>
      <c r="C20080" s="205" t="s">
        <v>692</v>
      </c>
      <c r="D20080" s="72" t="str">
        <f t="shared" si="627"/>
        <v>set/2020</v>
      </c>
      <c r="E20080" s="206">
        <v>44092</v>
      </c>
      <c r="F20080" s="205">
        <v>446754</v>
      </c>
      <c r="G20080" s="205" t="s">
        <v>287</v>
      </c>
      <c r="H20080" s="207" t="s">
        <v>1039</v>
      </c>
      <c r="I20080" s="207" t="s">
        <v>245</v>
      </c>
      <c r="J20080" s="207">
        <v>-842.92</v>
      </c>
      <c r="K20080" s="79" t="str">
        <f>IFERROR(IFERROR(VLOOKUP(I20080,'DE-PARA'!B:D,3,0),VLOOKUP(I20080,'DE-PARA'!C:D,2,0)),"NÃO ENCONTRADO")</f>
        <v>Materiais</v>
      </c>
      <c r="L20080" s="56" t="str">
        <f>VLOOKUP(K20080,'Base -Receita-Despesa'!$B:$AS,1,FALSE)</f>
        <v>Materiais</v>
      </c>
    </row>
    <row r="20081" spans="1:12" x14ac:dyDescent="0.3">
      <c r="A20081" s="286" t="str">
        <f t="shared" si="626"/>
        <v>2020</v>
      </c>
      <c r="B20081" s="205" t="s">
        <v>691</v>
      </c>
      <c r="C20081" s="205" t="s">
        <v>692</v>
      </c>
      <c r="D20081" s="72" t="str">
        <f t="shared" si="627"/>
        <v>set/2020</v>
      </c>
      <c r="E20081" s="206">
        <v>44092</v>
      </c>
      <c r="F20081" s="205">
        <v>446854</v>
      </c>
      <c r="G20081" s="205" t="s">
        <v>287</v>
      </c>
      <c r="H20081" s="207" t="s">
        <v>1039</v>
      </c>
      <c r="I20081" s="207" t="s">
        <v>245</v>
      </c>
      <c r="J20081" s="207">
        <v>-842.92</v>
      </c>
      <c r="K20081" s="79" t="str">
        <f>IFERROR(IFERROR(VLOOKUP(I20081,'DE-PARA'!B:D,3,0),VLOOKUP(I20081,'DE-PARA'!C:D,2,0)),"NÃO ENCONTRADO")</f>
        <v>Materiais</v>
      </c>
      <c r="L20081" s="56" t="str">
        <f>VLOOKUP(K20081,'Base -Receita-Despesa'!$B:$AS,1,FALSE)</f>
        <v>Materiais</v>
      </c>
    </row>
    <row r="20082" spans="1:12" x14ac:dyDescent="0.3">
      <c r="A20082" s="286" t="str">
        <f t="shared" si="626"/>
        <v>2020</v>
      </c>
      <c r="B20082" s="205" t="s">
        <v>691</v>
      </c>
      <c r="C20082" s="205" t="s">
        <v>692</v>
      </c>
      <c r="D20082" s="72" t="str">
        <f t="shared" si="627"/>
        <v>set/2020</v>
      </c>
      <c r="E20082" s="206">
        <v>44092</v>
      </c>
      <c r="F20082" s="205">
        <v>446762</v>
      </c>
      <c r="G20082" s="205" t="s">
        <v>287</v>
      </c>
      <c r="H20082" s="207" t="s">
        <v>1039</v>
      </c>
      <c r="I20082" s="207" t="s">
        <v>245</v>
      </c>
      <c r="J20082" s="207">
        <v>-842.92</v>
      </c>
      <c r="K20082" s="79" t="str">
        <f>IFERROR(IFERROR(VLOOKUP(I20082,'DE-PARA'!B:D,3,0),VLOOKUP(I20082,'DE-PARA'!C:D,2,0)),"NÃO ENCONTRADO")</f>
        <v>Materiais</v>
      </c>
      <c r="L20082" s="56" t="str">
        <f>VLOOKUP(K20082,'Base -Receita-Despesa'!$B:$AS,1,FALSE)</f>
        <v>Materiais</v>
      </c>
    </row>
    <row r="20083" spans="1:12" x14ac:dyDescent="0.3">
      <c r="A20083" s="286" t="str">
        <f t="shared" si="626"/>
        <v>2020</v>
      </c>
      <c r="B20083" s="205" t="s">
        <v>691</v>
      </c>
      <c r="C20083" s="205" t="s">
        <v>692</v>
      </c>
      <c r="D20083" s="72" t="str">
        <f t="shared" si="627"/>
        <v>set/2020</v>
      </c>
      <c r="E20083" s="206">
        <v>44092</v>
      </c>
      <c r="F20083" s="205">
        <v>446760</v>
      </c>
      <c r="G20083" s="205" t="s">
        <v>287</v>
      </c>
      <c r="H20083" s="207" t="s">
        <v>1039</v>
      </c>
      <c r="I20083" s="207" t="s">
        <v>245</v>
      </c>
      <c r="J20083" s="207">
        <v>-842.92</v>
      </c>
      <c r="K20083" s="79" t="str">
        <f>IFERROR(IFERROR(VLOOKUP(I20083,'DE-PARA'!B:D,3,0),VLOOKUP(I20083,'DE-PARA'!C:D,2,0)),"NÃO ENCONTRADO")</f>
        <v>Materiais</v>
      </c>
      <c r="L20083" s="56" t="str">
        <f>VLOOKUP(K20083,'Base -Receita-Despesa'!$B:$AS,1,FALSE)</f>
        <v>Materiais</v>
      </c>
    </row>
    <row r="20084" spans="1:12" x14ac:dyDescent="0.3">
      <c r="A20084" s="286" t="str">
        <f t="shared" si="626"/>
        <v>2020</v>
      </c>
      <c r="B20084" s="205" t="s">
        <v>691</v>
      </c>
      <c r="C20084" s="205" t="s">
        <v>692</v>
      </c>
      <c r="D20084" s="72" t="str">
        <f t="shared" si="627"/>
        <v>set/2020</v>
      </c>
      <c r="E20084" s="206">
        <v>44092</v>
      </c>
      <c r="F20084" s="205">
        <v>445586</v>
      </c>
      <c r="G20084" s="205" t="s">
        <v>287</v>
      </c>
      <c r="H20084" s="207" t="s">
        <v>1039</v>
      </c>
      <c r="I20084" s="207" t="s">
        <v>245</v>
      </c>
      <c r="J20084" s="207">
        <v>-842.92</v>
      </c>
      <c r="K20084" s="79" t="str">
        <f>IFERROR(IFERROR(VLOOKUP(I20084,'DE-PARA'!B:D,3,0),VLOOKUP(I20084,'DE-PARA'!C:D,2,0)),"NÃO ENCONTRADO")</f>
        <v>Materiais</v>
      </c>
      <c r="L20084" s="56" t="str">
        <f>VLOOKUP(K20084,'Base -Receita-Despesa'!$B:$AS,1,FALSE)</f>
        <v>Materiais</v>
      </c>
    </row>
    <row r="20085" spans="1:12" x14ac:dyDescent="0.3">
      <c r="A20085" s="286" t="str">
        <f t="shared" si="626"/>
        <v>2020</v>
      </c>
      <c r="B20085" s="205" t="s">
        <v>691</v>
      </c>
      <c r="C20085" s="205" t="s">
        <v>692</v>
      </c>
      <c r="D20085" s="72" t="str">
        <f t="shared" si="627"/>
        <v>set/2020</v>
      </c>
      <c r="E20085" s="206">
        <v>44092</v>
      </c>
      <c r="F20085" s="205">
        <v>446750</v>
      </c>
      <c r="G20085" s="205" t="s">
        <v>287</v>
      </c>
      <c r="H20085" s="207" t="s">
        <v>1039</v>
      </c>
      <c r="I20085" s="207" t="s">
        <v>245</v>
      </c>
      <c r="J20085" s="207">
        <v>-870.68</v>
      </c>
      <c r="K20085" s="79" t="str">
        <f>IFERROR(IFERROR(VLOOKUP(I20085,'DE-PARA'!B:D,3,0),VLOOKUP(I20085,'DE-PARA'!C:D,2,0)),"NÃO ENCONTRADO")</f>
        <v>Materiais</v>
      </c>
      <c r="L20085" s="56" t="str">
        <f>VLOOKUP(K20085,'Base -Receita-Despesa'!$B:$AS,1,FALSE)</f>
        <v>Materiais</v>
      </c>
    </row>
    <row r="20086" spans="1:12" x14ac:dyDescent="0.3">
      <c r="A20086" s="286" t="str">
        <f t="shared" si="626"/>
        <v>2020</v>
      </c>
      <c r="B20086" s="205" t="s">
        <v>691</v>
      </c>
      <c r="C20086" s="205" t="s">
        <v>692</v>
      </c>
      <c r="D20086" s="72" t="str">
        <f t="shared" si="627"/>
        <v>set/2020</v>
      </c>
      <c r="E20086" s="206">
        <v>44092</v>
      </c>
      <c r="F20086" s="205">
        <v>442288</v>
      </c>
      <c r="G20086" s="205" t="s">
        <v>287</v>
      </c>
      <c r="H20086" s="207" t="s">
        <v>1039</v>
      </c>
      <c r="I20086" s="207" t="s">
        <v>245</v>
      </c>
      <c r="J20086" s="207">
        <v>-890.23</v>
      </c>
      <c r="K20086" s="79" t="str">
        <f>IFERROR(IFERROR(VLOOKUP(I20086,'DE-PARA'!B:D,3,0),VLOOKUP(I20086,'DE-PARA'!C:D,2,0)),"NÃO ENCONTRADO")</f>
        <v>Materiais</v>
      </c>
      <c r="L20086" s="56" t="str">
        <f>VLOOKUP(K20086,'Base -Receita-Despesa'!$B:$AS,1,FALSE)</f>
        <v>Materiais</v>
      </c>
    </row>
    <row r="20087" spans="1:12" x14ac:dyDescent="0.3">
      <c r="A20087" s="286" t="str">
        <f t="shared" ref="A20087:A20150" si="628">IF(K20087="NÃO ENCONTRADO",0,RIGHT(D20087,4))</f>
        <v>2020</v>
      </c>
      <c r="B20087" s="205" t="s">
        <v>691</v>
      </c>
      <c r="C20087" s="205" t="s">
        <v>692</v>
      </c>
      <c r="D20087" s="72" t="str">
        <f t="shared" si="627"/>
        <v>set/2020</v>
      </c>
      <c r="E20087" s="206">
        <v>44092</v>
      </c>
      <c r="F20087" s="205">
        <v>446052</v>
      </c>
      <c r="G20087" s="205" t="s">
        <v>287</v>
      </c>
      <c r="H20087" s="207" t="s">
        <v>1039</v>
      </c>
      <c r="I20087" s="207" t="s">
        <v>245</v>
      </c>
      <c r="J20087" s="207">
        <v>-898.48</v>
      </c>
      <c r="K20087" s="79" t="str">
        <f>IFERROR(IFERROR(VLOOKUP(I20087,'DE-PARA'!B:D,3,0),VLOOKUP(I20087,'DE-PARA'!C:D,2,0)),"NÃO ENCONTRADO")</f>
        <v>Materiais</v>
      </c>
      <c r="L20087" s="56" t="str">
        <f>VLOOKUP(K20087,'Base -Receita-Despesa'!$B:$AS,1,FALSE)</f>
        <v>Materiais</v>
      </c>
    </row>
    <row r="20088" spans="1:12" x14ac:dyDescent="0.3">
      <c r="A20088" s="286" t="str">
        <f t="shared" si="628"/>
        <v>2020</v>
      </c>
      <c r="B20088" s="205" t="s">
        <v>691</v>
      </c>
      <c r="C20088" s="205" t="s">
        <v>692</v>
      </c>
      <c r="D20088" s="72" t="str">
        <f t="shared" si="627"/>
        <v>set/2020</v>
      </c>
      <c r="E20088" s="206">
        <v>44092</v>
      </c>
      <c r="F20088" s="205">
        <v>445585</v>
      </c>
      <c r="G20088" s="205" t="s">
        <v>287</v>
      </c>
      <c r="H20088" s="207" t="s">
        <v>1039</v>
      </c>
      <c r="I20088" s="207" t="s">
        <v>245</v>
      </c>
      <c r="J20088" s="207">
        <v>-976.89</v>
      </c>
      <c r="K20088" s="79" t="str">
        <f>IFERROR(IFERROR(VLOOKUP(I20088,'DE-PARA'!B:D,3,0),VLOOKUP(I20088,'DE-PARA'!C:D,2,0)),"NÃO ENCONTRADO")</f>
        <v>Materiais</v>
      </c>
      <c r="L20088" s="56" t="str">
        <f>VLOOKUP(K20088,'Base -Receita-Despesa'!$B:$AS,1,FALSE)</f>
        <v>Materiais</v>
      </c>
    </row>
    <row r="20089" spans="1:12" x14ac:dyDescent="0.3">
      <c r="A20089" s="286" t="str">
        <f t="shared" si="628"/>
        <v>2020</v>
      </c>
      <c r="B20089" s="205" t="s">
        <v>691</v>
      </c>
      <c r="C20089" s="205" t="s">
        <v>692</v>
      </c>
      <c r="D20089" s="72" t="str">
        <f t="shared" si="627"/>
        <v>set/2020</v>
      </c>
      <c r="E20089" s="206">
        <v>44092</v>
      </c>
      <c r="F20089" s="205">
        <v>442211</v>
      </c>
      <c r="G20089" s="205" t="s">
        <v>287</v>
      </c>
      <c r="H20089" s="207" t="s">
        <v>1039</v>
      </c>
      <c r="I20089" s="207" t="s">
        <v>245</v>
      </c>
      <c r="J20089" s="207">
        <v>-986.75</v>
      </c>
      <c r="K20089" s="79" t="str">
        <f>IFERROR(IFERROR(VLOOKUP(I20089,'DE-PARA'!B:D,3,0),VLOOKUP(I20089,'DE-PARA'!C:D,2,0)),"NÃO ENCONTRADO")</f>
        <v>Materiais</v>
      </c>
      <c r="L20089" s="56" t="str">
        <f>VLOOKUP(K20089,'Base -Receita-Despesa'!$B:$AS,1,FALSE)</f>
        <v>Materiais</v>
      </c>
    </row>
    <row r="20090" spans="1:12" x14ac:dyDescent="0.3">
      <c r="A20090" s="286" t="str">
        <f t="shared" si="628"/>
        <v>2020</v>
      </c>
      <c r="B20090" s="205" t="s">
        <v>691</v>
      </c>
      <c r="C20090" s="205" t="s">
        <v>692</v>
      </c>
      <c r="D20090" s="72" t="str">
        <f t="shared" si="627"/>
        <v>set/2020</v>
      </c>
      <c r="E20090" s="206">
        <v>44092</v>
      </c>
      <c r="F20090" s="205">
        <v>443382</v>
      </c>
      <c r="G20090" s="205" t="s">
        <v>287</v>
      </c>
      <c r="H20090" s="207" t="s">
        <v>1039</v>
      </c>
      <c r="I20090" s="207" t="s">
        <v>245</v>
      </c>
      <c r="J20090" s="207">
        <v>-986.75</v>
      </c>
      <c r="K20090" s="79" t="str">
        <f>IFERROR(IFERROR(VLOOKUP(I20090,'DE-PARA'!B:D,3,0),VLOOKUP(I20090,'DE-PARA'!C:D,2,0)),"NÃO ENCONTRADO")</f>
        <v>Materiais</v>
      </c>
      <c r="L20090" s="56" t="str">
        <f>VLOOKUP(K20090,'Base -Receita-Despesa'!$B:$AS,1,FALSE)</f>
        <v>Materiais</v>
      </c>
    </row>
    <row r="20091" spans="1:12" x14ac:dyDescent="0.3">
      <c r="A20091" s="286" t="str">
        <f t="shared" si="628"/>
        <v>2020</v>
      </c>
      <c r="B20091" s="205" t="s">
        <v>691</v>
      </c>
      <c r="C20091" s="205" t="s">
        <v>692</v>
      </c>
      <c r="D20091" s="72" t="str">
        <f t="shared" si="627"/>
        <v>set/2020</v>
      </c>
      <c r="E20091" s="206">
        <v>44092</v>
      </c>
      <c r="F20091" s="205">
        <v>443920</v>
      </c>
      <c r="G20091" s="205" t="s">
        <v>287</v>
      </c>
      <c r="H20091" s="207" t="s">
        <v>1039</v>
      </c>
      <c r="I20091" s="207" t="s">
        <v>245</v>
      </c>
      <c r="J20091" s="207">
        <v>-986.75</v>
      </c>
      <c r="K20091" s="79" t="str">
        <f>IFERROR(IFERROR(VLOOKUP(I20091,'DE-PARA'!B:D,3,0),VLOOKUP(I20091,'DE-PARA'!C:D,2,0)),"NÃO ENCONTRADO")</f>
        <v>Materiais</v>
      </c>
      <c r="L20091" s="56" t="str">
        <f>VLOOKUP(K20091,'Base -Receita-Despesa'!$B:$AS,1,FALSE)</f>
        <v>Materiais</v>
      </c>
    </row>
    <row r="20092" spans="1:12" x14ac:dyDescent="0.3">
      <c r="A20092" s="286" t="str">
        <f t="shared" si="628"/>
        <v>2020</v>
      </c>
      <c r="B20092" s="205" t="s">
        <v>691</v>
      </c>
      <c r="C20092" s="205" t="s">
        <v>692</v>
      </c>
      <c r="D20092" s="72" t="str">
        <f t="shared" si="627"/>
        <v>set/2020</v>
      </c>
      <c r="E20092" s="206">
        <v>44092</v>
      </c>
      <c r="F20092" s="205">
        <v>443843</v>
      </c>
      <c r="G20092" s="205" t="s">
        <v>287</v>
      </c>
      <c r="H20092" s="207" t="s">
        <v>1039</v>
      </c>
      <c r="I20092" s="207" t="s">
        <v>245</v>
      </c>
      <c r="J20092" s="207">
        <v>-986.75</v>
      </c>
      <c r="K20092" s="79" t="str">
        <f>IFERROR(IFERROR(VLOOKUP(I20092,'DE-PARA'!B:D,3,0),VLOOKUP(I20092,'DE-PARA'!C:D,2,0)),"NÃO ENCONTRADO")</f>
        <v>Materiais</v>
      </c>
      <c r="L20092" s="56" t="str">
        <f>VLOOKUP(K20092,'Base -Receita-Despesa'!$B:$AS,1,FALSE)</f>
        <v>Materiais</v>
      </c>
    </row>
    <row r="20093" spans="1:12" x14ac:dyDescent="0.3">
      <c r="A20093" s="286" t="str">
        <f t="shared" si="628"/>
        <v>2020</v>
      </c>
      <c r="B20093" s="205" t="s">
        <v>691</v>
      </c>
      <c r="C20093" s="205" t="s">
        <v>692</v>
      </c>
      <c r="D20093" s="72" t="str">
        <f t="shared" si="627"/>
        <v>set/2020</v>
      </c>
      <c r="E20093" s="206">
        <v>44092</v>
      </c>
      <c r="F20093" s="205">
        <v>443381</v>
      </c>
      <c r="G20093" s="205" t="s">
        <v>287</v>
      </c>
      <c r="H20093" s="207" t="s">
        <v>1039</v>
      </c>
      <c r="I20093" s="207" t="s">
        <v>245</v>
      </c>
      <c r="J20093" s="207">
        <v>-986.75</v>
      </c>
      <c r="K20093" s="79" t="str">
        <f>IFERROR(IFERROR(VLOOKUP(I20093,'DE-PARA'!B:D,3,0),VLOOKUP(I20093,'DE-PARA'!C:D,2,0)),"NÃO ENCONTRADO")</f>
        <v>Materiais</v>
      </c>
      <c r="L20093" s="56" t="str">
        <f>VLOOKUP(K20093,'Base -Receita-Despesa'!$B:$AS,1,FALSE)</f>
        <v>Materiais</v>
      </c>
    </row>
    <row r="20094" spans="1:12" x14ac:dyDescent="0.3">
      <c r="A20094" s="286" t="str">
        <f t="shared" si="628"/>
        <v>2020</v>
      </c>
      <c r="B20094" s="205" t="s">
        <v>691</v>
      </c>
      <c r="C20094" s="205" t="s">
        <v>692</v>
      </c>
      <c r="D20094" s="72" t="str">
        <f t="shared" si="627"/>
        <v>set/2020</v>
      </c>
      <c r="E20094" s="206">
        <v>44092</v>
      </c>
      <c r="F20094" s="205">
        <v>442337</v>
      </c>
      <c r="G20094" s="205" t="s">
        <v>287</v>
      </c>
      <c r="H20094" s="207" t="s">
        <v>1039</v>
      </c>
      <c r="I20094" s="207" t="s">
        <v>245</v>
      </c>
      <c r="J20094" s="207">
        <v>-986.75</v>
      </c>
      <c r="K20094" s="79" t="str">
        <f>IFERROR(IFERROR(VLOOKUP(I20094,'DE-PARA'!B:D,3,0),VLOOKUP(I20094,'DE-PARA'!C:D,2,0)),"NÃO ENCONTRADO")</f>
        <v>Materiais</v>
      </c>
      <c r="L20094" s="56" t="str">
        <f>VLOOKUP(K20094,'Base -Receita-Despesa'!$B:$AS,1,FALSE)</f>
        <v>Materiais</v>
      </c>
    </row>
    <row r="20095" spans="1:12" x14ac:dyDescent="0.3">
      <c r="A20095" s="286" t="str">
        <f t="shared" si="628"/>
        <v>2020</v>
      </c>
      <c r="B20095" s="205" t="s">
        <v>691</v>
      </c>
      <c r="C20095" s="205" t="s">
        <v>692</v>
      </c>
      <c r="D20095" s="72" t="str">
        <f t="shared" si="627"/>
        <v>set/2020</v>
      </c>
      <c r="E20095" s="206">
        <v>44092</v>
      </c>
      <c r="F20095" s="205">
        <v>443856</v>
      </c>
      <c r="G20095" s="205" t="s">
        <v>287</v>
      </c>
      <c r="H20095" s="207" t="s">
        <v>1039</v>
      </c>
      <c r="I20095" s="207" t="s">
        <v>245</v>
      </c>
      <c r="J20095" s="207">
        <v>-986.75</v>
      </c>
      <c r="K20095" s="79" t="str">
        <f>IFERROR(IFERROR(VLOOKUP(I20095,'DE-PARA'!B:D,3,0),VLOOKUP(I20095,'DE-PARA'!C:D,2,0)),"NÃO ENCONTRADO")</f>
        <v>Materiais</v>
      </c>
      <c r="L20095" s="56" t="str">
        <f>VLOOKUP(K20095,'Base -Receita-Despesa'!$B:$AS,1,FALSE)</f>
        <v>Materiais</v>
      </c>
    </row>
    <row r="20096" spans="1:12" x14ac:dyDescent="0.3">
      <c r="A20096" s="286" t="str">
        <f t="shared" si="628"/>
        <v>2020</v>
      </c>
      <c r="B20096" s="205" t="s">
        <v>691</v>
      </c>
      <c r="C20096" s="205" t="s">
        <v>692</v>
      </c>
      <c r="D20096" s="72" t="str">
        <f t="shared" si="627"/>
        <v>set/2020</v>
      </c>
      <c r="E20096" s="206">
        <v>44092</v>
      </c>
      <c r="F20096" s="205">
        <v>446753</v>
      </c>
      <c r="G20096" s="205" t="s">
        <v>287</v>
      </c>
      <c r="H20096" s="207" t="s">
        <v>1039</v>
      </c>
      <c r="I20096" s="207" t="s">
        <v>245</v>
      </c>
      <c r="J20096" s="207">
        <v>-986.75</v>
      </c>
      <c r="K20096" s="79" t="str">
        <f>IFERROR(IFERROR(VLOOKUP(I20096,'DE-PARA'!B:D,3,0),VLOOKUP(I20096,'DE-PARA'!C:D,2,0)),"NÃO ENCONTRADO")</f>
        <v>Materiais</v>
      </c>
      <c r="L20096" s="56" t="str">
        <f>VLOOKUP(K20096,'Base -Receita-Despesa'!$B:$AS,1,FALSE)</f>
        <v>Materiais</v>
      </c>
    </row>
    <row r="20097" spans="1:12" x14ac:dyDescent="0.3">
      <c r="A20097" s="286" t="str">
        <f t="shared" si="628"/>
        <v>2020</v>
      </c>
      <c r="B20097" s="205" t="s">
        <v>691</v>
      </c>
      <c r="C20097" s="205" t="s">
        <v>692</v>
      </c>
      <c r="D20097" s="72" t="str">
        <f t="shared" si="627"/>
        <v>set/2020</v>
      </c>
      <c r="E20097" s="206">
        <v>44092</v>
      </c>
      <c r="F20097" s="205">
        <v>446756</v>
      </c>
      <c r="G20097" s="205" t="s">
        <v>287</v>
      </c>
      <c r="H20097" s="207" t="s">
        <v>1039</v>
      </c>
      <c r="I20097" s="207" t="s">
        <v>245</v>
      </c>
      <c r="J20097" s="207">
        <v>-986.75</v>
      </c>
      <c r="K20097" s="79" t="str">
        <f>IFERROR(IFERROR(VLOOKUP(I20097,'DE-PARA'!B:D,3,0),VLOOKUP(I20097,'DE-PARA'!C:D,2,0)),"NÃO ENCONTRADO")</f>
        <v>Materiais</v>
      </c>
      <c r="L20097" s="56" t="str">
        <f>VLOOKUP(K20097,'Base -Receita-Despesa'!$B:$AS,1,FALSE)</f>
        <v>Materiais</v>
      </c>
    </row>
    <row r="20098" spans="1:12" x14ac:dyDescent="0.3">
      <c r="A20098" s="286" t="str">
        <f t="shared" si="628"/>
        <v>2020</v>
      </c>
      <c r="B20098" s="205" t="s">
        <v>691</v>
      </c>
      <c r="C20098" s="205" t="s">
        <v>692</v>
      </c>
      <c r="D20098" s="72" t="str">
        <f t="shared" si="627"/>
        <v>set/2020</v>
      </c>
      <c r="E20098" s="206">
        <v>44092</v>
      </c>
      <c r="F20098" s="205">
        <v>446478</v>
      </c>
      <c r="G20098" s="205" t="s">
        <v>287</v>
      </c>
      <c r="H20098" s="207" t="s">
        <v>1039</v>
      </c>
      <c r="I20098" s="207" t="s">
        <v>245</v>
      </c>
      <c r="J20098" s="207">
        <v>-986.75</v>
      </c>
      <c r="K20098" s="79" t="str">
        <f>IFERROR(IFERROR(VLOOKUP(I20098,'DE-PARA'!B:D,3,0),VLOOKUP(I20098,'DE-PARA'!C:D,2,0)),"NÃO ENCONTRADO")</f>
        <v>Materiais</v>
      </c>
      <c r="L20098" s="56" t="str">
        <f>VLOOKUP(K20098,'Base -Receita-Despesa'!$B:$AS,1,FALSE)</f>
        <v>Materiais</v>
      </c>
    </row>
    <row r="20099" spans="1:12" x14ac:dyDescent="0.3">
      <c r="A20099" s="286" t="str">
        <f t="shared" si="628"/>
        <v>2020</v>
      </c>
      <c r="B20099" s="205" t="s">
        <v>691</v>
      </c>
      <c r="C20099" s="205" t="s">
        <v>692</v>
      </c>
      <c r="D20099" s="72" t="str">
        <f t="shared" si="627"/>
        <v>set/2020</v>
      </c>
      <c r="E20099" s="206">
        <v>44092</v>
      </c>
      <c r="F20099" s="205">
        <v>447157</v>
      </c>
      <c r="G20099" s="205" t="s">
        <v>287</v>
      </c>
      <c r="H20099" s="207" t="s">
        <v>1039</v>
      </c>
      <c r="I20099" s="207" t="s">
        <v>245</v>
      </c>
      <c r="J20099" s="207">
        <v>-986.75</v>
      </c>
      <c r="K20099" s="79" t="str">
        <f>IFERROR(IFERROR(VLOOKUP(I20099,'DE-PARA'!B:D,3,0),VLOOKUP(I20099,'DE-PARA'!C:D,2,0)),"NÃO ENCONTRADO")</f>
        <v>Materiais</v>
      </c>
      <c r="L20099" s="56" t="str">
        <f>VLOOKUP(K20099,'Base -Receita-Despesa'!$B:$AS,1,FALSE)</f>
        <v>Materiais</v>
      </c>
    </row>
    <row r="20100" spans="1:12" x14ac:dyDescent="0.3">
      <c r="A20100" s="286" t="str">
        <f t="shared" si="628"/>
        <v>2020</v>
      </c>
      <c r="B20100" s="205" t="s">
        <v>691</v>
      </c>
      <c r="C20100" s="205" t="s">
        <v>692</v>
      </c>
      <c r="D20100" s="72" t="str">
        <f t="shared" ref="D20100:D20163" si="629">TEXT(E20100,"mmm/aaaa")</f>
        <v>set/2020</v>
      </c>
      <c r="E20100" s="206">
        <v>44092</v>
      </c>
      <c r="F20100" s="205">
        <v>442214</v>
      </c>
      <c r="G20100" s="205" t="s">
        <v>287</v>
      </c>
      <c r="H20100" s="207" t="s">
        <v>1039</v>
      </c>
      <c r="I20100" s="207" t="s">
        <v>245</v>
      </c>
      <c r="J20100" s="208">
        <v>-1008</v>
      </c>
      <c r="K20100" s="79" t="str">
        <f>IFERROR(IFERROR(VLOOKUP(I20100,'DE-PARA'!B:D,3,0),VLOOKUP(I20100,'DE-PARA'!C:D,2,0)),"NÃO ENCONTRADO")</f>
        <v>Materiais</v>
      </c>
      <c r="L20100" s="56" t="str">
        <f>VLOOKUP(K20100,'Base -Receita-Despesa'!$B:$AS,1,FALSE)</f>
        <v>Materiais</v>
      </c>
    </row>
    <row r="20101" spans="1:12" x14ac:dyDescent="0.3">
      <c r="A20101" s="286" t="str">
        <f t="shared" si="628"/>
        <v>2020</v>
      </c>
      <c r="B20101" s="205" t="s">
        <v>691</v>
      </c>
      <c r="C20101" s="205" t="s">
        <v>692</v>
      </c>
      <c r="D20101" s="72" t="str">
        <f t="shared" si="629"/>
        <v>set/2020</v>
      </c>
      <c r="E20101" s="206">
        <v>44092</v>
      </c>
      <c r="F20101" s="205">
        <v>442336</v>
      </c>
      <c r="G20101" s="205" t="s">
        <v>287</v>
      </c>
      <c r="H20101" s="207" t="s">
        <v>1039</v>
      </c>
      <c r="I20101" s="207" t="s">
        <v>245</v>
      </c>
      <c r="J20101" s="208">
        <v>-1008</v>
      </c>
      <c r="K20101" s="79" t="str">
        <f>IFERROR(IFERROR(VLOOKUP(I20101,'DE-PARA'!B:D,3,0),VLOOKUP(I20101,'DE-PARA'!C:D,2,0)),"NÃO ENCONTRADO")</f>
        <v>Materiais</v>
      </c>
      <c r="L20101" s="56" t="str">
        <f>VLOOKUP(K20101,'Base -Receita-Despesa'!$B:$AS,1,FALSE)</f>
        <v>Materiais</v>
      </c>
    </row>
    <row r="20102" spans="1:12" x14ac:dyDescent="0.3">
      <c r="A20102" s="286" t="str">
        <f t="shared" si="628"/>
        <v>2020</v>
      </c>
      <c r="B20102" s="205" t="s">
        <v>691</v>
      </c>
      <c r="C20102" s="205" t="s">
        <v>692</v>
      </c>
      <c r="D20102" s="72" t="str">
        <f t="shared" si="629"/>
        <v>set/2020</v>
      </c>
      <c r="E20102" s="206">
        <v>44092</v>
      </c>
      <c r="F20102" s="205">
        <v>445051</v>
      </c>
      <c r="G20102" s="205" t="s">
        <v>287</v>
      </c>
      <c r="H20102" s="207" t="s">
        <v>1039</v>
      </c>
      <c r="I20102" s="207" t="s">
        <v>245</v>
      </c>
      <c r="J20102" s="208">
        <v>-1008</v>
      </c>
      <c r="K20102" s="79" t="str">
        <f>IFERROR(IFERROR(VLOOKUP(I20102,'DE-PARA'!B:D,3,0),VLOOKUP(I20102,'DE-PARA'!C:D,2,0)),"NÃO ENCONTRADO")</f>
        <v>Materiais</v>
      </c>
      <c r="L20102" s="56" t="str">
        <f>VLOOKUP(K20102,'Base -Receita-Despesa'!$B:$AS,1,FALSE)</f>
        <v>Materiais</v>
      </c>
    </row>
    <row r="20103" spans="1:12" x14ac:dyDescent="0.3">
      <c r="A20103" s="286" t="str">
        <f t="shared" si="628"/>
        <v>2020</v>
      </c>
      <c r="B20103" s="205" t="s">
        <v>691</v>
      </c>
      <c r="C20103" s="205" t="s">
        <v>692</v>
      </c>
      <c r="D20103" s="72" t="str">
        <f t="shared" si="629"/>
        <v>set/2020</v>
      </c>
      <c r="E20103" s="206">
        <v>44092</v>
      </c>
      <c r="F20103" s="205">
        <v>446749</v>
      </c>
      <c r="G20103" s="205" t="s">
        <v>287</v>
      </c>
      <c r="H20103" s="207" t="s">
        <v>1039</v>
      </c>
      <c r="I20103" s="207" t="s">
        <v>245</v>
      </c>
      <c r="J20103" s="208">
        <v>-1008</v>
      </c>
      <c r="K20103" s="79" t="str">
        <f>IFERROR(IFERROR(VLOOKUP(I20103,'DE-PARA'!B:D,3,0),VLOOKUP(I20103,'DE-PARA'!C:D,2,0)),"NÃO ENCONTRADO")</f>
        <v>Materiais</v>
      </c>
      <c r="L20103" s="56" t="str">
        <f>VLOOKUP(K20103,'Base -Receita-Despesa'!$B:$AS,1,FALSE)</f>
        <v>Materiais</v>
      </c>
    </row>
    <row r="20104" spans="1:12" x14ac:dyDescent="0.3">
      <c r="A20104" s="286" t="str">
        <f t="shared" si="628"/>
        <v>2020</v>
      </c>
      <c r="B20104" s="205" t="s">
        <v>691</v>
      </c>
      <c r="C20104" s="205" t="s">
        <v>692</v>
      </c>
      <c r="D20104" s="72" t="str">
        <f t="shared" si="629"/>
        <v>set/2020</v>
      </c>
      <c r="E20104" s="206">
        <v>44092</v>
      </c>
      <c r="F20104" s="205">
        <v>442796</v>
      </c>
      <c r="G20104" s="205" t="s">
        <v>287</v>
      </c>
      <c r="H20104" s="207" t="s">
        <v>1039</v>
      </c>
      <c r="I20104" s="207" t="s">
        <v>245</v>
      </c>
      <c r="J20104" s="208">
        <v>-1047.51</v>
      </c>
      <c r="K20104" s="79" t="str">
        <f>IFERROR(IFERROR(VLOOKUP(I20104,'DE-PARA'!B:D,3,0),VLOOKUP(I20104,'DE-PARA'!C:D,2,0)),"NÃO ENCONTRADO")</f>
        <v>Materiais</v>
      </c>
      <c r="L20104" s="56" t="str">
        <f>VLOOKUP(K20104,'Base -Receita-Despesa'!$B:$AS,1,FALSE)</f>
        <v>Materiais</v>
      </c>
    </row>
    <row r="20105" spans="1:12" x14ac:dyDescent="0.3">
      <c r="A20105" s="286" t="str">
        <f t="shared" si="628"/>
        <v>2020</v>
      </c>
      <c r="B20105" s="205" t="s">
        <v>691</v>
      </c>
      <c r="C20105" s="205" t="s">
        <v>692</v>
      </c>
      <c r="D20105" s="72" t="str">
        <f t="shared" si="629"/>
        <v>set/2020</v>
      </c>
      <c r="E20105" s="206">
        <v>44092</v>
      </c>
      <c r="F20105" s="205">
        <v>443908</v>
      </c>
      <c r="G20105" s="205" t="s">
        <v>287</v>
      </c>
      <c r="H20105" s="207" t="s">
        <v>1039</v>
      </c>
      <c r="I20105" s="207" t="s">
        <v>245</v>
      </c>
      <c r="J20105" s="208">
        <v>-1047.51</v>
      </c>
      <c r="K20105" s="79" t="str">
        <f>IFERROR(IFERROR(VLOOKUP(I20105,'DE-PARA'!B:D,3,0),VLOOKUP(I20105,'DE-PARA'!C:D,2,0)),"NÃO ENCONTRADO")</f>
        <v>Materiais</v>
      </c>
      <c r="L20105" s="56" t="str">
        <f>VLOOKUP(K20105,'Base -Receita-Despesa'!$B:$AS,1,FALSE)</f>
        <v>Materiais</v>
      </c>
    </row>
    <row r="20106" spans="1:12" x14ac:dyDescent="0.3">
      <c r="A20106" s="286" t="str">
        <f t="shared" si="628"/>
        <v>2020</v>
      </c>
      <c r="B20106" s="205" t="s">
        <v>691</v>
      </c>
      <c r="C20106" s="205" t="s">
        <v>692</v>
      </c>
      <c r="D20106" s="72" t="str">
        <f t="shared" si="629"/>
        <v>set/2020</v>
      </c>
      <c r="E20106" s="206">
        <v>44092</v>
      </c>
      <c r="F20106" s="205">
        <v>446846</v>
      </c>
      <c r="G20106" s="205" t="s">
        <v>287</v>
      </c>
      <c r="H20106" s="207" t="s">
        <v>1039</v>
      </c>
      <c r="I20106" s="207" t="s">
        <v>245</v>
      </c>
      <c r="J20106" s="208">
        <v>-1047.51</v>
      </c>
      <c r="K20106" s="79" t="str">
        <f>IFERROR(IFERROR(VLOOKUP(I20106,'DE-PARA'!B:D,3,0),VLOOKUP(I20106,'DE-PARA'!C:D,2,0)),"NÃO ENCONTRADO")</f>
        <v>Materiais</v>
      </c>
      <c r="L20106" s="56" t="str">
        <f>VLOOKUP(K20106,'Base -Receita-Despesa'!$B:$AS,1,FALSE)</f>
        <v>Materiais</v>
      </c>
    </row>
    <row r="20107" spans="1:12" x14ac:dyDescent="0.3">
      <c r="A20107" s="286" t="str">
        <f t="shared" si="628"/>
        <v>2020</v>
      </c>
      <c r="B20107" s="205" t="s">
        <v>691</v>
      </c>
      <c r="C20107" s="205" t="s">
        <v>692</v>
      </c>
      <c r="D20107" s="72" t="str">
        <f t="shared" si="629"/>
        <v>set/2020</v>
      </c>
      <c r="E20107" s="206">
        <v>44092</v>
      </c>
      <c r="F20107" s="205">
        <v>443854</v>
      </c>
      <c r="G20107" s="205" t="s">
        <v>287</v>
      </c>
      <c r="H20107" s="207" t="s">
        <v>1039</v>
      </c>
      <c r="I20107" s="207" t="s">
        <v>245</v>
      </c>
      <c r="J20107" s="208">
        <v>-1156.57</v>
      </c>
      <c r="K20107" s="79" t="str">
        <f>IFERROR(IFERROR(VLOOKUP(I20107,'DE-PARA'!B:D,3,0),VLOOKUP(I20107,'DE-PARA'!C:D,2,0)),"NÃO ENCONTRADO")</f>
        <v>Materiais</v>
      </c>
      <c r="L20107" s="56" t="str">
        <f>VLOOKUP(K20107,'Base -Receita-Despesa'!$B:$AS,1,FALSE)</f>
        <v>Materiais</v>
      </c>
    </row>
    <row r="20108" spans="1:12" x14ac:dyDescent="0.3">
      <c r="A20108" s="286" t="str">
        <f t="shared" si="628"/>
        <v>2020</v>
      </c>
      <c r="B20108" s="205" t="s">
        <v>691</v>
      </c>
      <c r="C20108" s="205" t="s">
        <v>692</v>
      </c>
      <c r="D20108" s="72" t="str">
        <f t="shared" si="629"/>
        <v>set/2020</v>
      </c>
      <c r="E20108" s="206">
        <v>44092</v>
      </c>
      <c r="F20108" s="205">
        <v>443377</v>
      </c>
      <c r="G20108" s="205" t="s">
        <v>287</v>
      </c>
      <c r="H20108" s="207" t="s">
        <v>1039</v>
      </c>
      <c r="I20108" s="207" t="s">
        <v>245</v>
      </c>
      <c r="J20108" s="208">
        <v>-1166.5999999999999</v>
      </c>
      <c r="K20108" s="79" t="str">
        <f>IFERROR(IFERROR(VLOOKUP(I20108,'DE-PARA'!B:D,3,0),VLOOKUP(I20108,'DE-PARA'!C:D,2,0)),"NÃO ENCONTRADO")</f>
        <v>Materiais</v>
      </c>
      <c r="L20108" s="56" t="str">
        <f>VLOOKUP(K20108,'Base -Receita-Despesa'!$B:$AS,1,FALSE)</f>
        <v>Materiais</v>
      </c>
    </row>
    <row r="20109" spans="1:12" x14ac:dyDescent="0.3">
      <c r="A20109" s="286" t="str">
        <f t="shared" si="628"/>
        <v>2020</v>
      </c>
      <c r="B20109" s="205" t="s">
        <v>691</v>
      </c>
      <c r="C20109" s="205" t="s">
        <v>692</v>
      </c>
      <c r="D20109" s="72" t="str">
        <f t="shared" si="629"/>
        <v>set/2020</v>
      </c>
      <c r="E20109" s="206">
        <v>44092</v>
      </c>
      <c r="F20109" s="205">
        <v>441530</v>
      </c>
      <c r="G20109" s="205" t="s">
        <v>287</v>
      </c>
      <c r="H20109" s="207" t="s">
        <v>1039</v>
      </c>
      <c r="I20109" s="207" t="s">
        <v>245</v>
      </c>
      <c r="J20109" s="208">
        <v>-1166.5999999999999</v>
      </c>
      <c r="K20109" s="79" t="str">
        <f>IFERROR(IFERROR(VLOOKUP(I20109,'DE-PARA'!B:D,3,0),VLOOKUP(I20109,'DE-PARA'!C:D,2,0)),"NÃO ENCONTRADO")</f>
        <v>Materiais</v>
      </c>
      <c r="L20109" s="56" t="str">
        <f>VLOOKUP(K20109,'Base -Receita-Despesa'!$B:$AS,1,FALSE)</f>
        <v>Materiais</v>
      </c>
    </row>
    <row r="20110" spans="1:12" x14ac:dyDescent="0.3">
      <c r="A20110" s="286" t="str">
        <f t="shared" si="628"/>
        <v>2020</v>
      </c>
      <c r="B20110" s="205" t="s">
        <v>691</v>
      </c>
      <c r="C20110" s="205" t="s">
        <v>692</v>
      </c>
      <c r="D20110" s="72" t="str">
        <f t="shared" si="629"/>
        <v>set/2020</v>
      </c>
      <c r="E20110" s="206">
        <v>44092</v>
      </c>
      <c r="F20110" s="205">
        <v>442892</v>
      </c>
      <c r="G20110" s="205" t="s">
        <v>287</v>
      </c>
      <c r="H20110" s="207" t="s">
        <v>1039</v>
      </c>
      <c r="I20110" s="207" t="s">
        <v>245</v>
      </c>
      <c r="J20110" s="208">
        <v>-1181.07</v>
      </c>
      <c r="K20110" s="79" t="str">
        <f>IFERROR(IFERROR(VLOOKUP(I20110,'DE-PARA'!B:D,3,0),VLOOKUP(I20110,'DE-PARA'!C:D,2,0)),"NÃO ENCONTRADO")</f>
        <v>Materiais</v>
      </c>
      <c r="L20110" s="56" t="str">
        <f>VLOOKUP(K20110,'Base -Receita-Despesa'!$B:$AS,1,FALSE)</f>
        <v>Materiais</v>
      </c>
    </row>
    <row r="20111" spans="1:12" x14ac:dyDescent="0.3">
      <c r="A20111" s="286" t="str">
        <f t="shared" si="628"/>
        <v>2020</v>
      </c>
      <c r="B20111" s="205" t="s">
        <v>691</v>
      </c>
      <c r="C20111" s="205" t="s">
        <v>692</v>
      </c>
      <c r="D20111" s="72" t="str">
        <f t="shared" si="629"/>
        <v>set/2020</v>
      </c>
      <c r="E20111" s="206">
        <v>44092</v>
      </c>
      <c r="F20111" s="205">
        <v>442339</v>
      </c>
      <c r="G20111" s="205" t="s">
        <v>287</v>
      </c>
      <c r="H20111" s="207" t="s">
        <v>1039</v>
      </c>
      <c r="I20111" s="207" t="s">
        <v>245</v>
      </c>
      <c r="J20111" s="208">
        <v>-1215.94</v>
      </c>
      <c r="K20111" s="79" t="str">
        <f>IFERROR(IFERROR(VLOOKUP(I20111,'DE-PARA'!B:D,3,0),VLOOKUP(I20111,'DE-PARA'!C:D,2,0)),"NÃO ENCONTRADO")</f>
        <v>Materiais</v>
      </c>
      <c r="L20111" s="56" t="str">
        <f>VLOOKUP(K20111,'Base -Receita-Despesa'!$B:$AS,1,FALSE)</f>
        <v>Materiais</v>
      </c>
    </row>
    <row r="20112" spans="1:12" x14ac:dyDescent="0.3">
      <c r="A20112" s="286" t="str">
        <f t="shared" si="628"/>
        <v>2020</v>
      </c>
      <c r="B20112" s="205" t="s">
        <v>691</v>
      </c>
      <c r="C20112" s="205" t="s">
        <v>692</v>
      </c>
      <c r="D20112" s="72" t="str">
        <f t="shared" si="629"/>
        <v>set/2020</v>
      </c>
      <c r="E20112" s="206">
        <v>44092</v>
      </c>
      <c r="F20112" s="205">
        <v>442341</v>
      </c>
      <c r="G20112" s="205" t="s">
        <v>287</v>
      </c>
      <c r="H20112" s="207" t="s">
        <v>1039</v>
      </c>
      <c r="I20112" s="207" t="s">
        <v>245</v>
      </c>
      <c r="J20112" s="208">
        <v>-1215.94</v>
      </c>
      <c r="K20112" s="79" t="str">
        <f>IFERROR(IFERROR(VLOOKUP(I20112,'DE-PARA'!B:D,3,0),VLOOKUP(I20112,'DE-PARA'!C:D,2,0)),"NÃO ENCONTRADO")</f>
        <v>Materiais</v>
      </c>
      <c r="L20112" s="56" t="str">
        <f>VLOOKUP(K20112,'Base -Receita-Despesa'!$B:$AS,1,FALSE)</f>
        <v>Materiais</v>
      </c>
    </row>
    <row r="20113" spans="1:12" x14ac:dyDescent="0.3">
      <c r="A20113" s="286" t="str">
        <f t="shared" si="628"/>
        <v>2020</v>
      </c>
      <c r="B20113" s="205" t="s">
        <v>691</v>
      </c>
      <c r="C20113" s="205" t="s">
        <v>692</v>
      </c>
      <c r="D20113" s="72" t="str">
        <f t="shared" si="629"/>
        <v>set/2020</v>
      </c>
      <c r="E20113" s="206">
        <v>44092</v>
      </c>
      <c r="F20113" s="205">
        <v>442216</v>
      </c>
      <c r="G20113" s="205" t="s">
        <v>287</v>
      </c>
      <c r="H20113" s="207" t="s">
        <v>1039</v>
      </c>
      <c r="I20113" s="207" t="s">
        <v>245</v>
      </c>
      <c r="J20113" s="208">
        <v>-1215.94</v>
      </c>
      <c r="K20113" s="79" t="str">
        <f>IFERROR(IFERROR(VLOOKUP(I20113,'DE-PARA'!B:D,3,0),VLOOKUP(I20113,'DE-PARA'!C:D,2,0)),"NÃO ENCONTRADO")</f>
        <v>Materiais</v>
      </c>
      <c r="L20113" s="56" t="str">
        <f>VLOOKUP(K20113,'Base -Receita-Despesa'!$B:$AS,1,FALSE)</f>
        <v>Materiais</v>
      </c>
    </row>
    <row r="20114" spans="1:12" x14ac:dyDescent="0.3">
      <c r="A20114" s="286" t="str">
        <f t="shared" si="628"/>
        <v>2020</v>
      </c>
      <c r="B20114" s="205" t="s">
        <v>691</v>
      </c>
      <c r="C20114" s="205" t="s">
        <v>692</v>
      </c>
      <c r="D20114" s="72" t="str">
        <f t="shared" si="629"/>
        <v>set/2020</v>
      </c>
      <c r="E20114" s="206">
        <v>44092</v>
      </c>
      <c r="F20114" s="205">
        <v>442346</v>
      </c>
      <c r="G20114" s="205" t="s">
        <v>287</v>
      </c>
      <c r="H20114" s="207" t="s">
        <v>1039</v>
      </c>
      <c r="I20114" s="207" t="s">
        <v>245</v>
      </c>
      <c r="J20114" s="208">
        <v>-1215.94</v>
      </c>
      <c r="K20114" s="79" t="str">
        <f>IFERROR(IFERROR(VLOOKUP(I20114,'DE-PARA'!B:D,3,0),VLOOKUP(I20114,'DE-PARA'!C:D,2,0)),"NÃO ENCONTRADO")</f>
        <v>Materiais</v>
      </c>
      <c r="L20114" s="56" t="str">
        <f>VLOOKUP(K20114,'Base -Receita-Despesa'!$B:$AS,1,FALSE)</f>
        <v>Materiais</v>
      </c>
    </row>
    <row r="20115" spans="1:12" x14ac:dyDescent="0.3">
      <c r="A20115" s="286" t="str">
        <f t="shared" si="628"/>
        <v>2020</v>
      </c>
      <c r="B20115" s="205" t="s">
        <v>691</v>
      </c>
      <c r="C20115" s="205" t="s">
        <v>692</v>
      </c>
      <c r="D20115" s="72" t="str">
        <f t="shared" si="629"/>
        <v>set/2020</v>
      </c>
      <c r="E20115" s="206">
        <v>44092</v>
      </c>
      <c r="F20115" s="205">
        <v>443902</v>
      </c>
      <c r="G20115" s="205" t="s">
        <v>287</v>
      </c>
      <c r="H20115" s="207" t="s">
        <v>1039</v>
      </c>
      <c r="I20115" s="207" t="s">
        <v>245</v>
      </c>
      <c r="J20115" s="208">
        <v>-1215.94</v>
      </c>
      <c r="K20115" s="79" t="str">
        <f>IFERROR(IFERROR(VLOOKUP(I20115,'DE-PARA'!B:D,3,0),VLOOKUP(I20115,'DE-PARA'!C:D,2,0)),"NÃO ENCONTRADO")</f>
        <v>Materiais</v>
      </c>
      <c r="L20115" s="56" t="str">
        <f>VLOOKUP(K20115,'Base -Receita-Despesa'!$B:$AS,1,FALSE)</f>
        <v>Materiais</v>
      </c>
    </row>
    <row r="20116" spans="1:12" x14ac:dyDescent="0.3">
      <c r="A20116" s="286" t="str">
        <f t="shared" si="628"/>
        <v>2020</v>
      </c>
      <c r="B20116" s="205" t="s">
        <v>691</v>
      </c>
      <c r="C20116" s="205" t="s">
        <v>692</v>
      </c>
      <c r="D20116" s="72" t="str">
        <f t="shared" si="629"/>
        <v>set/2020</v>
      </c>
      <c r="E20116" s="206">
        <v>44092</v>
      </c>
      <c r="F20116" s="205">
        <v>445113</v>
      </c>
      <c r="G20116" s="205" t="s">
        <v>287</v>
      </c>
      <c r="H20116" s="207" t="s">
        <v>1039</v>
      </c>
      <c r="I20116" s="207" t="s">
        <v>245</v>
      </c>
      <c r="J20116" s="208">
        <v>-1215.94</v>
      </c>
      <c r="K20116" s="79" t="str">
        <f>IFERROR(IFERROR(VLOOKUP(I20116,'DE-PARA'!B:D,3,0),VLOOKUP(I20116,'DE-PARA'!C:D,2,0)),"NÃO ENCONTRADO")</f>
        <v>Materiais</v>
      </c>
      <c r="L20116" s="56" t="str">
        <f>VLOOKUP(K20116,'Base -Receita-Despesa'!$B:$AS,1,FALSE)</f>
        <v>Materiais</v>
      </c>
    </row>
    <row r="20117" spans="1:12" x14ac:dyDescent="0.3">
      <c r="A20117" s="286" t="str">
        <f t="shared" si="628"/>
        <v>2020</v>
      </c>
      <c r="B20117" s="205" t="s">
        <v>691</v>
      </c>
      <c r="C20117" s="205" t="s">
        <v>692</v>
      </c>
      <c r="D20117" s="72" t="str">
        <f t="shared" si="629"/>
        <v>set/2020</v>
      </c>
      <c r="E20117" s="206">
        <v>44092</v>
      </c>
      <c r="F20117" s="205">
        <v>447151</v>
      </c>
      <c r="G20117" s="205" t="s">
        <v>287</v>
      </c>
      <c r="H20117" s="207" t="s">
        <v>1039</v>
      </c>
      <c r="I20117" s="207" t="s">
        <v>245</v>
      </c>
      <c r="J20117" s="208">
        <v>-1215.94</v>
      </c>
      <c r="K20117" s="79" t="str">
        <f>IFERROR(IFERROR(VLOOKUP(I20117,'DE-PARA'!B:D,3,0),VLOOKUP(I20117,'DE-PARA'!C:D,2,0)),"NÃO ENCONTRADO")</f>
        <v>Materiais</v>
      </c>
      <c r="L20117" s="56" t="str">
        <f>VLOOKUP(K20117,'Base -Receita-Despesa'!$B:$AS,1,FALSE)</f>
        <v>Materiais</v>
      </c>
    </row>
    <row r="20118" spans="1:12" x14ac:dyDescent="0.3">
      <c r="A20118" s="286" t="str">
        <f t="shared" si="628"/>
        <v>2020</v>
      </c>
      <c r="B20118" s="205" t="s">
        <v>691</v>
      </c>
      <c r="C20118" s="205" t="s">
        <v>692</v>
      </c>
      <c r="D20118" s="72" t="str">
        <f t="shared" si="629"/>
        <v>set/2020</v>
      </c>
      <c r="E20118" s="206">
        <v>44092</v>
      </c>
      <c r="F20118" s="205">
        <v>446146</v>
      </c>
      <c r="G20118" s="205" t="s">
        <v>287</v>
      </c>
      <c r="H20118" s="207" t="s">
        <v>1039</v>
      </c>
      <c r="I20118" s="207" t="s">
        <v>245</v>
      </c>
      <c r="J20118" s="208">
        <v>-1215.94</v>
      </c>
      <c r="K20118" s="79" t="str">
        <f>IFERROR(IFERROR(VLOOKUP(I20118,'DE-PARA'!B:D,3,0),VLOOKUP(I20118,'DE-PARA'!C:D,2,0)),"NÃO ENCONTRADO")</f>
        <v>Materiais</v>
      </c>
      <c r="L20118" s="56" t="str">
        <f>VLOOKUP(K20118,'Base -Receita-Despesa'!$B:$AS,1,FALSE)</f>
        <v>Materiais</v>
      </c>
    </row>
    <row r="20119" spans="1:12" x14ac:dyDescent="0.3">
      <c r="A20119" s="286" t="str">
        <f t="shared" si="628"/>
        <v>2020</v>
      </c>
      <c r="B20119" s="205" t="s">
        <v>691</v>
      </c>
      <c r="C20119" s="205" t="s">
        <v>692</v>
      </c>
      <c r="D20119" s="72" t="str">
        <f t="shared" si="629"/>
        <v>set/2020</v>
      </c>
      <c r="E20119" s="206">
        <v>44092</v>
      </c>
      <c r="F20119" s="205">
        <v>446051</v>
      </c>
      <c r="G20119" s="205" t="s">
        <v>287</v>
      </c>
      <c r="H20119" s="207" t="s">
        <v>1039</v>
      </c>
      <c r="I20119" s="207" t="s">
        <v>245</v>
      </c>
      <c r="J20119" s="208">
        <v>-1215.94</v>
      </c>
      <c r="K20119" s="79" t="str">
        <f>IFERROR(IFERROR(VLOOKUP(I20119,'DE-PARA'!B:D,3,0),VLOOKUP(I20119,'DE-PARA'!C:D,2,0)),"NÃO ENCONTRADO")</f>
        <v>Materiais</v>
      </c>
      <c r="L20119" s="56" t="str">
        <f>VLOOKUP(K20119,'Base -Receita-Despesa'!$B:$AS,1,FALSE)</f>
        <v>Materiais</v>
      </c>
    </row>
    <row r="20120" spans="1:12" x14ac:dyDescent="0.3">
      <c r="A20120" s="286" t="str">
        <f t="shared" si="628"/>
        <v>2020</v>
      </c>
      <c r="B20120" s="205" t="s">
        <v>691</v>
      </c>
      <c r="C20120" s="205" t="s">
        <v>692</v>
      </c>
      <c r="D20120" s="72" t="str">
        <f t="shared" si="629"/>
        <v>set/2020</v>
      </c>
      <c r="E20120" s="206">
        <v>44092</v>
      </c>
      <c r="F20120" s="205">
        <v>443912</v>
      </c>
      <c r="G20120" s="205" t="s">
        <v>287</v>
      </c>
      <c r="H20120" s="207" t="s">
        <v>1039</v>
      </c>
      <c r="I20120" s="207" t="s">
        <v>245</v>
      </c>
      <c r="J20120" s="208">
        <v>-1628.14</v>
      </c>
      <c r="K20120" s="79" t="str">
        <f>IFERROR(IFERROR(VLOOKUP(I20120,'DE-PARA'!B:D,3,0),VLOOKUP(I20120,'DE-PARA'!C:D,2,0)),"NÃO ENCONTRADO")</f>
        <v>Materiais</v>
      </c>
      <c r="L20120" s="56" t="str">
        <f>VLOOKUP(K20120,'Base -Receita-Despesa'!$B:$AS,1,FALSE)</f>
        <v>Materiais</v>
      </c>
    </row>
    <row r="20121" spans="1:12" x14ac:dyDescent="0.3">
      <c r="A20121" s="286" t="str">
        <f t="shared" si="628"/>
        <v>2020</v>
      </c>
      <c r="B20121" s="205" t="s">
        <v>691</v>
      </c>
      <c r="C20121" s="205" t="s">
        <v>692</v>
      </c>
      <c r="D20121" s="72" t="str">
        <f t="shared" si="629"/>
        <v>set/2020</v>
      </c>
      <c r="E20121" s="206">
        <v>44092</v>
      </c>
      <c r="F20121" s="205">
        <v>442725</v>
      </c>
      <c r="G20121" s="205" t="s">
        <v>287</v>
      </c>
      <c r="H20121" s="207" t="s">
        <v>1039</v>
      </c>
      <c r="I20121" s="207" t="s">
        <v>245</v>
      </c>
      <c r="J20121" s="208">
        <v>-3256.29</v>
      </c>
      <c r="K20121" s="79" t="str">
        <f>IFERROR(IFERROR(VLOOKUP(I20121,'DE-PARA'!B:D,3,0),VLOOKUP(I20121,'DE-PARA'!C:D,2,0)),"NÃO ENCONTRADO")</f>
        <v>Materiais</v>
      </c>
      <c r="L20121" s="56" t="str">
        <f>VLOOKUP(K20121,'Base -Receita-Despesa'!$B:$AS,1,FALSE)</f>
        <v>Materiais</v>
      </c>
    </row>
    <row r="20122" spans="1:12" x14ac:dyDescent="0.3">
      <c r="A20122" s="286" t="str">
        <f t="shared" si="628"/>
        <v>2020</v>
      </c>
      <c r="B20122" s="205" t="s">
        <v>691</v>
      </c>
      <c r="C20122" s="205" t="s">
        <v>692</v>
      </c>
      <c r="D20122" s="72" t="str">
        <f t="shared" si="629"/>
        <v>set/2020</v>
      </c>
      <c r="E20122" s="206">
        <v>44092</v>
      </c>
      <c r="F20122" s="205">
        <v>16033</v>
      </c>
      <c r="G20122" s="205" t="s">
        <v>287</v>
      </c>
      <c r="H20122" s="207" t="s">
        <v>2091</v>
      </c>
      <c r="I20122" s="207" t="s">
        <v>118</v>
      </c>
      <c r="J20122" s="207">
        <v>-675.4</v>
      </c>
      <c r="K20122" s="79" t="str">
        <f>IFERROR(IFERROR(VLOOKUP(I20122,'DE-PARA'!B:D,3,0),VLOOKUP(I20122,'DE-PARA'!C:D,2,0)),"NÃO ENCONTRADO")</f>
        <v>Serviços</v>
      </c>
      <c r="L20122" s="56" t="str">
        <f>VLOOKUP(K20122,'Base -Receita-Despesa'!$B:$AS,1,FALSE)</f>
        <v>Serviços</v>
      </c>
    </row>
    <row r="20123" spans="1:12" x14ac:dyDescent="0.3">
      <c r="A20123" s="286" t="str">
        <f t="shared" si="628"/>
        <v>2020</v>
      </c>
      <c r="B20123" s="205" t="s">
        <v>691</v>
      </c>
      <c r="C20123" s="205" t="s">
        <v>692</v>
      </c>
      <c r="D20123" s="72" t="str">
        <f t="shared" si="629"/>
        <v>set/2020</v>
      </c>
      <c r="E20123" s="206">
        <v>44092</v>
      </c>
      <c r="F20123" s="205">
        <v>15818</v>
      </c>
      <c r="G20123" s="205" t="s">
        <v>287</v>
      </c>
      <c r="H20123" s="207" t="s">
        <v>2091</v>
      </c>
      <c r="I20123" s="207" t="s">
        <v>118</v>
      </c>
      <c r="J20123" s="207">
        <v>-608.85</v>
      </c>
      <c r="K20123" s="79" t="str">
        <f>IFERROR(IFERROR(VLOOKUP(I20123,'DE-PARA'!B:D,3,0),VLOOKUP(I20123,'DE-PARA'!C:D,2,0)),"NÃO ENCONTRADO")</f>
        <v>Serviços</v>
      </c>
      <c r="L20123" s="56" t="str">
        <f>VLOOKUP(K20123,'Base -Receita-Despesa'!$B:$AS,1,FALSE)</f>
        <v>Serviços</v>
      </c>
    </row>
    <row r="20124" spans="1:12" x14ac:dyDescent="0.3">
      <c r="A20124" s="286" t="str">
        <f t="shared" si="628"/>
        <v>2020</v>
      </c>
      <c r="B20124" s="205" t="s">
        <v>691</v>
      </c>
      <c r="C20124" s="205" t="s">
        <v>692</v>
      </c>
      <c r="D20124" s="72" t="str">
        <f t="shared" si="629"/>
        <v>set/2020</v>
      </c>
      <c r="E20124" s="206">
        <v>44092</v>
      </c>
      <c r="F20124" s="205">
        <v>17467</v>
      </c>
      <c r="G20124" s="205" t="s">
        <v>287</v>
      </c>
      <c r="H20124" s="207" t="s">
        <v>3167</v>
      </c>
      <c r="I20124" s="207" t="s">
        <v>249</v>
      </c>
      <c r="J20124" s="208">
        <v>-8289.4</v>
      </c>
      <c r="K20124" s="79" t="str">
        <f>IFERROR(IFERROR(VLOOKUP(I20124,'DE-PARA'!B:D,3,0),VLOOKUP(I20124,'DE-PARA'!C:D,2,0)),"NÃO ENCONTRADO")</f>
        <v>Materiais</v>
      </c>
      <c r="L20124" s="56" t="str">
        <f>VLOOKUP(K20124,'Base -Receita-Despesa'!$B:$AS,1,FALSE)</f>
        <v>Materiais</v>
      </c>
    </row>
    <row r="20125" spans="1:12" x14ac:dyDescent="0.3">
      <c r="A20125" s="286" t="str">
        <f t="shared" si="628"/>
        <v>2020</v>
      </c>
      <c r="B20125" s="205" t="s">
        <v>691</v>
      </c>
      <c r="C20125" s="205" t="s">
        <v>692</v>
      </c>
      <c r="D20125" s="72" t="str">
        <f t="shared" si="629"/>
        <v>set/2020</v>
      </c>
      <c r="E20125" s="206">
        <v>44092</v>
      </c>
      <c r="F20125" s="205">
        <v>17430</v>
      </c>
      <c r="G20125" s="205" t="s">
        <v>287</v>
      </c>
      <c r="H20125" s="207" t="s">
        <v>3167</v>
      </c>
      <c r="I20125" s="207" t="s">
        <v>249</v>
      </c>
      <c r="J20125" s="208">
        <v>-3571</v>
      </c>
      <c r="K20125" s="79" t="str">
        <f>IFERROR(IFERROR(VLOOKUP(I20125,'DE-PARA'!B:D,3,0),VLOOKUP(I20125,'DE-PARA'!C:D,2,0)),"NÃO ENCONTRADO")</f>
        <v>Materiais</v>
      </c>
      <c r="L20125" s="56" t="str">
        <f>VLOOKUP(K20125,'Base -Receita-Despesa'!$B:$AS,1,FALSE)</f>
        <v>Materiais</v>
      </c>
    </row>
    <row r="20126" spans="1:12" x14ac:dyDescent="0.3">
      <c r="A20126" s="286" t="str">
        <f t="shared" si="628"/>
        <v>2020</v>
      </c>
      <c r="B20126" s="205" t="s">
        <v>691</v>
      </c>
      <c r="C20126" s="205" t="s">
        <v>692</v>
      </c>
      <c r="D20126" s="72" t="str">
        <f t="shared" si="629"/>
        <v>set/2020</v>
      </c>
      <c r="E20126" s="206">
        <v>44092</v>
      </c>
      <c r="F20126" s="205">
        <v>1806</v>
      </c>
      <c r="G20126" s="205" t="s">
        <v>287</v>
      </c>
      <c r="H20126" s="207" t="s">
        <v>2838</v>
      </c>
      <c r="I20126" s="207" t="s">
        <v>150</v>
      </c>
      <c r="J20126" s="208">
        <v>-37540</v>
      </c>
      <c r="K20126" s="79" t="str">
        <f>IFERROR(IFERROR(VLOOKUP(I20126,'DE-PARA'!B:D,3,0),VLOOKUP(I20126,'DE-PARA'!C:D,2,0)),"NÃO ENCONTRADO")</f>
        <v>Serviços</v>
      </c>
      <c r="L20126" s="56" t="str">
        <f>VLOOKUP(K20126,'Base -Receita-Despesa'!$B:$AS,1,FALSE)</f>
        <v>Serviços</v>
      </c>
    </row>
    <row r="20127" spans="1:12" x14ac:dyDescent="0.3">
      <c r="A20127" s="286" t="str">
        <f t="shared" si="628"/>
        <v>2020</v>
      </c>
      <c r="B20127" s="205" t="s">
        <v>691</v>
      </c>
      <c r="C20127" s="205" t="s">
        <v>692</v>
      </c>
      <c r="D20127" s="72" t="str">
        <f t="shared" si="629"/>
        <v>set/2020</v>
      </c>
      <c r="E20127" s="206">
        <v>44092</v>
      </c>
      <c r="F20127" s="205" t="s">
        <v>3221</v>
      </c>
      <c r="G20127" s="205" t="s">
        <v>287</v>
      </c>
      <c r="H20127" s="207" t="s">
        <v>2838</v>
      </c>
      <c r="I20127" s="207" t="s">
        <v>150</v>
      </c>
      <c r="J20127" s="208">
        <v>-2036.8</v>
      </c>
      <c r="K20127" s="79" t="str">
        <f>IFERROR(IFERROR(VLOOKUP(I20127,'DE-PARA'!B:D,3,0),VLOOKUP(I20127,'DE-PARA'!C:D,2,0)),"NÃO ENCONTRADO")</f>
        <v>Serviços</v>
      </c>
      <c r="L20127" s="56" t="str">
        <f>VLOOKUP(K20127,'Base -Receita-Despesa'!$B:$AS,1,FALSE)</f>
        <v>Serviços</v>
      </c>
    </row>
    <row r="20128" spans="1:12" x14ac:dyDescent="0.3">
      <c r="A20128" s="286" t="str">
        <f t="shared" si="628"/>
        <v>2020</v>
      </c>
      <c r="B20128" s="205" t="s">
        <v>691</v>
      </c>
      <c r="C20128" s="205" t="s">
        <v>692</v>
      </c>
      <c r="D20128" s="72" t="str">
        <f t="shared" si="629"/>
        <v>set/2020</v>
      </c>
      <c r="E20128" s="206">
        <v>44092</v>
      </c>
      <c r="F20128" s="205">
        <v>1231440</v>
      </c>
      <c r="G20128" s="205" t="s">
        <v>289</v>
      </c>
      <c r="H20128" s="207" t="s">
        <v>389</v>
      </c>
      <c r="I20128" s="207" t="s">
        <v>241</v>
      </c>
      <c r="J20128" s="207">
        <v>-743.63</v>
      </c>
      <c r="K20128" s="79" t="str">
        <f>IFERROR(IFERROR(VLOOKUP(I20128,'DE-PARA'!B:D,3,0),VLOOKUP(I20128,'DE-PARA'!C:D,2,0)),"NÃO ENCONTRADO")</f>
        <v>Materiais</v>
      </c>
      <c r="L20128" s="56" t="str">
        <f>VLOOKUP(K20128,'Base -Receita-Despesa'!$B:$AS,1,FALSE)</f>
        <v>Materiais</v>
      </c>
    </row>
    <row r="20129" spans="1:12" x14ac:dyDescent="0.3">
      <c r="A20129" s="286" t="str">
        <f t="shared" si="628"/>
        <v>2020</v>
      </c>
      <c r="B20129" s="205" t="s">
        <v>691</v>
      </c>
      <c r="C20129" s="205" t="s">
        <v>692</v>
      </c>
      <c r="D20129" s="72" t="str">
        <f t="shared" si="629"/>
        <v>set/2020</v>
      </c>
      <c r="E20129" s="206">
        <v>44092</v>
      </c>
      <c r="F20129" s="205">
        <v>1231440</v>
      </c>
      <c r="G20129" s="205" t="s">
        <v>303</v>
      </c>
      <c r="H20129" s="207" t="s">
        <v>389</v>
      </c>
      <c r="I20129" s="207" t="s">
        <v>241</v>
      </c>
      <c r="J20129" s="207">
        <v>-743.64</v>
      </c>
      <c r="K20129" s="79" t="str">
        <f>IFERROR(IFERROR(VLOOKUP(I20129,'DE-PARA'!B:D,3,0),VLOOKUP(I20129,'DE-PARA'!C:D,2,0)),"NÃO ENCONTRADO")</f>
        <v>Materiais</v>
      </c>
      <c r="L20129" s="56" t="str">
        <f>VLOOKUP(K20129,'Base -Receita-Despesa'!$B:$AS,1,FALSE)</f>
        <v>Materiais</v>
      </c>
    </row>
    <row r="20130" spans="1:12" x14ac:dyDescent="0.3">
      <c r="A20130" s="286" t="str">
        <f t="shared" si="628"/>
        <v>2020</v>
      </c>
      <c r="B20130" s="205" t="s">
        <v>691</v>
      </c>
      <c r="C20130" s="205" t="s">
        <v>692</v>
      </c>
      <c r="D20130" s="72" t="str">
        <f t="shared" si="629"/>
        <v>set/2020</v>
      </c>
      <c r="E20130" s="206">
        <v>44092</v>
      </c>
      <c r="F20130" s="205">
        <v>1232693</v>
      </c>
      <c r="G20130" s="205" t="s">
        <v>317</v>
      </c>
      <c r="H20130" s="207" t="s">
        <v>389</v>
      </c>
      <c r="I20130" s="207" t="s">
        <v>241</v>
      </c>
      <c r="J20130" s="208">
        <v>-2049.5500000000002</v>
      </c>
      <c r="K20130" s="79" t="str">
        <f>IFERROR(IFERROR(VLOOKUP(I20130,'DE-PARA'!B:D,3,0),VLOOKUP(I20130,'DE-PARA'!C:D,2,0)),"NÃO ENCONTRADO")</f>
        <v>Materiais</v>
      </c>
      <c r="L20130" s="56" t="str">
        <f>VLOOKUP(K20130,'Base -Receita-Despesa'!$B:$AS,1,FALSE)</f>
        <v>Materiais</v>
      </c>
    </row>
    <row r="20131" spans="1:12" x14ac:dyDescent="0.3">
      <c r="A20131" s="286" t="str">
        <f t="shared" si="628"/>
        <v>2020</v>
      </c>
      <c r="B20131" s="205" t="s">
        <v>691</v>
      </c>
      <c r="C20131" s="205" t="s">
        <v>692</v>
      </c>
      <c r="D20131" s="72" t="str">
        <f t="shared" si="629"/>
        <v>set/2020</v>
      </c>
      <c r="E20131" s="206">
        <v>44092</v>
      </c>
      <c r="F20131" s="205">
        <v>1213569</v>
      </c>
      <c r="G20131" s="205" t="s">
        <v>293</v>
      </c>
      <c r="H20131" s="207" t="s">
        <v>389</v>
      </c>
      <c r="I20131" s="207" t="s">
        <v>241</v>
      </c>
      <c r="J20131" s="208">
        <v>-10455</v>
      </c>
      <c r="K20131" s="79" t="str">
        <f>IFERROR(IFERROR(VLOOKUP(I20131,'DE-PARA'!B:D,3,0),VLOOKUP(I20131,'DE-PARA'!C:D,2,0)),"NÃO ENCONTRADO")</f>
        <v>Materiais</v>
      </c>
      <c r="L20131" s="56" t="str">
        <f>VLOOKUP(K20131,'Base -Receita-Despesa'!$B:$AS,1,FALSE)</f>
        <v>Materiais</v>
      </c>
    </row>
    <row r="20132" spans="1:12" x14ac:dyDescent="0.3">
      <c r="A20132" s="286" t="str">
        <f t="shared" si="628"/>
        <v>2020</v>
      </c>
      <c r="B20132" s="205" t="s">
        <v>691</v>
      </c>
      <c r="C20132" s="205" t="s">
        <v>692</v>
      </c>
      <c r="D20132" s="72" t="str">
        <f t="shared" si="629"/>
        <v>set/2020</v>
      </c>
      <c r="E20132" s="206">
        <v>44092</v>
      </c>
      <c r="F20132" s="205">
        <v>1227896</v>
      </c>
      <c r="G20132" s="205" t="s">
        <v>313</v>
      </c>
      <c r="H20132" s="207" t="s">
        <v>389</v>
      </c>
      <c r="I20132" s="207" t="s">
        <v>241</v>
      </c>
      <c r="J20132" s="208">
        <v>-4352.1400000000003</v>
      </c>
      <c r="K20132" s="79" t="str">
        <f>IFERROR(IFERROR(VLOOKUP(I20132,'DE-PARA'!B:D,3,0),VLOOKUP(I20132,'DE-PARA'!C:D,2,0)),"NÃO ENCONTRADO")</f>
        <v>Materiais</v>
      </c>
      <c r="L20132" s="56" t="str">
        <f>VLOOKUP(K20132,'Base -Receita-Despesa'!$B:$AS,1,FALSE)</f>
        <v>Materiais</v>
      </c>
    </row>
    <row r="20133" spans="1:12" x14ac:dyDescent="0.3">
      <c r="A20133" s="286" t="str">
        <f t="shared" si="628"/>
        <v>2020</v>
      </c>
      <c r="B20133" s="205" t="s">
        <v>691</v>
      </c>
      <c r="C20133" s="205" t="s">
        <v>692</v>
      </c>
      <c r="D20133" s="72" t="str">
        <f t="shared" si="629"/>
        <v>set/2020</v>
      </c>
      <c r="E20133" s="206">
        <v>44092</v>
      </c>
      <c r="F20133" s="205">
        <v>1227896</v>
      </c>
      <c r="G20133" s="205" t="s">
        <v>317</v>
      </c>
      <c r="H20133" s="207" t="s">
        <v>389</v>
      </c>
      <c r="I20133" s="207" t="s">
        <v>241</v>
      </c>
      <c r="J20133" s="208">
        <v>-4491.3900000000003</v>
      </c>
      <c r="K20133" s="79" t="str">
        <f>IFERROR(IFERROR(VLOOKUP(I20133,'DE-PARA'!B:D,3,0),VLOOKUP(I20133,'DE-PARA'!C:D,2,0)),"NÃO ENCONTRADO")</f>
        <v>Materiais</v>
      </c>
      <c r="L20133" s="56" t="str">
        <f>VLOOKUP(K20133,'Base -Receita-Despesa'!$B:$AS,1,FALSE)</f>
        <v>Materiais</v>
      </c>
    </row>
    <row r="20134" spans="1:12" x14ac:dyDescent="0.3">
      <c r="A20134" s="286" t="str">
        <f t="shared" si="628"/>
        <v>2020</v>
      </c>
      <c r="B20134" s="205" t="s">
        <v>691</v>
      </c>
      <c r="C20134" s="205" t="s">
        <v>692</v>
      </c>
      <c r="D20134" s="72" t="str">
        <f t="shared" si="629"/>
        <v>set/2020</v>
      </c>
      <c r="E20134" s="206">
        <v>44092</v>
      </c>
      <c r="F20134" s="205">
        <v>1238728</v>
      </c>
      <c r="G20134" s="205" t="s">
        <v>317</v>
      </c>
      <c r="H20134" s="207" t="s">
        <v>389</v>
      </c>
      <c r="I20134" s="207" t="s">
        <v>241</v>
      </c>
      <c r="J20134" s="208">
        <v>-2359.9699999999998</v>
      </c>
      <c r="K20134" s="79" t="str">
        <f>IFERROR(IFERROR(VLOOKUP(I20134,'DE-PARA'!B:D,3,0),VLOOKUP(I20134,'DE-PARA'!C:D,2,0)),"NÃO ENCONTRADO")</f>
        <v>Materiais</v>
      </c>
      <c r="L20134" s="56" t="str">
        <f>VLOOKUP(K20134,'Base -Receita-Despesa'!$B:$AS,1,FALSE)</f>
        <v>Materiais</v>
      </c>
    </row>
    <row r="20135" spans="1:12" x14ac:dyDescent="0.3">
      <c r="A20135" s="286" t="str">
        <f t="shared" si="628"/>
        <v>2020</v>
      </c>
      <c r="B20135" s="205" t="s">
        <v>691</v>
      </c>
      <c r="C20135" s="205" t="s">
        <v>692</v>
      </c>
      <c r="D20135" s="72" t="str">
        <f t="shared" si="629"/>
        <v>set/2020</v>
      </c>
      <c r="E20135" s="206">
        <v>44092</v>
      </c>
      <c r="F20135" s="205">
        <v>1238729</v>
      </c>
      <c r="G20135" s="205" t="s">
        <v>317</v>
      </c>
      <c r="H20135" s="207" t="s">
        <v>389</v>
      </c>
      <c r="I20135" s="207" t="s">
        <v>241</v>
      </c>
      <c r="J20135" s="208">
        <v>-6254.82</v>
      </c>
      <c r="K20135" s="79" t="str">
        <f>IFERROR(IFERROR(VLOOKUP(I20135,'DE-PARA'!B:D,3,0),VLOOKUP(I20135,'DE-PARA'!C:D,2,0)),"NÃO ENCONTRADO")</f>
        <v>Materiais</v>
      </c>
      <c r="L20135" s="56" t="str">
        <f>VLOOKUP(K20135,'Base -Receita-Despesa'!$B:$AS,1,FALSE)</f>
        <v>Materiais</v>
      </c>
    </row>
    <row r="20136" spans="1:12" x14ac:dyDescent="0.3">
      <c r="A20136" s="286" t="str">
        <f t="shared" si="628"/>
        <v>2020</v>
      </c>
      <c r="B20136" s="205" t="s">
        <v>691</v>
      </c>
      <c r="C20136" s="205" t="s">
        <v>692</v>
      </c>
      <c r="D20136" s="72" t="str">
        <f t="shared" si="629"/>
        <v>set/2020</v>
      </c>
      <c r="E20136" s="206">
        <v>44092</v>
      </c>
      <c r="F20136" s="205" t="s">
        <v>2948</v>
      </c>
      <c r="G20136" s="205" t="s">
        <v>287</v>
      </c>
      <c r="H20136" s="207" t="s">
        <v>294</v>
      </c>
      <c r="I20136" s="207" t="s">
        <v>229</v>
      </c>
      <c r="J20136" s="208">
        <v>-15488.88</v>
      </c>
      <c r="K20136" s="79" t="str">
        <f>IFERROR(IFERROR(VLOOKUP(I20136,'DE-PARA'!B:D,3,0),VLOOKUP(I20136,'DE-PARA'!C:D,2,0)),"NÃO ENCONTRADO")</f>
        <v>Reembolso de Rateios(-)</v>
      </c>
      <c r="L20136" s="56" t="str">
        <f>VLOOKUP(K20136,'Base -Receita-Despesa'!$B:$AS,1,FALSE)</f>
        <v>Reembolso de Rateios(-)</v>
      </c>
    </row>
    <row r="20137" spans="1:12" x14ac:dyDescent="0.3">
      <c r="A20137" s="286" t="str">
        <f t="shared" si="628"/>
        <v>2020</v>
      </c>
      <c r="B20137" s="205" t="s">
        <v>691</v>
      </c>
      <c r="C20137" s="205" t="s">
        <v>692</v>
      </c>
      <c r="D20137" s="72" t="str">
        <f t="shared" si="629"/>
        <v>set/2020</v>
      </c>
      <c r="E20137" s="206">
        <v>44092</v>
      </c>
      <c r="F20137" s="205" t="s">
        <v>210</v>
      </c>
      <c r="G20137" s="205" t="s">
        <v>287</v>
      </c>
      <c r="H20137" s="207" t="s">
        <v>196</v>
      </c>
      <c r="I20137" s="207" t="s">
        <v>130</v>
      </c>
      <c r="J20137" s="207">
        <v>-10</v>
      </c>
      <c r="K20137" s="79" t="str">
        <f>IFERROR(IFERROR(VLOOKUP(I20137,'DE-PARA'!B:D,3,0),VLOOKUP(I20137,'DE-PARA'!C:D,2,0)),"NÃO ENCONTRADO")</f>
        <v>Outras Saídas</v>
      </c>
      <c r="L20137" s="56" t="str">
        <f>VLOOKUP(K20137,'Base -Receita-Despesa'!$B:$AS,1,FALSE)</f>
        <v>Outras Saídas</v>
      </c>
    </row>
    <row r="20138" spans="1:12" x14ac:dyDescent="0.3">
      <c r="A20138" s="286" t="str">
        <f t="shared" si="628"/>
        <v>2020</v>
      </c>
      <c r="B20138" s="205" t="s">
        <v>691</v>
      </c>
      <c r="C20138" s="205" t="s">
        <v>692</v>
      </c>
      <c r="D20138" s="72" t="str">
        <f t="shared" si="629"/>
        <v>set/2020</v>
      </c>
      <c r="E20138" s="206">
        <v>44092</v>
      </c>
      <c r="F20138" s="205" t="s">
        <v>210</v>
      </c>
      <c r="G20138" s="205" t="s">
        <v>287</v>
      </c>
      <c r="H20138" s="207" t="s">
        <v>196</v>
      </c>
      <c r="I20138" s="207" t="s">
        <v>130</v>
      </c>
      <c r="J20138" s="207">
        <v>-10</v>
      </c>
      <c r="K20138" s="79" t="str">
        <f>IFERROR(IFERROR(VLOOKUP(I20138,'DE-PARA'!B:D,3,0),VLOOKUP(I20138,'DE-PARA'!C:D,2,0)),"NÃO ENCONTRADO")</f>
        <v>Outras Saídas</v>
      </c>
      <c r="L20138" s="56" t="str">
        <f>VLOOKUP(K20138,'Base -Receita-Despesa'!$B:$AS,1,FALSE)</f>
        <v>Outras Saídas</v>
      </c>
    </row>
    <row r="20139" spans="1:12" x14ac:dyDescent="0.3">
      <c r="A20139" s="286" t="str">
        <f t="shared" si="628"/>
        <v>2020</v>
      </c>
      <c r="B20139" s="205" t="s">
        <v>691</v>
      </c>
      <c r="C20139" s="205" t="s">
        <v>692</v>
      </c>
      <c r="D20139" s="72" t="str">
        <f t="shared" si="629"/>
        <v>set/2020</v>
      </c>
      <c r="E20139" s="206">
        <v>44092</v>
      </c>
      <c r="F20139" s="205" t="s">
        <v>210</v>
      </c>
      <c r="G20139" s="205" t="s">
        <v>287</v>
      </c>
      <c r="H20139" s="207" t="s">
        <v>196</v>
      </c>
      <c r="I20139" s="207" t="s">
        <v>130</v>
      </c>
      <c r="J20139" s="207">
        <v>-10</v>
      </c>
      <c r="K20139" s="79" t="str">
        <f>IFERROR(IFERROR(VLOOKUP(I20139,'DE-PARA'!B:D,3,0),VLOOKUP(I20139,'DE-PARA'!C:D,2,0)),"NÃO ENCONTRADO")</f>
        <v>Outras Saídas</v>
      </c>
      <c r="L20139" s="56" t="str">
        <f>VLOOKUP(K20139,'Base -Receita-Despesa'!$B:$AS,1,FALSE)</f>
        <v>Outras Saídas</v>
      </c>
    </row>
    <row r="20140" spans="1:12" x14ac:dyDescent="0.3">
      <c r="A20140" s="286" t="str">
        <f t="shared" si="628"/>
        <v>2020</v>
      </c>
      <c r="B20140" s="205" t="s">
        <v>691</v>
      </c>
      <c r="C20140" s="205" t="s">
        <v>692</v>
      </c>
      <c r="D20140" s="72" t="str">
        <f t="shared" si="629"/>
        <v>set/2020</v>
      </c>
      <c r="E20140" s="206">
        <v>44092</v>
      </c>
      <c r="F20140" s="205" t="s">
        <v>210</v>
      </c>
      <c r="G20140" s="205" t="s">
        <v>287</v>
      </c>
      <c r="H20140" s="207" t="s">
        <v>196</v>
      </c>
      <c r="I20140" s="207" t="s">
        <v>130</v>
      </c>
      <c r="J20140" s="207">
        <v>-10</v>
      </c>
      <c r="K20140" s="79" t="str">
        <f>IFERROR(IFERROR(VLOOKUP(I20140,'DE-PARA'!B:D,3,0),VLOOKUP(I20140,'DE-PARA'!C:D,2,0)),"NÃO ENCONTRADO")</f>
        <v>Outras Saídas</v>
      </c>
      <c r="L20140" s="56" t="str">
        <f>VLOOKUP(K20140,'Base -Receita-Despesa'!$B:$AS,1,FALSE)</f>
        <v>Outras Saídas</v>
      </c>
    </row>
    <row r="20141" spans="1:12" x14ac:dyDescent="0.3">
      <c r="A20141" s="286" t="str">
        <f t="shared" si="628"/>
        <v>2020</v>
      </c>
      <c r="B20141" s="205" t="s">
        <v>691</v>
      </c>
      <c r="C20141" s="205" t="s">
        <v>692</v>
      </c>
      <c r="D20141" s="72" t="str">
        <f t="shared" si="629"/>
        <v>set/2020</v>
      </c>
      <c r="E20141" s="206">
        <v>44092</v>
      </c>
      <c r="F20141" s="205" t="s">
        <v>210</v>
      </c>
      <c r="G20141" s="205" t="s">
        <v>287</v>
      </c>
      <c r="H20141" s="207" t="s">
        <v>196</v>
      </c>
      <c r="I20141" s="207" t="s">
        <v>130</v>
      </c>
      <c r="J20141" s="207">
        <v>-10</v>
      </c>
      <c r="K20141" s="79" t="str">
        <f>IFERROR(IFERROR(VLOOKUP(I20141,'DE-PARA'!B:D,3,0),VLOOKUP(I20141,'DE-PARA'!C:D,2,0)),"NÃO ENCONTRADO")</f>
        <v>Outras Saídas</v>
      </c>
      <c r="L20141" s="56" t="str">
        <f>VLOOKUP(K20141,'Base -Receita-Despesa'!$B:$AS,1,FALSE)</f>
        <v>Outras Saídas</v>
      </c>
    </row>
    <row r="20142" spans="1:12" x14ac:dyDescent="0.3">
      <c r="A20142" s="286" t="str">
        <f t="shared" si="628"/>
        <v>2020</v>
      </c>
      <c r="B20142" s="205" t="s">
        <v>691</v>
      </c>
      <c r="C20142" s="205" t="s">
        <v>692</v>
      </c>
      <c r="D20142" s="72" t="str">
        <f t="shared" si="629"/>
        <v>set/2020</v>
      </c>
      <c r="E20142" s="206">
        <v>44092</v>
      </c>
      <c r="F20142" s="205" t="s">
        <v>210</v>
      </c>
      <c r="G20142" s="205" t="s">
        <v>287</v>
      </c>
      <c r="H20142" s="207" t="s">
        <v>196</v>
      </c>
      <c r="I20142" s="207" t="s">
        <v>130</v>
      </c>
      <c r="J20142" s="207">
        <v>-10</v>
      </c>
      <c r="K20142" s="79" t="str">
        <f>IFERROR(IFERROR(VLOOKUP(I20142,'DE-PARA'!B:D,3,0),VLOOKUP(I20142,'DE-PARA'!C:D,2,0)),"NÃO ENCONTRADO")</f>
        <v>Outras Saídas</v>
      </c>
      <c r="L20142" s="56" t="str">
        <f>VLOOKUP(K20142,'Base -Receita-Despesa'!$B:$AS,1,FALSE)</f>
        <v>Outras Saídas</v>
      </c>
    </row>
    <row r="20143" spans="1:12" x14ac:dyDescent="0.3">
      <c r="A20143" s="286" t="str">
        <f t="shared" si="628"/>
        <v>2020</v>
      </c>
      <c r="B20143" s="205" t="s">
        <v>691</v>
      </c>
      <c r="C20143" s="205" t="s">
        <v>692</v>
      </c>
      <c r="D20143" s="72" t="str">
        <f t="shared" si="629"/>
        <v>set/2020</v>
      </c>
      <c r="E20143" s="206">
        <v>44092</v>
      </c>
      <c r="F20143" s="205" t="s">
        <v>210</v>
      </c>
      <c r="G20143" s="205" t="s">
        <v>287</v>
      </c>
      <c r="H20143" s="207" t="s">
        <v>196</v>
      </c>
      <c r="I20143" s="207" t="s">
        <v>130</v>
      </c>
      <c r="J20143" s="207">
        <v>-10</v>
      </c>
      <c r="K20143" s="79" t="str">
        <f>IFERROR(IFERROR(VLOOKUP(I20143,'DE-PARA'!B:D,3,0),VLOOKUP(I20143,'DE-PARA'!C:D,2,0)),"NÃO ENCONTRADO")</f>
        <v>Outras Saídas</v>
      </c>
      <c r="L20143" s="56" t="str">
        <f>VLOOKUP(K20143,'Base -Receita-Despesa'!$B:$AS,1,FALSE)</f>
        <v>Outras Saídas</v>
      </c>
    </row>
    <row r="20144" spans="1:12" x14ac:dyDescent="0.3">
      <c r="A20144" s="286" t="str">
        <f t="shared" si="628"/>
        <v>2020</v>
      </c>
      <c r="B20144" s="205" t="s">
        <v>691</v>
      </c>
      <c r="C20144" s="205" t="s">
        <v>692</v>
      </c>
      <c r="D20144" s="72" t="str">
        <f t="shared" si="629"/>
        <v>set/2020</v>
      </c>
      <c r="E20144" s="206">
        <v>44092</v>
      </c>
      <c r="F20144" s="205" t="s">
        <v>210</v>
      </c>
      <c r="G20144" s="205" t="s">
        <v>287</v>
      </c>
      <c r="H20144" s="207" t="s">
        <v>196</v>
      </c>
      <c r="I20144" s="207" t="s">
        <v>130</v>
      </c>
      <c r="J20144" s="207">
        <v>-10</v>
      </c>
      <c r="K20144" s="79" t="str">
        <f>IFERROR(IFERROR(VLOOKUP(I20144,'DE-PARA'!B:D,3,0),VLOOKUP(I20144,'DE-PARA'!C:D,2,0)),"NÃO ENCONTRADO")</f>
        <v>Outras Saídas</v>
      </c>
      <c r="L20144" s="56" t="str">
        <f>VLOOKUP(K20144,'Base -Receita-Despesa'!$B:$AS,1,FALSE)</f>
        <v>Outras Saídas</v>
      </c>
    </row>
    <row r="20145" spans="1:12" x14ac:dyDescent="0.3">
      <c r="A20145" s="286" t="str">
        <f t="shared" si="628"/>
        <v>2020</v>
      </c>
      <c r="B20145" s="205" t="s">
        <v>691</v>
      </c>
      <c r="C20145" s="205" t="s">
        <v>692</v>
      </c>
      <c r="D20145" s="72" t="str">
        <f t="shared" si="629"/>
        <v>set/2020</v>
      </c>
      <c r="E20145" s="206">
        <v>44092</v>
      </c>
      <c r="F20145" s="205" t="s">
        <v>210</v>
      </c>
      <c r="G20145" s="205" t="s">
        <v>287</v>
      </c>
      <c r="H20145" s="207" t="s">
        <v>196</v>
      </c>
      <c r="I20145" s="207" t="s">
        <v>130</v>
      </c>
      <c r="J20145" s="207">
        <v>-10</v>
      </c>
      <c r="K20145" s="79" t="str">
        <f>IFERROR(IFERROR(VLOOKUP(I20145,'DE-PARA'!B:D,3,0),VLOOKUP(I20145,'DE-PARA'!C:D,2,0)),"NÃO ENCONTRADO")</f>
        <v>Outras Saídas</v>
      </c>
      <c r="L20145" s="56" t="str">
        <f>VLOOKUP(K20145,'Base -Receita-Despesa'!$B:$AS,1,FALSE)</f>
        <v>Outras Saídas</v>
      </c>
    </row>
    <row r="20146" spans="1:12" x14ac:dyDescent="0.3">
      <c r="A20146" s="286" t="str">
        <f t="shared" si="628"/>
        <v>2020</v>
      </c>
      <c r="B20146" s="205" t="s">
        <v>691</v>
      </c>
      <c r="C20146" s="205" t="s">
        <v>692</v>
      </c>
      <c r="D20146" s="72" t="str">
        <f t="shared" si="629"/>
        <v>set/2020</v>
      </c>
      <c r="E20146" s="206">
        <v>44092</v>
      </c>
      <c r="F20146" s="205" t="s">
        <v>210</v>
      </c>
      <c r="G20146" s="205" t="s">
        <v>287</v>
      </c>
      <c r="H20146" s="207" t="s">
        <v>196</v>
      </c>
      <c r="I20146" s="207" t="s">
        <v>130</v>
      </c>
      <c r="J20146" s="207">
        <v>-10</v>
      </c>
      <c r="K20146" s="79" t="str">
        <f>IFERROR(IFERROR(VLOOKUP(I20146,'DE-PARA'!B:D,3,0),VLOOKUP(I20146,'DE-PARA'!C:D,2,0)),"NÃO ENCONTRADO")</f>
        <v>Outras Saídas</v>
      </c>
      <c r="L20146" s="56" t="str">
        <f>VLOOKUP(K20146,'Base -Receita-Despesa'!$B:$AS,1,FALSE)</f>
        <v>Outras Saídas</v>
      </c>
    </row>
    <row r="20147" spans="1:12" x14ac:dyDescent="0.3">
      <c r="A20147" s="286" t="str">
        <f t="shared" si="628"/>
        <v>2020</v>
      </c>
      <c r="B20147" s="205" t="s">
        <v>691</v>
      </c>
      <c r="C20147" s="205" t="s">
        <v>692</v>
      </c>
      <c r="D20147" s="72" t="str">
        <f t="shared" si="629"/>
        <v>set/2020</v>
      </c>
      <c r="E20147" s="206">
        <v>44092</v>
      </c>
      <c r="F20147" s="205" t="s">
        <v>210</v>
      </c>
      <c r="G20147" s="205" t="s">
        <v>287</v>
      </c>
      <c r="H20147" s="207" t="s">
        <v>196</v>
      </c>
      <c r="I20147" s="207" t="s">
        <v>130</v>
      </c>
      <c r="J20147" s="207">
        <v>-10</v>
      </c>
      <c r="K20147" s="79" t="str">
        <f>IFERROR(IFERROR(VLOOKUP(I20147,'DE-PARA'!B:D,3,0),VLOOKUP(I20147,'DE-PARA'!C:D,2,0)),"NÃO ENCONTRADO")</f>
        <v>Outras Saídas</v>
      </c>
      <c r="L20147" s="56" t="str">
        <f>VLOOKUP(K20147,'Base -Receita-Despesa'!$B:$AS,1,FALSE)</f>
        <v>Outras Saídas</v>
      </c>
    </row>
    <row r="20148" spans="1:12" x14ac:dyDescent="0.3">
      <c r="A20148" s="286" t="str">
        <f t="shared" si="628"/>
        <v>2020</v>
      </c>
      <c r="B20148" s="205" t="s">
        <v>691</v>
      </c>
      <c r="C20148" s="205" t="s">
        <v>692</v>
      </c>
      <c r="D20148" s="72" t="str">
        <f t="shared" si="629"/>
        <v>set/2020</v>
      </c>
      <c r="E20148" s="206">
        <v>44092</v>
      </c>
      <c r="F20148" s="205" t="s">
        <v>3005</v>
      </c>
      <c r="G20148" s="205" t="s">
        <v>287</v>
      </c>
      <c r="H20148" s="207" t="s">
        <v>3222</v>
      </c>
      <c r="I20148" s="207" t="s">
        <v>222</v>
      </c>
      <c r="J20148" s="208">
        <v>-29674.35</v>
      </c>
      <c r="K20148" s="79" t="str">
        <f>IFERROR(IFERROR(VLOOKUP(I20148,'DE-PARA'!B:D,3,0),VLOOKUP(I20148,'DE-PARA'!C:D,2,0)),"NÃO ENCONTRADO")</f>
        <v>Pessoal</v>
      </c>
      <c r="L20148" s="56" t="str">
        <f>VLOOKUP(K20148,'Base -Receita-Despesa'!$B:$AS,1,FALSE)</f>
        <v>Pessoal</v>
      </c>
    </row>
    <row r="20149" spans="1:12" x14ac:dyDescent="0.3">
      <c r="A20149" s="286" t="str">
        <f t="shared" si="628"/>
        <v>2020</v>
      </c>
      <c r="B20149" s="205" t="s">
        <v>691</v>
      </c>
      <c r="C20149" s="205" t="s">
        <v>692</v>
      </c>
      <c r="D20149" s="72" t="str">
        <f t="shared" si="629"/>
        <v>set/2020</v>
      </c>
      <c r="E20149" s="206">
        <v>44095</v>
      </c>
      <c r="F20149" s="205" t="s">
        <v>131</v>
      </c>
      <c r="G20149" s="205" t="s">
        <v>287</v>
      </c>
      <c r="H20149" s="207" t="s">
        <v>729</v>
      </c>
      <c r="I20149" s="207" t="s">
        <v>132</v>
      </c>
      <c r="J20149" s="207">
        <v>114.23</v>
      </c>
      <c r="K20149" s="79" t="str">
        <f>IFERROR(IFERROR(VLOOKUP(I20149,'DE-PARA'!B:D,3,0),VLOOKUP(I20149,'DE-PARA'!C:D,2,0)),"NÃO ENCONTRADO")</f>
        <v>Pessoal</v>
      </c>
      <c r="L20149" s="56" t="str">
        <f>VLOOKUP(K20149,'Base -Receita-Despesa'!$B:$AS,1,FALSE)</f>
        <v>Pessoal</v>
      </c>
    </row>
    <row r="20150" spans="1:12" x14ac:dyDescent="0.3">
      <c r="A20150" s="286" t="str">
        <f t="shared" si="628"/>
        <v>2020</v>
      </c>
      <c r="B20150" s="205" t="s">
        <v>691</v>
      </c>
      <c r="C20150" s="205" t="s">
        <v>692</v>
      </c>
      <c r="D20150" s="72" t="str">
        <f t="shared" si="629"/>
        <v>set/2020</v>
      </c>
      <c r="E20150" s="206">
        <v>44095</v>
      </c>
      <c r="F20150" s="205" t="s">
        <v>131</v>
      </c>
      <c r="G20150" s="205" t="s">
        <v>287</v>
      </c>
      <c r="H20150" s="207" t="s">
        <v>729</v>
      </c>
      <c r="I20150" s="207" t="s">
        <v>132</v>
      </c>
      <c r="J20150" s="208">
        <v>1800</v>
      </c>
      <c r="K20150" s="79" t="str">
        <f>IFERROR(IFERROR(VLOOKUP(I20150,'DE-PARA'!B:D,3,0),VLOOKUP(I20150,'DE-PARA'!C:D,2,0)),"NÃO ENCONTRADO")</f>
        <v>Pessoal</v>
      </c>
      <c r="L20150" s="56" t="str">
        <f>VLOOKUP(K20150,'Base -Receita-Despesa'!$B:$AS,1,FALSE)</f>
        <v>Pessoal</v>
      </c>
    </row>
    <row r="20151" spans="1:12" x14ac:dyDescent="0.3">
      <c r="A20151" s="286" t="str">
        <f t="shared" ref="A20151:A20214" si="630">IF(K20151="NÃO ENCONTRADO",0,RIGHT(D20151,4))</f>
        <v>2020</v>
      </c>
      <c r="B20151" s="205" t="s">
        <v>691</v>
      </c>
      <c r="C20151" s="205" t="s">
        <v>692</v>
      </c>
      <c r="D20151" s="72" t="str">
        <f t="shared" si="629"/>
        <v>set/2020</v>
      </c>
      <c r="E20151" s="206">
        <v>44095</v>
      </c>
      <c r="F20151" s="205">
        <v>89404</v>
      </c>
      <c r="G20151" s="205" t="s">
        <v>287</v>
      </c>
      <c r="H20151" s="207" t="s">
        <v>1005</v>
      </c>
      <c r="I20151" s="207" t="s">
        <v>242</v>
      </c>
      <c r="J20151" s="208">
        <v>-10913.85</v>
      </c>
      <c r="K20151" s="79" t="str">
        <f>IFERROR(IFERROR(VLOOKUP(I20151,'DE-PARA'!B:D,3,0),VLOOKUP(I20151,'DE-PARA'!C:D,2,0)),"NÃO ENCONTRADO")</f>
        <v>Materiais</v>
      </c>
      <c r="L20151" s="56" t="str">
        <f>VLOOKUP(K20151,'Base -Receita-Despesa'!$B:$AS,1,FALSE)</f>
        <v>Materiais</v>
      </c>
    </row>
    <row r="20152" spans="1:12" x14ac:dyDescent="0.3">
      <c r="A20152" s="286" t="str">
        <f t="shared" si="630"/>
        <v>2020</v>
      </c>
      <c r="B20152" s="205" t="s">
        <v>691</v>
      </c>
      <c r="C20152" s="205" t="s">
        <v>692</v>
      </c>
      <c r="D20152" s="72" t="str">
        <f t="shared" si="629"/>
        <v>set/2020</v>
      </c>
      <c r="E20152" s="206">
        <v>44095</v>
      </c>
      <c r="F20152" s="205">
        <v>89404</v>
      </c>
      <c r="G20152" s="205" t="s">
        <v>287</v>
      </c>
      <c r="H20152" s="207" t="s">
        <v>1005</v>
      </c>
      <c r="I20152" s="207" t="s">
        <v>189</v>
      </c>
      <c r="J20152" s="207">
        <v>-407.55</v>
      </c>
      <c r="K20152" s="79" t="str">
        <f>IFERROR(IFERROR(VLOOKUP(I20152,'DE-PARA'!B:D,3,0),VLOOKUP(I20152,'DE-PARA'!C:D,2,0)),"NÃO ENCONTRADO")</f>
        <v>Outras Saídas</v>
      </c>
      <c r="L20152" s="56" t="str">
        <f>VLOOKUP(K20152,'Base -Receita-Despesa'!$B:$AS,1,FALSE)</f>
        <v>Outras Saídas</v>
      </c>
    </row>
    <row r="20153" spans="1:12" x14ac:dyDescent="0.3">
      <c r="A20153" s="286" t="str">
        <f t="shared" si="630"/>
        <v>2020</v>
      </c>
      <c r="B20153" s="205" t="s">
        <v>691</v>
      </c>
      <c r="C20153" s="205" t="s">
        <v>692</v>
      </c>
      <c r="D20153" s="72" t="str">
        <f t="shared" si="629"/>
        <v>set/2020</v>
      </c>
      <c r="E20153" s="206">
        <v>44095</v>
      </c>
      <c r="F20153" s="205">
        <v>535687</v>
      </c>
      <c r="G20153" s="205" t="s">
        <v>287</v>
      </c>
      <c r="H20153" s="207" t="s">
        <v>3117</v>
      </c>
      <c r="I20153" s="207" t="s">
        <v>118</v>
      </c>
      <c r="J20153" s="208">
        <v>-3320.69</v>
      </c>
      <c r="K20153" s="79" t="str">
        <f>IFERROR(IFERROR(VLOOKUP(I20153,'DE-PARA'!B:D,3,0),VLOOKUP(I20153,'DE-PARA'!C:D,2,0)),"NÃO ENCONTRADO")</f>
        <v>Serviços</v>
      </c>
      <c r="L20153" s="56" t="str">
        <f>VLOOKUP(K20153,'Base -Receita-Despesa'!$B:$AS,1,FALSE)</f>
        <v>Serviços</v>
      </c>
    </row>
    <row r="20154" spans="1:12" x14ac:dyDescent="0.3">
      <c r="A20154" s="286" t="str">
        <f t="shared" si="630"/>
        <v>2020</v>
      </c>
      <c r="B20154" s="205" t="s">
        <v>691</v>
      </c>
      <c r="C20154" s="205" t="s">
        <v>692</v>
      </c>
      <c r="D20154" s="72" t="str">
        <f t="shared" si="629"/>
        <v>set/2020</v>
      </c>
      <c r="E20154" s="206">
        <v>44095</v>
      </c>
      <c r="F20154" s="205">
        <v>2001</v>
      </c>
      <c r="G20154" s="205" t="s">
        <v>289</v>
      </c>
      <c r="H20154" s="207" t="s">
        <v>2770</v>
      </c>
      <c r="I20154" s="207" t="s">
        <v>248</v>
      </c>
      <c r="J20154" s="208">
        <v>-4638</v>
      </c>
      <c r="K20154" s="79" t="str">
        <f>IFERROR(IFERROR(VLOOKUP(I20154,'DE-PARA'!B:D,3,0),VLOOKUP(I20154,'DE-PARA'!C:D,2,0)),"NÃO ENCONTRADO")</f>
        <v>Materiais</v>
      </c>
      <c r="L20154" s="56" t="str">
        <f>VLOOKUP(K20154,'Base -Receita-Despesa'!$B:$AS,1,FALSE)</f>
        <v>Materiais</v>
      </c>
    </row>
    <row r="20155" spans="1:12" x14ac:dyDescent="0.3">
      <c r="A20155" s="286" t="str">
        <f t="shared" si="630"/>
        <v>2020</v>
      </c>
      <c r="B20155" s="205" t="s">
        <v>691</v>
      </c>
      <c r="C20155" s="205" t="s">
        <v>692</v>
      </c>
      <c r="D20155" s="72" t="str">
        <f t="shared" si="629"/>
        <v>set/2020</v>
      </c>
      <c r="E20155" s="206">
        <v>44095</v>
      </c>
      <c r="F20155" s="205">
        <v>1723</v>
      </c>
      <c r="G20155" s="205" t="s">
        <v>287</v>
      </c>
      <c r="H20155" s="207" t="s">
        <v>2770</v>
      </c>
      <c r="I20155" s="207" t="s">
        <v>248</v>
      </c>
      <c r="J20155" s="208">
        <v>-3955.3</v>
      </c>
      <c r="K20155" s="79" t="str">
        <f>IFERROR(IFERROR(VLOOKUP(I20155,'DE-PARA'!B:D,3,0),VLOOKUP(I20155,'DE-PARA'!C:D,2,0)),"NÃO ENCONTRADO")</f>
        <v>Materiais</v>
      </c>
      <c r="L20155" s="56" t="str">
        <f>VLOOKUP(K20155,'Base -Receita-Despesa'!$B:$AS,1,FALSE)</f>
        <v>Materiais</v>
      </c>
    </row>
    <row r="20156" spans="1:12" x14ac:dyDescent="0.3">
      <c r="A20156" s="286" t="str">
        <f t="shared" si="630"/>
        <v>2020</v>
      </c>
      <c r="B20156" s="205" t="s">
        <v>691</v>
      </c>
      <c r="C20156" s="205" t="s">
        <v>692</v>
      </c>
      <c r="D20156" s="72" t="str">
        <f t="shared" si="629"/>
        <v>set/2020</v>
      </c>
      <c r="E20156" s="206">
        <v>44095</v>
      </c>
      <c r="F20156" s="205">
        <v>2386</v>
      </c>
      <c r="G20156" s="205" t="s">
        <v>287</v>
      </c>
      <c r="H20156" s="207" t="s">
        <v>2938</v>
      </c>
      <c r="I20156" s="207" t="s">
        <v>157</v>
      </c>
      <c r="J20156" s="208">
        <v>-15035</v>
      </c>
      <c r="K20156" s="79" t="str">
        <f>IFERROR(IFERROR(VLOOKUP(I20156,'DE-PARA'!B:D,3,0),VLOOKUP(I20156,'DE-PARA'!C:D,2,0)),"NÃO ENCONTRADO")</f>
        <v>Serviços</v>
      </c>
      <c r="L20156" s="56" t="str">
        <f>VLOOKUP(K20156,'Base -Receita-Despesa'!$B:$AS,1,FALSE)</f>
        <v>Serviços</v>
      </c>
    </row>
    <row r="20157" spans="1:12" x14ac:dyDescent="0.3">
      <c r="A20157" s="286" t="str">
        <f t="shared" si="630"/>
        <v>2020</v>
      </c>
      <c r="B20157" s="205" t="s">
        <v>691</v>
      </c>
      <c r="C20157" s="205" t="s">
        <v>692</v>
      </c>
      <c r="D20157" s="72" t="str">
        <f t="shared" si="629"/>
        <v>set/2020</v>
      </c>
      <c r="E20157" s="206">
        <v>44095</v>
      </c>
      <c r="F20157" s="205">
        <v>2379</v>
      </c>
      <c r="G20157" s="205" t="s">
        <v>287</v>
      </c>
      <c r="H20157" s="207" t="s">
        <v>2938</v>
      </c>
      <c r="I20157" s="207" t="s">
        <v>157</v>
      </c>
      <c r="J20157" s="208">
        <v>-9433.2999999999993</v>
      </c>
      <c r="K20157" s="79" t="str">
        <f>IFERROR(IFERROR(VLOOKUP(I20157,'DE-PARA'!B:D,3,0),VLOOKUP(I20157,'DE-PARA'!C:D,2,0)),"NÃO ENCONTRADO")</f>
        <v>Serviços</v>
      </c>
      <c r="L20157" s="56" t="str">
        <f>VLOOKUP(K20157,'Base -Receita-Despesa'!$B:$AS,1,FALSE)</f>
        <v>Serviços</v>
      </c>
    </row>
    <row r="20158" spans="1:12" x14ac:dyDescent="0.3">
      <c r="A20158" s="286" t="str">
        <f t="shared" si="630"/>
        <v>2020</v>
      </c>
      <c r="B20158" s="205" t="s">
        <v>691</v>
      </c>
      <c r="C20158" s="205" t="s">
        <v>692</v>
      </c>
      <c r="D20158" s="72" t="str">
        <f t="shared" si="629"/>
        <v>set/2020</v>
      </c>
      <c r="E20158" s="206">
        <v>44095</v>
      </c>
      <c r="F20158" s="205">
        <v>718</v>
      </c>
      <c r="G20158" s="205" t="s">
        <v>287</v>
      </c>
      <c r="H20158" s="207" t="s">
        <v>3096</v>
      </c>
      <c r="I20158" s="207" t="s">
        <v>118</v>
      </c>
      <c r="J20158" s="207">
        <v>-880</v>
      </c>
      <c r="K20158" s="79" t="str">
        <f>IFERROR(IFERROR(VLOOKUP(I20158,'DE-PARA'!B:D,3,0),VLOOKUP(I20158,'DE-PARA'!C:D,2,0)),"NÃO ENCONTRADO")</f>
        <v>Serviços</v>
      </c>
      <c r="L20158" s="56" t="str">
        <f>VLOOKUP(K20158,'Base -Receita-Despesa'!$B:$AS,1,FALSE)</f>
        <v>Serviços</v>
      </c>
    </row>
    <row r="20159" spans="1:12" x14ac:dyDescent="0.3">
      <c r="A20159" s="286" t="str">
        <f t="shared" si="630"/>
        <v>2020</v>
      </c>
      <c r="B20159" s="205" t="s">
        <v>691</v>
      </c>
      <c r="C20159" s="205" t="s">
        <v>692</v>
      </c>
      <c r="D20159" s="72" t="str">
        <f t="shared" si="629"/>
        <v>set/2020</v>
      </c>
      <c r="E20159" s="206">
        <v>44095</v>
      </c>
      <c r="F20159" s="205">
        <v>5349</v>
      </c>
      <c r="G20159" s="205" t="s">
        <v>287</v>
      </c>
      <c r="H20159" s="207" t="s">
        <v>3223</v>
      </c>
      <c r="I20159" s="207" t="s">
        <v>248</v>
      </c>
      <c r="J20159" s="208">
        <v>-1847.06</v>
      </c>
      <c r="K20159" s="79" t="str">
        <f>IFERROR(IFERROR(VLOOKUP(I20159,'DE-PARA'!B:D,3,0),VLOOKUP(I20159,'DE-PARA'!C:D,2,0)),"NÃO ENCONTRADO")</f>
        <v>Materiais</v>
      </c>
      <c r="L20159" s="56" t="str">
        <f>VLOOKUP(K20159,'Base -Receita-Despesa'!$B:$AS,1,FALSE)</f>
        <v>Materiais</v>
      </c>
    </row>
    <row r="20160" spans="1:12" x14ac:dyDescent="0.3">
      <c r="A20160" s="286" t="str">
        <f t="shared" si="630"/>
        <v>2020</v>
      </c>
      <c r="B20160" s="205" t="s">
        <v>691</v>
      </c>
      <c r="C20160" s="205" t="s">
        <v>692</v>
      </c>
      <c r="D20160" s="72" t="str">
        <f t="shared" si="629"/>
        <v>set/2020</v>
      </c>
      <c r="E20160" s="206">
        <v>44095</v>
      </c>
      <c r="F20160" s="205">
        <v>5350</v>
      </c>
      <c r="G20160" s="205" t="s">
        <v>287</v>
      </c>
      <c r="H20160" s="207" t="s">
        <v>3223</v>
      </c>
      <c r="I20160" s="207" t="s">
        <v>248</v>
      </c>
      <c r="J20160" s="207">
        <v>-150</v>
      </c>
      <c r="K20160" s="79" t="str">
        <f>IFERROR(IFERROR(VLOOKUP(I20160,'DE-PARA'!B:D,3,0),VLOOKUP(I20160,'DE-PARA'!C:D,2,0)),"NÃO ENCONTRADO")</f>
        <v>Materiais</v>
      </c>
      <c r="L20160" s="56" t="str">
        <f>VLOOKUP(K20160,'Base -Receita-Despesa'!$B:$AS,1,FALSE)</f>
        <v>Materiais</v>
      </c>
    </row>
    <row r="20161" spans="1:12" x14ac:dyDescent="0.3">
      <c r="A20161" s="286" t="str">
        <f t="shared" si="630"/>
        <v>2020</v>
      </c>
      <c r="B20161" s="205" t="s">
        <v>691</v>
      </c>
      <c r="C20161" s="205" t="s">
        <v>692</v>
      </c>
      <c r="D20161" s="72" t="str">
        <f t="shared" si="629"/>
        <v>set/2020</v>
      </c>
      <c r="E20161" s="206">
        <v>44095</v>
      </c>
      <c r="F20161" s="205">
        <v>42722</v>
      </c>
      <c r="G20161" s="205" t="s">
        <v>287</v>
      </c>
      <c r="H20161" s="207" t="s">
        <v>396</v>
      </c>
      <c r="I20161" s="207" t="s">
        <v>118</v>
      </c>
      <c r="J20161" s="208">
        <v>-1076.53</v>
      </c>
      <c r="K20161" s="79" t="str">
        <f>IFERROR(IFERROR(VLOOKUP(I20161,'DE-PARA'!B:D,3,0),VLOOKUP(I20161,'DE-PARA'!C:D,2,0)),"NÃO ENCONTRADO")</f>
        <v>Serviços</v>
      </c>
      <c r="L20161" s="56" t="str">
        <f>VLOOKUP(K20161,'Base -Receita-Despesa'!$B:$AS,1,FALSE)</f>
        <v>Serviços</v>
      </c>
    </row>
    <row r="20162" spans="1:12" x14ac:dyDescent="0.3">
      <c r="A20162" s="286" t="str">
        <f t="shared" si="630"/>
        <v>2020</v>
      </c>
      <c r="B20162" s="205" t="s">
        <v>691</v>
      </c>
      <c r="C20162" s="205" t="s">
        <v>692</v>
      </c>
      <c r="D20162" s="72" t="str">
        <f t="shared" si="629"/>
        <v>set/2020</v>
      </c>
      <c r="E20162" s="206">
        <v>44095</v>
      </c>
      <c r="F20162" s="205">
        <v>42388</v>
      </c>
      <c r="G20162" s="205" t="s">
        <v>287</v>
      </c>
      <c r="H20162" s="207" t="s">
        <v>396</v>
      </c>
      <c r="I20162" s="207" t="s">
        <v>118</v>
      </c>
      <c r="J20162" s="208">
        <v>-1076.53</v>
      </c>
      <c r="K20162" s="79" t="str">
        <f>IFERROR(IFERROR(VLOOKUP(I20162,'DE-PARA'!B:D,3,0),VLOOKUP(I20162,'DE-PARA'!C:D,2,0)),"NÃO ENCONTRADO")</f>
        <v>Serviços</v>
      </c>
      <c r="L20162" s="56" t="str">
        <f>VLOOKUP(K20162,'Base -Receita-Despesa'!$B:$AS,1,FALSE)</f>
        <v>Serviços</v>
      </c>
    </row>
    <row r="20163" spans="1:12" x14ac:dyDescent="0.3">
      <c r="A20163" s="286" t="str">
        <f t="shared" si="630"/>
        <v>2020</v>
      </c>
      <c r="B20163" s="205" t="s">
        <v>691</v>
      </c>
      <c r="C20163" s="205" t="s">
        <v>692</v>
      </c>
      <c r="D20163" s="72" t="str">
        <f t="shared" si="629"/>
        <v>set/2020</v>
      </c>
      <c r="E20163" s="206">
        <v>44095</v>
      </c>
      <c r="F20163" s="205">
        <v>76264</v>
      </c>
      <c r="G20163" s="205" t="s">
        <v>287</v>
      </c>
      <c r="H20163" s="207" t="s">
        <v>3179</v>
      </c>
      <c r="I20163" s="207" t="s">
        <v>134</v>
      </c>
      <c r="J20163" s="208">
        <v>-9013.0400000000009</v>
      </c>
      <c r="K20163" s="79" t="str">
        <f>IFERROR(IFERROR(VLOOKUP(I20163,'DE-PARA'!B:D,3,0),VLOOKUP(I20163,'DE-PARA'!C:D,2,0)),"NÃO ENCONTRADO")</f>
        <v>Serviços</v>
      </c>
      <c r="L20163" s="56" t="str">
        <f>VLOOKUP(K20163,'Base -Receita-Despesa'!$B:$AS,1,FALSE)</f>
        <v>Serviços</v>
      </c>
    </row>
    <row r="20164" spans="1:12" x14ac:dyDescent="0.3">
      <c r="A20164" s="286" t="str">
        <f t="shared" si="630"/>
        <v>2020</v>
      </c>
      <c r="B20164" s="205" t="s">
        <v>691</v>
      </c>
      <c r="C20164" s="205" t="s">
        <v>692</v>
      </c>
      <c r="D20164" s="72" t="str">
        <f t="shared" ref="D20164:D20227" si="631">TEXT(E20164,"mmm/aaaa")</f>
        <v>set/2020</v>
      </c>
      <c r="E20164" s="206">
        <v>44095</v>
      </c>
      <c r="F20164" s="205" t="s">
        <v>3005</v>
      </c>
      <c r="G20164" s="205" t="s">
        <v>287</v>
      </c>
      <c r="H20164" s="207" t="s">
        <v>3195</v>
      </c>
      <c r="I20164" s="207" t="s">
        <v>222</v>
      </c>
      <c r="J20164" s="207">
        <v>-190.55</v>
      </c>
      <c r="K20164" s="79" t="str">
        <f>IFERROR(IFERROR(VLOOKUP(I20164,'DE-PARA'!B:D,3,0),VLOOKUP(I20164,'DE-PARA'!C:D,2,0)),"NÃO ENCONTRADO")</f>
        <v>Pessoal</v>
      </c>
      <c r="L20164" s="56" t="str">
        <f>VLOOKUP(K20164,'Base -Receita-Despesa'!$B:$AS,1,FALSE)</f>
        <v>Pessoal</v>
      </c>
    </row>
    <row r="20165" spans="1:12" x14ac:dyDescent="0.3">
      <c r="A20165" s="286" t="str">
        <f t="shared" si="630"/>
        <v>2020</v>
      </c>
      <c r="B20165" s="205" t="s">
        <v>691</v>
      </c>
      <c r="C20165" s="205" t="s">
        <v>692</v>
      </c>
      <c r="D20165" s="72" t="str">
        <f t="shared" si="631"/>
        <v>set/2020</v>
      </c>
      <c r="E20165" s="206">
        <v>44095</v>
      </c>
      <c r="F20165" s="205">
        <v>14466</v>
      </c>
      <c r="G20165" s="205" t="s">
        <v>287</v>
      </c>
      <c r="H20165" s="207" t="s">
        <v>3224</v>
      </c>
      <c r="I20165" s="207" t="s">
        <v>118</v>
      </c>
      <c r="J20165" s="207">
        <v>-927</v>
      </c>
      <c r="K20165" s="79" t="str">
        <f>IFERROR(IFERROR(VLOOKUP(I20165,'DE-PARA'!B:D,3,0),VLOOKUP(I20165,'DE-PARA'!C:D,2,0)),"NÃO ENCONTRADO")</f>
        <v>Serviços</v>
      </c>
      <c r="L20165" s="56" t="str">
        <f>VLOOKUP(K20165,'Base -Receita-Despesa'!$B:$AS,1,FALSE)</f>
        <v>Serviços</v>
      </c>
    </row>
    <row r="20166" spans="1:12" x14ac:dyDescent="0.3">
      <c r="A20166" s="286" t="str">
        <f t="shared" si="630"/>
        <v>2020</v>
      </c>
      <c r="B20166" s="205" t="s">
        <v>691</v>
      </c>
      <c r="C20166" s="205" t="s">
        <v>692</v>
      </c>
      <c r="D20166" s="72" t="str">
        <f t="shared" si="631"/>
        <v>set/2020</v>
      </c>
      <c r="E20166" s="206">
        <v>44095</v>
      </c>
      <c r="F20166" s="205">
        <v>44438</v>
      </c>
      <c r="G20166" s="205" t="s">
        <v>287</v>
      </c>
      <c r="H20166" s="207" t="s">
        <v>2339</v>
      </c>
      <c r="I20166" s="207" t="s">
        <v>245</v>
      </c>
      <c r="J20166" s="208">
        <v>-1490</v>
      </c>
      <c r="K20166" s="79" t="str">
        <f>IFERROR(IFERROR(VLOOKUP(I20166,'DE-PARA'!B:D,3,0),VLOOKUP(I20166,'DE-PARA'!C:D,2,0)),"NÃO ENCONTRADO")</f>
        <v>Materiais</v>
      </c>
      <c r="L20166" s="56" t="str">
        <f>VLOOKUP(K20166,'Base -Receita-Despesa'!$B:$AS,1,FALSE)</f>
        <v>Materiais</v>
      </c>
    </row>
    <row r="20167" spans="1:12" x14ac:dyDescent="0.3">
      <c r="A20167" s="286" t="str">
        <f t="shared" si="630"/>
        <v>2020</v>
      </c>
      <c r="B20167" s="205" t="s">
        <v>691</v>
      </c>
      <c r="C20167" s="205" t="s">
        <v>692</v>
      </c>
      <c r="D20167" s="72" t="str">
        <f t="shared" si="631"/>
        <v>set/2020</v>
      </c>
      <c r="E20167" s="206">
        <v>44095</v>
      </c>
      <c r="F20167" s="205">
        <v>44277</v>
      </c>
      <c r="G20167" s="205" t="s">
        <v>287</v>
      </c>
      <c r="H20167" s="207" t="s">
        <v>2339</v>
      </c>
      <c r="I20167" s="207" t="s">
        <v>245</v>
      </c>
      <c r="J20167" s="208">
        <v>-1250</v>
      </c>
      <c r="K20167" s="79" t="str">
        <f>IFERROR(IFERROR(VLOOKUP(I20167,'DE-PARA'!B:D,3,0),VLOOKUP(I20167,'DE-PARA'!C:D,2,0)),"NÃO ENCONTRADO")</f>
        <v>Materiais</v>
      </c>
      <c r="L20167" s="56" t="str">
        <f>VLOOKUP(K20167,'Base -Receita-Despesa'!$B:$AS,1,FALSE)</f>
        <v>Materiais</v>
      </c>
    </row>
    <row r="20168" spans="1:12" x14ac:dyDescent="0.3">
      <c r="A20168" s="286" t="str">
        <f t="shared" si="630"/>
        <v>2020</v>
      </c>
      <c r="B20168" s="205" t="s">
        <v>691</v>
      </c>
      <c r="C20168" s="205" t="s">
        <v>692</v>
      </c>
      <c r="D20168" s="72" t="str">
        <f t="shared" si="631"/>
        <v>set/2020</v>
      </c>
      <c r="E20168" s="206">
        <v>44095</v>
      </c>
      <c r="F20168" s="205">
        <v>44281</v>
      </c>
      <c r="G20168" s="205" t="s">
        <v>287</v>
      </c>
      <c r="H20168" s="207" t="s">
        <v>2339</v>
      </c>
      <c r="I20168" s="207" t="s">
        <v>245</v>
      </c>
      <c r="J20168" s="208">
        <v>-2990</v>
      </c>
      <c r="K20168" s="79" t="str">
        <f>IFERROR(IFERROR(VLOOKUP(I20168,'DE-PARA'!B:D,3,0),VLOOKUP(I20168,'DE-PARA'!C:D,2,0)),"NÃO ENCONTRADO")</f>
        <v>Materiais</v>
      </c>
      <c r="L20168" s="56" t="str">
        <f>VLOOKUP(K20168,'Base -Receita-Despesa'!$B:$AS,1,FALSE)</f>
        <v>Materiais</v>
      </c>
    </row>
    <row r="20169" spans="1:12" x14ac:dyDescent="0.3">
      <c r="A20169" s="286" t="str">
        <f t="shared" si="630"/>
        <v>2020</v>
      </c>
      <c r="B20169" s="205" t="s">
        <v>691</v>
      </c>
      <c r="C20169" s="205" t="s">
        <v>692</v>
      </c>
      <c r="D20169" s="72" t="str">
        <f t="shared" si="631"/>
        <v>set/2020</v>
      </c>
      <c r="E20169" s="206">
        <v>44095</v>
      </c>
      <c r="F20169" s="205">
        <v>44157</v>
      </c>
      <c r="G20169" s="205" t="s">
        <v>287</v>
      </c>
      <c r="H20169" s="207" t="s">
        <v>2339</v>
      </c>
      <c r="I20169" s="207" t="s">
        <v>245</v>
      </c>
      <c r="J20169" s="208">
        <v>-1300</v>
      </c>
      <c r="K20169" s="79" t="str">
        <f>IFERROR(IFERROR(VLOOKUP(I20169,'DE-PARA'!B:D,3,0),VLOOKUP(I20169,'DE-PARA'!C:D,2,0)),"NÃO ENCONTRADO")</f>
        <v>Materiais</v>
      </c>
      <c r="L20169" s="56" t="str">
        <f>VLOOKUP(K20169,'Base -Receita-Despesa'!$B:$AS,1,FALSE)</f>
        <v>Materiais</v>
      </c>
    </row>
    <row r="20170" spans="1:12" x14ac:dyDescent="0.3">
      <c r="A20170" s="286" t="str">
        <f t="shared" si="630"/>
        <v>2020</v>
      </c>
      <c r="B20170" s="205" t="s">
        <v>691</v>
      </c>
      <c r="C20170" s="205" t="s">
        <v>692</v>
      </c>
      <c r="D20170" s="72" t="str">
        <f t="shared" si="631"/>
        <v>set/2020</v>
      </c>
      <c r="E20170" s="206">
        <v>44095</v>
      </c>
      <c r="F20170" s="205">
        <v>43834</v>
      </c>
      <c r="G20170" s="205" t="s">
        <v>287</v>
      </c>
      <c r="H20170" s="207" t="s">
        <v>2339</v>
      </c>
      <c r="I20170" s="207" t="s">
        <v>241</v>
      </c>
      <c r="J20170" s="208">
        <v>-1886.5</v>
      </c>
      <c r="K20170" s="79" t="str">
        <f>IFERROR(IFERROR(VLOOKUP(I20170,'DE-PARA'!B:D,3,0),VLOOKUP(I20170,'DE-PARA'!C:D,2,0)),"NÃO ENCONTRADO")</f>
        <v>Materiais</v>
      </c>
      <c r="L20170" s="56" t="str">
        <f>VLOOKUP(K20170,'Base -Receita-Despesa'!$B:$AS,1,FALSE)</f>
        <v>Materiais</v>
      </c>
    </row>
    <row r="20171" spans="1:12" x14ac:dyDescent="0.3">
      <c r="A20171" s="286" t="str">
        <f t="shared" si="630"/>
        <v>2020</v>
      </c>
      <c r="B20171" s="205" t="s">
        <v>691</v>
      </c>
      <c r="C20171" s="205" t="s">
        <v>692</v>
      </c>
      <c r="D20171" s="72" t="str">
        <f t="shared" si="631"/>
        <v>set/2020</v>
      </c>
      <c r="E20171" s="206">
        <v>44095</v>
      </c>
      <c r="F20171" s="205">
        <v>43986</v>
      </c>
      <c r="G20171" s="205" t="s">
        <v>287</v>
      </c>
      <c r="H20171" s="207" t="s">
        <v>2339</v>
      </c>
      <c r="I20171" s="207" t="s">
        <v>245</v>
      </c>
      <c r="J20171" s="208">
        <v>-1813</v>
      </c>
      <c r="K20171" s="79" t="str">
        <f>IFERROR(IFERROR(VLOOKUP(I20171,'DE-PARA'!B:D,3,0),VLOOKUP(I20171,'DE-PARA'!C:D,2,0)),"NÃO ENCONTRADO")</f>
        <v>Materiais</v>
      </c>
      <c r="L20171" s="56" t="str">
        <f>VLOOKUP(K20171,'Base -Receita-Despesa'!$B:$AS,1,FALSE)</f>
        <v>Materiais</v>
      </c>
    </row>
    <row r="20172" spans="1:12" x14ac:dyDescent="0.3">
      <c r="A20172" s="286" t="str">
        <f t="shared" si="630"/>
        <v>2020</v>
      </c>
      <c r="B20172" s="205" t="s">
        <v>691</v>
      </c>
      <c r="C20172" s="205" t="s">
        <v>692</v>
      </c>
      <c r="D20172" s="72" t="str">
        <f t="shared" si="631"/>
        <v>set/2020</v>
      </c>
      <c r="E20172" s="206">
        <v>44095</v>
      </c>
      <c r="F20172" s="205">
        <v>44021</v>
      </c>
      <c r="G20172" s="205" t="s">
        <v>287</v>
      </c>
      <c r="H20172" s="207" t="s">
        <v>2339</v>
      </c>
      <c r="I20172" s="207" t="s">
        <v>245</v>
      </c>
      <c r="J20172" s="208">
        <v>-1300</v>
      </c>
      <c r="K20172" s="79" t="str">
        <f>IFERROR(IFERROR(VLOOKUP(I20172,'DE-PARA'!B:D,3,0),VLOOKUP(I20172,'DE-PARA'!C:D,2,0)),"NÃO ENCONTRADO")</f>
        <v>Materiais</v>
      </c>
      <c r="L20172" s="56" t="str">
        <f>VLOOKUP(K20172,'Base -Receita-Despesa'!$B:$AS,1,FALSE)</f>
        <v>Materiais</v>
      </c>
    </row>
    <row r="20173" spans="1:12" x14ac:dyDescent="0.3">
      <c r="A20173" s="286" t="str">
        <f t="shared" si="630"/>
        <v>2020</v>
      </c>
      <c r="B20173" s="205" t="s">
        <v>691</v>
      </c>
      <c r="C20173" s="205" t="s">
        <v>692</v>
      </c>
      <c r="D20173" s="72" t="str">
        <f t="shared" si="631"/>
        <v>set/2020</v>
      </c>
      <c r="E20173" s="206">
        <v>44095</v>
      </c>
      <c r="F20173" s="205">
        <v>48402</v>
      </c>
      <c r="G20173" s="205" t="s">
        <v>287</v>
      </c>
      <c r="H20173" s="207" t="s">
        <v>3176</v>
      </c>
      <c r="I20173" s="207" t="s">
        <v>188</v>
      </c>
      <c r="J20173" s="207">
        <v>-115</v>
      </c>
      <c r="K20173" s="79" t="str">
        <f>IFERROR(IFERROR(VLOOKUP(I20173,'DE-PARA'!B:D,3,0),VLOOKUP(I20173,'DE-PARA'!C:D,2,0)),"NÃO ENCONTRADO")</f>
        <v>Tributos, Taxas e Contribuições</v>
      </c>
      <c r="L20173" s="56" t="str">
        <f>VLOOKUP(K20173,'Base -Receita-Despesa'!$B:$AS,1,FALSE)</f>
        <v>Tributos, Taxas e Contribuições</v>
      </c>
    </row>
    <row r="20174" spans="1:12" x14ac:dyDescent="0.3">
      <c r="A20174" s="286" t="str">
        <f t="shared" si="630"/>
        <v>2020</v>
      </c>
      <c r="B20174" s="205" t="s">
        <v>691</v>
      </c>
      <c r="C20174" s="205" t="s">
        <v>692</v>
      </c>
      <c r="D20174" s="72" t="str">
        <f t="shared" si="631"/>
        <v>set/2020</v>
      </c>
      <c r="E20174" s="206">
        <v>44095</v>
      </c>
      <c r="F20174" s="205">
        <v>48014</v>
      </c>
      <c r="G20174" s="205" t="s">
        <v>287</v>
      </c>
      <c r="H20174" s="207" t="s">
        <v>3176</v>
      </c>
      <c r="I20174" s="207" t="s">
        <v>188</v>
      </c>
      <c r="J20174" s="207">
        <v>-90</v>
      </c>
      <c r="K20174" s="79" t="str">
        <f>IFERROR(IFERROR(VLOOKUP(I20174,'DE-PARA'!B:D,3,0),VLOOKUP(I20174,'DE-PARA'!C:D,2,0)),"NÃO ENCONTRADO")</f>
        <v>Tributos, Taxas e Contribuições</v>
      </c>
      <c r="L20174" s="56" t="str">
        <f>VLOOKUP(K20174,'Base -Receita-Despesa'!$B:$AS,1,FALSE)</f>
        <v>Tributos, Taxas e Contribuições</v>
      </c>
    </row>
    <row r="20175" spans="1:12" x14ac:dyDescent="0.3">
      <c r="A20175" s="286" t="str">
        <f t="shared" si="630"/>
        <v>2020</v>
      </c>
      <c r="B20175" s="205" t="s">
        <v>691</v>
      </c>
      <c r="C20175" s="205" t="s">
        <v>692</v>
      </c>
      <c r="D20175" s="72" t="str">
        <f t="shared" si="631"/>
        <v>set/2020</v>
      </c>
      <c r="E20175" s="206">
        <v>44095</v>
      </c>
      <c r="F20175" s="205">
        <v>47519</v>
      </c>
      <c r="G20175" s="205" t="s">
        <v>287</v>
      </c>
      <c r="H20175" s="207" t="s">
        <v>3176</v>
      </c>
      <c r="I20175" s="207" t="s">
        <v>188</v>
      </c>
      <c r="J20175" s="207">
        <v>-115</v>
      </c>
      <c r="K20175" s="79" t="str">
        <f>IFERROR(IFERROR(VLOOKUP(I20175,'DE-PARA'!B:D,3,0),VLOOKUP(I20175,'DE-PARA'!C:D,2,0)),"NÃO ENCONTRADO")</f>
        <v>Tributos, Taxas e Contribuições</v>
      </c>
      <c r="L20175" s="56" t="str">
        <f>VLOOKUP(K20175,'Base -Receita-Despesa'!$B:$AS,1,FALSE)</f>
        <v>Tributos, Taxas e Contribuições</v>
      </c>
    </row>
    <row r="20176" spans="1:12" x14ac:dyDescent="0.3">
      <c r="A20176" s="286" t="str">
        <f t="shared" si="630"/>
        <v>2020</v>
      </c>
      <c r="B20176" s="205" t="s">
        <v>691</v>
      </c>
      <c r="C20176" s="205" t="s">
        <v>692</v>
      </c>
      <c r="D20176" s="72" t="str">
        <f t="shared" si="631"/>
        <v>set/2020</v>
      </c>
      <c r="E20176" s="206">
        <v>44095</v>
      </c>
      <c r="F20176" s="205">
        <v>48018</v>
      </c>
      <c r="G20176" s="205" t="s">
        <v>287</v>
      </c>
      <c r="H20176" s="207" t="s">
        <v>3176</v>
      </c>
      <c r="I20176" s="207" t="s">
        <v>188</v>
      </c>
      <c r="J20176" s="207">
        <v>-90</v>
      </c>
      <c r="K20176" s="79" t="str">
        <f>IFERROR(IFERROR(VLOOKUP(I20176,'DE-PARA'!B:D,3,0),VLOOKUP(I20176,'DE-PARA'!C:D,2,0)),"NÃO ENCONTRADO")</f>
        <v>Tributos, Taxas e Contribuições</v>
      </c>
      <c r="L20176" s="56" t="str">
        <f>VLOOKUP(K20176,'Base -Receita-Despesa'!$B:$AS,1,FALSE)</f>
        <v>Tributos, Taxas e Contribuições</v>
      </c>
    </row>
    <row r="20177" spans="1:12" x14ac:dyDescent="0.3">
      <c r="A20177" s="286" t="str">
        <f t="shared" si="630"/>
        <v>2020</v>
      </c>
      <c r="B20177" s="205" t="s">
        <v>691</v>
      </c>
      <c r="C20177" s="205" t="s">
        <v>692</v>
      </c>
      <c r="D20177" s="72" t="str">
        <f t="shared" si="631"/>
        <v>set/2020</v>
      </c>
      <c r="E20177" s="206">
        <v>44095</v>
      </c>
      <c r="F20177" s="205" t="s">
        <v>210</v>
      </c>
      <c r="G20177" s="205" t="s">
        <v>287</v>
      </c>
      <c r="H20177" s="207" t="s">
        <v>196</v>
      </c>
      <c r="I20177" s="207" t="s">
        <v>130</v>
      </c>
      <c r="J20177" s="207">
        <v>-10</v>
      </c>
      <c r="K20177" s="79" t="str">
        <f>IFERROR(IFERROR(VLOOKUP(I20177,'DE-PARA'!B:D,3,0),VLOOKUP(I20177,'DE-PARA'!C:D,2,0)),"NÃO ENCONTRADO")</f>
        <v>Outras Saídas</v>
      </c>
      <c r="L20177" s="56" t="str">
        <f>VLOOKUP(K20177,'Base -Receita-Despesa'!$B:$AS,1,FALSE)</f>
        <v>Outras Saídas</v>
      </c>
    </row>
    <row r="20178" spans="1:12" x14ac:dyDescent="0.3">
      <c r="A20178" s="286" t="str">
        <f t="shared" si="630"/>
        <v>2020</v>
      </c>
      <c r="B20178" s="205" t="s">
        <v>691</v>
      </c>
      <c r="C20178" s="205" t="s">
        <v>692</v>
      </c>
      <c r="D20178" s="72" t="str">
        <f t="shared" si="631"/>
        <v>set/2020</v>
      </c>
      <c r="E20178" s="206">
        <v>44095</v>
      </c>
      <c r="F20178" s="205" t="s">
        <v>210</v>
      </c>
      <c r="G20178" s="205" t="s">
        <v>287</v>
      </c>
      <c r="H20178" s="207" t="s">
        <v>196</v>
      </c>
      <c r="I20178" s="207" t="s">
        <v>130</v>
      </c>
      <c r="J20178" s="207">
        <v>-10</v>
      </c>
      <c r="K20178" s="79" t="str">
        <f>IFERROR(IFERROR(VLOOKUP(I20178,'DE-PARA'!B:D,3,0),VLOOKUP(I20178,'DE-PARA'!C:D,2,0)),"NÃO ENCONTRADO")</f>
        <v>Outras Saídas</v>
      </c>
      <c r="L20178" s="56" t="str">
        <f>VLOOKUP(K20178,'Base -Receita-Despesa'!$B:$AS,1,FALSE)</f>
        <v>Outras Saídas</v>
      </c>
    </row>
    <row r="20179" spans="1:12" x14ac:dyDescent="0.3">
      <c r="A20179" s="286" t="str">
        <f t="shared" si="630"/>
        <v>2020</v>
      </c>
      <c r="B20179" s="205" t="s">
        <v>691</v>
      </c>
      <c r="C20179" s="205" t="s">
        <v>692</v>
      </c>
      <c r="D20179" s="72" t="str">
        <f t="shared" si="631"/>
        <v>set/2020</v>
      </c>
      <c r="E20179" s="206">
        <v>44095</v>
      </c>
      <c r="F20179" s="205" t="s">
        <v>210</v>
      </c>
      <c r="G20179" s="205" t="s">
        <v>287</v>
      </c>
      <c r="H20179" s="207" t="s">
        <v>196</v>
      </c>
      <c r="I20179" s="207" t="s">
        <v>130</v>
      </c>
      <c r="J20179" s="207">
        <v>-10</v>
      </c>
      <c r="K20179" s="79" t="str">
        <f>IFERROR(IFERROR(VLOOKUP(I20179,'DE-PARA'!B:D,3,0),VLOOKUP(I20179,'DE-PARA'!C:D,2,0)),"NÃO ENCONTRADO")</f>
        <v>Outras Saídas</v>
      </c>
      <c r="L20179" s="56" t="str">
        <f>VLOOKUP(K20179,'Base -Receita-Despesa'!$B:$AS,1,FALSE)</f>
        <v>Outras Saídas</v>
      </c>
    </row>
    <row r="20180" spans="1:12" x14ac:dyDescent="0.3">
      <c r="A20180" s="286" t="str">
        <f t="shared" si="630"/>
        <v>2020</v>
      </c>
      <c r="B20180" s="205" t="s">
        <v>691</v>
      </c>
      <c r="C20180" s="205" t="s">
        <v>692</v>
      </c>
      <c r="D20180" s="72" t="str">
        <f t="shared" si="631"/>
        <v>set/2020</v>
      </c>
      <c r="E20180" s="206">
        <v>44095</v>
      </c>
      <c r="F20180" s="205" t="s">
        <v>210</v>
      </c>
      <c r="G20180" s="205" t="s">
        <v>287</v>
      </c>
      <c r="H20180" s="207" t="s">
        <v>196</v>
      </c>
      <c r="I20180" s="207" t="s">
        <v>130</v>
      </c>
      <c r="J20180" s="207">
        <v>-10</v>
      </c>
      <c r="K20180" s="79" t="str">
        <f>IFERROR(IFERROR(VLOOKUP(I20180,'DE-PARA'!B:D,3,0),VLOOKUP(I20180,'DE-PARA'!C:D,2,0)),"NÃO ENCONTRADO")</f>
        <v>Outras Saídas</v>
      </c>
      <c r="L20180" s="56" t="str">
        <f>VLOOKUP(K20180,'Base -Receita-Despesa'!$B:$AS,1,FALSE)</f>
        <v>Outras Saídas</v>
      </c>
    </row>
    <row r="20181" spans="1:12" x14ac:dyDescent="0.3">
      <c r="A20181" s="286" t="str">
        <f t="shared" si="630"/>
        <v>2020</v>
      </c>
      <c r="B20181" s="205" t="s">
        <v>691</v>
      </c>
      <c r="C20181" s="205" t="s">
        <v>692</v>
      </c>
      <c r="D20181" s="72" t="str">
        <f t="shared" si="631"/>
        <v>set/2020</v>
      </c>
      <c r="E20181" s="206">
        <v>44095</v>
      </c>
      <c r="F20181" s="205" t="s">
        <v>210</v>
      </c>
      <c r="G20181" s="205" t="s">
        <v>287</v>
      </c>
      <c r="H20181" s="207" t="s">
        <v>196</v>
      </c>
      <c r="I20181" s="207" t="s">
        <v>130</v>
      </c>
      <c r="J20181" s="207">
        <v>-10</v>
      </c>
      <c r="K20181" s="79" t="str">
        <f>IFERROR(IFERROR(VLOOKUP(I20181,'DE-PARA'!B:D,3,0),VLOOKUP(I20181,'DE-PARA'!C:D,2,0)),"NÃO ENCONTRADO")</f>
        <v>Outras Saídas</v>
      </c>
      <c r="L20181" s="56" t="str">
        <f>VLOOKUP(K20181,'Base -Receita-Despesa'!$B:$AS,1,FALSE)</f>
        <v>Outras Saídas</v>
      </c>
    </row>
    <row r="20182" spans="1:12" x14ac:dyDescent="0.3">
      <c r="A20182" s="286" t="str">
        <f t="shared" si="630"/>
        <v>2020</v>
      </c>
      <c r="B20182" s="205" t="s">
        <v>691</v>
      </c>
      <c r="C20182" s="205" t="s">
        <v>692</v>
      </c>
      <c r="D20182" s="72" t="str">
        <f t="shared" si="631"/>
        <v>set/2020</v>
      </c>
      <c r="E20182" s="206">
        <v>44095</v>
      </c>
      <c r="F20182" s="205" t="s">
        <v>210</v>
      </c>
      <c r="G20182" s="205" t="s">
        <v>287</v>
      </c>
      <c r="H20182" s="207" t="s">
        <v>196</v>
      </c>
      <c r="I20182" s="207" t="s">
        <v>130</v>
      </c>
      <c r="J20182" s="207">
        <v>-10</v>
      </c>
      <c r="K20182" s="79" t="str">
        <f>IFERROR(IFERROR(VLOOKUP(I20182,'DE-PARA'!B:D,3,0),VLOOKUP(I20182,'DE-PARA'!C:D,2,0)),"NÃO ENCONTRADO")</f>
        <v>Outras Saídas</v>
      </c>
      <c r="L20182" s="56" t="str">
        <f>VLOOKUP(K20182,'Base -Receita-Despesa'!$B:$AS,1,FALSE)</f>
        <v>Outras Saídas</v>
      </c>
    </row>
    <row r="20183" spans="1:12" x14ac:dyDescent="0.3">
      <c r="A20183" s="286" t="str">
        <f t="shared" si="630"/>
        <v>2020</v>
      </c>
      <c r="B20183" s="205" t="s">
        <v>693</v>
      </c>
      <c r="C20183" s="205" t="s">
        <v>692</v>
      </c>
      <c r="D20183" s="72" t="str">
        <f t="shared" si="631"/>
        <v>set/2020</v>
      </c>
      <c r="E20183" s="206">
        <v>44096</v>
      </c>
      <c r="F20183" s="205" t="s">
        <v>3225</v>
      </c>
      <c r="G20183" s="205" t="s">
        <v>287</v>
      </c>
      <c r="H20183" s="207" t="s">
        <v>3226</v>
      </c>
      <c r="I20183" s="207" t="s">
        <v>231</v>
      </c>
      <c r="J20183" s="208">
        <v>15600</v>
      </c>
      <c r="K20183" s="79" t="str">
        <f>IFERROR(IFERROR(VLOOKUP(I20183,'DE-PARA'!B:D,3,0),VLOOKUP(I20183,'DE-PARA'!C:D,2,0)),"NÃO ENCONTRADO")</f>
        <v>Outras entradas (desbloqueio judicial)</v>
      </c>
      <c r="L20183" s="56" t="str">
        <f>VLOOKUP(K20183,'Base -Receita-Despesa'!$B:$AS,1,FALSE)</f>
        <v>Outras entradas (desbloqueio judicial)</v>
      </c>
    </row>
    <row r="20184" spans="1:12" x14ac:dyDescent="0.3">
      <c r="A20184" s="286" t="str">
        <f t="shared" si="630"/>
        <v>2020</v>
      </c>
      <c r="B20184" s="205" t="s">
        <v>693</v>
      </c>
      <c r="C20184" s="205" t="s">
        <v>692</v>
      </c>
      <c r="D20184" s="72" t="str">
        <f t="shared" si="631"/>
        <v>set/2020</v>
      </c>
      <c r="E20184" s="206">
        <v>44096</v>
      </c>
      <c r="F20184" s="205" t="s">
        <v>210</v>
      </c>
      <c r="G20184" s="205" t="s">
        <v>287</v>
      </c>
      <c r="H20184" s="207" t="s">
        <v>3227</v>
      </c>
      <c r="I20184" s="207" t="s">
        <v>130</v>
      </c>
      <c r="J20184" s="207">
        <v>-2.8</v>
      </c>
      <c r="K20184" s="79" t="str">
        <f>IFERROR(IFERROR(VLOOKUP(I20184,'DE-PARA'!B:D,3,0),VLOOKUP(I20184,'DE-PARA'!C:D,2,0)),"NÃO ENCONTRADO")</f>
        <v>Outras Saídas</v>
      </c>
      <c r="L20184" s="56" t="str">
        <f>VLOOKUP(K20184,'Base -Receita-Despesa'!$B:$AS,1,FALSE)</f>
        <v>Outras Saídas</v>
      </c>
    </row>
    <row r="20185" spans="1:12" x14ac:dyDescent="0.3">
      <c r="A20185" s="286" t="str">
        <f t="shared" si="630"/>
        <v>2020</v>
      </c>
      <c r="B20185" s="205" t="s">
        <v>691</v>
      </c>
      <c r="C20185" s="205" t="s">
        <v>692</v>
      </c>
      <c r="D20185" s="72" t="str">
        <f t="shared" si="631"/>
        <v>set/2020</v>
      </c>
      <c r="E20185" s="206">
        <v>44096</v>
      </c>
      <c r="F20185" s="205" t="s">
        <v>3228</v>
      </c>
      <c r="G20185" s="205" t="s">
        <v>287</v>
      </c>
      <c r="H20185" s="207" t="s">
        <v>399</v>
      </c>
      <c r="I20185" s="207" t="s">
        <v>188</v>
      </c>
      <c r="J20185" s="207">
        <v>-216.56</v>
      </c>
      <c r="K20185" s="79" t="str">
        <f>IFERROR(IFERROR(VLOOKUP(I20185,'DE-PARA'!B:D,3,0),VLOOKUP(I20185,'DE-PARA'!C:D,2,0)),"NÃO ENCONTRADO")</f>
        <v>Tributos, Taxas e Contribuições</v>
      </c>
      <c r="L20185" s="56" t="str">
        <f>VLOOKUP(K20185,'Base -Receita-Despesa'!$B:$AS,1,FALSE)</f>
        <v>Tributos, Taxas e Contribuições</v>
      </c>
    </row>
    <row r="20186" spans="1:12" x14ac:dyDescent="0.3">
      <c r="A20186" s="286" t="str">
        <f t="shared" si="630"/>
        <v>2020</v>
      </c>
      <c r="B20186" s="205" t="s">
        <v>691</v>
      </c>
      <c r="C20186" s="205" t="s">
        <v>692</v>
      </c>
      <c r="D20186" s="72" t="str">
        <f t="shared" si="631"/>
        <v>set/2020</v>
      </c>
      <c r="E20186" s="206">
        <v>44096</v>
      </c>
      <c r="F20186" s="205">
        <v>42271</v>
      </c>
      <c r="G20186" s="205" t="s">
        <v>287</v>
      </c>
      <c r="H20186" s="207" t="s">
        <v>3229</v>
      </c>
      <c r="I20186" s="207" t="s">
        <v>118</v>
      </c>
      <c r="J20186" s="208">
        <v>-2056.25</v>
      </c>
      <c r="K20186" s="79" t="str">
        <f>IFERROR(IFERROR(VLOOKUP(I20186,'DE-PARA'!B:D,3,0),VLOOKUP(I20186,'DE-PARA'!C:D,2,0)),"NÃO ENCONTRADO")</f>
        <v>Serviços</v>
      </c>
      <c r="L20186" s="56" t="str">
        <f>VLOOKUP(K20186,'Base -Receita-Despesa'!$B:$AS,1,FALSE)</f>
        <v>Serviços</v>
      </c>
    </row>
    <row r="20187" spans="1:12" x14ac:dyDescent="0.3">
      <c r="A20187" s="286" t="str">
        <f t="shared" si="630"/>
        <v>2020</v>
      </c>
      <c r="B20187" s="205" t="s">
        <v>691</v>
      </c>
      <c r="C20187" s="205" t="s">
        <v>692</v>
      </c>
      <c r="D20187" s="72" t="str">
        <f t="shared" si="631"/>
        <v>set/2020</v>
      </c>
      <c r="E20187" s="206">
        <v>44096</v>
      </c>
      <c r="F20187" s="205">
        <v>42271</v>
      </c>
      <c r="G20187" s="205" t="s">
        <v>287</v>
      </c>
      <c r="H20187" s="207" t="s">
        <v>3229</v>
      </c>
      <c r="I20187" s="207" t="s">
        <v>189</v>
      </c>
      <c r="J20187" s="207">
        <v>-138.66</v>
      </c>
      <c r="K20187" s="79" t="str">
        <f>IFERROR(IFERROR(VLOOKUP(I20187,'DE-PARA'!B:D,3,0),VLOOKUP(I20187,'DE-PARA'!C:D,2,0)),"NÃO ENCONTRADO")</f>
        <v>Outras Saídas</v>
      </c>
      <c r="L20187" s="56" t="str">
        <f>VLOOKUP(K20187,'Base -Receita-Despesa'!$B:$AS,1,FALSE)</f>
        <v>Outras Saídas</v>
      </c>
    </row>
    <row r="20188" spans="1:12" x14ac:dyDescent="0.3">
      <c r="A20188" s="286" t="str">
        <f t="shared" si="630"/>
        <v>2020</v>
      </c>
      <c r="B20188" s="205" t="s">
        <v>691</v>
      </c>
      <c r="C20188" s="205" t="s">
        <v>692</v>
      </c>
      <c r="D20188" s="72" t="str">
        <f t="shared" si="631"/>
        <v>set/2020</v>
      </c>
      <c r="E20188" s="206">
        <v>44096</v>
      </c>
      <c r="F20188" s="205">
        <v>9990</v>
      </c>
      <c r="G20188" s="205" t="s">
        <v>287</v>
      </c>
      <c r="H20188" s="207" t="s">
        <v>3184</v>
      </c>
      <c r="I20188" s="207" t="s">
        <v>135</v>
      </c>
      <c r="J20188" s="208">
        <v>-3180</v>
      </c>
      <c r="K20188" s="79" t="str">
        <f>IFERROR(IFERROR(VLOOKUP(I20188,'DE-PARA'!B:D,3,0),VLOOKUP(I20188,'DE-PARA'!C:D,2,0)),"NÃO ENCONTRADO")</f>
        <v>Concessionárias (água, luz e telefone)</v>
      </c>
      <c r="L20188" s="56" t="str">
        <f>VLOOKUP(K20188,'Base -Receita-Despesa'!$B:$AS,1,FALSE)</f>
        <v>Concessionárias (água, luz e telefone)</v>
      </c>
    </row>
    <row r="20189" spans="1:12" x14ac:dyDescent="0.3">
      <c r="A20189" s="286" t="str">
        <f t="shared" si="630"/>
        <v>2020</v>
      </c>
      <c r="B20189" s="205" t="s">
        <v>691</v>
      </c>
      <c r="C20189" s="205" t="s">
        <v>692</v>
      </c>
      <c r="D20189" s="72" t="str">
        <f t="shared" si="631"/>
        <v>set/2020</v>
      </c>
      <c r="E20189" s="206">
        <v>44096</v>
      </c>
      <c r="F20189" s="205">
        <v>16158</v>
      </c>
      <c r="G20189" s="205" t="s">
        <v>287</v>
      </c>
      <c r="H20189" s="207" t="s">
        <v>1897</v>
      </c>
      <c r="I20189" s="207" t="s">
        <v>242</v>
      </c>
      <c r="J20189" s="207">
        <v>-953.25</v>
      </c>
      <c r="K20189" s="79" t="str">
        <f>IFERROR(IFERROR(VLOOKUP(I20189,'DE-PARA'!B:D,3,0),VLOOKUP(I20189,'DE-PARA'!C:D,2,0)),"NÃO ENCONTRADO")</f>
        <v>Materiais</v>
      </c>
      <c r="L20189" s="56" t="str">
        <f>VLOOKUP(K20189,'Base -Receita-Despesa'!$B:$AS,1,FALSE)</f>
        <v>Materiais</v>
      </c>
    </row>
    <row r="20190" spans="1:12" x14ac:dyDescent="0.3">
      <c r="A20190" s="286" t="str">
        <f t="shared" si="630"/>
        <v>2020</v>
      </c>
      <c r="B20190" s="205" t="s">
        <v>691</v>
      </c>
      <c r="C20190" s="205" t="s">
        <v>692</v>
      </c>
      <c r="D20190" s="72" t="str">
        <f t="shared" si="631"/>
        <v>set/2020</v>
      </c>
      <c r="E20190" s="206">
        <v>44096</v>
      </c>
      <c r="F20190" s="205">
        <v>85529</v>
      </c>
      <c r="G20190" s="205" t="s">
        <v>287</v>
      </c>
      <c r="H20190" s="207" t="s">
        <v>3230</v>
      </c>
      <c r="I20190" s="207" t="s">
        <v>240</v>
      </c>
      <c r="J20190" s="208">
        <v>-5061.82</v>
      </c>
      <c r="K20190" s="79" t="str">
        <f>IFERROR(IFERROR(VLOOKUP(I20190,'DE-PARA'!B:D,3,0),VLOOKUP(I20190,'DE-PARA'!C:D,2,0)),"NÃO ENCONTRADO")</f>
        <v>Materiais</v>
      </c>
      <c r="L20190" s="56" t="str">
        <f>VLOOKUP(K20190,'Base -Receita-Despesa'!$B:$AS,1,FALSE)</f>
        <v>Materiais</v>
      </c>
    </row>
    <row r="20191" spans="1:12" x14ac:dyDescent="0.3">
      <c r="A20191" s="286" t="str">
        <f t="shared" si="630"/>
        <v>2020</v>
      </c>
      <c r="B20191" s="205" t="s">
        <v>691</v>
      </c>
      <c r="C20191" s="205" t="s">
        <v>692</v>
      </c>
      <c r="D20191" s="72" t="str">
        <f t="shared" si="631"/>
        <v>set/2020</v>
      </c>
      <c r="E20191" s="206">
        <v>44096</v>
      </c>
      <c r="F20191" s="205">
        <v>484</v>
      </c>
      <c r="G20191" s="205" t="s">
        <v>287</v>
      </c>
      <c r="H20191" s="207" t="s">
        <v>3231</v>
      </c>
      <c r="I20191" s="207" t="s">
        <v>240</v>
      </c>
      <c r="J20191" s="208">
        <v>-14290</v>
      </c>
      <c r="K20191" s="79" t="str">
        <f>IFERROR(IFERROR(VLOOKUP(I20191,'DE-PARA'!B:D,3,0),VLOOKUP(I20191,'DE-PARA'!C:D,2,0)),"NÃO ENCONTRADO")</f>
        <v>Materiais</v>
      </c>
      <c r="L20191" s="56" t="str">
        <f>VLOOKUP(K20191,'Base -Receita-Despesa'!$B:$AS,1,FALSE)</f>
        <v>Materiais</v>
      </c>
    </row>
    <row r="20192" spans="1:12" x14ac:dyDescent="0.3">
      <c r="A20192" s="286" t="str">
        <f t="shared" si="630"/>
        <v>2020</v>
      </c>
      <c r="B20192" s="205" t="s">
        <v>691</v>
      </c>
      <c r="C20192" s="205" t="s">
        <v>692</v>
      </c>
      <c r="D20192" s="72" t="str">
        <f t="shared" si="631"/>
        <v>set/2020</v>
      </c>
      <c r="E20192" s="206">
        <v>44096</v>
      </c>
      <c r="F20192" s="205">
        <v>5621</v>
      </c>
      <c r="G20192" s="205" t="s">
        <v>287</v>
      </c>
      <c r="H20192" s="207" t="s">
        <v>3058</v>
      </c>
      <c r="I20192" s="207" t="s">
        <v>241</v>
      </c>
      <c r="J20192" s="208">
        <v>-1377</v>
      </c>
      <c r="K20192" s="79" t="str">
        <f>IFERROR(IFERROR(VLOOKUP(I20192,'DE-PARA'!B:D,3,0),VLOOKUP(I20192,'DE-PARA'!C:D,2,0)),"NÃO ENCONTRADO")</f>
        <v>Materiais</v>
      </c>
      <c r="L20192" s="56" t="str">
        <f>VLOOKUP(K20192,'Base -Receita-Despesa'!$B:$AS,1,FALSE)</f>
        <v>Materiais</v>
      </c>
    </row>
    <row r="20193" spans="1:12" x14ac:dyDescent="0.3">
      <c r="A20193" s="286" t="str">
        <f t="shared" si="630"/>
        <v>2020</v>
      </c>
      <c r="B20193" s="205" t="s">
        <v>691</v>
      </c>
      <c r="C20193" s="205" t="s">
        <v>692</v>
      </c>
      <c r="D20193" s="72" t="str">
        <f t="shared" si="631"/>
        <v>set/2020</v>
      </c>
      <c r="E20193" s="206">
        <v>44096</v>
      </c>
      <c r="F20193" s="205" t="s">
        <v>210</v>
      </c>
      <c r="G20193" s="205" t="s">
        <v>287</v>
      </c>
      <c r="H20193" s="207" t="s">
        <v>196</v>
      </c>
      <c r="I20193" s="207" t="s">
        <v>130</v>
      </c>
      <c r="J20193" s="207">
        <v>-10</v>
      </c>
      <c r="K20193" s="79" t="str">
        <f>IFERROR(IFERROR(VLOOKUP(I20193,'DE-PARA'!B:D,3,0),VLOOKUP(I20193,'DE-PARA'!C:D,2,0)),"NÃO ENCONTRADO")</f>
        <v>Outras Saídas</v>
      </c>
      <c r="L20193" s="56" t="str">
        <f>VLOOKUP(K20193,'Base -Receita-Despesa'!$B:$AS,1,FALSE)</f>
        <v>Outras Saídas</v>
      </c>
    </row>
    <row r="20194" spans="1:12" x14ac:dyDescent="0.3">
      <c r="A20194" s="286" t="str">
        <f t="shared" si="630"/>
        <v>2020</v>
      </c>
      <c r="B20194" s="205" t="s">
        <v>691</v>
      </c>
      <c r="C20194" s="205" t="s">
        <v>692</v>
      </c>
      <c r="D20194" s="72" t="str">
        <f t="shared" si="631"/>
        <v>set/2020</v>
      </c>
      <c r="E20194" s="206">
        <v>44096</v>
      </c>
      <c r="F20194" s="205" t="s">
        <v>210</v>
      </c>
      <c r="G20194" s="205" t="s">
        <v>287</v>
      </c>
      <c r="H20194" s="207" t="s">
        <v>196</v>
      </c>
      <c r="I20194" s="207" t="s">
        <v>130</v>
      </c>
      <c r="J20194" s="207">
        <v>-10</v>
      </c>
      <c r="K20194" s="79" t="str">
        <f>IFERROR(IFERROR(VLOOKUP(I20194,'DE-PARA'!B:D,3,0),VLOOKUP(I20194,'DE-PARA'!C:D,2,0)),"NÃO ENCONTRADO")</f>
        <v>Outras Saídas</v>
      </c>
      <c r="L20194" s="56" t="str">
        <f>VLOOKUP(K20194,'Base -Receita-Despesa'!$B:$AS,1,FALSE)</f>
        <v>Outras Saídas</v>
      </c>
    </row>
    <row r="20195" spans="1:12" x14ac:dyDescent="0.3">
      <c r="A20195" s="286" t="str">
        <f t="shared" si="630"/>
        <v>2020</v>
      </c>
      <c r="B20195" s="205" t="s">
        <v>691</v>
      </c>
      <c r="C20195" s="205" t="s">
        <v>692</v>
      </c>
      <c r="D20195" s="72" t="str">
        <f t="shared" si="631"/>
        <v>set/2020</v>
      </c>
      <c r="E20195" s="206">
        <v>44096</v>
      </c>
      <c r="F20195" s="205" t="s">
        <v>210</v>
      </c>
      <c r="G20195" s="205" t="s">
        <v>287</v>
      </c>
      <c r="H20195" s="207" t="s">
        <v>196</v>
      </c>
      <c r="I20195" s="207" t="s">
        <v>130</v>
      </c>
      <c r="J20195" s="207">
        <v>-10</v>
      </c>
      <c r="K20195" s="79" t="str">
        <f>IFERROR(IFERROR(VLOOKUP(I20195,'DE-PARA'!B:D,3,0),VLOOKUP(I20195,'DE-PARA'!C:D,2,0)),"NÃO ENCONTRADO")</f>
        <v>Outras Saídas</v>
      </c>
      <c r="L20195" s="56" t="str">
        <f>VLOOKUP(K20195,'Base -Receita-Despesa'!$B:$AS,1,FALSE)</f>
        <v>Outras Saídas</v>
      </c>
    </row>
    <row r="20196" spans="1:12" x14ac:dyDescent="0.3">
      <c r="A20196" s="286" t="str">
        <f t="shared" si="630"/>
        <v>2020</v>
      </c>
      <c r="B20196" s="205" t="s">
        <v>691</v>
      </c>
      <c r="C20196" s="205" t="s">
        <v>692</v>
      </c>
      <c r="D20196" s="72" t="str">
        <f t="shared" si="631"/>
        <v>set/2020</v>
      </c>
      <c r="E20196" s="206">
        <v>44096</v>
      </c>
      <c r="F20196" s="205" t="s">
        <v>210</v>
      </c>
      <c r="G20196" s="205" t="s">
        <v>287</v>
      </c>
      <c r="H20196" s="207" t="s">
        <v>196</v>
      </c>
      <c r="I20196" s="207" t="s">
        <v>130</v>
      </c>
      <c r="J20196" s="207">
        <v>-10</v>
      </c>
      <c r="K20196" s="79" t="str">
        <f>IFERROR(IFERROR(VLOOKUP(I20196,'DE-PARA'!B:D,3,0),VLOOKUP(I20196,'DE-PARA'!C:D,2,0)),"NÃO ENCONTRADO")</f>
        <v>Outras Saídas</v>
      </c>
      <c r="L20196" s="56" t="str">
        <f>VLOOKUP(K20196,'Base -Receita-Despesa'!$B:$AS,1,FALSE)</f>
        <v>Outras Saídas</v>
      </c>
    </row>
    <row r="20197" spans="1:12" x14ac:dyDescent="0.3">
      <c r="A20197" s="286" t="str">
        <f t="shared" si="630"/>
        <v>2020</v>
      </c>
      <c r="B20197" s="205" t="s">
        <v>691</v>
      </c>
      <c r="C20197" s="205" t="s">
        <v>692</v>
      </c>
      <c r="D20197" s="72" t="str">
        <f t="shared" si="631"/>
        <v>set/2020</v>
      </c>
      <c r="E20197" s="206">
        <v>44096</v>
      </c>
      <c r="F20197" s="205" t="s">
        <v>210</v>
      </c>
      <c r="G20197" s="205" t="s">
        <v>287</v>
      </c>
      <c r="H20197" s="207" t="s">
        <v>196</v>
      </c>
      <c r="I20197" s="207" t="s">
        <v>130</v>
      </c>
      <c r="J20197" s="207">
        <v>-10</v>
      </c>
      <c r="K20197" s="79" t="str">
        <f>IFERROR(IFERROR(VLOOKUP(I20197,'DE-PARA'!B:D,3,0),VLOOKUP(I20197,'DE-PARA'!C:D,2,0)),"NÃO ENCONTRADO")</f>
        <v>Outras Saídas</v>
      </c>
      <c r="L20197" s="56" t="str">
        <f>VLOOKUP(K20197,'Base -Receita-Despesa'!$B:$AS,1,FALSE)</f>
        <v>Outras Saídas</v>
      </c>
    </row>
    <row r="20198" spans="1:12" x14ac:dyDescent="0.3">
      <c r="A20198" s="286" t="str">
        <f t="shared" si="630"/>
        <v>2020</v>
      </c>
      <c r="B20198" s="205" t="s">
        <v>691</v>
      </c>
      <c r="C20198" s="205" t="s">
        <v>692</v>
      </c>
      <c r="D20198" s="72" t="str">
        <f t="shared" si="631"/>
        <v>set/2020</v>
      </c>
      <c r="E20198" s="206">
        <v>44096</v>
      </c>
      <c r="F20198" s="205" t="s">
        <v>210</v>
      </c>
      <c r="G20198" s="205" t="s">
        <v>287</v>
      </c>
      <c r="H20198" s="207" t="s">
        <v>196</v>
      </c>
      <c r="I20198" s="207" t="s">
        <v>130</v>
      </c>
      <c r="J20198" s="207">
        <v>-10</v>
      </c>
      <c r="K20198" s="79" t="str">
        <f>IFERROR(IFERROR(VLOOKUP(I20198,'DE-PARA'!B:D,3,0),VLOOKUP(I20198,'DE-PARA'!C:D,2,0)),"NÃO ENCONTRADO")</f>
        <v>Outras Saídas</v>
      </c>
      <c r="L20198" s="56" t="str">
        <f>VLOOKUP(K20198,'Base -Receita-Despesa'!$B:$AS,1,FALSE)</f>
        <v>Outras Saídas</v>
      </c>
    </row>
    <row r="20199" spans="1:12" x14ac:dyDescent="0.3">
      <c r="A20199" s="286" t="str">
        <f t="shared" si="630"/>
        <v>2020</v>
      </c>
      <c r="B20199" s="205" t="s">
        <v>691</v>
      </c>
      <c r="C20199" s="205" t="s">
        <v>692</v>
      </c>
      <c r="D20199" s="72" t="str">
        <f t="shared" si="631"/>
        <v>set/2020</v>
      </c>
      <c r="E20199" s="206">
        <v>44096</v>
      </c>
      <c r="F20199" s="205" t="s">
        <v>210</v>
      </c>
      <c r="G20199" s="205" t="s">
        <v>287</v>
      </c>
      <c r="H20199" s="207" t="s">
        <v>133</v>
      </c>
      <c r="I20199" s="207" t="s">
        <v>130</v>
      </c>
      <c r="J20199" s="207">
        <v>-41.34</v>
      </c>
      <c r="K20199" s="79" t="str">
        <f>IFERROR(IFERROR(VLOOKUP(I20199,'DE-PARA'!B:D,3,0),VLOOKUP(I20199,'DE-PARA'!C:D,2,0)),"NÃO ENCONTRADO")</f>
        <v>Outras Saídas</v>
      </c>
      <c r="L20199" s="56" t="str">
        <f>VLOOKUP(K20199,'Base -Receita-Despesa'!$B:$AS,1,FALSE)</f>
        <v>Outras Saídas</v>
      </c>
    </row>
    <row r="20200" spans="1:12" x14ac:dyDescent="0.3">
      <c r="A20200" s="286" t="str">
        <f t="shared" si="630"/>
        <v>2020</v>
      </c>
      <c r="B20200" s="205" t="s">
        <v>691</v>
      </c>
      <c r="C20200" s="205" t="s">
        <v>692</v>
      </c>
      <c r="D20200" s="72" t="str">
        <f t="shared" si="631"/>
        <v>set/2020</v>
      </c>
      <c r="E20200" s="206">
        <v>44097</v>
      </c>
      <c r="F20200" s="205" t="s">
        <v>201</v>
      </c>
      <c r="G20200" s="205" t="s">
        <v>287</v>
      </c>
      <c r="H20200" s="207" t="s">
        <v>1887</v>
      </c>
      <c r="I20200" s="207" t="s">
        <v>123</v>
      </c>
      <c r="J20200" s="208">
        <v>500000</v>
      </c>
      <c r="K20200" s="79" t="str">
        <f>IFERROR(IFERROR(VLOOKUP(I20200,'DE-PARA'!B:D,3,0),VLOOKUP(I20200,'DE-PARA'!C:D,2,0)),"NÃO ENCONTRADO")</f>
        <v>TEV – Transferências Entre Contas (Entradas)</v>
      </c>
      <c r="L20200" s="56" t="str">
        <f>VLOOKUP(K20200,'Base -Receita-Despesa'!$B:$AS,1,FALSE)</f>
        <v>TEV – Transferências Entre Contas (Entradas)</v>
      </c>
    </row>
    <row r="20201" spans="1:12" x14ac:dyDescent="0.3">
      <c r="A20201" s="286" t="str">
        <f t="shared" si="630"/>
        <v>2020</v>
      </c>
      <c r="B20201" s="205" t="s">
        <v>691</v>
      </c>
      <c r="C20201" s="205" t="s">
        <v>692</v>
      </c>
      <c r="D20201" s="72" t="str">
        <f t="shared" si="631"/>
        <v>set/2020</v>
      </c>
      <c r="E20201" s="206">
        <v>44097</v>
      </c>
      <c r="F20201" s="205">
        <v>11737</v>
      </c>
      <c r="G20201" s="205" t="s">
        <v>287</v>
      </c>
      <c r="H20201" s="207" t="s">
        <v>3112</v>
      </c>
      <c r="I20201" s="207" t="s">
        <v>134</v>
      </c>
      <c r="J20201" s="208">
        <v>-1379.3</v>
      </c>
      <c r="K20201" s="79" t="str">
        <f>IFERROR(IFERROR(VLOOKUP(I20201,'DE-PARA'!B:D,3,0),VLOOKUP(I20201,'DE-PARA'!C:D,2,0)),"NÃO ENCONTRADO")</f>
        <v>Serviços</v>
      </c>
      <c r="L20201" s="56" t="str">
        <f>VLOOKUP(K20201,'Base -Receita-Despesa'!$B:$AS,1,FALSE)</f>
        <v>Serviços</v>
      </c>
    </row>
    <row r="20202" spans="1:12" x14ac:dyDescent="0.3">
      <c r="A20202" s="286" t="str">
        <f t="shared" si="630"/>
        <v>2020</v>
      </c>
      <c r="B20202" s="205" t="s">
        <v>691</v>
      </c>
      <c r="C20202" s="205" t="s">
        <v>692</v>
      </c>
      <c r="D20202" s="72" t="str">
        <f t="shared" si="631"/>
        <v>set/2020</v>
      </c>
      <c r="E20202" s="206">
        <v>44097</v>
      </c>
      <c r="F20202" s="205">
        <v>17728</v>
      </c>
      <c r="G20202" s="205" t="s">
        <v>287</v>
      </c>
      <c r="H20202" s="207" t="s">
        <v>3232</v>
      </c>
      <c r="I20202" s="207" t="s">
        <v>188</v>
      </c>
      <c r="J20202" s="208">
        <v>-1833</v>
      </c>
      <c r="K20202" s="79" t="str">
        <f>IFERROR(IFERROR(VLOOKUP(I20202,'DE-PARA'!B:D,3,0),VLOOKUP(I20202,'DE-PARA'!C:D,2,0)),"NÃO ENCONTRADO")</f>
        <v>Tributos, Taxas e Contribuições</v>
      </c>
      <c r="L20202" s="56" t="str">
        <f>VLOOKUP(K20202,'Base -Receita-Despesa'!$B:$AS,1,FALSE)</f>
        <v>Tributos, Taxas e Contribuições</v>
      </c>
    </row>
    <row r="20203" spans="1:12" x14ac:dyDescent="0.3">
      <c r="A20203" s="286" t="str">
        <f t="shared" si="630"/>
        <v>2020</v>
      </c>
      <c r="B20203" s="205" t="s">
        <v>691</v>
      </c>
      <c r="C20203" s="205" t="s">
        <v>692</v>
      </c>
      <c r="D20203" s="72" t="str">
        <f t="shared" si="631"/>
        <v>set/2020</v>
      </c>
      <c r="E20203" s="206">
        <v>44097</v>
      </c>
      <c r="F20203" s="205" t="s">
        <v>1886</v>
      </c>
      <c r="G20203" s="205" t="s">
        <v>287</v>
      </c>
      <c r="H20203" s="207" t="s">
        <v>3233</v>
      </c>
      <c r="I20203" s="207" t="s">
        <v>124</v>
      </c>
      <c r="J20203" s="207">
        <v>-34.93</v>
      </c>
      <c r="K20203" s="79" t="str">
        <f>IFERROR(IFERROR(VLOOKUP(I20203,'DE-PARA'!B:D,3,0),VLOOKUP(I20203,'DE-PARA'!C:D,2,0)),"NÃO ENCONTRADO")</f>
        <v>Encargos sobre Folha de Pagamento</v>
      </c>
      <c r="L20203" s="56" t="str">
        <f>VLOOKUP(K20203,'Base -Receita-Despesa'!$B:$AS,1,FALSE)</f>
        <v>Encargos sobre Folha de Pagamento</v>
      </c>
    </row>
    <row r="20204" spans="1:12" x14ac:dyDescent="0.3">
      <c r="A20204" s="286" t="str">
        <f t="shared" si="630"/>
        <v>2020</v>
      </c>
      <c r="B20204" s="205" t="s">
        <v>691</v>
      </c>
      <c r="C20204" s="205" t="s">
        <v>692</v>
      </c>
      <c r="D20204" s="72" t="str">
        <f t="shared" si="631"/>
        <v>set/2020</v>
      </c>
      <c r="E20204" s="206">
        <v>44097</v>
      </c>
      <c r="F20204" s="205" t="s">
        <v>1886</v>
      </c>
      <c r="G20204" s="205" t="s">
        <v>287</v>
      </c>
      <c r="H20204" s="207" t="s">
        <v>3233</v>
      </c>
      <c r="I20204" s="207" t="s">
        <v>189</v>
      </c>
      <c r="J20204" s="207">
        <v>-3.84</v>
      </c>
      <c r="K20204" s="79" t="str">
        <f>IFERROR(IFERROR(VLOOKUP(I20204,'DE-PARA'!B:D,3,0),VLOOKUP(I20204,'DE-PARA'!C:D,2,0)),"NÃO ENCONTRADO")</f>
        <v>Outras Saídas</v>
      </c>
      <c r="L20204" s="56" t="str">
        <f>VLOOKUP(K20204,'Base -Receita-Despesa'!$B:$AS,1,FALSE)</f>
        <v>Outras Saídas</v>
      </c>
    </row>
    <row r="20205" spans="1:12" x14ac:dyDescent="0.3">
      <c r="A20205" s="286" t="str">
        <f t="shared" si="630"/>
        <v>2020</v>
      </c>
      <c r="B20205" s="205" t="s">
        <v>691</v>
      </c>
      <c r="C20205" s="205" t="s">
        <v>692</v>
      </c>
      <c r="D20205" s="72" t="str">
        <f t="shared" si="631"/>
        <v>set/2020</v>
      </c>
      <c r="E20205" s="206">
        <v>44097</v>
      </c>
      <c r="F20205" s="205">
        <v>125689</v>
      </c>
      <c r="G20205" s="205" t="s">
        <v>287</v>
      </c>
      <c r="H20205" s="207" t="s">
        <v>178</v>
      </c>
      <c r="I20205" s="207" t="s">
        <v>240</v>
      </c>
      <c r="J20205" s="208">
        <v>-12118.2</v>
      </c>
      <c r="K20205" s="79" t="str">
        <f>IFERROR(IFERROR(VLOOKUP(I20205,'DE-PARA'!B:D,3,0),VLOOKUP(I20205,'DE-PARA'!C:D,2,0)),"NÃO ENCONTRADO")</f>
        <v>Materiais</v>
      </c>
      <c r="L20205" s="56" t="str">
        <f>VLOOKUP(K20205,'Base -Receita-Despesa'!$B:$AS,1,FALSE)</f>
        <v>Materiais</v>
      </c>
    </row>
    <row r="20206" spans="1:12" x14ac:dyDescent="0.3">
      <c r="A20206" s="286" t="str">
        <f t="shared" si="630"/>
        <v>2020</v>
      </c>
      <c r="B20206" s="205" t="s">
        <v>691</v>
      </c>
      <c r="C20206" s="205" t="s">
        <v>692</v>
      </c>
      <c r="D20206" s="72" t="str">
        <f t="shared" si="631"/>
        <v>set/2020</v>
      </c>
      <c r="E20206" s="206">
        <v>44097</v>
      </c>
      <c r="F20206" s="205">
        <v>126830</v>
      </c>
      <c r="G20206" s="205" t="s">
        <v>287</v>
      </c>
      <c r="H20206" s="207" t="s">
        <v>178</v>
      </c>
      <c r="I20206" s="207" t="s">
        <v>241</v>
      </c>
      <c r="J20206" s="208">
        <v>-26815.599999999999</v>
      </c>
      <c r="K20206" s="79" t="str">
        <f>IFERROR(IFERROR(VLOOKUP(I20206,'DE-PARA'!B:D,3,0),VLOOKUP(I20206,'DE-PARA'!C:D,2,0)),"NÃO ENCONTRADO")</f>
        <v>Materiais</v>
      </c>
      <c r="L20206" s="56" t="str">
        <f>VLOOKUP(K20206,'Base -Receita-Despesa'!$B:$AS,1,FALSE)</f>
        <v>Materiais</v>
      </c>
    </row>
    <row r="20207" spans="1:12" x14ac:dyDescent="0.3">
      <c r="A20207" s="286" t="str">
        <f t="shared" si="630"/>
        <v>2020</v>
      </c>
      <c r="B20207" s="205" t="s">
        <v>691</v>
      </c>
      <c r="C20207" s="205" t="s">
        <v>692</v>
      </c>
      <c r="D20207" s="72" t="str">
        <f t="shared" si="631"/>
        <v>set/2020</v>
      </c>
      <c r="E20207" s="206">
        <v>44097</v>
      </c>
      <c r="F20207" s="205">
        <v>125986</v>
      </c>
      <c r="G20207" s="205" t="s">
        <v>287</v>
      </c>
      <c r="H20207" s="207" t="s">
        <v>178</v>
      </c>
      <c r="I20207" s="207" t="s">
        <v>241</v>
      </c>
      <c r="J20207" s="208">
        <v>-44619.4</v>
      </c>
      <c r="K20207" s="79" t="str">
        <f>IFERROR(IFERROR(VLOOKUP(I20207,'DE-PARA'!B:D,3,0),VLOOKUP(I20207,'DE-PARA'!C:D,2,0)),"NÃO ENCONTRADO")</f>
        <v>Materiais</v>
      </c>
      <c r="L20207" s="56" t="str">
        <f>VLOOKUP(K20207,'Base -Receita-Despesa'!$B:$AS,1,FALSE)</f>
        <v>Materiais</v>
      </c>
    </row>
    <row r="20208" spans="1:12" x14ac:dyDescent="0.3">
      <c r="A20208" s="286" t="str">
        <f t="shared" si="630"/>
        <v>2020</v>
      </c>
      <c r="B20208" s="205" t="s">
        <v>691</v>
      </c>
      <c r="C20208" s="205" t="s">
        <v>692</v>
      </c>
      <c r="D20208" s="72" t="str">
        <f t="shared" si="631"/>
        <v>set/2020</v>
      </c>
      <c r="E20208" s="206">
        <v>44097</v>
      </c>
      <c r="F20208" s="205">
        <v>126763</v>
      </c>
      <c r="G20208" s="205" t="s">
        <v>287</v>
      </c>
      <c r="H20208" s="207" t="s">
        <v>178</v>
      </c>
      <c r="I20208" s="207" t="s">
        <v>241</v>
      </c>
      <c r="J20208" s="208">
        <v>-16045.4</v>
      </c>
      <c r="K20208" s="79" t="str">
        <f>IFERROR(IFERROR(VLOOKUP(I20208,'DE-PARA'!B:D,3,0),VLOOKUP(I20208,'DE-PARA'!C:D,2,0)),"NÃO ENCONTRADO")</f>
        <v>Materiais</v>
      </c>
      <c r="L20208" s="56" t="str">
        <f>VLOOKUP(K20208,'Base -Receita-Despesa'!$B:$AS,1,FALSE)</f>
        <v>Materiais</v>
      </c>
    </row>
    <row r="20209" spans="1:12" x14ac:dyDescent="0.3">
      <c r="A20209" s="286" t="str">
        <f t="shared" si="630"/>
        <v>2020</v>
      </c>
      <c r="B20209" s="205" t="s">
        <v>691</v>
      </c>
      <c r="C20209" s="205" t="s">
        <v>692</v>
      </c>
      <c r="D20209" s="72" t="str">
        <f t="shared" si="631"/>
        <v>set/2020</v>
      </c>
      <c r="E20209" s="206">
        <v>44097</v>
      </c>
      <c r="F20209" s="205">
        <v>127220</v>
      </c>
      <c r="G20209" s="205" t="s">
        <v>287</v>
      </c>
      <c r="H20209" s="207" t="s">
        <v>178</v>
      </c>
      <c r="I20209" s="207" t="s">
        <v>241</v>
      </c>
      <c r="J20209" s="208">
        <v>-14711.9</v>
      </c>
      <c r="K20209" s="79" t="str">
        <f>IFERROR(IFERROR(VLOOKUP(I20209,'DE-PARA'!B:D,3,0),VLOOKUP(I20209,'DE-PARA'!C:D,2,0)),"NÃO ENCONTRADO")</f>
        <v>Materiais</v>
      </c>
      <c r="L20209" s="56" t="str">
        <f>VLOOKUP(K20209,'Base -Receita-Despesa'!$B:$AS,1,FALSE)</f>
        <v>Materiais</v>
      </c>
    </row>
    <row r="20210" spans="1:12" x14ac:dyDescent="0.3">
      <c r="A20210" s="286" t="str">
        <f t="shared" si="630"/>
        <v>2020</v>
      </c>
      <c r="B20210" s="205" t="s">
        <v>691</v>
      </c>
      <c r="C20210" s="205" t="s">
        <v>692</v>
      </c>
      <c r="D20210" s="72" t="str">
        <f t="shared" si="631"/>
        <v>set/2020</v>
      </c>
      <c r="E20210" s="206">
        <v>44097</v>
      </c>
      <c r="F20210" s="205">
        <v>128659</v>
      </c>
      <c r="G20210" s="205" t="s">
        <v>287</v>
      </c>
      <c r="H20210" s="207" t="s">
        <v>178</v>
      </c>
      <c r="I20210" s="207" t="s">
        <v>241</v>
      </c>
      <c r="J20210" s="208">
        <v>-5106.25</v>
      </c>
      <c r="K20210" s="79" t="str">
        <f>IFERROR(IFERROR(VLOOKUP(I20210,'DE-PARA'!B:D,3,0),VLOOKUP(I20210,'DE-PARA'!C:D,2,0)),"NÃO ENCONTRADO")</f>
        <v>Materiais</v>
      </c>
      <c r="L20210" s="56" t="str">
        <f>VLOOKUP(K20210,'Base -Receita-Despesa'!$B:$AS,1,FALSE)</f>
        <v>Materiais</v>
      </c>
    </row>
    <row r="20211" spans="1:12" x14ac:dyDescent="0.3">
      <c r="A20211" s="286" t="str">
        <f t="shared" si="630"/>
        <v>2020</v>
      </c>
      <c r="B20211" s="205" t="s">
        <v>691</v>
      </c>
      <c r="C20211" s="205" t="s">
        <v>692</v>
      </c>
      <c r="D20211" s="72" t="str">
        <f t="shared" si="631"/>
        <v>set/2020</v>
      </c>
      <c r="E20211" s="206">
        <v>44097</v>
      </c>
      <c r="F20211" s="205">
        <v>127091</v>
      </c>
      <c r="G20211" s="205" t="s">
        <v>287</v>
      </c>
      <c r="H20211" s="207" t="s">
        <v>178</v>
      </c>
      <c r="I20211" s="207" t="s">
        <v>240</v>
      </c>
      <c r="J20211" s="207">
        <v>-878.5</v>
      </c>
      <c r="K20211" s="79" t="str">
        <f>IFERROR(IFERROR(VLOOKUP(I20211,'DE-PARA'!B:D,3,0),VLOOKUP(I20211,'DE-PARA'!C:D,2,0)),"NÃO ENCONTRADO")</f>
        <v>Materiais</v>
      </c>
      <c r="L20211" s="56" t="str">
        <f>VLOOKUP(K20211,'Base -Receita-Despesa'!$B:$AS,1,FALSE)</f>
        <v>Materiais</v>
      </c>
    </row>
    <row r="20212" spans="1:12" x14ac:dyDescent="0.3">
      <c r="A20212" s="286" t="str">
        <f t="shared" si="630"/>
        <v>2020</v>
      </c>
      <c r="B20212" s="205" t="s">
        <v>691</v>
      </c>
      <c r="C20212" s="205" t="s">
        <v>692</v>
      </c>
      <c r="D20212" s="72" t="str">
        <f t="shared" si="631"/>
        <v>set/2020</v>
      </c>
      <c r="E20212" s="206">
        <v>44097</v>
      </c>
      <c r="F20212" s="205">
        <v>127137</v>
      </c>
      <c r="G20212" s="205" t="s">
        <v>287</v>
      </c>
      <c r="H20212" s="207" t="s">
        <v>178</v>
      </c>
      <c r="I20212" s="207" t="s">
        <v>240</v>
      </c>
      <c r="J20212" s="208">
        <v>-21038.9</v>
      </c>
      <c r="K20212" s="79" t="str">
        <f>IFERROR(IFERROR(VLOOKUP(I20212,'DE-PARA'!B:D,3,0),VLOOKUP(I20212,'DE-PARA'!C:D,2,0)),"NÃO ENCONTRADO")</f>
        <v>Materiais</v>
      </c>
      <c r="L20212" s="56" t="str">
        <f>VLOOKUP(K20212,'Base -Receita-Despesa'!$B:$AS,1,FALSE)</f>
        <v>Materiais</v>
      </c>
    </row>
    <row r="20213" spans="1:12" x14ac:dyDescent="0.3">
      <c r="A20213" s="286" t="str">
        <f t="shared" si="630"/>
        <v>2020</v>
      </c>
      <c r="B20213" s="205" t="s">
        <v>691</v>
      </c>
      <c r="C20213" s="205" t="s">
        <v>692</v>
      </c>
      <c r="D20213" s="72" t="str">
        <f t="shared" si="631"/>
        <v>set/2020</v>
      </c>
      <c r="E20213" s="206">
        <v>44097</v>
      </c>
      <c r="F20213" s="205">
        <v>127132</v>
      </c>
      <c r="G20213" s="205" t="s">
        <v>287</v>
      </c>
      <c r="H20213" s="207" t="s">
        <v>178</v>
      </c>
      <c r="I20213" s="207" t="s">
        <v>240</v>
      </c>
      <c r="J20213" s="207">
        <v>-658.56</v>
      </c>
      <c r="K20213" s="79" t="str">
        <f>IFERROR(IFERROR(VLOOKUP(I20213,'DE-PARA'!B:D,3,0),VLOOKUP(I20213,'DE-PARA'!C:D,2,0)),"NÃO ENCONTRADO")</f>
        <v>Materiais</v>
      </c>
      <c r="L20213" s="56" t="str">
        <f>VLOOKUP(K20213,'Base -Receita-Despesa'!$B:$AS,1,FALSE)</f>
        <v>Materiais</v>
      </c>
    </row>
    <row r="20214" spans="1:12" x14ac:dyDescent="0.3">
      <c r="A20214" s="286" t="str">
        <f t="shared" si="630"/>
        <v>2020</v>
      </c>
      <c r="B20214" s="205" t="s">
        <v>691</v>
      </c>
      <c r="C20214" s="205" t="s">
        <v>692</v>
      </c>
      <c r="D20214" s="72" t="str">
        <f t="shared" si="631"/>
        <v>set/2020</v>
      </c>
      <c r="E20214" s="206">
        <v>44097</v>
      </c>
      <c r="F20214" s="205">
        <v>127068</v>
      </c>
      <c r="G20214" s="205" t="s">
        <v>287</v>
      </c>
      <c r="H20214" s="207" t="s">
        <v>178</v>
      </c>
      <c r="I20214" s="207" t="s">
        <v>240</v>
      </c>
      <c r="J20214" s="208">
        <v>-1521</v>
      </c>
      <c r="K20214" s="79" t="str">
        <f>IFERROR(IFERROR(VLOOKUP(I20214,'DE-PARA'!B:D,3,0),VLOOKUP(I20214,'DE-PARA'!C:D,2,0)),"NÃO ENCONTRADO")</f>
        <v>Materiais</v>
      </c>
      <c r="L20214" s="56" t="str">
        <f>VLOOKUP(K20214,'Base -Receita-Despesa'!$B:$AS,1,FALSE)</f>
        <v>Materiais</v>
      </c>
    </row>
    <row r="20215" spans="1:12" x14ac:dyDescent="0.3">
      <c r="A20215" s="286" t="str">
        <f t="shared" ref="A20215:A20278" si="632">IF(K20215="NÃO ENCONTRADO",0,RIGHT(D20215,4))</f>
        <v>2020</v>
      </c>
      <c r="B20215" s="205" t="s">
        <v>691</v>
      </c>
      <c r="C20215" s="205" t="s">
        <v>692</v>
      </c>
      <c r="D20215" s="72" t="str">
        <f t="shared" si="631"/>
        <v>set/2020</v>
      </c>
      <c r="E20215" s="206">
        <v>44097</v>
      </c>
      <c r="F20215" s="205">
        <v>126432</v>
      </c>
      <c r="G20215" s="205" t="s">
        <v>287</v>
      </c>
      <c r="H20215" s="207" t="s">
        <v>178</v>
      </c>
      <c r="I20215" s="207" t="s">
        <v>240</v>
      </c>
      <c r="J20215" s="208">
        <v>-1173</v>
      </c>
      <c r="K20215" s="79" t="str">
        <f>IFERROR(IFERROR(VLOOKUP(I20215,'DE-PARA'!B:D,3,0),VLOOKUP(I20215,'DE-PARA'!C:D,2,0)),"NÃO ENCONTRADO")</f>
        <v>Materiais</v>
      </c>
      <c r="L20215" s="56" t="str">
        <f>VLOOKUP(K20215,'Base -Receita-Despesa'!$B:$AS,1,FALSE)</f>
        <v>Materiais</v>
      </c>
    </row>
    <row r="20216" spans="1:12" x14ac:dyDescent="0.3">
      <c r="A20216" s="286" t="str">
        <f t="shared" si="632"/>
        <v>2020</v>
      </c>
      <c r="B20216" s="205" t="s">
        <v>691</v>
      </c>
      <c r="C20216" s="205" t="s">
        <v>692</v>
      </c>
      <c r="D20216" s="72" t="str">
        <f t="shared" si="631"/>
        <v>set/2020</v>
      </c>
      <c r="E20216" s="206">
        <v>44097</v>
      </c>
      <c r="F20216" s="205">
        <v>126483</v>
      </c>
      <c r="G20216" s="205" t="s">
        <v>287</v>
      </c>
      <c r="H20216" s="207" t="s">
        <v>178</v>
      </c>
      <c r="I20216" s="207" t="s">
        <v>240</v>
      </c>
      <c r="J20216" s="208">
        <v>-2522.08</v>
      </c>
      <c r="K20216" s="79" t="str">
        <f>IFERROR(IFERROR(VLOOKUP(I20216,'DE-PARA'!B:D,3,0),VLOOKUP(I20216,'DE-PARA'!C:D,2,0)),"NÃO ENCONTRADO")</f>
        <v>Materiais</v>
      </c>
      <c r="L20216" s="56" t="str">
        <f>VLOOKUP(K20216,'Base -Receita-Despesa'!$B:$AS,1,FALSE)</f>
        <v>Materiais</v>
      </c>
    </row>
    <row r="20217" spans="1:12" x14ac:dyDescent="0.3">
      <c r="A20217" s="286" t="str">
        <f t="shared" si="632"/>
        <v>2020</v>
      </c>
      <c r="B20217" s="205" t="s">
        <v>691</v>
      </c>
      <c r="C20217" s="205" t="s">
        <v>692</v>
      </c>
      <c r="D20217" s="72" t="str">
        <f t="shared" si="631"/>
        <v>set/2020</v>
      </c>
      <c r="E20217" s="206">
        <v>44097</v>
      </c>
      <c r="F20217" s="205">
        <v>129596</v>
      </c>
      <c r="G20217" s="205" t="s">
        <v>287</v>
      </c>
      <c r="H20217" s="207" t="s">
        <v>178</v>
      </c>
      <c r="I20217" s="207" t="s">
        <v>240</v>
      </c>
      <c r="J20217" s="207">
        <v>-590</v>
      </c>
      <c r="K20217" s="79" t="str">
        <f>IFERROR(IFERROR(VLOOKUP(I20217,'DE-PARA'!B:D,3,0),VLOOKUP(I20217,'DE-PARA'!C:D,2,0)),"NÃO ENCONTRADO")</f>
        <v>Materiais</v>
      </c>
      <c r="L20217" s="56" t="str">
        <f>VLOOKUP(K20217,'Base -Receita-Despesa'!$B:$AS,1,FALSE)</f>
        <v>Materiais</v>
      </c>
    </row>
    <row r="20218" spans="1:12" x14ac:dyDescent="0.3">
      <c r="A20218" s="286" t="str">
        <f t="shared" si="632"/>
        <v>2020</v>
      </c>
      <c r="B20218" s="205" t="s">
        <v>691</v>
      </c>
      <c r="C20218" s="205" t="s">
        <v>692</v>
      </c>
      <c r="D20218" s="72" t="str">
        <f t="shared" si="631"/>
        <v>set/2020</v>
      </c>
      <c r="E20218" s="206">
        <v>44097</v>
      </c>
      <c r="F20218" s="205">
        <v>126431</v>
      </c>
      <c r="G20218" s="205" t="s">
        <v>287</v>
      </c>
      <c r="H20218" s="207" t="s">
        <v>178</v>
      </c>
      <c r="I20218" s="207" t="s">
        <v>240</v>
      </c>
      <c r="J20218" s="208">
        <v>-1350</v>
      </c>
      <c r="K20218" s="79" t="str">
        <f>IFERROR(IFERROR(VLOOKUP(I20218,'DE-PARA'!B:D,3,0),VLOOKUP(I20218,'DE-PARA'!C:D,2,0)),"NÃO ENCONTRADO")</f>
        <v>Materiais</v>
      </c>
      <c r="L20218" s="56" t="str">
        <f>VLOOKUP(K20218,'Base -Receita-Despesa'!$B:$AS,1,FALSE)</f>
        <v>Materiais</v>
      </c>
    </row>
    <row r="20219" spans="1:12" x14ac:dyDescent="0.3">
      <c r="A20219" s="286" t="str">
        <f t="shared" si="632"/>
        <v>2020</v>
      </c>
      <c r="B20219" s="205" t="s">
        <v>691</v>
      </c>
      <c r="C20219" s="205" t="s">
        <v>692</v>
      </c>
      <c r="D20219" s="72" t="str">
        <f t="shared" si="631"/>
        <v>set/2020</v>
      </c>
      <c r="E20219" s="206">
        <v>44097</v>
      </c>
      <c r="F20219" s="205">
        <v>126456</v>
      </c>
      <c r="G20219" s="205" t="s">
        <v>287</v>
      </c>
      <c r="H20219" s="207" t="s">
        <v>178</v>
      </c>
      <c r="I20219" s="207" t="s">
        <v>241</v>
      </c>
      <c r="J20219" s="207">
        <v>-805.41</v>
      </c>
      <c r="K20219" s="79" t="str">
        <f>IFERROR(IFERROR(VLOOKUP(I20219,'DE-PARA'!B:D,3,0),VLOOKUP(I20219,'DE-PARA'!C:D,2,0)),"NÃO ENCONTRADO")</f>
        <v>Materiais</v>
      </c>
      <c r="L20219" s="56" t="str">
        <f>VLOOKUP(K20219,'Base -Receita-Despesa'!$B:$AS,1,FALSE)</f>
        <v>Materiais</v>
      </c>
    </row>
    <row r="20220" spans="1:12" x14ac:dyDescent="0.3">
      <c r="A20220" s="286" t="str">
        <f t="shared" si="632"/>
        <v>2020</v>
      </c>
      <c r="B20220" s="205" t="s">
        <v>691</v>
      </c>
      <c r="C20220" s="205" t="s">
        <v>692</v>
      </c>
      <c r="D20220" s="72" t="str">
        <f t="shared" si="631"/>
        <v>set/2020</v>
      </c>
      <c r="E20220" s="206">
        <v>44097</v>
      </c>
      <c r="F20220" s="205">
        <v>896533</v>
      </c>
      <c r="G20220" s="205" t="s">
        <v>293</v>
      </c>
      <c r="H20220" s="207" t="s">
        <v>3061</v>
      </c>
      <c r="I20220" s="207" t="s">
        <v>240</v>
      </c>
      <c r="J20220" s="207">
        <v>-995.67</v>
      </c>
      <c r="K20220" s="79" t="str">
        <f>IFERROR(IFERROR(VLOOKUP(I20220,'DE-PARA'!B:D,3,0),VLOOKUP(I20220,'DE-PARA'!C:D,2,0)),"NÃO ENCONTRADO")</f>
        <v>Materiais</v>
      </c>
      <c r="L20220" s="56" t="str">
        <f>VLOOKUP(K20220,'Base -Receita-Despesa'!$B:$AS,1,FALSE)</f>
        <v>Materiais</v>
      </c>
    </row>
    <row r="20221" spans="1:12" x14ac:dyDescent="0.3">
      <c r="A20221" s="286" t="str">
        <f t="shared" si="632"/>
        <v>2020</v>
      </c>
      <c r="B20221" s="205" t="s">
        <v>691</v>
      </c>
      <c r="C20221" s="205" t="s">
        <v>692</v>
      </c>
      <c r="D20221" s="72" t="str">
        <f t="shared" si="631"/>
        <v>set/2020</v>
      </c>
      <c r="E20221" s="206">
        <v>44097</v>
      </c>
      <c r="F20221" s="205">
        <v>896614</v>
      </c>
      <c r="G20221" s="205" t="s">
        <v>293</v>
      </c>
      <c r="H20221" s="207" t="s">
        <v>3061</v>
      </c>
      <c r="I20221" s="207" t="s">
        <v>240</v>
      </c>
      <c r="J20221" s="208">
        <v>-2638.78</v>
      </c>
      <c r="K20221" s="79" t="str">
        <f>IFERROR(IFERROR(VLOOKUP(I20221,'DE-PARA'!B:D,3,0),VLOOKUP(I20221,'DE-PARA'!C:D,2,0)),"NÃO ENCONTRADO")</f>
        <v>Materiais</v>
      </c>
      <c r="L20221" s="56" t="str">
        <f>VLOOKUP(K20221,'Base -Receita-Despesa'!$B:$AS,1,FALSE)</f>
        <v>Materiais</v>
      </c>
    </row>
    <row r="20222" spans="1:12" x14ac:dyDescent="0.3">
      <c r="A20222" s="286" t="str">
        <f t="shared" si="632"/>
        <v>2020</v>
      </c>
      <c r="B20222" s="205" t="s">
        <v>691</v>
      </c>
      <c r="C20222" s="205" t="s">
        <v>692</v>
      </c>
      <c r="D20222" s="72" t="str">
        <f t="shared" si="631"/>
        <v>set/2020</v>
      </c>
      <c r="E20222" s="206">
        <v>44097</v>
      </c>
      <c r="F20222" s="205">
        <v>899087</v>
      </c>
      <c r="G20222" s="205" t="s">
        <v>289</v>
      </c>
      <c r="H20222" s="207" t="s">
        <v>3061</v>
      </c>
      <c r="I20222" s="207" t="s">
        <v>241</v>
      </c>
      <c r="J20222" s="207">
        <v>-630</v>
      </c>
      <c r="K20222" s="79" t="str">
        <f>IFERROR(IFERROR(VLOOKUP(I20222,'DE-PARA'!B:D,3,0),VLOOKUP(I20222,'DE-PARA'!C:D,2,0)),"NÃO ENCONTRADO")</f>
        <v>Materiais</v>
      </c>
      <c r="L20222" s="56" t="str">
        <f>VLOOKUP(K20222,'Base -Receita-Despesa'!$B:$AS,1,FALSE)</f>
        <v>Materiais</v>
      </c>
    </row>
    <row r="20223" spans="1:12" x14ac:dyDescent="0.3">
      <c r="A20223" s="286" t="str">
        <f t="shared" si="632"/>
        <v>2020</v>
      </c>
      <c r="B20223" s="205" t="s">
        <v>691</v>
      </c>
      <c r="C20223" s="205" t="s">
        <v>692</v>
      </c>
      <c r="D20223" s="72" t="str">
        <f t="shared" si="631"/>
        <v>set/2020</v>
      </c>
      <c r="E20223" s="206">
        <v>44097</v>
      </c>
      <c r="F20223" s="205">
        <v>896381</v>
      </c>
      <c r="G20223" s="205" t="s">
        <v>293</v>
      </c>
      <c r="H20223" s="207" t="s">
        <v>3061</v>
      </c>
      <c r="I20223" s="207" t="s">
        <v>240</v>
      </c>
      <c r="J20223" s="208">
        <v>-1208.32</v>
      </c>
      <c r="K20223" s="79" t="str">
        <f>IFERROR(IFERROR(VLOOKUP(I20223,'DE-PARA'!B:D,3,0),VLOOKUP(I20223,'DE-PARA'!C:D,2,0)),"NÃO ENCONTRADO")</f>
        <v>Materiais</v>
      </c>
      <c r="L20223" s="56" t="str">
        <f>VLOOKUP(K20223,'Base -Receita-Despesa'!$B:$AS,1,FALSE)</f>
        <v>Materiais</v>
      </c>
    </row>
    <row r="20224" spans="1:12" x14ac:dyDescent="0.3">
      <c r="A20224" s="286" t="str">
        <f t="shared" si="632"/>
        <v>2020</v>
      </c>
      <c r="B20224" s="205" t="s">
        <v>691</v>
      </c>
      <c r="C20224" s="205" t="s">
        <v>692</v>
      </c>
      <c r="D20224" s="72" t="str">
        <f t="shared" si="631"/>
        <v>set/2020</v>
      </c>
      <c r="E20224" s="206">
        <v>44097</v>
      </c>
      <c r="F20224" s="205">
        <v>896339</v>
      </c>
      <c r="G20224" s="205" t="s">
        <v>293</v>
      </c>
      <c r="H20224" s="207" t="s">
        <v>3061</v>
      </c>
      <c r="I20224" s="207" t="s">
        <v>241</v>
      </c>
      <c r="J20224" s="208">
        <v>-1203.8399999999999</v>
      </c>
      <c r="K20224" s="79" t="str">
        <f>IFERROR(IFERROR(VLOOKUP(I20224,'DE-PARA'!B:D,3,0),VLOOKUP(I20224,'DE-PARA'!C:D,2,0)),"NÃO ENCONTRADO")</f>
        <v>Materiais</v>
      </c>
      <c r="L20224" s="56" t="str">
        <f>VLOOKUP(K20224,'Base -Receita-Despesa'!$B:$AS,1,FALSE)</f>
        <v>Materiais</v>
      </c>
    </row>
    <row r="20225" spans="1:12" x14ac:dyDescent="0.3">
      <c r="A20225" s="286" t="str">
        <f t="shared" si="632"/>
        <v>2020</v>
      </c>
      <c r="B20225" s="205" t="s">
        <v>691</v>
      </c>
      <c r="C20225" s="205" t="s">
        <v>692</v>
      </c>
      <c r="D20225" s="72" t="str">
        <f t="shared" si="631"/>
        <v>set/2020</v>
      </c>
      <c r="E20225" s="206">
        <v>44097</v>
      </c>
      <c r="F20225" s="205">
        <v>896532</v>
      </c>
      <c r="G20225" s="205" t="s">
        <v>293</v>
      </c>
      <c r="H20225" s="207" t="s">
        <v>3061</v>
      </c>
      <c r="I20225" s="207" t="s">
        <v>240</v>
      </c>
      <c r="J20225" s="208">
        <v>-2955.66</v>
      </c>
      <c r="K20225" s="79" t="str">
        <f>IFERROR(IFERROR(VLOOKUP(I20225,'DE-PARA'!B:D,3,0),VLOOKUP(I20225,'DE-PARA'!C:D,2,0)),"NÃO ENCONTRADO")</f>
        <v>Materiais</v>
      </c>
      <c r="L20225" s="56" t="str">
        <f>VLOOKUP(K20225,'Base -Receita-Despesa'!$B:$AS,1,FALSE)</f>
        <v>Materiais</v>
      </c>
    </row>
    <row r="20226" spans="1:12" x14ac:dyDescent="0.3">
      <c r="A20226" s="286" t="str">
        <f t="shared" si="632"/>
        <v>2020</v>
      </c>
      <c r="B20226" s="205" t="s">
        <v>691</v>
      </c>
      <c r="C20226" s="205" t="s">
        <v>692</v>
      </c>
      <c r="D20226" s="72" t="str">
        <f t="shared" si="631"/>
        <v>set/2020</v>
      </c>
      <c r="E20226" s="206">
        <v>44097</v>
      </c>
      <c r="F20226" s="205">
        <v>896539</v>
      </c>
      <c r="G20226" s="205" t="s">
        <v>293</v>
      </c>
      <c r="H20226" s="207" t="s">
        <v>3061</v>
      </c>
      <c r="I20226" s="207" t="s">
        <v>241</v>
      </c>
      <c r="J20226" s="208">
        <v>-1574.7</v>
      </c>
      <c r="K20226" s="79" t="str">
        <f>IFERROR(IFERROR(VLOOKUP(I20226,'DE-PARA'!B:D,3,0),VLOOKUP(I20226,'DE-PARA'!C:D,2,0)),"NÃO ENCONTRADO")</f>
        <v>Materiais</v>
      </c>
      <c r="L20226" s="56" t="str">
        <f>VLOOKUP(K20226,'Base -Receita-Despesa'!$B:$AS,1,FALSE)</f>
        <v>Materiais</v>
      </c>
    </row>
    <row r="20227" spans="1:12" x14ac:dyDescent="0.3">
      <c r="A20227" s="286" t="str">
        <f t="shared" si="632"/>
        <v>2020</v>
      </c>
      <c r="B20227" s="205" t="s">
        <v>691</v>
      </c>
      <c r="C20227" s="205" t="s">
        <v>692</v>
      </c>
      <c r="D20227" s="72" t="str">
        <f t="shared" si="631"/>
        <v>set/2020</v>
      </c>
      <c r="E20227" s="206">
        <v>44097</v>
      </c>
      <c r="F20227" s="205">
        <v>26812</v>
      </c>
      <c r="G20227" s="205" t="s">
        <v>313</v>
      </c>
      <c r="H20227" s="207" t="s">
        <v>3234</v>
      </c>
      <c r="I20227" s="207" t="s">
        <v>240</v>
      </c>
      <c r="J20227" s="208">
        <v>-5371.33</v>
      </c>
      <c r="K20227" s="79" t="str">
        <f>IFERROR(IFERROR(VLOOKUP(I20227,'DE-PARA'!B:D,3,0),VLOOKUP(I20227,'DE-PARA'!C:D,2,0)),"NÃO ENCONTRADO")</f>
        <v>Materiais</v>
      </c>
      <c r="L20227" s="56" t="str">
        <f>VLOOKUP(K20227,'Base -Receita-Despesa'!$B:$AS,1,FALSE)</f>
        <v>Materiais</v>
      </c>
    </row>
    <row r="20228" spans="1:12" x14ac:dyDescent="0.3">
      <c r="A20228" s="286" t="str">
        <f t="shared" si="632"/>
        <v>2020</v>
      </c>
      <c r="B20228" s="205" t="s">
        <v>691</v>
      </c>
      <c r="C20228" s="205" t="s">
        <v>692</v>
      </c>
      <c r="D20228" s="72" t="str">
        <f t="shared" ref="D20228:D20291" si="633">TEXT(E20228,"mmm/aaaa")</f>
        <v>set/2020</v>
      </c>
      <c r="E20228" s="206">
        <v>44097</v>
      </c>
      <c r="F20228" s="205">
        <v>26812</v>
      </c>
      <c r="G20228" s="205" t="s">
        <v>313</v>
      </c>
      <c r="H20228" s="207" t="s">
        <v>3234</v>
      </c>
      <c r="I20228" s="207" t="s">
        <v>189</v>
      </c>
      <c r="J20228" s="207">
        <v>-972.21</v>
      </c>
      <c r="K20228" s="79" t="str">
        <f>IFERROR(IFERROR(VLOOKUP(I20228,'DE-PARA'!B:D,3,0),VLOOKUP(I20228,'DE-PARA'!C:D,2,0)),"NÃO ENCONTRADO")</f>
        <v>Outras Saídas</v>
      </c>
      <c r="L20228" s="56" t="str">
        <f>VLOOKUP(K20228,'Base -Receita-Despesa'!$B:$AS,1,FALSE)</f>
        <v>Outras Saídas</v>
      </c>
    </row>
    <row r="20229" spans="1:12" x14ac:dyDescent="0.3">
      <c r="A20229" s="286" t="str">
        <f t="shared" si="632"/>
        <v>2020</v>
      </c>
      <c r="B20229" s="205" t="s">
        <v>691</v>
      </c>
      <c r="C20229" s="205" t="s">
        <v>692</v>
      </c>
      <c r="D20229" s="72" t="str">
        <f t="shared" si="633"/>
        <v>set/2020</v>
      </c>
      <c r="E20229" s="206">
        <v>44097</v>
      </c>
      <c r="F20229" s="205">
        <v>78199</v>
      </c>
      <c r="G20229" s="205" t="s">
        <v>313</v>
      </c>
      <c r="H20229" s="207" t="s">
        <v>2780</v>
      </c>
      <c r="I20229" s="207" t="s">
        <v>240</v>
      </c>
      <c r="J20229" s="208">
        <v>-5998.8</v>
      </c>
      <c r="K20229" s="79" t="str">
        <f>IFERROR(IFERROR(VLOOKUP(I20229,'DE-PARA'!B:D,3,0),VLOOKUP(I20229,'DE-PARA'!C:D,2,0)),"NÃO ENCONTRADO")</f>
        <v>Materiais</v>
      </c>
      <c r="L20229" s="56" t="str">
        <f>VLOOKUP(K20229,'Base -Receita-Despesa'!$B:$AS,1,FALSE)</f>
        <v>Materiais</v>
      </c>
    </row>
    <row r="20230" spans="1:12" x14ac:dyDescent="0.3">
      <c r="A20230" s="286" t="str">
        <f t="shared" si="632"/>
        <v>2020</v>
      </c>
      <c r="B20230" s="205" t="s">
        <v>691</v>
      </c>
      <c r="C20230" s="205" t="s">
        <v>692</v>
      </c>
      <c r="D20230" s="72" t="str">
        <f t="shared" si="633"/>
        <v>set/2020</v>
      </c>
      <c r="E20230" s="206">
        <v>44097</v>
      </c>
      <c r="F20230" s="205">
        <v>78198</v>
      </c>
      <c r="G20230" s="205" t="s">
        <v>289</v>
      </c>
      <c r="H20230" s="207" t="s">
        <v>2780</v>
      </c>
      <c r="I20230" s="207" t="s">
        <v>240</v>
      </c>
      <c r="J20230" s="207">
        <v>-25.2</v>
      </c>
      <c r="K20230" s="79" t="str">
        <f>IFERROR(IFERROR(VLOOKUP(I20230,'DE-PARA'!B:D,3,0),VLOOKUP(I20230,'DE-PARA'!C:D,2,0)),"NÃO ENCONTRADO")</f>
        <v>Materiais</v>
      </c>
      <c r="L20230" s="56" t="str">
        <f>VLOOKUP(K20230,'Base -Receita-Despesa'!$B:$AS,1,FALSE)</f>
        <v>Materiais</v>
      </c>
    </row>
    <row r="20231" spans="1:12" x14ac:dyDescent="0.3">
      <c r="A20231" s="286" t="str">
        <f t="shared" si="632"/>
        <v>2020</v>
      </c>
      <c r="B20231" s="205" t="s">
        <v>691</v>
      </c>
      <c r="C20231" s="205" t="s">
        <v>692</v>
      </c>
      <c r="D20231" s="72" t="str">
        <f t="shared" si="633"/>
        <v>set/2020</v>
      </c>
      <c r="E20231" s="206">
        <v>44097</v>
      </c>
      <c r="F20231" s="205">
        <v>78200</v>
      </c>
      <c r="G20231" s="205" t="s">
        <v>289</v>
      </c>
      <c r="H20231" s="207" t="s">
        <v>2780</v>
      </c>
      <c r="I20231" s="207" t="s">
        <v>240</v>
      </c>
      <c r="J20231" s="208">
        <v>-3737</v>
      </c>
      <c r="K20231" s="79" t="str">
        <f>IFERROR(IFERROR(VLOOKUP(I20231,'DE-PARA'!B:D,3,0),VLOOKUP(I20231,'DE-PARA'!C:D,2,0)),"NÃO ENCONTRADO")</f>
        <v>Materiais</v>
      </c>
      <c r="L20231" s="56" t="str">
        <f>VLOOKUP(K20231,'Base -Receita-Despesa'!$B:$AS,1,FALSE)</f>
        <v>Materiais</v>
      </c>
    </row>
    <row r="20232" spans="1:12" x14ac:dyDescent="0.3">
      <c r="A20232" s="286" t="str">
        <f t="shared" si="632"/>
        <v>2020</v>
      </c>
      <c r="B20232" s="205" t="s">
        <v>691</v>
      </c>
      <c r="C20232" s="205" t="s">
        <v>692</v>
      </c>
      <c r="D20232" s="72" t="str">
        <f t="shared" si="633"/>
        <v>set/2020</v>
      </c>
      <c r="E20232" s="206">
        <v>44097</v>
      </c>
      <c r="F20232" s="205">
        <v>78201</v>
      </c>
      <c r="G20232" s="205" t="s">
        <v>289</v>
      </c>
      <c r="H20232" s="207" t="s">
        <v>2780</v>
      </c>
      <c r="I20232" s="207" t="s">
        <v>240</v>
      </c>
      <c r="J20232" s="208">
        <v>-1120</v>
      </c>
      <c r="K20232" s="79" t="str">
        <f>IFERROR(IFERROR(VLOOKUP(I20232,'DE-PARA'!B:D,3,0),VLOOKUP(I20232,'DE-PARA'!C:D,2,0)),"NÃO ENCONTRADO")</f>
        <v>Materiais</v>
      </c>
      <c r="L20232" s="56" t="str">
        <f>VLOOKUP(K20232,'Base -Receita-Despesa'!$B:$AS,1,FALSE)</f>
        <v>Materiais</v>
      </c>
    </row>
    <row r="20233" spans="1:12" x14ac:dyDescent="0.3">
      <c r="A20233" s="286" t="str">
        <f t="shared" si="632"/>
        <v>2020</v>
      </c>
      <c r="B20233" s="205" t="s">
        <v>691</v>
      </c>
      <c r="C20233" s="205" t="s">
        <v>692</v>
      </c>
      <c r="D20233" s="72" t="str">
        <f t="shared" si="633"/>
        <v>set/2020</v>
      </c>
      <c r="E20233" s="206">
        <v>44097</v>
      </c>
      <c r="F20233" s="205">
        <v>78203</v>
      </c>
      <c r="G20233" s="205" t="s">
        <v>289</v>
      </c>
      <c r="H20233" s="207" t="s">
        <v>2780</v>
      </c>
      <c r="I20233" s="207" t="s">
        <v>240</v>
      </c>
      <c r="J20233" s="208">
        <v>-8540.7999999999993</v>
      </c>
      <c r="K20233" s="79" t="str">
        <f>IFERROR(IFERROR(VLOOKUP(I20233,'DE-PARA'!B:D,3,0),VLOOKUP(I20233,'DE-PARA'!C:D,2,0)),"NÃO ENCONTRADO")</f>
        <v>Materiais</v>
      </c>
      <c r="L20233" s="56" t="str">
        <f>VLOOKUP(K20233,'Base -Receita-Despesa'!$B:$AS,1,FALSE)</f>
        <v>Materiais</v>
      </c>
    </row>
    <row r="20234" spans="1:12" x14ac:dyDescent="0.3">
      <c r="A20234" s="286" t="str">
        <f t="shared" si="632"/>
        <v>2020</v>
      </c>
      <c r="B20234" s="205" t="s">
        <v>691</v>
      </c>
      <c r="C20234" s="205" t="s">
        <v>692</v>
      </c>
      <c r="D20234" s="72" t="str">
        <f t="shared" si="633"/>
        <v>set/2020</v>
      </c>
      <c r="E20234" s="206">
        <v>44097</v>
      </c>
      <c r="F20234" s="205">
        <v>78202</v>
      </c>
      <c r="G20234" s="205" t="s">
        <v>289</v>
      </c>
      <c r="H20234" s="207" t="s">
        <v>2780</v>
      </c>
      <c r="I20234" s="207" t="s">
        <v>240</v>
      </c>
      <c r="J20234" s="208">
        <v>-6380</v>
      </c>
      <c r="K20234" s="79" t="str">
        <f>IFERROR(IFERROR(VLOOKUP(I20234,'DE-PARA'!B:D,3,0),VLOOKUP(I20234,'DE-PARA'!C:D,2,0)),"NÃO ENCONTRADO")</f>
        <v>Materiais</v>
      </c>
      <c r="L20234" s="56" t="str">
        <f>VLOOKUP(K20234,'Base -Receita-Despesa'!$B:$AS,1,FALSE)</f>
        <v>Materiais</v>
      </c>
    </row>
    <row r="20235" spans="1:12" x14ac:dyDescent="0.3">
      <c r="A20235" s="286" t="str">
        <f t="shared" si="632"/>
        <v>2020</v>
      </c>
      <c r="B20235" s="205" t="s">
        <v>691</v>
      </c>
      <c r="C20235" s="205" t="s">
        <v>692</v>
      </c>
      <c r="D20235" s="72" t="str">
        <f t="shared" si="633"/>
        <v>set/2020</v>
      </c>
      <c r="E20235" s="206">
        <v>44097</v>
      </c>
      <c r="F20235" s="205">
        <v>78205</v>
      </c>
      <c r="G20235" s="205" t="s">
        <v>289</v>
      </c>
      <c r="H20235" s="207" t="s">
        <v>2780</v>
      </c>
      <c r="I20235" s="207" t="s">
        <v>240</v>
      </c>
      <c r="J20235" s="208">
        <v>-7160</v>
      </c>
      <c r="K20235" s="79" t="str">
        <f>IFERROR(IFERROR(VLOOKUP(I20235,'DE-PARA'!B:D,3,0),VLOOKUP(I20235,'DE-PARA'!C:D,2,0)),"NÃO ENCONTRADO")</f>
        <v>Materiais</v>
      </c>
      <c r="L20235" s="56" t="str">
        <f>VLOOKUP(K20235,'Base -Receita-Despesa'!$B:$AS,1,FALSE)</f>
        <v>Materiais</v>
      </c>
    </row>
    <row r="20236" spans="1:12" x14ac:dyDescent="0.3">
      <c r="A20236" s="286" t="str">
        <f t="shared" si="632"/>
        <v>2020</v>
      </c>
      <c r="B20236" s="205" t="s">
        <v>691</v>
      </c>
      <c r="C20236" s="205" t="s">
        <v>692</v>
      </c>
      <c r="D20236" s="72" t="str">
        <f t="shared" si="633"/>
        <v>set/2020</v>
      </c>
      <c r="E20236" s="206">
        <v>44097</v>
      </c>
      <c r="F20236" s="205">
        <v>78475</v>
      </c>
      <c r="G20236" s="205" t="s">
        <v>289</v>
      </c>
      <c r="H20236" s="207" t="s">
        <v>2780</v>
      </c>
      <c r="I20236" s="207" t="s">
        <v>240</v>
      </c>
      <c r="J20236" s="208">
        <v>-1733.4</v>
      </c>
      <c r="K20236" s="79" t="str">
        <f>IFERROR(IFERROR(VLOOKUP(I20236,'DE-PARA'!B:D,3,0),VLOOKUP(I20236,'DE-PARA'!C:D,2,0)),"NÃO ENCONTRADO")</f>
        <v>Materiais</v>
      </c>
      <c r="L20236" s="56" t="str">
        <f>VLOOKUP(K20236,'Base -Receita-Despesa'!$B:$AS,1,FALSE)</f>
        <v>Materiais</v>
      </c>
    </row>
    <row r="20237" spans="1:12" x14ac:dyDescent="0.3">
      <c r="A20237" s="286" t="str">
        <f t="shared" si="632"/>
        <v>2020</v>
      </c>
      <c r="B20237" s="205" t="s">
        <v>691</v>
      </c>
      <c r="C20237" s="205" t="s">
        <v>692</v>
      </c>
      <c r="D20237" s="72" t="str">
        <f t="shared" si="633"/>
        <v>set/2020</v>
      </c>
      <c r="E20237" s="206">
        <v>44097</v>
      </c>
      <c r="F20237" s="205">
        <v>78497</v>
      </c>
      <c r="G20237" s="205" t="s">
        <v>289</v>
      </c>
      <c r="H20237" s="207" t="s">
        <v>2780</v>
      </c>
      <c r="I20237" s="207" t="s">
        <v>240</v>
      </c>
      <c r="J20237" s="208">
        <v>-3585</v>
      </c>
      <c r="K20237" s="79" t="str">
        <f>IFERROR(IFERROR(VLOOKUP(I20237,'DE-PARA'!B:D,3,0),VLOOKUP(I20237,'DE-PARA'!C:D,2,0)),"NÃO ENCONTRADO")</f>
        <v>Materiais</v>
      </c>
      <c r="L20237" s="56" t="str">
        <f>VLOOKUP(K20237,'Base -Receita-Despesa'!$B:$AS,1,FALSE)</f>
        <v>Materiais</v>
      </c>
    </row>
    <row r="20238" spans="1:12" x14ac:dyDescent="0.3">
      <c r="A20238" s="286" t="str">
        <f t="shared" si="632"/>
        <v>2020</v>
      </c>
      <c r="B20238" s="205" t="s">
        <v>691</v>
      </c>
      <c r="C20238" s="205" t="s">
        <v>692</v>
      </c>
      <c r="D20238" s="72" t="str">
        <f t="shared" si="633"/>
        <v>set/2020</v>
      </c>
      <c r="E20238" s="206">
        <v>44097</v>
      </c>
      <c r="F20238" s="205">
        <v>78496</v>
      </c>
      <c r="G20238" s="205" t="s">
        <v>289</v>
      </c>
      <c r="H20238" s="207" t="s">
        <v>2780</v>
      </c>
      <c r="I20238" s="207" t="s">
        <v>240</v>
      </c>
      <c r="J20238" s="208">
        <v>-7975</v>
      </c>
      <c r="K20238" s="79" t="str">
        <f>IFERROR(IFERROR(VLOOKUP(I20238,'DE-PARA'!B:D,3,0),VLOOKUP(I20238,'DE-PARA'!C:D,2,0)),"NÃO ENCONTRADO")</f>
        <v>Materiais</v>
      </c>
      <c r="L20238" s="56" t="str">
        <f>VLOOKUP(K20238,'Base -Receita-Despesa'!$B:$AS,1,FALSE)</f>
        <v>Materiais</v>
      </c>
    </row>
    <row r="20239" spans="1:12" x14ac:dyDescent="0.3">
      <c r="A20239" s="286" t="str">
        <f t="shared" si="632"/>
        <v>2020</v>
      </c>
      <c r="B20239" s="205" t="s">
        <v>691</v>
      </c>
      <c r="C20239" s="205" t="s">
        <v>692</v>
      </c>
      <c r="D20239" s="72" t="str">
        <f t="shared" si="633"/>
        <v>set/2020</v>
      </c>
      <c r="E20239" s="206">
        <v>44097</v>
      </c>
      <c r="F20239" s="205" t="s">
        <v>210</v>
      </c>
      <c r="G20239" s="205" t="s">
        <v>287</v>
      </c>
      <c r="H20239" s="207" t="s">
        <v>196</v>
      </c>
      <c r="I20239" s="207" t="s">
        <v>130</v>
      </c>
      <c r="J20239" s="207">
        <v>-10</v>
      </c>
      <c r="K20239" s="79" t="str">
        <f>IFERROR(IFERROR(VLOOKUP(I20239,'DE-PARA'!B:D,3,0),VLOOKUP(I20239,'DE-PARA'!C:D,2,0)),"NÃO ENCONTRADO")</f>
        <v>Outras Saídas</v>
      </c>
      <c r="L20239" s="56" t="str">
        <f>VLOOKUP(K20239,'Base -Receita-Despesa'!$B:$AS,1,FALSE)</f>
        <v>Outras Saídas</v>
      </c>
    </row>
    <row r="20240" spans="1:12" x14ac:dyDescent="0.3">
      <c r="A20240" s="286" t="str">
        <f t="shared" si="632"/>
        <v>2020</v>
      </c>
      <c r="B20240" s="205" t="s">
        <v>691</v>
      </c>
      <c r="C20240" s="205" t="s">
        <v>692</v>
      </c>
      <c r="D20240" s="72" t="str">
        <f t="shared" si="633"/>
        <v>set/2020</v>
      </c>
      <c r="E20240" s="206">
        <v>44097</v>
      </c>
      <c r="F20240" s="205" t="s">
        <v>210</v>
      </c>
      <c r="G20240" s="205" t="s">
        <v>287</v>
      </c>
      <c r="H20240" s="207" t="s">
        <v>196</v>
      </c>
      <c r="I20240" s="207" t="s">
        <v>130</v>
      </c>
      <c r="J20240" s="207">
        <v>-10</v>
      </c>
      <c r="K20240" s="79" t="str">
        <f>IFERROR(IFERROR(VLOOKUP(I20240,'DE-PARA'!B:D,3,0),VLOOKUP(I20240,'DE-PARA'!C:D,2,0)),"NÃO ENCONTRADO")</f>
        <v>Outras Saídas</v>
      </c>
      <c r="L20240" s="56" t="str">
        <f>VLOOKUP(K20240,'Base -Receita-Despesa'!$B:$AS,1,FALSE)</f>
        <v>Outras Saídas</v>
      </c>
    </row>
    <row r="20241" spans="1:12" x14ac:dyDescent="0.3">
      <c r="A20241" s="286" t="str">
        <f t="shared" si="632"/>
        <v>2020</v>
      </c>
      <c r="B20241" s="205" t="s">
        <v>691</v>
      </c>
      <c r="C20241" s="205" t="s">
        <v>692</v>
      </c>
      <c r="D20241" s="72" t="str">
        <f t="shared" si="633"/>
        <v>set/2020</v>
      </c>
      <c r="E20241" s="206">
        <v>44097</v>
      </c>
      <c r="F20241" s="205" t="s">
        <v>210</v>
      </c>
      <c r="G20241" s="205" t="s">
        <v>287</v>
      </c>
      <c r="H20241" s="207" t="s">
        <v>196</v>
      </c>
      <c r="I20241" s="207" t="s">
        <v>130</v>
      </c>
      <c r="J20241" s="207">
        <v>-10</v>
      </c>
      <c r="K20241" s="79" t="str">
        <f>IFERROR(IFERROR(VLOOKUP(I20241,'DE-PARA'!B:D,3,0),VLOOKUP(I20241,'DE-PARA'!C:D,2,0)),"NÃO ENCONTRADO")</f>
        <v>Outras Saídas</v>
      </c>
      <c r="L20241" s="56" t="str">
        <f>VLOOKUP(K20241,'Base -Receita-Despesa'!$B:$AS,1,FALSE)</f>
        <v>Outras Saídas</v>
      </c>
    </row>
    <row r="20242" spans="1:12" x14ac:dyDescent="0.3">
      <c r="A20242" s="286" t="str">
        <f t="shared" si="632"/>
        <v>2020</v>
      </c>
      <c r="B20242" s="205" t="s">
        <v>691</v>
      </c>
      <c r="C20242" s="205" t="s">
        <v>692</v>
      </c>
      <c r="D20242" s="72" t="str">
        <f t="shared" si="633"/>
        <v>set/2020</v>
      </c>
      <c r="E20242" s="206">
        <v>44098</v>
      </c>
      <c r="F20242" s="205">
        <v>252894</v>
      </c>
      <c r="G20242" s="205" t="s">
        <v>287</v>
      </c>
      <c r="H20242" s="207" t="s">
        <v>3048</v>
      </c>
      <c r="I20242" s="207" t="s">
        <v>241</v>
      </c>
      <c r="J20242" s="208">
        <v>-1331.2</v>
      </c>
      <c r="K20242" s="79" t="str">
        <f>IFERROR(IFERROR(VLOOKUP(I20242,'DE-PARA'!B:D,3,0),VLOOKUP(I20242,'DE-PARA'!C:D,2,0)),"NÃO ENCONTRADO")</f>
        <v>Materiais</v>
      </c>
      <c r="L20242" s="56" t="str">
        <f>VLOOKUP(K20242,'Base -Receita-Despesa'!$B:$AS,1,FALSE)</f>
        <v>Materiais</v>
      </c>
    </row>
    <row r="20243" spans="1:12" x14ac:dyDescent="0.3">
      <c r="A20243" s="286" t="str">
        <f t="shared" si="632"/>
        <v>2020</v>
      </c>
      <c r="B20243" s="205" t="s">
        <v>691</v>
      </c>
      <c r="C20243" s="205" t="s">
        <v>692</v>
      </c>
      <c r="D20243" s="72" t="str">
        <f t="shared" si="633"/>
        <v>set/2020</v>
      </c>
      <c r="E20243" s="206">
        <v>44098</v>
      </c>
      <c r="F20243" s="205">
        <v>252894</v>
      </c>
      <c r="G20243" s="205" t="s">
        <v>287</v>
      </c>
      <c r="H20243" s="207" t="s">
        <v>3048</v>
      </c>
      <c r="I20243" s="207" t="s">
        <v>189</v>
      </c>
      <c r="J20243" s="207">
        <v>-40.840000000000003</v>
      </c>
      <c r="K20243" s="79" t="str">
        <f>IFERROR(IFERROR(VLOOKUP(I20243,'DE-PARA'!B:D,3,0),VLOOKUP(I20243,'DE-PARA'!C:D,2,0)),"NÃO ENCONTRADO")</f>
        <v>Outras Saídas</v>
      </c>
      <c r="L20243" s="56" t="str">
        <f>VLOOKUP(K20243,'Base -Receita-Despesa'!$B:$AS,1,FALSE)</f>
        <v>Outras Saídas</v>
      </c>
    </row>
    <row r="20244" spans="1:12" x14ac:dyDescent="0.3">
      <c r="A20244" s="286" t="str">
        <f t="shared" si="632"/>
        <v>2020</v>
      </c>
      <c r="B20244" s="205" t="s">
        <v>691</v>
      </c>
      <c r="C20244" s="205" t="s">
        <v>692</v>
      </c>
      <c r="D20244" s="72" t="str">
        <f t="shared" si="633"/>
        <v>set/2020</v>
      </c>
      <c r="E20244" s="206">
        <v>44098</v>
      </c>
      <c r="F20244" s="205">
        <v>919793</v>
      </c>
      <c r="G20244" s="205" t="s">
        <v>427</v>
      </c>
      <c r="H20244" s="207" t="s">
        <v>356</v>
      </c>
      <c r="I20244" s="207" t="s">
        <v>240</v>
      </c>
      <c r="J20244" s="208">
        <v>-15194.33</v>
      </c>
      <c r="K20244" s="79" t="str">
        <f>IFERROR(IFERROR(VLOOKUP(I20244,'DE-PARA'!B:D,3,0),VLOOKUP(I20244,'DE-PARA'!C:D,2,0)),"NÃO ENCONTRADO")</f>
        <v>Materiais</v>
      </c>
      <c r="L20244" s="56" t="str">
        <f>VLOOKUP(K20244,'Base -Receita-Despesa'!$B:$AS,1,FALSE)</f>
        <v>Materiais</v>
      </c>
    </row>
    <row r="20245" spans="1:12" x14ac:dyDescent="0.3">
      <c r="A20245" s="286" t="str">
        <f t="shared" si="632"/>
        <v>2020</v>
      </c>
      <c r="B20245" s="205" t="s">
        <v>691</v>
      </c>
      <c r="C20245" s="205" t="s">
        <v>692</v>
      </c>
      <c r="D20245" s="72" t="str">
        <f t="shared" si="633"/>
        <v>set/2020</v>
      </c>
      <c r="E20245" s="206">
        <v>44098</v>
      </c>
      <c r="F20245" s="205">
        <v>921323</v>
      </c>
      <c r="G20245" s="205" t="s">
        <v>289</v>
      </c>
      <c r="H20245" s="207" t="s">
        <v>356</v>
      </c>
      <c r="I20245" s="207" t="s">
        <v>240</v>
      </c>
      <c r="J20245" s="208">
        <v>-3868.4</v>
      </c>
      <c r="K20245" s="79" t="str">
        <f>IFERROR(IFERROR(VLOOKUP(I20245,'DE-PARA'!B:D,3,0),VLOOKUP(I20245,'DE-PARA'!C:D,2,0)),"NÃO ENCONTRADO")</f>
        <v>Materiais</v>
      </c>
      <c r="L20245" s="56" t="str">
        <f>VLOOKUP(K20245,'Base -Receita-Despesa'!$B:$AS,1,FALSE)</f>
        <v>Materiais</v>
      </c>
    </row>
    <row r="20246" spans="1:12" x14ac:dyDescent="0.3">
      <c r="A20246" s="286" t="str">
        <f t="shared" si="632"/>
        <v>2020</v>
      </c>
      <c r="B20246" s="205" t="s">
        <v>691</v>
      </c>
      <c r="C20246" s="205" t="s">
        <v>692</v>
      </c>
      <c r="D20246" s="72" t="str">
        <f t="shared" si="633"/>
        <v>set/2020</v>
      </c>
      <c r="E20246" s="206">
        <v>44098</v>
      </c>
      <c r="F20246" s="205">
        <v>946058</v>
      </c>
      <c r="G20246" s="205" t="s">
        <v>287</v>
      </c>
      <c r="H20246" s="207" t="s">
        <v>356</v>
      </c>
      <c r="I20246" s="207" t="s">
        <v>240</v>
      </c>
      <c r="J20246" s="208">
        <v>-14912.6</v>
      </c>
      <c r="K20246" s="79" t="str">
        <f>IFERROR(IFERROR(VLOOKUP(I20246,'DE-PARA'!B:D,3,0),VLOOKUP(I20246,'DE-PARA'!C:D,2,0)),"NÃO ENCONTRADO")</f>
        <v>Materiais</v>
      </c>
      <c r="L20246" s="56" t="str">
        <f>VLOOKUP(K20246,'Base -Receita-Despesa'!$B:$AS,1,FALSE)</f>
        <v>Materiais</v>
      </c>
    </row>
    <row r="20247" spans="1:12" x14ac:dyDescent="0.3">
      <c r="A20247" s="286" t="str">
        <f t="shared" si="632"/>
        <v>2020</v>
      </c>
      <c r="B20247" s="205" t="s">
        <v>691</v>
      </c>
      <c r="C20247" s="205" t="s">
        <v>692</v>
      </c>
      <c r="D20247" s="72" t="str">
        <f t="shared" si="633"/>
        <v>set/2020</v>
      </c>
      <c r="E20247" s="206">
        <v>44098</v>
      </c>
      <c r="F20247" s="205">
        <v>919793</v>
      </c>
      <c r="G20247" s="205" t="s">
        <v>295</v>
      </c>
      <c r="H20247" s="207" t="s">
        <v>356</v>
      </c>
      <c r="I20247" s="207" t="s">
        <v>240</v>
      </c>
      <c r="J20247" s="208">
        <v>-15194.33</v>
      </c>
      <c r="K20247" s="79" t="str">
        <f>IFERROR(IFERROR(VLOOKUP(I20247,'DE-PARA'!B:D,3,0),VLOOKUP(I20247,'DE-PARA'!C:D,2,0)),"NÃO ENCONTRADO")</f>
        <v>Materiais</v>
      </c>
      <c r="L20247" s="56" t="str">
        <f>VLOOKUP(K20247,'Base -Receita-Despesa'!$B:$AS,1,FALSE)</f>
        <v>Materiais</v>
      </c>
    </row>
    <row r="20248" spans="1:12" x14ac:dyDescent="0.3">
      <c r="A20248" s="286" t="str">
        <f t="shared" si="632"/>
        <v>2020</v>
      </c>
      <c r="B20248" s="205" t="s">
        <v>691</v>
      </c>
      <c r="C20248" s="205" t="s">
        <v>692</v>
      </c>
      <c r="D20248" s="72" t="str">
        <f t="shared" si="633"/>
        <v>set/2020</v>
      </c>
      <c r="E20248" s="206">
        <v>44098</v>
      </c>
      <c r="F20248" s="205">
        <v>927323</v>
      </c>
      <c r="G20248" s="205" t="s">
        <v>289</v>
      </c>
      <c r="H20248" s="207" t="s">
        <v>356</v>
      </c>
      <c r="I20248" s="207" t="s">
        <v>240</v>
      </c>
      <c r="J20248" s="208">
        <v>-6053.5</v>
      </c>
      <c r="K20248" s="79" t="str">
        <f>IFERROR(IFERROR(VLOOKUP(I20248,'DE-PARA'!B:D,3,0),VLOOKUP(I20248,'DE-PARA'!C:D,2,0)),"NÃO ENCONTRADO")</f>
        <v>Materiais</v>
      </c>
      <c r="L20248" s="56" t="str">
        <f>VLOOKUP(K20248,'Base -Receita-Despesa'!$B:$AS,1,FALSE)</f>
        <v>Materiais</v>
      </c>
    </row>
    <row r="20249" spans="1:12" x14ac:dyDescent="0.3">
      <c r="A20249" s="286" t="str">
        <f t="shared" si="632"/>
        <v>2020</v>
      </c>
      <c r="B20249" s="205" t="s">
        <v>691</v>
      </c>
      <c r="C20249" s="205" t="s">
        <v>692</v>
      </c>
      <c r="D20249" s="72" t="str">
        <f t="shared" si="633"/>
        <v>set/2020</v>
      </c>
      <c r="E20249" s="206">
        <v>44098</v>
      </c>
      <c r="F20249" s="205">
        <v>919793</v>
      </c>
      <c r="G20249" s="205" t="s">
        <v>349</v>
      </c>
      <c r="H20249" s="207" t="s">
        <v>356</v>
      </c>
      <c r="I20249" s="207" t="s">
        <v>240</v>
      </c>
      <c r="J20249" s="208">
        <v>-15194.33</v>
      </c>
      <c r="K20249" s="79" t="str">
        <f>IFERROR(IFERROR(VLOOKUP(I20249,'DE-PARA'!B:D,3,0),VLOOKUP(I20249,'DE-PARA'!C:D,2,0)),"NÃO ENCONTRADO")</f>
        <v>Materiais</v>
      </c>
      <c r="L20249" s="56" t="str">
        <f>VLOOKUP(K20249,'Base -Receita-Despesa'!$B:$AS,1,FALSE)</f>
        <v>Materiais</v>
      </c>
    </row>
    <row r="20250" spans="1:12" x14ac:dyDescent="0.3">
      <c r="A20250" s="286" t="str">
        <f t="shared" si="632"/>
        <v>2020</v>
      </c>
      <c r="B20250" s="205" t="s">
        <v>691</v>
      </c>
      <c r="C20250" s="205" t="s">
        <v>692</v>
      </c>
      <c r="D20250" s="72" t="str">
        <f t="shared" si="633"/>
        <v>set/2020</v>
      </c>
      <c r="E20250" s="206">
        <v>44098</v>
      </c>
      <c r="F20250" s="205">
        <v>918603</v>
      </c>
      <c r="G20250" s="205" t="s">
        <v>293</v>
      </c>
      <c r="H20250" s="207" t="s">
        <v>356</v>
      </c>
      <c r="I20250" s="207" t="s">
        <v>240</v>
      </c>
      <c r="J20250" s="208">
        <v>-5307.34</v>
      </c>
      <c r="K20250" s="79" t="str">
        <f>IFERROR(IFERROR(VLOOKUP(I20250,'DE-PARA'!B:D,3,0),VLOOKUP(I20250,'DE-PARA'!C:D,2,0)),"NÃO ENCONTRADO")</f>
        <v>Materiais</v>
      </c>
      <c r="L20250" s="56" t="str">
        <f>VLOOKUP(K20250,'Base -Receita-Despesa'!$B:$AS,1,FALSE)</f>
        <v>Materiais</v>
      </c>
    </row>
    <row r="20251" spans="1:12" x14ac:dyDescent="0.3">
      <c r="A20251" s="286" t="str">
        <f t="shared" si="632"/>
        <v>2020</v>
      </c>
      <c r="B20251" s="205" t="s">
        <v>691</v>
      </c>
      <c r="C20251" s="205" t="s">
        <v>692</v>
      </c>
      <c r="D20251" s="72" t="str">
        <f t="shared" si="633"/>
        <v>set/2020</v>
      </c>
      <c r="E20251" s="206">
        <v>44098</v>
      </c>
      <c r="F20251" s="205">
        <v>936583</v>
      </c>
      <c r="G20251" s="205" t="s">
        <v>427</v>
      </c>
      <c r="H20251" s="207" t="s">
        <v>356</v>
      </c>
      <c r="I20251" s="207" t="s">
        <v>240</v>
      </c>
      <c r="J20251" s="208">
        <v>-12572.15</v>
      </c>
      <c r="K20251" s="79" t="str">
        <f>IFERROR(IFERROR(VLOOKUP(I20251,'DE-PARA'!B:D,3,0),VLOOKUP(I20251,'DE-PARA'!C:D,2,0)),"NÃO ENCONTRADO")</f>
        <v>Materiais</v>
      </c>
      <c r="L20251" s="56" t="str">
        <f>VLOOKUP(K20251,'Base -Receita-Despesa'!$B:$AS,1,FALSE)</f>
        <v>Materiais</v>
      </c>
    </row>
    <row r="20252" spans="1:12" x14ac:dyDescent="0.3">
      <c r="A20252" s="286" t="str">
        <f t="shared" si="632"/>
        <v>2020</v>
      </c>
      <c r="B20252" s="205" t="s">
        <v>691</v>
      </c>
      <c r="C20252" s="205" t="s">
        <v>692</v>
      </c>
      <c r="D20252" s="72" t="str">
        <f t="shared" si="633"/>
        <v>set/2020</v>
      </c>
      <c r="E20252" s="206">
        <v>44098</v>
      </c>
      <c r="F20252" s="205">
        <v>936583</v>
      </c>
      <c r="G20252" s="205" t="s">
        <v>349</v>
      </c>
      <c r="H20252" s="207" t="s">
        <v>356</v>
      </c>
      <c r="I20252" s="207" t="s">
        <v>240</v>
      </c>
      <c r="J20252" s="208">
        <v>-12572.15</v>
      </c>
      <c r="K20252" s="79" t="str">
        <f>IFERROR(IFERROR(VLOOKUP(I20252,'DE-PARA'!B:D,3,0),VLOOKUP(I20252,'DE-PARA'!C:D,2,0)),"NÃO ENCONTRADO")</f>
        <v>Materiais</v>
      </c>
      <c r="L20252" s="56" t="str">
        <f>VLOOKUP(K20252,'Base -Receita-Despesa'!$B:$AS,1,FALSE)</f>
        <v>Materiais</v>
      </c>
    </row>
    <row r="20253" spans="1:12" x14ac:dyDescent="0.3">
      <c r="A20253" s="286" t="str">
        <f t="shared" si="632"/>
        <v>2020</v>
      </c>
      <c r="B20253" s="205" t="s">
        <v>691</v>
      </c>
      <c r="C20253" s="205" t="s">
        <v>692</v>
      </c>
      <c r="D20253" s="72" t="str">
        <f t="shared" si="633"/>
        <v>set/2020</v>
      </c>
      <c r="E20253" s="206">
        <v>44098</v>
      </c>
      <c r="F20253" s="205">
        <v>936583</v>
      </c>
      <c r="G20253" s="205" t="s">
        <v>656</v>
      </c>
      <c r="H20253" s="207" t="s">
        <v>356</v>
      </c>
      <c r="I20253" s="207" t="s">
        <v>240</v>
      </c>
      <c r="J20253" s="208">
        <v>-12572.18</v>
      </c>
      <c r="K20253" s="79" t="str">
        <f>IFERROR(IFERROR(VLOOKUP(I20253,'DE-PARA'!B:D,3,0),VLOOKUP(I20253,'DE-PARA'!C:D,2,0)),"NÃO ENCONTRADO")</f>
        <v>Materiais</v>
      </c>
      <c r="L20253" s="56" t="str">
        <f>VLOOKUP(K20253,'Base -Receita-Despesa'!$B:$AS,1,FALSE)</f>
        <v>Materiais</v>
      </c>
    </row>
    <row r="20254" spans="1:12" x14ac:dyDescent="0.3">
      <c r="A20254" s="286" t="str">
        <f t="shared" si="632"/>
        <v>2020</v>
      </c>
      <c r="B20254" s="205" t="s">
        <v>691</v>
      </c>
      <c r="C20254" s="205" t="s">
        <v>692</v>
      </c>
      <c r="D20254" s="72" t="str">
        <f t="shared" si="633"/>
        <v>set/2020</v>
      </c>
      <c r="E20254" s="206">
        <v>44098</v>
      </c>
      <c r="F20254" s="205">
        <v>936583</v>
      </c>
      <c r="G20254" s="205" t="s">
        <v>295</v>
      </c>
      <c r="H20254" s="207" t="s">
        <v>356</v>
      </c>
      <c r="I20254" s="207" t="s">
        <v>240</v>
      </c>
      <c r="J20254" s="208">
        <v>-12572.15</v>
      </c>
      <c r="K20254" s="79" t="str">
        <f>IFERROR(IFERROR(VLOOKUP(I20254,'DE-PARA'!B:D,3,0),VLOOKUP(I20254,'DE-PARA'!C:D,2,0)),"NÃO ENCONTRADO")</f>
        <v>Materiais</v>
      </c>
      <c r="L20254" s="56" t="str">
        <f>VLOOKUP(K20254,'Base -Receita-Despesa'!$B:$AS,1,FALSE)</f>
        <v>Materiais</v>
      </c>
    </row>
    <row r="20255" spans="1:12" x14ac:dyDescent="0.3">
      <c r="A20255" s="286" t="str">
        <f t="shared" si="632"/>
        <v>2020</v>
      </c>
      <c r="B20255" s="205" t="s">
        <v>691</v>
      </c>
      <c r="C20255" s="205" t="s">
        <v>692</v>
      </c>
      <c r="D20255" s="72" t="str">
        <f t="shared" si="633"/>
        <v>set/2020</v>
      </c>
      <c r="E20255" s="206">
        <v>44098</v>
      </c>
      <c r="F20255" s="205">
        <v>933486</v>
      </c>
      <c r="G20255" s="205" t="s">
        <v>303</v>
      </c>
      <c r="H20255" s="207" t="s">
        <v>356</v>
      </c>
      <c r="I20255" s="207" t="s">
        <v>240</v>
      </c>
      <c r="J20255" s="208">
        <v>-7250</v>
      </c>
      <c r="K20255" s="79" t="str">
        <f>IFERROR(IFERROR(VLOOKUP(I20255,'DE-PARA'!B:D,3,0),VLOOKUP(I20255,'DE-PARA'!C:D,2,0)),"NÃO ENCONTRADO")</f>
        <v>Materiais</v>
      </c>
      <c r="L20255" s="56" t="str">
        <f>VLOOKUP(K20255,'Base -Receita-Despesa'!$B:$AS,1,FALSE)</f>
        <v>Materiais</v>
      </c>
    </row>
    <row r="20256" spans="1:12" x14ac:dyDescent="0.3">
      <c r="A20256" s="286" t="str">
        <f t="shared" si="632"/>
        <v>2020</v>
      </c>
      <c r="B20256" s="205" t="s">
        <v>691</v>
      </c>
      <c r="C20256" s="205" t="s">
        <v>692</v>
      </c>
      <c r="D20256" s="72" t="str">
        <f t="shared" si="633"/>
        <v>set/2020</v>
      </c>
      <c r="E20256" s="206">
        <v>44098</v>
      </c>
      <c r="F20256" s="205">
        <v>933486</v>
      </c>
      <c r="G20256" s="205" t="s">
        <v>289</v>
      </c>
      <c r="H20256" s="207" t="s">
        <v>356</v>
      </c>
      <c r="I20256" s="207" t="s">
        <v>240</v>
      </c>
      <c r="J20256" s="208">
        <v>-7250</v>
      </c>
      <c r="K20256" s="79" t="str">
        <f>IFERROR(IFERROR(VLOOKUP(I20256,'DE-PARA'!B:D,3,0),VLOOKUP(I20256,'DE-PARA'!C:D,2,0)),"NÃO ENCONTRADO")</f>
        <v>Materiais</v>
      </c>
      <c r="L20256" s="56" t="str">
        <f>VLOOKUP(K20256,'Base -Receita-Despesa'!$B:$AS,1,FALSE)</f>
        <v>Materiais</v>
      </c>
    </row>
    <row r="20257" spans="1:12" x14ac:dyDescent="0.3">
      <c r="A20257" s="286" t="str">
        <f t="shared" si="632"/>
        <v>2020</v>
      </c>
      <c r="B20257" s="205" t="s">
        <v>691</v>
      </c>
      <c r="C20257" s="205" t="s">
        <v>692</v>
      </c>
      <c r="D20257" s="72" t="str">
        <f t="shared" si="633"/>
        <v>set/2020</v>
      </c>
      <c r="E20257" s="206">
        <v>44098</v>
      </c>
      <c r="F20257" s="205">
        <v>933484</v>
      </c>
      <c r="G20257" s="205" t="s">
        <v>656</v>
      </c>
      <c r="H20257" s="207" t="s">
        <v>356</v>
      </c>
      <c r="I20257" s="207" t="s">
        <v>240</v>
      </c>
      <c r="J20257" s="208">
        <v>-10500</v>
      </c>
      <c r="K20257" s="79" t="str">
        <f>IFERROR(IFERROR(VLOOKUP(I20257,'DE-PARA'!B:D,3,0),VLOOKUP(I20257,'DE-PARA'!C:D,2,0)),"NÃO ENCONTRADO")</f>
        <v>Materiais</v>
      </c>
      <c r="L20257" s="56" t="str">
        <f>VLOOKUP(K20257,'Base -Receita-Despesa'!$B:$AS,1,FALSE)</f>
        <v>Materiais</v>
      </c>
    </row>
    <row r="20258" spans="1:12" x14ac:dyDescent="0.3">
      <c r="A20258" s="286" t="str">
        <f t="shared" si="632"/>
        <v>2020</v>
      </c>
      <c r="B20258" s="205" t="s">
        <v>691</v>
      </c>
      <c r="C20258" s="205" t="s">
        <v>692</v>
      </c>
      <c r="D20258" s="72" t="str">
        <f t="shared" si="633"/>
        <v>set/2020</v>
      </c>
      <c r="E20258" s="206">
        <v>44098</v>
      </c>
      <c r="F20258" s="205">
        <v>933484</v>
      </c>
      <c r="G20258" s="205" t="s">
        <v>295</v>
      </c>
      <c r="H20258" s="207" t="s">
        <v>356</v>
      </c>
      <c r="I20258" s="207" t="s">
        <v>240</v>
      </c>
      <c r="J20258" s="208">
        <v>-10500</v>
      </c>
      <c r="K20258" s="79" t="str">
        <f>IFERROR(IFERROR(VLOOKUP(I20258,'DE-PARA'!B:D,3,0),VLOOKUP(I20258,'DE-PARA'!C:D,2,0)),"NÃO ENCONTRADO")</f>
        <v>Materiais</v>
      </c>
      <c r="L20258" s="56" t="str">
        <f>VLOOKUP(K20258,'Base -Receita-Despesa'!$B:$AS,1,FALSE)</f>
        <v>Materiais</v>
      </c>
    </row>
    <row r="20259" spans="1:12" x14ac:dyDescent="0.3">
      <c r="A20259" s="286" t="str">
        <f t="shared" si="632"/>
        <v>2020</v>
      </c>
      <c r="B20259" s="205" t="s">
        <v>691</v>
      </c>
      <c r="C20259" s="205" t="s">
        <v>692</v>
      </c>
      <c r="D20259" s="72" t="str">
        <f t="shared" si="633"/>
        <v>set/2020</v>
      </c>
      <c r="E20259" s="206">
        <v>44098</v>
      </c>
      <c r="F20259" s="205">
        <v>933484</v>
      </c>
      <c r="G20259" s="205" t="s">
        <v>349</v>
      </c>
      <c r="H20259" s="207" t="s">
        <v>356</v>
      </c>
      <c r="I20259" s="207" t="s">
        <v>240</v>
      </c>
      <c r="J20259" s="208">
        <v>-10500</v>
      </c>
      <c r="K20259" s="79" t="str">
        <f>IFERROR(IFERROR(VLOOKUP(I20259,'DE-PARA'!B:D,3,0),VLOOKUP(I20259,'DE-PARA'!C:D,2,0)),"NÃO ENCONTRADO")</f>
        <v>Materiais</v>
      </c>
      <c r="L20259" s="56" t="str">
        <f>VLOOKUP(K20259,'Base -Receita-Despesa'!$B:$AS,1,FALSE)</f>
        <v>Materiais</v>
      </c>
    </row>
    <row r="20260" spans="1:12" x14ac:dyDescent="0.3">
      <c r="A20260" s="286" t="str">
        <f t="shared" si="632"/>
        <v>2020</v>
      </c>
      <c r="B20260" s="205" t="s">
        <v>691</v>
      </c>
      <c r="C20260" s="205" t="s">
        <v>692</v>
      </c>
      <c r="D20260" s="72" t="str">
        <f t="shared" si="633"/>
        <v>set/2020</v>
      </c>
      <c r="E20260" s="206">
        <v>44098</v>
      </c>
      <c r="F20260" s="205">
        <v>933484</v>
      </c>
      <c r="G20260" s="205" t="s">
        <v>427</v>
      </c>
      <c r="H20260" s="207" t="s">
        <v>356</v>
      </c>
      <c r="I20260" s="207" t="s">
        <v>240</v>
      </c>
      <c r="J20260" s="208">
        <v>-10500</v>
      </c>
      <c r="K20260" s="79" t="str">
        <f>IFERROR(IFERROR(VLOOKUP(I20260,'DE-PARA'!B:D,3,0),VLOOKUP(I20260,'DE-PARA'!C:D,2,0)),"NÃO ENCONTRADO")</f>
        <v>Materiais</v>
      </c>
      <c r="L20260" s="56" t="str">
        <f>VLOOKUP(K20260,'Base -Receita-Despesa'!$B:$AS,1,FALSE)</f>
        <v>Materiais</v>
      </c>
    </row>
    <row r="20261" spans="1:12" x14ac:dyDescent="0.3">
      <c r="A20261" s="286" t="str">
        <f t="shared" si="632"/>
        <v>2020</v>
      </c>
      <c r="B20261" s="205" t="s">
        <v>691</v>
      </c>
      <c r="C20261" s="205" t="s">
        <v>692</v>
      </c>
      <c r="D20261" s="72" t="str">
        <f t="shared" si="633"/>
        <v>set/2020</v>
      </c>
      <c r="E20261" s="206">
        <v>44098</v>
      </c>
      <c r="F20261" s="205">
        <v>218</v>
      </c>
      <c r="G20261" s="205" t="s">
        <v>287</v>
      </c>
      <c r="H20261" s="207" t="s">
        <v>3187</v>
      </c>
      <c r="I20261" s="207" t="s">
        <v>134</v>
      </c>
      <c r="J20261" s="208">
        <v>-7320.3</v>
      </c>
      <c r="K20261" s="79" t="str">
        <f>IFERROR(IFERROR(VLOOKUP(I20261,'DE-PARA'!B:D,3,0),VLOOKUP(I20261,'DE-PARA'!C:D,2,0)),"NÃO ENCONTRADO")</f>
        <v>Serviços</v>
      </c>
      <c r="L20261" s="56" t="str">
        <f>VLOOKUP(K20261,'Base -Receita-Despesa'!$B:$AS,1,FALSE)</f>
        <v>Serviços</v>
      </c>
    </row>
    <row r="20262" spans="1:12" x14ac:dyDescent="0.3">
      <c r="A20262" s="286" t="str">
        <f t="shared" si="632"/>
        <v>2020</v>
      </c>
      <c r="B20262" s="205" t="s">
        <v>691</v>
      </c>
      <c r="C20262" s="205" t="s">
        <v>692</v>
      </c>
      <c r="D20262" s="72" t="str">
        <f t="shared" si="633"/>
        <v>set/2020</v>
      </c>
      <c r="E20262" s="206">
        <v>44098</v>
      </c>
      <c r="F20262" s="205">
        <v>277</v>
      </c>
      <c r="G20262" s="205" t="s">
        <v>287</v>
      </c>
      <c r="H20262" s="207" t="s">
        <v>3235</v>
      </c>
      <c r="I20262" s="207" t="s">
        <v>134</v>
      </c>
      <c r="J20262" s="208">
        <v>-7320.3</v>
      </c>
      <c r="K20262" s="79" t="str">
        <f>IFERROR(IFERROR(VLOOKUP(I20262,'DE-PARA'!B:D,3,0),VLOOKUP(I20262,'DE-PARA'!C:D,2,0)),"NÃO ENCONTRADO")</f>
        <v>Serviços</v>
      </c>
      <c r="L20262" s="56" t="str">
        <f>VLOOKUP(K20262,'Base -Receita-Despesa'!$B:$AS,1,FALSE)</f>
        <v>Serviços</v>
      </c>
    </row>
    <row r="20263" spans="1:12" x14ac:dyDescent="0.3">
      <c r="A20263" s="286" t="str">
        <f t="shared" si="632"/>
        <v>2020</v>
      </c>
      <c r="B20263" s="205" t="s">
        <v>691</v>
      </c>
      <c r="C20263" s="205" t="s">
        <v>692</v>
      </c>
      <c r="D20263" s="72" t="str">
        <f t="shared" si="633"/>
        <v>set/2020</v>
      </c>
      <c r="E20263" s="206">
        <v>44098</v>
      </c>
      <c r="F20263" s="205">
        <v>19788</v>
      </c>
      <c r="G20263" s="205" t="s">
        <v>313</v>
      </c>
      <c r="H20263" s="207" t="s">
        <v>346</v>
      </c>
      <c r="I20263" s="207" t="s">
        <v>241</v>
      </c>
      <c r="J20263" s="208">
        <v>-10115.73</v>
      </c>
      <c r="K20263" s="79" t="str">
        <f>IFERROR(IFERROR(VLOOKUP(I20263,'DE-PARA'!B:D,3,0),VLOOKUP(I20263,'DE-PARA'!C:D,2,0)),"NÃO ENCONTRADO")</f>
        <v>Materiais</v>
      </c>
      <c r="L20263" s="56" t="str">
        <f>VLOOKUP(K20263,'Base -Receita-Despesa'!$B:$AS,1,FALSE)</f>
        <v>Materiais</v>
      </c>
    </row>
    <row r="20264" spans="1:12" x14ac:dyDescent="0.3">
      <c r="A20264" s="286" t="str">
        <f t="shared" si="632"/>
        <v>2020</v>
      </c>
      <c r="B20264" s="205" t="s">
        <v>691</v>
      </c>
      <c r="C20264" s="205" t="s">
        <v>692</v>
      </c>
      <c r="D20264" s="72" t="str">
        <f t="shared" si="633"/>
        <v>set/2020</v>
      </c>
      <c r="E20264" s="206">
        <v>44098</v>
      </c>
      <c r="F20264" s="205">
        <v>20072</v>
      </c>
      <c r="G20264" s="205" t="s">
        <v>313</v>
      </c>
      <c r="H20264" s="207" t="s">
        <v>346</v>
      </c>
      <c r="I20264" s="207" t="s">
        <v>240</v>
      </c>
      <c r="J20264" s="208">
        <v>-6771.42</v>
      </c>
      <c r="K20264" s="79" t="str">
        <f>IFERROR(IFERROR(VLOOKUP(I20264,'DE-PARA'!B:D,3,0),VLOOKUP(I20264,'DE-PARA'!C:D,2,0)),"NÃO ENCONTRADO")</f>
        <v>Materiais</v>
      </c>
      <c r="L20264" s="56" t="str">
        <f>VLOOKUP(K20264,'Base -Receita-Despesa'!$B:$AS,1,FALSE)</f>
        <v>Materiais</v>
      </c>
    </row>
    <row r="20265" spans="1:12" x14ac:dyDescent="0.3">
      <c r="A20265" s="286" t="str">
        <f t="shared" si="632"/>
        <v>2020</v>
      </c>
      <c r="B20265" s="205" t="s">
        <v>691</v>
      </c>
      <c r="C20265" s="205" t="s">
        <v>692</v>
      </c>
      <c r="D20265" s="72" t="str">
        <f t="shared" si="633"/>
        <v>set/2020</v>
      </c>
      <c r="E20265" s="206">
        <v>44098</v>
      </c>
      <c r="F20265" s="205">
        <v>20071</v>
      </c>
      <c r="G20265" s="205" t="s">
        <v>289</v>
      </c>
      <c r="H20265" s="207" t="s">
        <v>346</v>
      </c>
      <c r="I20265" s="207" t="s">
        <v>240</v>
      </c>
      <c r="J20265" s="208">
        <v>-7920</v>
      </c>
      <c r="K20265" s="79" t="str">
        <f>IFERROR(IFERROR(VLOOKUP(I20265,'DE-PARA'!B:D,3,0),VLOOKUP(I20265,'DE-PARA'!C:D,2,0)),"NÃO ENCONTRADO")</f>
        <v>Materiais</v>
      </c>
      <c r="L20265" s="56" t="str">
        <f>VLOOKUP(K20265,'Base -Receita-Despesa'!$B:$AS,1,FALSE)</f>
        <v>Materiais</v>
      </c>
    </row>
    <row r="20266" spans="1:12" x14ac:dyDescent="0.3">
      <c r="A20266" s="286" t="str">
        <f t="shared" si="632"/>
        <v>2020</v>
      </c>
      <c r="B20266" s="205" t="s">
        <v>691</v>
      </c>
      <c r="C20266" s="205" t="s">
        <v>692</v>
      </c>
      <c r="D20266" s="72" t="str">
        <f t="shared" si="633"/>
        <v>set/2020</v>
      </c>
      <c r="E20266" s="206">
        <v>44098</v>
      </c>
      <c r="F20266" s="205">
        <v>19823</v>
      </c>
      <c r="G20266" s="205" t="s">
        <v>289</v>
      </c>
      <c r="H20266" s="207" t="s">
        <v>346</v>
      </c>
      <c r="I20266" s="207" t="s">
        <v>241</v>
      </c>
      <c r="J20266" s="208">
        <v>-14528.18</v>
      </c>
      <c r="K20266" s="79" t="str">
        <f>IFERROR(IFERROR(VLOOKUP(I20266,'DE-PARA'!B:D,3,0),VLOOKUP(I20266,'DE-PARA'!C:D,2,0)),"NÃO ENCONTRADO")</f>
        <v>Materiais</v>
      </c>
      <c r="L20266" s="56" t="str">
        <f>VLOOKUP(K20266,'Base -Receita-Despesa'!$B:$AS,1,FALSE)</f>
        <v>Materiais</v>
      </c>
    </row>
    <row r="20267" spans="1:12" x14ac:dyDescent="0.3">
      <c r="A20267" s="286" t="str">
        <f t="shared" si="632"/>
        <v>2020</v>
      </c>
      <c r="B20267" s="205" t="s">
        <v>691</v>
      </c>
      <c r="C20267" s="205" t="s">
        <v>692</v>
      </c>
      <c r="D20267" s="72" t="str">
        <f t="shared" si="633"/>
        <v>set/2020</v>
      </c>
      <c r="E20267" s="206">
        <v>44098</v>
      </c>
      <c r="F20267" s="205">
        <v>20071</v>
      </c>
      <c r="G20267" s="205" t="s">
        <v>303</v>
      </c>
      <c r="H20267" s="207" t="s">
        <v>346</v>
      </c>
      <c r="I20267" s="207" t="s">
        <v>240</v>
      </c>
      <c r="J20267" s="208">
        <v>-7920</v>
      </c>
      <c r="K20267" s="79" t="str">
        <f>IFERROR(IFERROR(VLOOKUP(I20267,'DE-PARA'!B:D,3,0),VLOOKUP(I20267,'DE-PARA'!C:D,2,0)),"NÃO ENCONTRADO")</f>
        <v>Materiais</v>
      </c>
      <c r="L20267" s="56" t="str">
        <f>VLOOKUP(K20267,'Base -Receita-Despesa'!$B:$AS,1,FALSE)</f>
        <v>Materiais</v>
      </c>
    </row>
    <row r="20268" spans="1:12" x14ac:dyDescent="0.3">
      <c r="A20268" s="286" t="str">
        <f t="shared" si="632"/>
        <v>2020</v>
      </c>
      <c r="B20268" s="205" t="s">
        <v>691</v>
      </c>
      <c r="C20268" s="205" t="s">
        <v>692</v>
      </c>
      <c r="D20268" s="72" t="str">
        <f t="shared" si="633"/>
        <v>set/2020</v>
      </c>
      <c r="E20268" s="206">
        <v>44098</v>
      </c>
      <c r="F20268" s="205">
        <v>20069</v>
      </c>
      <c r="G20268" s="205" t="s">
        <v>287</v>
      </c>
      <c r="H20268" s="207" t="s">
        <v>346</v>
      </c>
      <c r="I20268" s="207" t="s">
        <v>240</v>
      </c>
      <c r="J20268" s="207">
        <v>-262</v>
      </c>
      <c r="K20268" s="79" t="str">
        <f>IFERROR(IFERROR(VLOOKUP(I20268,'DE-PARA'!B:D,3,0),VLOOKUP(I20268,'DE-PARA'!C:D,2,0)),"NÃO ENCONTRADO")</f>
        <v>Materiais</v>
      </c>
      <c r="L20268" s="56" t="str">
        <f>VLOOKUP(K20268,'Base -Receita-Despesa'!$B:$AS,1,FALSE)</f>
        <v>Materiais</v>
      </c>
    </row>
    <row r="20269" spans="1:12" x14ac:dyDescent="0.3">
      <c r="A20269" s="286" t="str">
        <f t="shared" si="632"/>
        <v>2020</v>
      </c>
      <c r="B20269" s="205" t="s">
        <v>691</v>
      </c>
      <c r="C20269" s="205" t="s">
        <v>692</v>
      </c>
      <c r="D20269" s="72" t="str">
        <f t="shared" si="633"/>
        <v>set/2020</v>
      </c>
      <c r="E20269" s="206">
        <v>44098</v>
      </c>
      <c r="F20269" s="205">
        <v>20070</v>
      </c>
      <c r="G20269" s="205" t="s">
        <v>287</v>
      </c>
      <c r="H20269" s="207" t="s">
        <v>346</v>
      </c>
      <c r="I20269" s="207" t="s">
        <v>241</v>
      </c>
      <c r="J20269" s="208">
        <v>-1253.8</v>
      </c>
      <c r="K20269" s="79" t="str">
        <f>IFERROR(IFERROR(VLOOKUP(I20269,'DE-PARA'!B:D,3,0),VLOOKUP(I20269,'DE-PARA'!C:D,2,0)),"NÃO ENCONTRADO")</f>
        <v>Materiais</v>
      </c>
      <c r="L20269" s="56" t="str">
        <f>VLOOKUP(K20269,'Base -Receita-Despesa'!$B:$AS,1,FALSE)</f>
        <v>Materiais</v>
      </c>
    </row>
    <row r="20270" spans="1:12" x14ac:dyDescent="0.3">
      <c r="A20270" s="286" t="str">
        <f t="shared" si="632"/>
        <v>2020</v>
      </c>
      <c r="B20270" s="205" t="s">
        <v>691</v>
      </c>
      <c r="C20270" s="205" t="s">
        <v>692</v>
      </c>
      <c r="D20270" s="72" t="str">
        <f t="shared" si="633"/>
        <v>set/2020</v>
      </c>
      <c r="E20270" s="206">
        <v>44098</v>
      </c>
      <c r="F20270" s="205">
        <v>20072</v>
      </c>
      <c r="G20270" s="205" t="s">
        <v>317</v>
      </c>
      <c r="H20270" s="207" t="s">
        <v>346</v>
      </c>
      <c r="I20270" s="207" t="s">
        <v>240</v>
      </c>
      <c r="J20270" s="208">
        <v>-6771.42</v>
      </c>
      <c r="K20270" s="79" t="str">
        <f>IFERROR(IFERROR(VLOOKUP(I20270,'DE-PARA'!B:D,3,0),VLOOKUP(I20270,'DE-PARA'!C:D,2,0)),"NÃO ENCONTRADO")</f>
        <v>Materiais</v>
      </c>
      <c r="L20270" s="56" t="str">
        <f>VLOOKUP(K20270,'Base -Receita-Despesa'!$B:$AS,1,FALSE)</f>
        <v>Materiais</v>
      </c>
    </row>
    <row r="20271" spans="1:12" x14ac:dyDescent="0.3">
      <c r="A20271" s="286" t="str">
        <f t="shared" si="632"/>
        <v>2020</v>
      </c>
      <c r="B20271" s="205" t="s">
        <v>691</v>
      </c>
      <c r="C20271" s="205" t="s">
        <v>692</v>
      </c>
      <c r="D20271" s="72" t="str">
        <f t="shared" si="633"/>
        <v>set/2020</v>
      </c>
      <c r="E20271" s="206">
        <v>44098</v>
      </c>
      <c r="F20271" s="205">
        <v>20068</v>
      </c>
      <c r="G20271" s="205" t="s">
        <v>287</v>
      </c>
      <c r="H20271" s="207" t="s">
        <v>346</v>
      </c>
      <c r="I20271" s="207" t="s">
        <v>241</v>
      </c>
      <c r="J20271" s="208">
        <v>-6600</v>
      </c>
      <c r="K20271" s="79" t="str">
        <f>IFERROR(IFERROR(VLOOKUP(I20271,'DE-PARA'!B:D,3,0),VLOOKUP(I20271,'DE-PARA'!C:D,2,0)),"NÃO ENCONTRADO")</f>
        <v>Materiais</v>
      </c>
      <c r="L20271" s="56" t="str">
        <f>VLOOKUP(K20271,'Base -Receita-Despesa'!$B:$AS,1,FALSE)</f>
        <v>Materiais</v>
      </c>
    </row>
    <row r="20272" spans="1:12" x14ac:dyDescent="0.3">
      <c r="A20272" s="286" t="str">
        <f t="shared" si="632"/>
        <v>2020</v>
      </c>
      <c r="B20272" s="205" t="s">
        <v>691</v>
      </c>
      <c r="C20272" s="205" t="s">
        <v>692</v>
      </c>
      <c r="D20272" s="72" t="str">
        <f t="shared" si="633"/>
        <v>set/2020</v>
      </c>
      <c r="E20272" s="206">
        <v>44098</v>
      </c>
      <c r="F20272" s="205">
        <v>20073</v>
      </c>
      <c r="G20272" s="205" t="s">
        <v>287</v>
      </c>
      <c r="H20272" s="207" t="s">
        <v>346</v>
      </c>
      <c r="I20272" s="207" t="s">
        <v>241</v>
      </c>
      <c r="J20272" s="207">
        <v>-60.9</v>
      </c>
      <c r="K20272" s="79" t="str">
        <f>IFERROR(IFERROR(VLOOKUP(I20272,'DE-PARA'!B:D,3,0),VLOOKUP(I20272,'DE-PARA'!C:D,2,0)),"NÃO ENCONTRADO")</f>
        <v>Materiais</v>
      </c>
      <c r="L20272" s="56" t="str">
        <f>VLOOKUP(K20272,'Base -Receita-Despesa'!$B:$AS,1,FALSE)</f>
        <v>Materiais</v>
      </c>
    </row>
    <row r="20273" spans="1:12" x14ac:dyDescent="0.3">
      <c r="A20273" s="286" t="str">
        <f t="shared" si="632"/>
        <v>2020</v>
      </c>
      <c r="B20273" s="205" t="s">
        <v>691</v>
      </c>
      <c r="C20273" s="205" t="s">
        <v>692</v>
      </c>
      <c r="D20273" s="72" t="str">
        <f t="shared" si="633"/>
        <v>set/2020</v>
      </c>
      <c r="E20273" s="206">
        <v>44098</v>
      </c>
      <c r="F20273" s="205">
        <v>19788</v>
      </c>
      <c r="G20273" s="205" t="s">
        <v>293</v>
      </c>
      <c r="H20273" s="207" t="s">
        <v>346</v>
      </c>
      <c r="I20273" s="207" t="s">
        <v>241</v>
      </c>
      <c r="J20273" s="208">
        <v>-10115.74</v>
      </c>
      <c r="K20273" s="79" t="str">
        <f>IFERROR(IFERROR(VLOOKUP(I20273,'DE-PARA'!B:D,3,0),VLOOKUP(I20273,'DE-PARA'!C:D,2,0)),"NÃO ENCONTRADO")</f>
        <v>Materiais</v>
      </c>
      <c r="L20273" s="56" t="str">
        <f>VLOOKUP(K20273,'Base -Receita-Despesa'!$B:$AS,1,FALSE)</f>
        <v>Materiais</v>
      </c>
    </row>
    <row r="20274" spans="1:12" x14ac:dyDescent="0.3">
      <c r="A20274" s="286" t="str">
        <f t="shared" si="632"/>
        <v>2020</v>
      </c>
      <c r="B20274" s="205" t="s">
        <v>691</v>
      </c>
      <c r="C20274" s="205" t="s">
        <v>692</v>
      </c>
      <c r="D20274" s="72" t="str">
        <f t="shared" si="633"/>
        <v>set/2020</v>
      </c>
      <c r="E20274" s="206">
        <v>44098</v>
      </c>
      <c r="F20274" s="205">
        <v>20267</v>
      </c>
      <c r="G20274" s="205" t="s">
        <v>287</v>
      </c>
      <c r="H20274" s="207" t="s">
        <v>346</v>
      </c>
      <c r="I20274" s="207" t="s">
        <v>241</v>
      </c>
      <c r="J20274" s="208">
        <v>-1075</v>
      </c>
      <c r="K20274" s="79" t="str">
        <f>IFERROR(IFERROR(VLOOKUP(I20274,'DE-PARA'!B:D,3,0),VLOOKUP(I20274,'DE-PARA'!C:D,2,0)),"NÃO ENCONTRADO")</f>
        <v>Materiais</v>
      </c>
      <c r="L20274" s="56" t="str">
        <f>VLOOKUP(K20274,'Base -Receita-Despesa'!$B:$AS,1,FALSE)</f>
        <v>Materiais</v>
      </c>
    </row>
    <row r="20275" spans="1:12" x14ac:dyDescent="0.3">
      <c r="A20275" s="286" t="str">
        <f t="shared" si="632"/>
        <v>2020</v>
      </c>
      <c r="B20275" s="205" t="s">
        <v>691</v>
      </c>
      <c r="C20275" s="205" t="s">
        <v>692</v>
      </c>
      <c r="D20275" s="72" t="str">
        <f t="shared" si="633"/>
        <v>set/2020</v>
      </c>
      <c r="E20275" s="206">
        <v>44098</v>
      </c>
      <c r="F20275" s="205">
        <v>20604</v>
      </c>
      <c r="G20275" s="205" t="s">
        <v>287</v>
      </c>
      <c r="H20275" s="207" t="s">
        <v>346</v>
      </c>
      <c r="I20275" s="207" t="s">
        <v>241</v>
      </c>
      <c r="J20275" s="208">
        <v>-1050</v>
      </c>
      <c r="K20275" s="79" t="str">
        <f>IFERROR(IFERROR(VLOOKUP(I20275,'DE-PARA'!B:D,3,0),VLOOKUP(I20275,'DE-PARA'!C:D,2,0)),"NÃO ENCONTRADO")</f>
        <v>Materiais</v>
      </c>
      <c r="L20275" s="56" t="str">
        <f>VLOOKUP(K20275,'Base -Receita-Despesa'!$B:$AS,1,FALSE)</f>
        <v>Materiais</v>
      </c>
    </row>
    <row r="20276" spans="1:12" x14ac:dyDescent="0.3">
      <c r="A20276" s="286" t="str">
        <f t="shared" si="632"/>
        <v>2020</v>
      </c>
      <c r="B20276" s="205" t="s">
        <v>691</v>
      </c>
      <c r="C20276" s="205" t="s">
        <v>692</v>
      </c>
      <c r="D20276" s="72" t="str">
        <f t="shared" si="633"/>
        <v>set/2020</v>
      </c>
      <c r="E20276" s="206">
        <v>44098</v>
      </c>
      <c r="F20276" s="205">
        <v>20535</v>
      </c>
      <c r="G20276" s="205" t="s">
        <v>287</v>
      </c>
      <c r="H20276" s="207" t="s">
        <v>346</v>
      </c>
      <c r="I20276" s="207" t="s">
        <v>240</v>
      </c>
      <c r="J20276" s="207">
        <v>-576</v>
      </c>
      <c r="K20276" s="79" t="str">
        <f>IFERROR(IFERROR(VLOOKUP(I20276,'DE-PARA'!B:D,3,0),VLOOKUP(I20276,'DE-PARA'!C:D,2,0)),"NÃO ENCONTRADO")</f>
        <v>Materiais</v>
      </c>
      <c r="L20276" s="56" t="str">
        <f>VLOOKUP(K20276,'Base -Receita-Despesa'!$B:$AS,1,FALSE)</f>
        <v>Materiais</v>
      </c>
    </row>
    <row r="20277" spans="1:12" x14ac:dyDescent="0.3">
      <c r="A20277" s="286" t="str">
        <f t="shared" si="632"/>
        <v>2020</v>
      </c>
      <c r="B20277" s="205" t="s">
        <v>691</v>
      </c>
      <c r="C20277" s="205" t="s">
        <v>692</v>
      </c>
      <c r="D20277" s="72" t="str">
        <f t="shared" si="633"/>
        <v>set/2020</v>
      </c>
      <c r="E20277" s="206">
        <v>44098</v>
      </c>
      <c r="F20277" s="205" t="s">
        <v>172</v>
      </c>
      <c r="G20277" s="205" t="s">
        <v>287</v>
      </c>
      <c r="H20277" s="207" t="s">
        <v>703</v>
      </c>
      <c r="I20277" s="207" t="s">
        <v>126</v>
      </c>
      <c r="J20277" s="208">
        <v>-5801.03</v>
      </c>
      <c r="K20277" s="79" t="str">
        <f>IFERROR(IFERROR(VLOOKUP(I20277,'DE-PARA'!B:D,3,0),VLOOKUP(I20277,'DE-PARA'!C:D,2,0)),"NÃO ENCONTRADO")</f>
        <v>Rescisões Trabalhistas</v>
      </c>
      <c r="L20277" s="56" t="str">
        <f>VLOOKUP(K20277,'Base -Receita-Despesa'!$B:$AS,1,FALSE)</f>
        <v>Rescisões Trabalhistas</v>
      </c>
    </row>
    <row r="20278" spans="1:12" x14ac:dyDescent="0.3">
      <c r="A20278" s="286" t="str">
        <f t="shared" si="632"/>
        <v>2020</v>
      </c>
      <c r="B20278" s="205" t="s">
        <v>691</v>
      </c>
      <c r="C20278" s="205" t="s">
        <v>692</v>
      </c>
      <c r="D20278" s="72" t="str">
        <f t="shared" si="633"/>
        <v>set/2020</v>
      </c>
      <c r="E20278" s="206">
        <v>44098</v>
      </c>
      <c r="F20278" s="205">
        <v>47501</v>
      </c>
      <c r="G20278" s="205" t="s">
        <v>287</v>
      </c>
      <c r="H20278" s="207" t="s">
        <v>3176</v>
      </c>
      <c r="I20278" s="207" t="s">
        <v>188</v>
      </c>
      <c r="J20278" s="207">
        <v>-115</v>
      </c>
      <c r="K20278" s="79" t="str">
        <f>IFERROR(IFERROR(VLOOKUP(I20278,'DE-PARA'!B:D,3,0),VLOOKUP(I20278,'DE-PARA'!C:D,2,0)),"NÃO ENCONTRADO")</f>
        <v>Tributos, Taxas e Contribuições</v>
      </c>
      <c r="L20278" s="56" t="str">
        <f>VLOOKUP(K20278,'Base -Receita-Despesa'!$B:$AS,1,FALSE)</f>
        <v>Tributos, Taxas e Contribuições</v>
      </c>
    </row>
    <row r="20279" spans="1:12" x14ac:dyDescent="0.3">
      <c r="A20279" s="286" t="str">
        <f t="shared" ref="A20279:A20342" si="634">IF(K20279="NÃO ENCONTRADO",0,RIGHT(D20279,4))</f>
        <v>2020</v>
      </c>
      <c r="B20279" s="205" t="s">
        <v>691</v>
      </c>
      <c r="C20279" s="205" t="s">
        <v>692</v>
      </c>
      <c r="D20279" s="72" t="str">
        <f t="shared" si="633"/>
        <v>set/2020</v>
      </c>
      <c r="E20279" s="206">
        <v>44098</v>
      </c>
      <c r="F20279" s="205">
        <v>47015</v>
      </c>
      <c r="G20279" s="205" t="s">
        <v>287</v>
      </c>
      <c r="H20279" s="207" t="s">
        <v>3176</v>
      </c>
      <c r="I20279" s="207" t="s">
        <v>188</v>
      </c>
      <c r="J20279" s="207">
        <v>-90</v>
      </c>
      <c r="K20279" s="79" t="str">
        <f>IFERROR(IFERROR(VLOOKUP(I20279,'DE-PARA'!B:D,3,0),VLOOKUP(I20279,'DE-PARA'!C:D,2,0)),"NÃO ENCONTRADO")</f>
        <v>Tributos, Taxas e Contribuições</v>
      </c>
      <c r="L20279" s="56" t="str">
        <f>VLOOKUP(K20279,'Base -Receita-Despesa'!$B:$AS,1,FALSE)</f>
        <v>Tributos, Taxas e Contribuições</v>
      </c>
    </row>
    <row r="20280" spans="1:12" x14ac:dyDescent="0.3">
      <c r="A20280" s="286" t="str">
        <f t="shared" si="634"/>
        <v>2020</v>
      </c>
      <c r="B20280" s="205" t="s">
        <v>691</v>
      </c>
      <c r="C20280" s="205" t="s">
        <v>692</v>
      </c>
      <c r="D20280" s="72" t="str">
        <f t="shared" si="633"/>
        <v>set/2020</v>
      </c>
      <c r="E20280" s="206">
        <v>44098</v>
      </c>
      <c r="F20280" s="205" t="s">
        <v>210</v>
      </c>
      <c r="G20280" s="205" t="s">
        <v>287</v>
      </c>
      <c r="H20280" s="207" t="s">
        <v>196</v>
      </c>
      <c r="I20280" s="207" t="s">
        <v>130</v>
      </c>
      <c r="J20280" s="207">
        <v>-10</v>
      </c>
      <c r="K20280" s="79" t="str">
        <f>IFERROR(IFERROR(VLOOKUP(I20280,'DE-PARA'!B:D,3,0),VLOOKUP(I20280,'DE-PARA'!C:D,2,0)),"NÃO ENCONTRADO")</f>
        <v>Outras Saídas</v>
      </c>
      <c r="L20280" s="56" t="str">
        <f>VLOOKUP(K20280,'Base -Receita-Despesa'!$B:$AS,1,FALSE)</f>
        <v>Outras Saídas</v>
      </c>
    </row>
    <row r="20281" spans="1:12" x14ac:dyDescent="0.3">
      <c r="A20281" s="286" t="str">
        <f t="shared" si="634"/>
        <v>2020</v>
      </c>
      <c r="B20281" s="205" t="s">
        <v>691</v>
      </c>
      <c r="C20281" s="205" t="s">
        <v>692</v>
      </c>
      <c r="D20281" s="72" t="str">
        <f t="shared" si="633"/>
        <v>set/2020</v>
      </c>
      <c r="E20281" s="206">
        <v>44098</v>
      </c>
      <c r="F20281" s="205" t="s">
        <v>210</v>
      </c>
      <c r="G20281" s="205" t="s">
        <v>287</v>
      </c>
      <c r="H20281" s="207" t="s">
        <v>196</v>
      </c>
      <c r="I20281" s="207" t="s">
        <v>130</v>
      </c>
      <c r="J20281" s="207">
        <v>-10</v>
      </c>
      <c r="K20281" s="79" t="str">
        <f>IFERROR(IFERROR(VLOOKUP(I20281,'DE-PARA'!B:D,3,0),VLOOKUP(I20281,'DE-PARA'!C:D,2,0)),"NÃO ENCONTRADO")</f>
        <v>Outras Saídas</v>
      </c>
      <c r="L20281" s="56" t="str">
        <f>VLOOKUP(K20281,'Base -Receita-Despesa'!$B:$AS,1,FALSE)</f>
        <v>Outras Saídas</v>
      </c>
    </row>
    <row r="20282" spans="1:12" x14ac:dyDescent="0.3">
      <c r="A20282" s="286" t="str">
        <f t="shared" si="634"/>
        <v>2020</v>
      </c>
      <c r="B20282" s="205" t="s">
        <v>691</v>
      </c>
      <c r="C20282" s="205" t="s">
        <v>692</v>
      </c>
      <c r="D20282" s="72" t="str">
        <f t="shared" si="633"/>
        <v>set/2020</v>
      </c>
      <c r="E20282" s="206">
        <v>44098</v>
      </c>
      <c r="F20282" s="205" t="s">
        <v>210</v>
      </c>
      <c r="G20282" s="205" t="s">
        <v>287</v>
      </c>
      <c r="H20282" s="207" t="s">
        <v>196</v>
      </c>
      <c r="I20282" s="207" t="s">
        <v>130</v>
      </c>
      <c r="J20282" s="207">
        <v>-10</v>
      </c>
      <c r="K20282" s="79" t="str">
        <f>IFERROR(IFERROR(VLOOKUP(I20282,'DE-PARA'!B:D,3,0),VLOOKUP(I20282,'DE-PARA'!C:D,2,0)),"NÃO ENCONTRADO")</f>
        <v>Outras Saídas</v>
      </c>
      <c r="L20282" s="56" t="str">
        <f>VLOOKUP(K20282,'Base -Receita-Despesa'!$B:$AS,1,FALSE)</f>
        <v>Outras Saídas</v>
      </c>
    </row>
    <row r="20283" spans="1:12" x14ac:dyDescent="0.3">
      <c r="A20283" s="286" t="str">
        <f t="shared" si="634"/>
        <v>2020</v>
      </c>
      <c r="B20283" s="205" t="s">
        <v>691</v>
      </c>
      <c r="C20283" s="205" t="s">
        <v>692</v>
      </c>
      <c r="D20283" s="72" t="str">
        <f t="shared" si="633"/>
        <v>set/2020</v>
      </c>
      <c r="E20283" s="206">
        <v>44098</v>
      </c>
      <c r="F20283" s="205" t="s">
        <v>210</v>
      </c>
      <c r="G20283" s="205" t="s">
        <v>287</v>
      </c>
      <c r="H20283" s="207" t="s">
        <v>196</v>
      </c>
      <c r="I20283" s="207" t="s">
        <v>130</v>
      </c>
      <c r="J20283" s="207">
        <v>-10</v>
      </c>
      <c r="K20283" s="79" t="str">
        <f>IFERROR(IFERROR(VLOOKUP(I20283,'DE-PARA'!B:D,3,0),VLOOKUP(I20283,'DE-PARA'!C:D,2,0)),"NÃO ENCONTRADO")</f>
        <v>Outras Saídas</v>
      </c>
      <c r="L20283" s="56" t="str">
        <f>VLOOKUP(K20283,'Base -Receita-Despesa'!$B:$AS,1,FALSE)</f>
        <v>Outras Saídas</v>
      </c>
    </row>
    <row r="20284" spans="1:12" x14ac:dyDescent="0.3">
      <c r="A20284" s="286" t="str">
        <f t="shared" si="634"/>
        <v>2020</v>
      </c>
      <c r="B20284" s="205" t="s">
        <v>693</v>
      </c>
      <c r="C20284" s="205" t="s">
        <v>692</v>
      </c>
      <c r="D20284" s="72" t="str">
        <f t="shared" si="633"/>
        <v>set/2020</v>
      </c>
      <c r="E20284" s="206">
        <v>44099</v>
      </c>
      <c r="F20284" s="205" t="s">
        <v>140</v>
      </c>
      <c r="G20284" s="205" t="s">
        <v>287</v>
      </c>
      <c r="H20284" s="207" t="s">
        <v>140</v>
      </c>
      <c r="I20284" s="207" t="s">
        <v>227</v>
      </c>
      <c r="J20284" s="208">
        <v>1218680.74</v>
      </c>
      <c r="K20284" s="79" t="str">
        <f>IFERROR(IFERROR(VLOOKUP(I20284,'DE-PARA'!B:D,3,0),VLOOKUP(I20284,'DE-PARA'!C:D,2,0)),"NÃO ENCONTRADO")</f>
        <v>Repasses Contrato de Gestão</v>
      </c>
      <c r="L20284" s="56" t="str">
        <f>VLOOKUP(K20284,'Base -Receita-Despesa'!$B:$AS,1,FALSE)</f>
        <v>Repasses Contrato de Gestão</v>
      </c>
    </row>
    <row r="20285" spans="1:12" x14ac:dyDescent="0.3">
      <c r="A20285" s="286" t="str">
        <f t="shared" si="634"/>
        <v>2020</v>
      </c>
      <c r="B20285" s="205" t="s">
        <v>691</v>
      </c>
      <c r="C20285" s="205" t="s">
        <v>692</v>
      </c>
      <c r="D20285" s="72" t="str">
        <f t="shared" si="633"/>
        <v>set/2020</v>
      </c>
      <c r="E20285" s="206">
        <v>44099</v>
      </c>
      <c r="F20285" s="205">
        <v>191779</v>
      </c>
      <c r="G20285" s="205" t="s">
        <v>287</v>
      </c>
      <c r="H20285" s="207" t="s">
        <v>648</v>
      </c>
      <c r="I20285" s="207" t="s">
        <v>253</v>
      </c>
      <c r="J20285" s="207">
        <v>-296</v>
      </c>
      <c r="K20285" s="79" t="str">
        <f>IFERROR(IFERROR(VLOOKUP(I20285,'DE-PARA'!B:D,3,0),VLOOKUP(I20285,'DE-PARA'!C:D,2,0)),"NÃO ENCONTRADO")</f>
        <v>Materiais</v>
      </c>
      <c r="L20285" s="56" t="str">
        <f>VLOOKUP(K20285,'Base -Receita-Despesa'!$B:$AS,1,FALSE)</f>
        <v>Materiais</v>
      </c>
    </row>
    <row r="20286" spans="1:12" x14ac:dyDescent="0.3">
      <c r="A20286" s="286" t="str">
        <f t="shared" si="634"/>
        <v>2020</v>
      </c>
      <c r="B20286" s="205" t="s">
        <v>691</v>
      </c>
      <c r="C20286" s="205" t="s">
        <v>692</v>
      </c>
      <c r="D20286" s="72" t="str">
        <f t="shared" si="633"/>
        <v>set/2020</v>
      </c>
      <c r="E20286" s="206">
        <v>44099</v>
      </c>
      <c r="F20286" s="205">
        <v>397496</v>
      </c>
      <c r="G20286" s="205" t="s">
        <v>287</v>
      </c>
      <c r="H20286" s="207" t="s">
        <v>143</v>
      </c>
      <c r="I20286" s="207" t="s">
        <v>249</v>
      </c>
      <c r="J20286" s="208">
        <v>-1276.75</v>
      </c>
      <c r="K20286" s="79" t="str">
        <f>IFERROR(IFERROR(VLOOKUP(I20286,'DE-PARA'!B:D,3,0),VLOOKUP(I20286,'DE-PARA'!C:D,2,0)),"NÃO ENCONTRADO")</f>
        <v>Materiais</v>
      </c>
      <c r="L20286" s="56" t="str">
        <f>VLOOKUP(K20286,'Base -Receita-Despesa'!$B:$AS,1,FALSE)</f>
        <v>Materiais</v>
      </c>
    </row>
    <row r="20287" spans="1:12" x14ac:dyDescent="0.3">
      <c r="A20287" s="286" t="str">
        <f t="shared" si="634"/>
        <v>2020</v>
      </c>
      <c r="B20287" s="205" t="s">
        <v>691</v>
      </c>
      <c r="C20287" s="205" t="s">
        <v>692</v>
      </c>
      <c r="D20287" s="72" t="str">
        <f t="shared" si="633"/>
        <v>set/2020</v>
      </c>
      <c r="E20287" s="206">
        <v>44099</v>
      </c>
      <c r="F20287" s="205">
        <v>46</v>
      </c>
      <c r="G20287" s="205" t="s">
        <v>287</v>
      </c>
      <c r="H20287" s="207" t="s">
        <v>2905</v>
      </c>
      <c r="I20287" s="207" t="s">
        <v>167</v>
      </c>
      <c r="J20287" s="207">
        <v>-875</v>
      </c>
      <c r="K20287" s="79" t="str">
        <f>IFERROR(IFERROR(VLOOKUP(I20287,'DE-PARA'!B:D,3,0),VLOOKUP(I20287,'DE-PARA'!C:D,2,0)),"NÃO ENCONTRADO")</f>
        <v>Materiais</v>
      </c>
      <c r="L20287" s="56" t="str">
        <f>VLOOKUP(K20287,'Base -Receita-Despesa'!$B:$AS,1,FALSE)</f>
        <v>Materiais</v>
      </c>
    </row>
    <row r="20288" spans="1:12" x14ac:dyDescent="0.3">
      <c r="A20288" s="286" t="str">
        <f t="shared" si="634"/>
        <v>2020</v>
      </c>
      <c r="B20288" s="205" t="s">
        <v>691</v>
      </c>
      <c r="C20288" s="205" t="s">
        <v>692</v>
      </c>
      <c r="D20288" s="72" t="str">
        <f t="shared" si="633"/>
        <v>set/2020</v>
      </c>
      <c r="E20288" s="206">
        <v>44099</v>
      </c>
      <c r="F20288" s="205">
        <v>1335519</v>
      </c>
      <c r="G20288" s="205" t="s">
        <v>287</v>
      </c>
      <c r="H20288" s="207" t="s">
        <v>3084</v>
      </c>
      <c r="I20288" s="207" t="s">
        <v>240</v>
      </c>
      <c r="J20288" s="208">
        <v>-19237.48</v>
      </c>
      <c r="K20288" s="79" t="str">
        <f>IFERROR(IFERROR(VLOOKUP(I20288,'DE-PARA'!B:D,3,0),VLOOKUP(I20288,'DE-PARA'!C:D,2,0)),"NÃO ENCONTRADO")</f>
        <v>Materiais</v>
      </c>
      <c r="L20288" s="56" t="str">
        <f>VLOOKUP(K20288,'Base -Receita-Despesa'!$B:$AS,1,FALSE)</f>
        <v>Materiais</v>
      </c>
    </row>
    <row r="20289" spans="1:12" x14ac:dyDescent="0.3">
      <c r="A20289" s="286" t="str">
        <f t="shared" si="634"/>
        <v>2020</v>
      </c>
      <c r="B20289" s="205" t="s">
        <v>691</v>
      </c>
      <c r="C20289" s="205" t="s">
        <v>692</v>
      </c>
      <c r="D20289" s="72" t="str">
        <f t="shared" si="633"/>
        <v>set/2020</v>
      </c>
      <c r="E20289" s="206">
        <v>44099</v>
      </c>
      <c r="F20289" s="205" t="s">
        <v>172</v>
      </c>
      <c r="G20289" s="205" t="s">
        <v>287</v>
      </c>
      <c r="H20289" s="207" t="s">
        <v>3236</v>
      </c>
      <c r="I20289" s="207" t="s">
        <v>126</v>
      </c>
      <c r="J20289" s="207">
        <v>-363.33</v>
      </c>
      <c r="K20289" s="79" t="str">
        <f>IFERROR(IFERROR(VLOOKUP(I20289,'DE-PARA'!B:D,3,0),VLOOKUP(I20289,'DE-PARA'!C:D,2,0)),"NÃO ENCONTRADO")</f>
        <v>Rescisões Trabalhistas</v>
      </c>
      <c r="L20289" s="56" t="str">
        <f>VLOOKUP(K20289,'Base -Receita-Despesa'!$B:$AS,1,FALSE)</f>
        <v>Rescisões Trabalhistas</v>
      </c>
    </row>
    <row r="20290" spans="1:12" x14ac:dyDescent="0.3">
      <c r="A20290" s="286" t="str">
        <f t="shared" si="634"/>
        <v>2020</v>
      </c>
      <c r="B20290" s="205" t="s">
        <v>691</v>
      </c>
      <c r="C20290" s="205" t="s">
        <v>692</v>
      </c>
      <c r="D20290" s="72" t="str">
        <f t="shared" si="633"/>
        <v>set/2020</v>
      </c>
      <c r="E20290" s="206">
        <v>44099</v>
      </c>
      <c r="F20290" s="205" t="s">
        <v>210</v>
      </c>
      <c r="G20290" s="205" t="s">
        <v>287</v>
      </c>
      <c r="H20290" s="207" t="s">
        <v>196</v>
      </c>
      <c r="I20290" s="207" t="s">
        <v>130</v>
      </c>
      <c r="J20290" s="207">
        <v>-10</v>
      </c>
      <c r="K20290" s="79" t="str">
        <f>IFERROR(IFERROR(VLOOKUP(I20290,'DE-PARA'!B:D,3,0),VLOOKUP(I20290,'DE-PARA'!C:D,2,0)),"NÃO ENCONTRADO")</f>
        <v>Outras Saídas</v>
      </c>
      <c r="L20290" s="56" t="str">
        <f>VLOOKUP(K20290,'Base -Receita-Despesa'!$B:$AS,1,FALSE)</f>
        <v>Outras Saídas</v>
      </c>
    </row>
    <row r="20291" spans="1:12" x14ac:dyDescent="0.3">
      <c r="A20291" s="286" t="str">
        <f t="shared" si="634"/>
        <v>2020</v>
      </c>
      <c r="B20291" s="205" t="s">
        <v>691</v>
      </c>
      <c r="C20291" s="205" t="s">
        <v>692</v>
      </c>
      <c r="D20291" s="72" t="str">
        <f t="shared" si="633"/>
        <v>set/2020</v>
      </c>
      <c r="E20291" s="206">
        <v>44099</v>
      </c>
      <c r="F20291" s="205" t="s">
        <v>210</v>
      </c>
      <c r="G20291" s="205" t="s">
        <v>287</v>
      </c>
      <c r="H20291" s="207" t="s">
        <v>196</v>
      </c>
      <c r="I20291" s="207" t="s">
        <v>130</v>
      </c>
      <c r="J20291" s="207">
        <v>-10</v>
      </c>
      <c r="K20291" s="79" t="str">
        <f>IFERROR(IFERROR(VLOOKUP(I20291,'DE-PARA'!B:D,3,0),VLOOKUP(I20291,'DE-PARA'!C:D,2,0)),"NÃO ENCONTRADO")</f>
        <v>Outras Saídas</v>
      </c>
      <c r="L20291" s="56" t="str">
        <f>VLOOKUP(K20291,'Base -Receita-Despesa'!$B:$AS,1,FALSE)</f>
        <v>Outras Saídas</v>
      </c>
    </row>
    <row r="20292" spans="1:12" x14ac:dyDescent="0.3">
      <c r="A20292" s="286" t="str">
        <f t="shared" si="634"/>
        <v>2020</v>
      </c>
      <c r="B20292" s="205" t="s">
        <v>691</v>
      </c>
      <c r="C20292" s="205" t="s">
        <v>692</v>
      </c>
      <c r="D20292" s="72" t="str">
        <f t="shared" ref="D20292:D20355" si="635">TEXT(E20292,"mmm/aaaa")</f>
        <v>set/2020</v>
      </c>
      <c r="E20292" s="206">
        <v>44099</v>
      </c>
      <c r="F20292" s="205" t="s">
        <v>210</v>
      </c>
      <c r="G20292" s="205" t="s">
        <v>287</v>
      </c>
      <c r="H20292" s="207" t="s">
        <v>196</v>
      </c>
      <c r="I20292" s="207" t="s">
        <v>130</v>
      </c>
      <c r="J20292" s="207">
        <v>-10</v>
      </c>
      <c r="K20292" s="79" t="str">
        <f>IFERROR(IFERROR(VLOOKUP(I20292,'DE-PARA'!B:D,3,0),VLOOKUP(I20292,'DE-PARA'!C:D,2,0)),"NÃO ENCONTRADO")</f>
        <v>Outras Saídas</v>
      </c>
      <c r="L20292" s="56" t="str">
        <f>VLOOKUP(K20292,'Base -Receita-Despesa'!$B:$AS,1,FALSE)</f>
        <v>Outras Saídas</v>
      </c>
    </row>
    <row r="20293" spans="1:12" x14ac:dyDescent="0.3">
      <c r="A20293" s="286" t="str">
        <f t="shared" si="634"/>
        <v>2020</v>
      </c>
      <c r="B20293" s="205" t="s">
        <v>691</v>
      </c>
      <c r="C20293" s="205" t="s">
        <v>692</v>
      </c>
      <c r="D20293" s="72" t="str">
        <f t="shared" si="635"/>
        <v>set/2020</v>
      </c>
      <c r="E20293" s="206">
        <v>44099</v>
      </c>
      <c r="F20293" s="205" t="s">
        <v>210</v>
      </c>
      <c r="G20293" s="205" t="s">
        <v>287</v>
      </c>
      <c r="H20293" s="207" t="s">
        <v>196</v>
      </c>
      <c r="I20293" s="207" t="s">
        <v>130</v>
      </c>
      <c r="J20293" s="207">
        <v>-10</v>
      </c>
      <c r="K20293" s="79" t="str">
        <f>IFERROR(IFERROR(VLOOKUP(I20293,'DE-PARA'!B:D,3,0),VLOOKUP(I20293,'DE-PARA'!C:D,2,0)),"NÃO ENCONTRADO")</f>
        <v>Outras Saídas</v>
      </c>
      <c r="L20293" s="56" t="str">
        <f>VLOOKUP(K20293,'Base -Receita-Despesa'!$B:$AS,1,FALSE)</f>
        <v>Outras Saídas</v>
      </c>
    </row>
    <row r="20294" spans="1:12" x14ac:dyDescent="0.3">
      <c r="A20294" s="286" t="str">
        <f t="shared" si="634"/>
        <v>2020</v>
      </c>
      <c r="B20294" s="205" t="s">
        <v>693</v>
      </c>
      <c r="C20294" s="205" t="s">
        <v>692</v>
      </c>
      <c r="D20294" s="72" t="str">
        <f t="shared" si="635"/>
        <v>set/2020</v>
      </c>
      <c r="E20294" s="206">
        <v>44102</v>
      </c>
      <c r="F20294" s="205" t="s">
        <v>201</v>
      </c>
      <c r="G20294" s="205" t="s">
        <v>287</v>
      </c>
      <c r="H20294" s="207" t="s">
        <v>1887</v>
      </c>
      <c r="I20294" s="207" t="s">
        <v>123</v>
      </c>
      <c r="J20294" s="208">
        <v>-500000</v>
      </c>
      <c r="K20294" s="79" t="str">
        <f>IFERROR(IFERROR(VLOOKUP(I20294,'DE-PARA'!B:D,3,0),VLOOKUP(I20294,'DE-PARA'!C:D,2,0)),"NÃO ENCONTRADO")</f>
        <v>TEV – Transferências Entre Contas (Entradas)</v>
      </c>
      <c r="L20294" s="56" t="str">
        <f>VLOOKUP(K20294,'Base -Receita-Despesa'!$B:$AS,1,FALSE)</f>
        <v>TEV – Transferências Entre Contas (Entradas)</v>
      </c>
    </row>
    <row r="20295" spans="1:12" x14ac:dyDescent="0.3">
      <c r="A20295" s="286" t="str">
        <f t="shared" si="634"/>
        <v>2020</v>
      </c>
      <c r="B20295" s="205" t="s">
        <v>691</v>
      </c>
      <c r="C20295" s="205" t="s">
        <v>692</v>
      </c>
      <c r="D20295" s="72" t="str">
        <f t="shared" si="635"/>
        <v>set/2020</v>
      </c>
      <c r="E20295" s="206">
        <v>44102</v>
      </c>
      <c r="F20295" s="205" t="s">
        <v>201</v>
      </c>
      <c r="G20295" s="205" t="s">
        <v>287</v>
      </c>
      <c r="H20295" s="207" t="s">
        <v>1887</v>
      </c>
      <c r="I20295" s="207" t="s">
        <v>123</v>
      </c>
      <c r="J20295" s="208">
        <v>500000</v>
      </c>
      <c r="K20295" s="79" t="str">
        <f>IFERROR(IFERROR(VLOOKUP(I20295,'DE-PARA'!B:D,3,0),VLOOKUP(I20295,'DE-PARA'!C:D,2,0)),"NÃO ENCONTRADO")</f>
        <v>TEV – Transferências Entre Contas (Entradas)</v>
      </c>
      <c r="L20295" s="56" t="str">
        <f>VLOOKUP(K20295,'Base -Receita-Despesa'!$B:$AS,1,FALSE)</f>
        <v>TEV – Transferências Entre Contas (Entradas)</v>
      </c>
    </row>
    <row r="20296" spans="1:12" x14ac:dyDescent="0.3">
      <c r="A20296" s="286" t="str">
        <f t="shared" si="634"/>
        <v>2020</v>
      </c>
      <c r="B20296" s="205" t="s">
        <v>691</v>
      </c>
      <c r="C20296" s="205" t="s">
        <v>692</v>
      </c>
      <c r="D20296" s="72" t="str">
        <f t="shared" si="635"/>
        <v>set/2020</v>
      </c>
      <c r="E20296" s="206">
        <v>44102</v>
      </c>
      <c r="F20296" s="205">
        <v>72</v>
      </c>
      <c r="G20296" s="205" t="s">
        <v>287</v>
      </c>
      <c r="H20296" s="207" t="s">
        <v>3053</v>
      </c>
      <c r="I20296" s="207" t="s">
        <v>235</v>
      </c>
      <c r="J20296" s="208">
        <v>-1200</v>
      </c>
      <c r="K20296" s="79" t="str">
        <f>IFERROR(IFERROR(VLOOKUP(I20296,'DE-PARA'!B:D,3,0),VLOOKUP(I20296,'DE-PARA'!C:D,2,0)),"NÃO ENCONTRADO")</f>
        <v>Pessoal</v>
      </c>
      <c r="L20296" s="56" t="str">
        <f>VLOOKUP(K20296,'Base -Receita-Despesa'!$B:$AS,1,FALSE)</f>
        <v>Pessoal</v>
      </c>
    </row>
    <row r="20297" spans="1:12" x14ac:dyDescent="0.3">
      <c r="A20297" s="286" t="str">
        <f t="shared" si="634"/>
        <v>2020</v>
      </c>
      <c r="B20297" s="205" t="s">
        <v>691</v>
      </c>
      <c r="C20297" s="205" t="s">
        <v>692</v>
      </c>
      <c r="D20297" s="72" t="str">
        <f t="shared" si="635"/>
        <v>set/2020</v>
      </c>
      <c r="E20297" s="206">
        <v>44102</v>
      </c>
      <c r="F20297" s="205">
        <v>42</v>
      </c>
      <c r="G20297" s="205" t="s">
        <v>287</v>
      </c>
      <c r="H20297" s="207" t="s">
        <v>3030</v>
      </c>
      <c r="I20297" s="207" t="s">
        <v>235</v>
      </c>
      <c r="J20297" s="208">
        <v>-62187.61</v>
      </c>
      <c r="K20297" s="79" t="str">
        <f>IFERROR(IFERROR(VLOOKUP(I20297,'DE-PARA'!B:D,3,0),VLOOKUP(I20297,'DE-PARA'!C:D,2,0)),"NÃO ENCONTRADO")</f>
        <v>Pessoal</v>
      </c>
      <c r="L20297" s="56" t="str">
        <f>VLOOKUP(K20297,'Base -Receita-Despesa'!$B:$AS,1,FALSE)</f>
        <v>Pessoal</v>
      </c>
    </row>
    <row r="20298" spans="1:12" x14ac:dyDescent="0.3">
      <c r="A20298" s="286" t="str">
        <f t="shared" si="634"/>
        <v>2020</v>
      </c>
      <c r="B20298" s="205" t="s">
        <v>691</v>
      </c>
      <c r="C20298" s="205" t="s">
        <v>692</v>
      </c>
      <c r="D20298" s="72" t="str">
        <f t="shared" si="635"/>
        <v>set/2020</v>
      </c>
      <c r="E20298" s="206">
        <v>44102</v>
      </c>
      <c r="F20298" s="205">
        <v>43</v>
      </c>
      <c r="G20298" s="205" t="s">
        <v>287</v>
      </c>
      <c r="H20298" s="207" t="s">
        <v>3030</v>
      </c>
      <c r="I20298" s="207" t="s">
        <v>235</v>
      </c>
      <c r="J20298" s="208">
        <v>-37217.379999999997</v>
      </c>
      <c r="K20298" s="79" t="str">
        <f>IFERROR(IFERROR(VLOOKUP(I20298,'DE-PARA'!B:D,3,0),VLOOKUP(I20298,'DE-PARA'!C:D,2,0)),"NÃO ENCONTRADO")</f>
        <v>Pessoal</v>
      </c>
      <c r="L20298" s="56" t="str">
        <f>VLOOKUP(K20298,'Base -Receita-Despesa'!$B:$AS,1,FALSE)</f>
        <v>Pessoal</v>
      </c>
    </row>
    <row r="20299" spans="1:12" x14ac:dyDescent="0.3">
      <c r="A20299" s="286" t="str">
        <f t="shared" si="634"/>
        <v>2020</v>
      </c>
      <c r="B20299" s="205" t="s">
        <v>691</v>
      </c>
      <c r="C20299" s="205" t="s">
        <v>692</v>
      </c>
      <c r="D20299" s="72" t="str">
        <f t="shared" si="635"/>
        <v>set/2020</v>
      </c>
      <c r="E20299" s="206">
        <v>44102</v>
      </c>
      <c r="F20299" s="205">
        <v>44</v>
      </c>
      <c r="G20299" s="205" t="s">
        <v>287</v>
      </c>
      <c r="H20299" s="207" t="s">
        <v>3030</v>
      </c>
      <c r="I20299" s="207" t="s">
        <v>235</v>
      </c>
      <c r="J20299" s="208">
        <v>-11402.78</v>
      </c>
      <c r="K20299" s="79" t="str">
        <f>IFERROR(IFERROR(VLOOKUP(I20299,'DE-PARA'!B:D,3,0),VLOOKUP(I20299,'DE-PARA'!C:D,2,0)),"NÃO ENCONTRADO")</f>
        <v>Pessoal</v>
      </c>
      <c r="L20299" s="56" t="str">
        <f>VLOOKUP(K20299,'Base -Receita-Despesa'!$B:$AS,1,FALSE)</f>
        <v>Pessoal</v>
      </c>
    </row>
    <row r="20300" spans="1:12" x14ac:dyDescent="0.3">
      <c r="A20300" s="286" t="str">
        <f t="shared" si="634"/>
        <v>2020</v>
      </c>
      <c r="B20300" s="205" t="s">
        <v>691</v>
      </c>
      <c r="C20300" s="205" t="s">
        <v>692</v>
      </c>
      <c r="D20300" s="72" t="str">
        <f t="shared" si="635"/>
        <v>set/2020</v>
      </c>
      <c r="E20300" s="206">
        <v>44102</v>
      </c>
      <c r="F20300" s="205">
        <v>19</v>
      </c>
      <c r="G20300" s="205" t="s">
        <v>287</v>
      </c>
      <c r="H20300" s="207" t="s">
        <v>3023</v>
      </c>
      <c r="I20300" s="207" t="s">
        <v>235</v>
      </c>
      <c r="J20300" s="208">
        <v>-12364.74</v>
      </c>
      <c r="K20300" s="79" t="str">
        <f>IFERROR(IFERROR(VLOOKUP(I20300,'DE-PARA'!B:D,3,0),VLOOKUP(I20300,'DE-PARA'!C:D,2,0)),"NÃO ENCONTRADO")</f>
        <v>Pessoal</v>
      </c>
      <c r="L20300" s="56" t="str">
        <f>VLOOKUP(K20300,'Base -Receita-Despesa'!$B:$AS,1,FALSE)</f>
        <v>Pessoal</v>
      </c>
    </row>
    <row r="20301" spans="1:12" x14ac:dyDescent="0.3">
      <c r="A20301" s="286" t="str">
        <f t="shared" si="634"/>
        <v>2020</v>
      </c>
      <c r="B20301" s="205" t="s">
        <v>691</v>
      </c>
      <c r="C20301" s="205" t="s">
        <v>692</v>
      </c>
      <c r="D20301" s="72" t="str">
        <f t="shared" si="635"/>
        <v>set/2020</v>
      </c>
      <c r="E20301" s="206">
        <v>44102</v>
      </c>
      <c r="F20301" s="205">
        <v>20</v>
      </c>
      <c r="G20301" s="205" t="s">
        <v>287</v>
      </c>
      <c r="H20301" s="207" t="s">
        <v>3023</v>
      </c>
      <c r="I20301" s="207" t="s">
        <v>235</v>
      </c>
      <c r="J20301" s="208">
        <v>-61096.34</v>
      </c>
      <c r="K20301" s="79" t="str">
        <f>IFERROR(IFERROR(VLOOKUP(I20301,'DE-PARA'!B:D,3,0),VLOOKUP(I20301,'DE-PARA'!C:D,2,0)),"NÃO ENCONTRADO")</f>
        <v>Pessoal</v>
      </c>
      <c r="L20301" s="56" t="str">
        <f>VLOOKUP(K20301,'Base -Receita-Despesa'!$B:$AS,1,FALSE)</f>
        <v>Pessoal</v>
      </c>
    </row>
    <row r="20302" spans="1:12" x14ac:dyDescent="0.3">
      <c r="A20302" s="286" t="str">
        <f t="shared" si="634"/>
        <v>2020</v>
      </c>
      <c r="B20302" s="205" t="s">
        <v>691</v>
      </c>
      <c r="C20302" s="205" t="s">
        <v>692</v>
      </c>
      <c r="D20302" s="72" t="str">
        <f t="shared" si="635"/>
        <v>set/2020</v>
      </c>
      <c r="E20302" s="206">
        <v>44102</v>
      </c>
      <c r="F20302" s="205">
        <v>21</v>
      </c>
      <c r="G20302" s="205" t="s">
        <v>287</v>
      </c>
      <c r="H20302" s="207" t="s">
        <v>3023</v>
      </c>
      <c r="I20302" s="207" t="s">
        <v>235</v>
      </c>
      <c r="J20302" s="208">
        <v>-12364.74</v>
      </c>
      <c r="K20302" s="79" t="str">
        <f>IFERROR(IFERROR(VLOOKUP(I20302,'DE-PARA'!B:D,3,0),VLOOKUP(I20302,'DE-PARA'!C:D,2,0)),"NÃO ENCONTRADO")</f>
        <v>Pessoal</v>
      </c>
      <c r="L20302" s="56" t="str">
        <f>VLOOKUP(K20302,'Base -Receita-Despesa'!$B:$AS,1,FALSE)</f>
        <v>Pessoal</v>
      </c>
    </row>
    <row r="20303" spans="1:12" x14ac:dyDescent="0.3">
      <c r="A20303" s="286" t="str">
        <f t="shared" si="634"/>
        <v>2020</v>
      </c>
      <c r="B20303" s="205" t="s">
        <v>691</v>
      </c>
      <c r="C20303" s="205" t="s">
        <v>692</v>
      </c>
      <c r="D20303" s="72" t="str">
        <f t="shared" si="635"/>
        <v>set/2020</v>
      </c>
      <c r="E20303" s="206">
        <v>44102</v>
      </c>
      <c r="F20303" s="205">
        <v>434</v>
      </c>
      <c r="G20303" s="205" t="s">
        <v>287</v>
      </c>
      <c r="H20303" s="207" t="s">
        <v>3032</v>
      </c>
      <c r="I20303" s="207" t="s">
        <v>235</v>
      </c>
      <c r="J20303" s="208">
        <v>-11825.1</v>
      </c>
      <c r="K20303" s="79" t="str">
        <f>IFERROR(IFERROR(VLOOKUP(I20303,'DE-PARA'!B:D,3,0),VLOOKUP(I20303,'DE-PARA'!C:D,2,0)),"NÃO ENCONTRADO")</f>
        <v>Pessoal</v>
      </c>
      <c r="L20303" s="56" t="str">
        <f>VLOOKUP(K20303,'Base -Receita-Despesa'!$B:$AS,1,FALSE)</f>
        <v>Pessoal</v>
      </c>
    </row>
    <row r="20304" spans="1:12" x14ac:dyDescent="0.3">
      <c r="A20304" s="286" t="str">
        <f t="shared" si="634"/>
        <v>2020</v>
      </c>
      <c r="B20304" s="205" t="s">
        <v>691</v>
      </c>
      <c r="C20304" s="205" t="s">
        <v>692</v>
      </c>
      <c r="D20304" s="72" t="str">
        <f t="shared" si="635"/>
        <v>set/2020</v>
      </c>
      <c r="E20304" s="206">
        <v>44102</v>
      </c>
      <c r="F20304" s="205">
        <v>440</v>
      </c>
      <c r="G20304" s="205" t="s">
        <v>287</v>
      </c>
      <c r="H20304" s="207" t="s">
        <v>3032</v>
      </c>
      <c r="I20304" s="207" t="s">
        <v>235</v>
      </c>
      <c r="J20304" s="208">
        <v>-18870.89</v>
      </c>
      <c r="K20304" s="79" t="str">
        <f>IFERROR(IFERROR(VLOOKUP(I20304,'DE-PARA'!B:D,3,0),VLOOKUP(I20304,'DE-PARA'!C:D,2,0)),"NÃO ENCONTRADO")</f>
        <v>Pessoal</v>
      </c>
      <c r="L20304" s="56" t="str">
        <f>VLOOKUP(K20304,'Base -Receita-Despesa'!$B:$AS,1,FALSE)</f>
        <v>Pessoal</v>
      </c>
    </row>
    <row r="20305" spans="1:12" x14ac:dyDescent="0.3">
      <c r="A20305" s="286" t="str">
        <f t="shared" si="634"/>
        <v>2020</v>
      </c>
      <c r="B20305" s="205" t="s">
        <v>691</v>
      </c>
      <c r="C20305" s="205" t="s">
        <v>692</v>
      </c>
      <c r="D20305" s="72" t="str">
        <f t="shared" si="635"/>
        <v>set/2020</v>
      </c>
      <c r="E20305" s="206">
        <v>44102</v>
      </c>
      <c r="F20305" s="205" t="s">
        <v>3005</v>
      </c>
      <c r="G20305" s="205" t="s">
        <v>287</v>
      </c>
      <c r="H20305" s="207" t="s">
        <v>3007</v>
      </c>
      <c r="I20305" s="207" t="s">
        <v>132</v>
      </c>
      <c r="J20305" s="207">
        <v>-330.08</v>
      </c>
      <c r="K20305" s="79" t="str">
        <f>IFERROR(IFERROR(VLOOKUP(I20305,'DE-PARA'!B:D,3,0),VLOOKUP(I20305,'DE-PARA'!C:D,2,0)),"NÃO ENCONTRADO")</f>
        <v>Pessoal</v>
      </c>
      <c r="L20305" s="56" t="str">
        <f>VLOOKUP(K20305,'Base -Receita-Despesa'!$B:$AS,1,FALSE)</f>
        <v>Pessoal</v>
      </c>
    </row>
    <row r="20306" spans="1:12" x14ac:dyDescent="0.3">
      <c r="A20306" s="286" t="str">
        <f t="shared" si="634"/>
        <v>2020</v>
      </c>
      <c r="B20306" s="205" t="s">
        <v>691</v>
      </c>
      <c r="C20306" s="205" t="s">
        <v>692</v>
      </c>
      <c r="D20306" s="72" t="str">
        <f t="shared" si="635"/>
        <v>set/2020</v>
      </c>
      <c r="E20306" s="206">
        <v>44102</v>
      </c>
      <c r="F20306" s="205" t="s">
        <v>3005</v>
      </c>
      <c r="G20306" s="205" t="s">
        <v>287</v>
      </c>
      <c r="H20306" s="207" t="s">
        <v>3195</v>
      </c>
      <c r="I20306" s="207" t="s">
        <v>132</v>
      </c>
      <c r="J20306" s="207">
        <v>-591.9</v>
      </c>
      <c r="K20306" s="79" t="str">
        <f>IFERROR(IFERROR(VLOOKUP(I20306,'DE-PARA'!B:D,3,0),VLOOKUP(I20306,'DE-PARA'!C:D,2,0)),"NÃO ENCONTRADO")</f>
        <v>Pessoal</v>
      </c>
      <c r="L20306" s="56" t="str">
        <f>VLOOKUP(K20306,'Base -Receita-Despesa'!$B:$AS,1,FALSE)</f>
        <v>Pessoal</v>
      </c>
    </row>
    <row r="20307" spans="1:12" x14ac:dyDescent="0.3">
      <c r="A20307" s="286" t="str">
        <f t="shared" si="634"/>
        <v>2020</v>
      </c>
      <c r="B20307" s="205" t="s">
        <v>691</v>
      </c>
      <c r="C20307" s="205" t="s">
        <v>692</v>
      </c>
      <c r="D20307" s="72" t="str">
        <f t="shared" si="635"/>
        <v>set/2020</v>
      </c>
      <c r="E20307" s="206">
        <v>44102</v>
      </c>
      <c r="F20307" s="205" t="s">
        <v>3005</v>
      </c>
      <c r="G20307" s="205" t="s">
        <v>287</v>
      </c>
      <c r="H20307" s="207" t="s">
        <v>3114</v>
      </c>
      <c r="I20307" s="207" t="s">
        <v>132</v>
      </c>
      <c r="J20307" s="207">
        <v>-387.35</v>
      </c>
      <c r="K20307" s="79" t="str">
        <f>IFERROR(IFERROR(VLOOKUP(I20307,'DE-PARA'!B:D,3,0),VLOOKUP(I20307,'DE-PARA'!C:D,2,0)),"NÃO ENCONTRADO")</f>
        <v>Pessoal</v>
      </c>
      <c r="L20307" s="56" t="str">
        <f>VLOOKUP(K20307,'Base -Receita-Despesa'!$B:$AS,1,FALSE)</f>
        <v>Pessoal</v>
      </c>
    </row>
    <row r="20308" spans="1:12" x14ac:dyDescent="0.3">
      <c r="A20308" s="286" t="str">
        <f t="shared" si="634"/>
        <v>2020</v>
      </c>
      <c r="B20308" s="205" t="s">
        <v>691</v>
      </c>
      <c r="C20308" s="205" t="s">
        <v>692</v>
      </c>
      <c r="D20308" s="72" t="str">
        <f t="shared" si="635"/>
        <v>set/2020</v>
      </c>
      <c r="E20308" s="206">
        <v>44102</v>
      </c>
      <c r="F20308" s="205" t="s">
        <v>3005</v>
      </c>
      <c r="G20308" s="205" t="s">
        <v>287</v>
      </c>
      <c r="H20308" s="207" t="s">
        <v>3237</v>
      </c>
      <c r="I20308" s="207" t="s">
        <v>132</v>
      </c>
      <c r="J20308" s="207">
        <v>-585.09</v>
      </c>
      <c r="K20308" s="79" t="str">
        <f>IFERROR(IFERROR(VLOOKUP(I20308,'DE-PARA'!B:D,3,0),VLOOKUP(I20308,'DE-PARA'!C:D,2,0)),"NÃO ENCONTRADO")</f>
        <v>Pessoal</v>
      </c>
      <c r="L20308" s="56" t="str">
        <f>VLOOKUP(K20308,'Base -Receita-Despesa'!$B:$AS,1,FALSE)</f>
        <v>Pessoal</v>
      </c>
    </row>
    <row r="20309" spans="1:12" x14ac:dyDescent="0.3">
      <c r="A20309" s="286" t="str">
        <f t="shared" si="634"/>
        <v>2020</v>
      </c>
      <c r="B20309" s="205" t="s">
        <v>691</v>
      </c>
      <c r="C20309" s="205" t="s">
        <v>692</v>
      </c>
      <c r="D20309" s="72" t="str">
        <f t="shared" si="635"/>
        <v>set/2020</v>
      </c>
      <c r="E20309" s="206">
        <v>44102</v>
      </c>
      <c r="F20309" s="205" t="s">
        <v>210</v>
      </c>
      <c r="G20309" s="205" t="s">
        <v>287</v>
      </c>
      <c r="H20309" s="207" t="s">
        <v>196</v>
      </c>
      <c r="I20309" s="207" t="s">
        <v>130</v>
      </c>
      <c r="J20309" s="207">
        <v>-10</v>
      </c>
      <c r="K20309" s="79" t="str">
        <f>IFERROR(IFERROR(VLOOKUP(I20309,'DE-PARA'!B:D,3,0),VLOOKUP(I20309,'DE-PARA'!C:D,2,0)),"NÃO ENCONTRADO")</f>
        <v>Outras Saídas</v>
      </c>
      <c r="L20309" s="56" t="str">
        <f>VLOOKUP(K20309,'Base -Receita-Despesa'!$B:$AS,1,FALSE)</f>
        <v>Outras Saídas</v>
      </c>
    </row>
    <row r="20310" spans="1:12" x14ac:dyDescent="0.3">
      <c r="A20310" s="286" t="str">
        <f t="shared" si="634"/>
        <v>2020</v>
      </c>
      <c r="B20310" s="205" t="s">
        <v>691</v>
      </c>
      <c r="C20310" s="205" t="s">
        <v>692</v>
      </c>
      <c r="D20310" s="72" t="str">
        <f t="shared" si="635"/>
        <v>set/2020</v>
      </c>
      <c r="E20310" s="206">
        <v>44102</v>
      </c>
      <c r="F20310" s="205" t="s">
        <v>210</v>
      </c>
      <c r="G20310" s="205" t="s">
        <v>287</v>
      </c>
      <c r="H20310" s="207" t="s">
        <v>196</v>
      </c>
      <c r="I20310" s="207" t="s">
        <v>130</v>
      </c>
      <c r="J20310" s="207">
        <v>-10</v>
      </c>
      <c r="K20310" s="79" t="str">
        <f>IFERROR(IFERROR(VLOOKUP(I20310,'DE-PARA'!B:D,3,0),VLOOKUP(I20310,'DE-PARA'!C:D,2,0)),"NÃO ENCONTRADO")</f>
        <v>Outras Saídas</v>
      </c>
      <c r="L20310" s="56" t="str">
        <f>VLOOKUP(K20310,'Base -Receita-Despesa'!$B:$AS,1,FALSE)</f>
        <v>Outras Saídas</v>
      </c>
    </row>
    <row r="20311" spans="1:12" x14ac:dyDescent="0.3">
      <c r="A20311" s="286" t="str">
        <f t="shared" si="634"/>
        <v>2020</v>
      </c>
      <c r="B20311" s="205" t="s">
        <v>691</v>
      </c>
      <c r="C20311" s="205" t="s">
        <v>692</v>
      </c>
      <c r="D20311" s="72" t="str">
        <f t="shared" si="635"/>
        <v>set/2020</v>
      </c>
      <c r="E20311" s="206">
        <v>44102</v>
      </c>
      <c r="F20311" s="205" t="s">
        <v>210</v>
      </c>
      <c r="G20311" s="205" t="s">
        <v>287</v>
      </c>
      <c r="H20311" s="207" t="s">
        <v>196</v>
      </c>
      <c r="I20311" s="207" t="s">
        <v>130</v>
      </c>
      <c r="J20311" s="207">
        <v>-10</v>
      </c>
      <c r="K20311" s="79" t="str">
        <f>IFERROR(IFERROR(VLOOKUP(I20311,'DE-PARA'!B:D,3,0),VLOOKUP(I20311,'DE-PARA'!C:D,2,0)),"NÃO ENCONTRADO")</f>
        <v>Outras Saídas</v>
      </c>
      <c r="L20311" s="56" t="str">
        <f>VLOOKUP(K20311,'Base -Receita-Despesa'!$B:$AS,1,FALSE)</f>
        <v>Outras Saídas</v>
      </c>
    </row>
    <row r="20312" spans="1:12" x14ac:dyDescent="0.3">
      <c r="A20312" s="286" t="str">
        <f t="shared" si="634"/>
        <v>2020</v>
      </c>
      <c r="B20312" s="205" t="s">
        <v>691</v>
      </c>
      <c r="C20312" s="205" t="s">
        <v>692</v>
      </c>
      <c r="D20312" s="72" t="str">
        <f t="shared" si="635"/>
        <v>set/2020</v>
      </c>
      <c r="E20312" s="206">
        <v>44102</v>
      </c>
      <c r="F20312" s="205" t="s">
        <v>210</v>
      </c>
      <c r="G20312" s="205" t="s">
        <v>287</v>
      </c>
      <c r="H20312" s="207" t="s">
        <v>196</v>
      </c>
      <c r="I20312" s="207" t="s">
        <v>130</v>
      </c>
      <c r="J20312" s="207">
        <v>-10</v>
      </c>
      <c r="K20312" s="79" t="str">
        <f>IFERROR(IFERROR(VLOOKUP(I20312,'DE-PARA'!B:D,3,0),VLOOKUP(I20312,'DE-PARA'!C:D,2,0)),"NÃO ENCONTRADO")</f>
        <v>Outras Saídas</v>
      </c>
      <c r="L20312" s="56" t="str">
        <f>VLOOKUP(K20312,'Base -Receita-Despesa'!$B:$AS,1,FALSE)</f>
        <v>Outras Saídas</v>
      </c>
    </row>
    <row r="20313" spans="1:12" x14ac:dyDescent="0.3">
      <c r="A20313" s="286" t="str">
        <f t="shared" si="634"/>
        <v>2020</v>
      </c>
      <c r="B20313" s="205" t="s">
        <v>691</v>
      </c>
      <c r="C20313" s="205" t="s">
        <v>692</v>
      </c>
      <c r="D20313" s="72" t="str">
        <f t="shared" si="635"/>
        <v>set/2020</v>
      </c>
      <c r="E20313" s="206">
        <v>44102</v>
      </c>
      <c r="F20313" s="205" t="s">
        <v>210</v>
      </c>
      <c r="G20313" s="205" t="s">
        <v>287</v>
      </c>
      <c r="H20313" s="207" t="s">
        <v>196</v>
      </c>
      <c r="I20313" s="207" t="s">
        <v>130</v>
      </c>
      <c r="J20313" s="207">
        <v>-10</v>
      </c>
      <c r="K20313" s="79" t="str">
        <f>IFERROR(IFERROR(VLOOKUP(I20313,'DE-PARA'!B:D,3,0),VLOOKUP(I20313,'DE-PARA'!C:D,2,0)),"NÃO ENCONTRADO")</f>
        <v>Outras Saídas</v>
      </c>
      <c r="L20313" s="56" t="str">
        <f>VLOOKUP(K20313,'Base -Receita-Despesa'!$B:$AS,1,FALSE)</f>
        <v>Outras Saídas</v>
      </c>
    </row>
    <row r="20314" spans="1:12" x14ac:dyDescent="0.3">
      <c r="A20314" s="286" t="str">
        <f t="shared" si="634"/>
        <v>2020</v>
      </c>
      <c r="B20314" s="205" t="s">
        <v>691</v>
      </c>
      <c r="C20314" s="205" t="s">
        <v>692</v>
      </c>
      <c r="D20314" s="72" t="str">
        <f t="shared" si="635"/>
        <v>set/2020</v>
      </c>
      <c r="E20314" s="206">
        <v>44102</v>
      </c>
      <c r="F20314" s="205" t="s">
        <v>3005</v>
      </c>
      <c r="G20314" s="205" t="s">
        <v>287</v>
      </c>
      <c r="H20314" s="207" t="s">
        <v>3238</v>
      </c>
      <c r="I20314" s="207" t="s">
        <v>132</v>
      </c>
      <c r="J20314" s="208">
        <v>-160432.78</v>
      </c>
      <c r="K20314" s="79" t="str">
        <f>IFERROR(IFERROR(VLOOKUP(I20314,'DE-PARA'!B:D,3,0),VLOOKUP(I20314,'DE-PARA'!C:D,2,0)),"NÃO ENCONTRADO")</f>
        <v>Pessoal</v>
      </c>
      <c r="L20314" s="56" t="str">
        <f>VLOOKUP(K20314,'Base -Receita-Despesa'!$B:$AS,1,FALSE)</f>
        <v>Pessoal</v>
      </c>
    </row>
    <row r="20315" spans="1:12" x14ac:dyDescent="0.3">
      <c r="A20315" s="286" t="str">
        <f t="shared" si="634"/>
        <v>2020</v>
      </c>
      <c r="B20315" s="205" t="s">
        <v>691</v>
      </c>
      <c r="C20315" s="205" t="s">
        <v>692</v>
      </c>
      <c r="D20315" s="72" t="str">
        <f t="shared" si="635"/>
        <v>set/2020</v>
      </c>
      <c r="E20315" s="206">
        <v>44102</v>
      </c>
      <c r="F20315" s="205" t="s">
        <v>127</v>
      </c>
      <c r="G20315" s="205" t="s">
        <v>287</v>
      </c>
      <c r="H20315" s="207" t="s">
        <v>747</v>
      </c>
      <c r="I20315" s="207" t="s">
        <v>128</v>
      </c>
      <c r="J20315" s="208">
        <v>-3112.87</v>
      </c>
      <c r="K20315" s="79" t="str">
        <f>IFERROR(IFERROR(VLOOKUP(I20315,'DE-PARA'!B:D,3,0),VLOOKUP(I20315,'DE-PARA'!C:D,2,0)),"NÃO ENCONTRADO")</f>
        <v>Pessoal</v>
      </c>
      <c r="L20315" s="56" t="str">
        <f>VLOOKUP(K20315,'Base -Receita-Despesa'!$B:$AS,1,FALSE)</f>
        <v>Pessoal</v>
      </c>
    </row>
    <row r="20316" spans="1:12" x14ac:dyDescent="0.3">
      <c r="A20316" s="286" t="str">
        <f t="shared" si="634"/>
        <v>2020</v>
      </c>
      <c r="B20316" s="205" t="s">
        <v>691</v>
      </c>
      <c r="C20316" s="205" t="s">
        <v>692</v>
      </c>
      <c r="D20316" s="72" t="str">
        <f t="shared" si="635"/>
        <v>set/2020</v>
      </c>
      <c r="E20316" s="206">
        <v>44102</v>
      </c>
      <c r="F20316" s="205" t="s">
        <v>127</v>
      </c>
      <c r="G20316" s="205" t="s">
        <v>287</v>
      </c>
      <c r="H20316" s="207" t="s">
        <v>793</v>
      </c>
      <c r="I20316" s="207" t="s">
        <v>128</v>
      </c>
      <c r="J20316" s="208">
        <v>-2587.73</v>
      </c>
      <c r="K20316" s="79" t="str">
        <f>IFERROR(IFERROR(VLOOKUP(I20316,'DE-PARA'!B:D,3,0),VLOOKUP(I20316,'DE-PARA'!C:D,2,0)),"NÃO ENCONTRADO")</f>
        <v>Pessoal</v>
      </c>
      <c r="L20316" s="56" t="str">
        <f>VLOOKUP(K20316,'Base -Receita-Despesa'!$B:$AS,1,FALSE)</f>
        <v>Pessoal</v>
      </c>
    </row>
    <row r="20317" spans="1:12" x14ac:dyDescent="0.3">
      <c r="A20317" s="286" t="str">
        <f t="shared" si="634"/>
        <v>2020</v>
      </c>
      <c r="B20317" s="205" t="s">
        <v>691</v>
      </c>
      <c r="C20317" s="205" t="s">
        <v>692</v>
      </c>
      <c r="D20317" s="72" t="str">
        <f t="shared" si="635"/>
        <v>set/2020</v>
      </c>
      <c r="E20317" s="206">
        <v>44102</v>
      </c>
      <c r="F20317" s="205" t="s">
        <v>127</v>
      </c>
      <c r="G20317" s="205" t="s">
        <v>287</v>
      </c>
      <c r="H20317" s="207" t="s">
        <v>789</v>
      </c>
      <c r="I20317" s="207" t="s">
        <v>128</v>
      </c>
      <c r="J20317" s="208">
        <v>-2736.77</v>
      </c>
      <c r="K20317" s="79" t="str">
        <f>IFERROR(IFERROR(VLOOKUP(I20317,'DE-PARA'!B:D,3,0),VLOOKUP(I20317,'DE-PARA'!C:D,2,0)),"NÃO ENCONTRADO")</f>
        <v>Pessoal</v>
      </c>
      <c r="L20317" s="56" t="str">
        <f>VLOOKUP(K20317,'Base -Receita-Despesa'!$B:$AS,1,FALSE)</f>
        <v>Pessoal</v>
      </c>
    </row>
    <row r="20318" spans="1:12" x14ac:dyDescent="0.3">
      <c r="A20318" s="286" t="str">
        <f t="shared" si="634"/>
        <v>2020</v>
      </c>
      <c r="B20318" s="205" t="s">
        <v>691</v>
      </c>
      <c r="C20318" s="205" t="s">
        <v>692</v>
      </c>
      <c r="D20318" s="72" t="str">
        <f t="shared" si="635"/>
        <v>set/2020</v>
      </c>
      <c r="E20318" s="206">
        <v>44102</v>
      </c>
      <c r="F20318" s="205" t="s">
        <v>127</v>
      </c>
      <c r="G20318" s="205" t="s">
        <v>287</v>
      </c>
      <c r="H20318" s="207" t="s">
        <v>861</v>
      </c>
      <c r="I20318" s="207" t="s">
        <v>128</v>
      </c>
      <c r="J20318" s="208">
        <v>-1488.13</v>
      </c>
      <c r="K20318" s="79" t="str">
        <f>IFERROR(IFERROR(VLOOKUP(I20318,'DE-PARA'!B:D,3,0),VLOOKUP(I20318,'DE-PARA'!C:D,2,0)),"NÃO ENCONTRADO")</f>
        <v>Pessoal</v>
      </c>
      <c r="L20318" s="56" t="str">
        <f>VLOOKUP(K20318,'Base -Receita-Despesa'!$B:$AS,1,FALSE)</f>
        <v>Pessoal</v>
      </c>
    </row>
    <row r="20319" spans="1:12" x14ac:dyDescent="0.3">
      <c r="A20319" s="286" t="str">
        <f t="shared" si="634"/>
        <v>2020</v>
      </c>
      <c r="B20319" s="205" t="s">
        <v>691</v>
      </c>
      <c r="C20319" s="205" t="s">
        <v>692</v>
      </c>
      <c r="D20319" s="72" t="str">
        <f t="shared" si="635"/>
        <v>set/2020</v>
      </c>
      <c r="E20319" s="206">
        <v>44102</v>
      </c>
      <c r="F20319" s="205" t="s">
        <v>127</v>
      </c>
      <c r="G20319" s="205" t="s">
        <v>287</v>
      </c>
      <c r="H20319" s="207" t="s">
        <v>982</v>
      </c>
      <c r="I20319" s="207" t="s">
        <v>128</v>
      </c>
      <c r="J20319" s="208">
        <v>-2117.66</v>
      </c>
      <c r="K20319" s="79" t="str">
        <f>IFERROR(IFERROR(VLOOKUP(I20319,'DE-PARA'!B:D,3,0),VLOOKUP(I20319,'DE-PARA'!C:D,2,0)),"NÃO ENCONTRADO")</f>
        <v>Pessoal</v>
      </c>
      <c r="L20319" s="56" t="str">
        <f>VLOOKUP(K20319,'Base -Receita-Despesa'!$B:$AS,1,FALSE)</f>
        <v>Pessoal</v>
      </c>
    </row>
    <row r="20320" spans="1:12" x14ac:dyDescent="0.3">
      <c r="A20320" s="286" t="str">
        <f t="shared" si="634"/>
        <v>2020</v>
      </c>
      <c r="B20320" s="205" t="s">
        <v>691</v>
      </c>
      <c r="C20320" s="205" t="s">
        <v>692</v>
      </c>
      <c r="D20320" s="72" t="str">
        <f t="shared" si="635"/>
        <v>set/2020</v>
      </c>
      <c r="E20320" s="206">
        <v>44102</v>
      </c>
      <c r="F20320" s="205" t="s">
        <v>127</v>
      </c>
      <c r="G20320" s="205" t="s">
        <v>287</v>
      </c>
      <c r="H20320" s="207" t="s">
        <v>3239</v>
      </c>
      <c r="I20320" s="207" t="s">
        <v>128</v>
      </c>
      <c r="J20320" s="208">
        <v>-2187.7199999999998</v>
      </c>
      <c r="K20320" s="79" t="str">
        <f>IFERROR(IFERROR(VLOOKUP(I20320,'DE-PARA'!B:D,3,0),VLOOKUP(I20320,'DE-PARA'!C:D,2,0)),"NÃO ENCONTRADO")</f>
        <v>Pessoal</v>
      </c>
      <c r="L20320" s="56" t="str">
        <f>VLOOKUP(K20320,'Base -Receita-Despesa'!$B:$AS,1,FALSE)</f>
        <v>Pessoal</v>
      </c>
    </row>
    <row r="20321" spans="1:12" x14ac:dyDescent="0.3">
      <c r="A20321" s="286" t="str">
        <f t="shared" si="634"/>
        <v>2020</v>
      </c>
      <c r="B20321" s="205" t="s">
        <v>691</v>
      </c>
      <c r="C20321" s="205" t="s">
        <v>692</v>
      </c>
      <c r="D20321" s="72" t="str">
        <f t="shared" si="635"/>
        <v>set/2020</v>
      </c>
      <c r="E20321" s="206">
        <v>44102</v>
      </c>
      <c r="F20321" s="205" t="s">
        <v>127</v>
      </c>
      <c r="G20321" s="205" t="s">
        <v>287</v>
      </c>
      <c r="H20321" s="207" t="s">
        <v>3240</v>
      </c>
      <c r="I20321" s="207" t="s">
        <v>128</v>
      </c>
      <c r="J20321" s="208">
        <v>-1193.6300000000001</v>
      </c>
      <c r="K20321" s="79" t="str">
        <f>IFERROR(IFERROR(VLOOKUP(I20321,'DE-PARA'!B:D,3,0),VLOOKUP(I20321,'DE-PARA'!C:D,2,0)),"NÃO ENCONTRADO")</f>
        <v>Pessoal</v>
      </c>
      <c r="L20321" s="56" t="str">
        <f>VLOOKUP(K20321,'Base -Receita-Despesa'!$B:$AS,1,FALSE)</f>
        <v>Pessoal</v>
      </c>
    </row>
    <row r="20322" spans="1:12" x14ac:dyDescent="0.3">
      <c r="A20322" s="286" t="str">
        <f t="shared" si="634"/>
        <v>2020</v>
      </c>
      <c r="B20322" s="205" t="s">
        <v>691</v>
      </c>
      <c r="C20322" s="205" t="s">
        <v>692</v>
      </c>
      <c r="D20322" s="72" t="str">
        <f t="shared" si="635"/>
        <v>set/2020</v>
      </c>
      <c r="E20322" s="206">
        <v>44102</v>
      </c>
      <c r="F20322" s="205" t="s">
        <v>127</v>
      </c>
      <c r="G20322" s="205" t="s">
        <v>287</v>
      </c>
      <c r="H20322" s="207" t="s">
        <v>697</v>
      </c>
      <c r="I20322" s="207" t="s">
        <v>128</v>
      </c>
      <c r="J20322" s="208">
        <v>-5899.17</v>
      </c>
      <c r="K20322" s="79" t="str">
        <f>IFERROR(IFERROR(VLOOKUP(I20322,'DE-PARA'!B:D,3,0),VLOOKUP(I20322,'DE-PARA'!C:D,2,0)),"NÃO ENCONTRADO")</f>
        <v>Pessoal</v>
      </c>
      <c r="L20322" s="56" t="str">
        <f>VLOOKUP(K20322,'Base -Receita-Despesa'!$B:$AS,1,FALSE)</f>
        <v>Pessoal</v>
      </c>
    </row>
    <row r="20323" spans="1:12" x14ac:dyDescent="0.3">
      <c r="A20323" s="286" t="str">
        <f t="shared" si="634"/>
        <v>2020</v>
      </c>
      <c r="B20323" s="205" t="s">
        <v>691</v>
      </c>
      <c r="C20323" s="205" t="s">
        <v>692</v>
      </c>
      <c r="D20323" s="72" t="str">
        <f t="shared" si="635"/>
        <v>set/2020</v>
      </c>
      <c r="E20323" s="206">
        <v>44102</v>
      </c>
      <c r="F20323" s="205" t="s">
        <v>127</v>
      </c>
      <c r="G20323" s="205" t="s">
        <v>287</v>
      </c>
      <c r="H20323" s="207" t="s">
        <v>1424</v>
      </c>
      <c r="I20323" s="207" t="s">
        <v>128</v>
      </c>
      <c r="J20323" s="208">
        <v>-2221.4499999999998</v>
      </c>
      <c r="K20323" s="79" t="str">
        <f>IFERROR(IFERROR(VLOOKUP(I20323,'DE-PARA'!B:D,3,0),VLOOKUP(I20323,'DE-PARA'!C:D,2,0)),"NÃO ENCONTRADO")</f>
        <v>Pessoal</v>
      </c>
      <c r="L20323" s="56" t="str">
        <f>VLOOKUP(K20323,'Base -Receita-Despesa'!$B:$AS,1,FALSE)</f>
        <v>Pessoal</v>
      </c>
    </row>
    <row r="20324" spans="1:12" x14ac:dyDescent="0.3">
      <c r="A20324" s="286" t="str">
        <f t="shared" si="634"/>
        <v>2020</v>
      </c>
      <c r="B20324" s="205" t="s">
        <v>691</v>
      </c>
      <c r="C20324" s="205" t="s">
        <v>692</v>
      </c>
      <c r="D20324" s="72" t="str">
        <f t="shared" si="635"/>
        <v>set/2020</v>
      </c>
      <c r="E20324" s="206">
        <v>44102</v>
      </c>
      <c r="F20324" s="205" t="s">
        <v>127</v>
      </c>
      <c r="G20324" s="205" t="s">
        <v>287</v>
      </c>
      <c r="H20324" s="207" t="s">
        <v>892</v>
      </c>
      <c r="I20324" s="207" t="s">
        <v>128</v>
      </c>
      <c r="J20324" s="208">
        <v>-2831.99</v>
      </c>
      <c r="K20324" s="79" t="str">
        <f>IFERROR(IFERROR(VLOOKUP(I20324,'DE-PARA'!B:D,3,0),VLOOKUP(I20324,'DE-PARA'!C:D,2,0)),"NÃO ENCONTRADO")</f>
        <v>Pessoal</v>
      </c>
      <c r="L20324" s="56" t="str">
        <f>VLOOKUP(K20324,'Base -Receita-Despesa'!$B:$AS,1,FALSE)</f>
        <v>Pessoal</v>
      </c>
    </row>
    <row r="20325" spans="1:12" x14ac:dyDescent="0.3">
      <c r="A20325" s="286" t="str">
        <f t="shared" si="634"/>
        <v>2020</v>
      </c>
      <c r="B20325" s="205" t="s">
        <v>691</v>
      </c>
      <c r="C20325" s="205" t="s">
        <v>692</v>
      </c>
      <c r="D20325" s="72" t="str">
        <f t="shared" si="635"/>
        <v>set/2020</v>
      </c>
      <c r="E20325" s="206">
        <v>44102</v>
      </c>
      <c r="F20325" s="205" t="s">
        <v>127</v>
      </c>
      <c r="G20325" s="205" t="s">
        <v>287</v>
      </c>
      <c r="H20325" s="207" t="s">
        <v>809</v>
      </c>
      <c r="I20325" s="207" t="s">
        <v>128</v>
      </c>
      <c r="J20325" s="208">
        <v>-2210.7600000000002</v>
      </c>
      <c r="K20325" s="79" t="str">
        <f>IFERROR(IFERROR(VLOOKUP(I20325,'DE-PARA'!B:D,3,0),VLOOKUP(I20325,'DE-PARA'!C:D,2,0)),"NÃO ENCONTRADO")</f>
        <v>Pessoal</v>
      </c>
      <c r="L20325" s="56" t="str">
        <f>VLOOKUP(K20325,'Base -Receita-Despesa'!$B:$AS,1,FALSE)</f>
        <v>Pessoal</v>
      </c>
    </row>
    <row r="20326" spans="1:12" x14ac:dyDescent="0.3">
      <c r="A20326" s="286" t="str">
        <f t="shared" si="634"/>
        <v>2020</v>
      </c>
      <c r="B20326" s="205" t="s">
        <v>691</v>
      </c>
      <c r="C20326" s="205" t="s">
        <v>692</v>
      </c>
      <c r="D20326" s="72" t="str">
        <f t="shared" si="635"/>
        <v>set/2020</v>
      </c>
      <c r="E20326" s="206">
        <v>44102</v>
      </c>
      <c r="F20326" s="205" t="s">
        <v>127</v>
      </c>
      <c r="G20326" s="205" t="s">
        <v>287</v>
      </c>
      <c r="H20326" s="207" t="s">
        <v>746</v>
      </c>
      <c r="I20326" s="207" t="s">
        <v>128</v>
      </c>
      <c r="J20326" s="208">
        <v>-1652.31</v>
      </c>
      <c r="K20326" s="79" t="str">
        <f>IFERROR(IFERROR(VLOOKUP(I20326,'DE-PARA'!B:D,3,0),VLOOKUP(I20326,'DE-PARA'!C:D,2,0)),"NÃO ENCONTRADO")</f>
        <v>Pessoal</v>
      </c>
      <c r="L20326" s="56" t="str">
        <f>VLOOKUP(K20326,'Base -Receita-Despesa'!$B:$AS,1,FALSE)</f>
        <v>Pessoal</v>
      </c>
    </row>
    <row r="20327" spans="1:12" x14ac:dyDescent="0.3">
      <c r="A20327" s="286" t="str">
        <f t="shared" si="634"/>
        <v>2020</v>
      </c>
      <c r="B20327" s="205" t="s">
        <v>691</v>
      </c>
      <c r="C20327" s="205" t="s">
        <v>692</v>
      </c>
      <c r="D20327" s="72" t="str">
        <f t="shared" si="635"/>
        <v>set/2020</v>
      </c>
      <c r="E20327" s="206">
        <v>44102</v>
      </c>
      <c r="F20327" s="205" t="s">
        <v>127</v>
      </c>
      <c r="G20327" s="205" t="s">
        <v>287</v>
      </c>
      <c r="H20327" s="207" t="s">
        <v>3241</v>
      </c>
      <c r="I20327" s="207" t="s">
        <v>128</v>
      </c>
      <c r="J20327" s="208">
        <v>-1641.82</v>
      </c>
      <c r="K20327" s="79" t="str">
        <f>IFERROR(IFERROR(VLOOKUP(I20327,'DE-PARA'!B:D,3,0),VLOOKUP(I20327,'DE-PARA'!C:D,2,0)),"NÃO ENCONTRADO")</f>
        <v>Pessoal</v>
      </c>
      <c r="L20327" s="56" t="str">
        <f>VLOOKUP(K20327,'Base -Receita-Despesa'!$B:$AS,1,FALSE)</f>
        <v>Pessoal</v>
      </c>
    </row>
    <row r="20328" spans="1:12" x14ac:dyDescent="0.3">
      <c r="A20328" s="286" t="str">
        <f t="shared" si="634"/>
        <v>2020</v>
      </c>
      <c r="B20328" s="205" t="s">
        <v>691</v>
      </c>
      <c r="C20328" s="205" t="s">
        <v>692</v>
      </c>
      <c r="D20328" s="72" t="str">
        <f t="shared" si="635"/>
        <v>set/2020</v>
      </c>
      <c r="E20328" s="206">
        <v>44102</v>
      </c>
      <c r="F20328" s="205" t="s">
        <v>127</v>
      </c>
      <c r="G20328" s="205" t="s">
        <v>287</v>
      </c>
      <c r="H20328" s="207" t="s">
        <v>3050</v>
      </c>
      <c r="I20328" s="207" t="s">
        <v>128</v>
      </c>
      <c r="J20328" s="207">
        <v>-906.62</v>
      </c>
      <c r="K20328" s="79" t="str">
        <f>IFERROR(IFERROR(VLOOKUP(I20328,'DE-PARA'!B:D,3,0),VLOOKUP(I20328,'DE-PARA'!C:D,2,0)),"NÃO ENCONTRADO")</f>
        <v>Pessoal</v>
      </c>
      <c r="L20328" s="56" t="str">
        <f>VLOOKUP(K20328,'Base -Receita-Despesa'!$B:$AS,1,FALSE)</f>
        <v>Pessoal</v>
      </c>
    </row>
    <row r="20329" spans="1:12" x14ac:dyDescent="0.3">
      <c r="A20329" s="286" t="str">
        <f t="shared" si="634"/>
        <v>2020</v>
      </c>
      <c r="B20329" s="205" t="s">
        <v>691</v>
      </c>
      <c r="C20329" s="205" t="s">
        <v>692</v>
      </c>
      <c r="D20329" s="72" t="str">
        <f t="shared" si="635"/>
        <v>set/2020</v>
      </c>
      <c r="E20329" s="206">
        <v>44102</v>
      </c>
      <c r="F20329" s="205" t="s">
        <v>127</v>
      </c>
      <c r="G20329" s="205" t="s">
        <v>287</v>
      </c>
      <c r="H20329" s="207" t="s">
        <v>2005</v>
      </c>
      <c r="I20329" s="207" t="s">
        <v>128</v>
      </c>
      <c r="J20329" s="208">
        <v>-1754.36</v>
      </c>
      <c r="K20329" s="79" t="str">
        <f>IFERROR(IFERROR(VLOOKUP(I20329,'DE-PARA'!B:D,3,0),VLOOKUP(I20329,'DE-PARA'!C:D,2,0)),"NÃO ENCONTRADO")</f>
        <v>Pessoal</v>
      </c>
      <c r="L20329" s="56" t="str">
        <f>VLOOKUP(K20329,'Base -Receita-Despesa'!$B:$AS,1,FALSE)</f>
        <v>Pessoal</v>
      </c>
    </row>
    <row r="20330" spans="1:12" x14ac:dyDescent="0.3">
      <c r="A20330" s="286" t="str">
        <f t="shared" si="634"/>
        <v>2020</v>
      </c>
      <c r="B20330" s="205" t="s">
        <v>691</v>
      </c>
      <c r="C20330" s="205" t="s">
        <v>692</v>
      </c>
      <c r="D20330" s="72" t="str">
        <f t="shared" si="635"/>
        <v>set/2020</v>
      </c>
      <c r="E20330" s="206">
        <v>44102</v>
      </c>
      <c r="F20330" s="205" t="s">
        <v>127</v>
      </c>
      <c r="G20330" s="205" t="s">
        <v>287</v>
      </c>
      <c r="H20330" s="207" t="s">
        <v>891</v>
      </c>
      <c r="I20330" s="207" t="s">
        <v>128</v>
      </c>
      <c r="J20330" s="208">
        <v>-2762.26</v>
      </c>
      <c r="K20330" s="79" t="str">
        <f>IFERROR(IFERROR(VLOOKUP(I20330,'DE-PARA'!B:D,3,0),VLOOKUP(I20330,'DE-PARA'!C:D,2,0)),"NÃO ENCONTRADO")</f>
        <v>Pessoal</v>
      </c>
      <c r="L20330" s="56" t="str">
        <f>VLOOKUP(K20330,'Base -Receita-Despesa'!$B:$AS,1,FALSE)</f>
        <v>Pessoal</v>
      </c>
    </row>
    <row r="20331" spans="1:12" x14ac:dyDescent="0.3">
      <c r="A20331" s="286" t="str">
        <f t="shared" si="634"/>
        <v>2020</v>
      </c>
      <c r="B20331" s="205" t="s">
        <v>691</v>
      </c>
      <c r="C20331" s="205" t="s">
        <v>692</v>
      </c>
      <c r="D20331" s="72" t="str">
        <f t="shared" si="635"/>
        <v>set/2020</v>
      </c>
      <c r="E20331" s="206">
        <v>44102</v>
      </c>
      <c r="F20331" s="205" t="s">
        <v>127</v>
      </c>
      <c r="G20331" s="205" t="s">
        <v>287</v>
      </c>
      <c r="H20331" s="207" t="s">
        <v>827</v>
      </c>
      <c r="I20331" s="207" t="s">
        <v>128</v>
      </c>
      <c r="J20331" s="208">
        <v>-1631.4</v>
      </c>
      <c r="K20331" s="79" t="str">
        <f>IFERROR(IFERROR(VLOOKUP(I20331,'DE-PARA'!B:D,3,0),VLOOKUP(I20331,'DE-PARA'!C:D,2,0)),"NÃO ENCONTRADO")</f>
        <v>Pessoal</v>
      </c>
      <c r="L20331" s="56" t="str">
        <f>VLOOKUP(K20331,'Base -Receita-Despesa'!$B:$AS,1,FALSE)</f>
        <v>Pessoal</v>
      </c>
    </row>
    <row r="20332" spans="1:12" x14ac:dyDescent="0.3">
      <c r="A20332" s="286" t="str">
        <f t="shared" si="634"/>
        <v>2020</v>
      </c>
      <c r="B20332" s="205" t="s">
        <v>691</v>
      </c>
      <c r="C20332" s="205" t="s">
        <v>692</v>
      </c>
      <c r="D20332" s="72" t="str">
        <f t="shared" si="635"/>
        <v>set/2020</v>
      </c>
      <c r="E20332" s="206">
        <v>44102</v>
      </c>
      <c r="F20332" s="205" t="s">
        <v>127</v>
      </c>
      <c r="G20332" s="205" t="s">
        <v>287</v>
      </c>
      <c r="H20332" s="207" t="s">
        <v>1327</v>
      </c>
      <c r="I20332" s="207" t="s">
        <v>128</v>
      </c>
      <c r="J20332" s="208">
        <v>-2878.69</v>
      </c>
      <c r="K20332" s="79" t="str">
        <f>IFERROR(IFERROR(VLOOKUP(I20332,'DE-PARA'!B:D,3,0),VLOOKUP(I20332,'DE-PARA'!C:D,2,0)),"NÃO ENCONTRADO")</f>
        <v>Pessoal</v>
      </c>
      <c r="L20332" s="56" t="str">
        <f>VLOOKUP(K20332,'Base -Receita-Despesa'!$B:$AS,1,FALSE)</f>
        <v>Pessoal</v>
      </c>
    </row>
    <row r="20333" spans="1:12" x14ac:dyDescent="0.3">
      <c r="A20333" s="286" t="str">
        <f t="shared" si="634"/>
        <v>2020</v>
      </c>
      <c r="B20333" s="205" t="s">
        <v>691</v>
      </c>
      <c r="C20333" s="205" t="s">
        <v>692</v>
      </c>
      <c r="D20333" s="72" t="str">
        <f t="shared" si="635"/>
        <v>set/2020</v>
      </c>
      <c r="E20333" s="206">
        <v>44102</v>
      </c>
      <c r="F20333" s="205" t="s">
        <v>127</v>
      </c>
      <c r="G20333" s="205" t="s">
        <v>287</v>
      </c>
      <c r="H20333" s="207" t="s">
        <v>897</v>
      </c>
      <c r="I20333" s="207" t="s">
        <v>128</v>
      </c>
      <c r="J20333" s="207">
        <v>-952.63</v>
      </c>
      <c r="K20333" s="79" t="str">
        <f>IFERROR(IFERROR(VLOOKUP(I20333,'DE-PARA'!B:D,3,0),VLOOKUP(I20333,'DE-PARA'!C:D,2,0)),"NÃO ENCONTRADO")</f>
        <v>Pessoal</v>
      </c>
      <c r="L20333" s="56" t="str">
        <f>VLOOKUP(K20333,'Base -Receita-Despesa'!$B:$AS,1,FALSE)</f>
        <v>Pessoal</v>
      </c>
    </row>
    <row r="20334" spans="1:12" x14ac:dyDescent="0.3">
      <c r="A20334" s="286" t="str">
        <f t="shared" si="634"/>
        <v>2020</v>
      </c>
      <c r="B20334" s="205" t="s">
        <v>691</v>
      </c>
      <c r="C20334" s="205" t="s">
        <v>692</v>
      </c>
      <c r="D20334" s="72" t="str">
        <f t="shared" si="635"/>
        <v>set/2020</v>
      </c>
      <c r="E20334" s="206">
        <v>44102</v>
      </c>
      <c r="F20334" s="205" t="s">
        <v>127</v>
      </c>
      <c r="G20334" s="205" t="s">
        <v>287</v>
      </c>
      <c r="H20334" s="207" t="s">
        <v>723</v>
      </c>
      <c r="I20334" s="207" t="s">
        <v>128</v>
      </c>
      <c r="J20334" s="208">
        <v>-3633.34</v>
      </c>
      <c r="K20334" s="79" t="str">
        <f>IFERROR(IFERROR(VLOOKUP(I20334,'DE-PARA'!B:D,3,0),VLOOKUP(I20334,'DE-PARA'!C:D,2,0)),"NÃO ENCONTRADO")</f>
        <v>Pessoal</v>
      </c>
      <c r="L20334" s="56" t="str">
        <f>VLOOKUP(K20334,'Base -Receita-Despesa'!$B:$AS,1,FALSE)</f>
        <v>Pessoal</v>
      </c>
    </row>
    <row r="20335" spans="1:12" x14ac:dyDescent="0.3">
      <c r="A20335" s="286" t="str">
        <f t="shared" si="634"/>
        <v>2020</v>
      </c>
      <c r="B20335" s="205" t="s">
        <v>691</v>
      </c>
      <c r="C20335" s="205" t="s">
        <v>692</v>
      </c>
      <c r="D20335" s="72" t="str">
        <f t="shared" si="635"/>
        <v>set/2020</v>
      </c>
      <c r="E20335" s="206">
        <v>44102</v>
      </c>
      <c r="F20335" s="205" t="s">
        <v>127</v>
      </c>
      <c r="G20335" s="205" t="s">
        <v>287</v>
      </c>
      <c r="H20335" s="207" t="s">
        <v>803</v>
      </c>
      <c r="I20335" s="207" t="s">
        <v>128</v>
      </c>
      <c r="J20335" s="208">
        <v>-1553.62</v>
      </c>
      <c r="K20335" s="79" t="str">
        <f>IFERROR(IFERROR(VLOOKUP(I20335,'DE-PARA'!B:D,3,0),VLOOKUP(I20335,'DE-PARA'!C:D,2,0)),"NÃO ENCONTRADO")</f>
        <v>Pessoal</v>
      </c>
      <c r="L20335" s="56" t="str">
        <f>VLOOKUP(K20335,'Base -Receita-Despesa'!$B:$AS,1,FALSE)</f>
        <v>Pessoal</v>
      </c>
    </row>
    <row r="20336" spans="1:12" x14ac:dyDescent="0.3">
      <c r="A20336" s="286" t="str">
        <f t="shared" si="634"/>
        <v>2020</v>
      </c>
      <c r="B20336" s="205" t="s">
        <v>691</v>
      </c>
      <c r="C20336" s="205" t="s">
        <v>692</v>
      </c>
      <c r="D20336" s="72" t="str">
        <f t="shared" si="635"/>
        <v>set/2020</v>
      </c>
      <c r="E20336" s="206">
        <v>44102</v>
      </c>
      <c r="F20336" s="205" t="s">
        <v>127</v>
      </c>
      <c r="G20336" s="205" t="s">
        <v>287</v>
      </c>
      <c r="H20336" s="207" t="s">
        <v>941</v>
      </c>
      <c r="I20336" s="207" t="s">
        <v>128</v>
      </c>
      <c r="J20336" s="208">
        <v>-2187.75</v>
      </c>
      <c r="K20336" s="79" t="str">
        <f>IFERROR(IFERROR(VLOOKUP(I20336,'DE-PARA'!B:D,3,0),VLOOKUP(I20336,'DE-PARA'!C:D,2,0)),"NÃO ENCONTRADO")</f>
        <v>Pessoal</v>
      </c>
      <c r="L20336" s="56" t="str">
        <f>VLOOKUP(K20336,'Base -Receita-Despesa'!$B:$AS,1,FALSE)</f>
        <v>Pessoal</v>
      </c>
    </row>
    <row r="20337" spans="1:12" x14ac:dyDescent="0.3">
      <c r="A20337" s="286" t="str">
        <f t="shared" si="634"/>
        <v>2020</v>
      </c>
      <c r="B20337" s="205" t="s">
        <v>691</v>
      </c>
      <c r="C20337" s="205" t="s">
        <v>692</v>
      </c>
      <c r="D20337" s="72" t="str">
        <f t="shared" si="635"/>
        <v>set/2020</v>
      </c>
      <c r="E20337" s="206">
        <v>44102</v>
      </c>
      <c r="F20337" s="205" t="s">
        <v>127</v>
      </c>
      <c r="G20337" s="205" t="s">
        <v>287</v>
      </c>
      <c r="H20337" s="207" t="s">
        <v>938</v>
      </c>
      <c r="I20337" s="207" t="s">
        <v>128</v>
      </c>
      <c r="J20337" s="208">
        <v>-2553.86</v>
      </c>
      <c r="K20337" s="79" t="str">
        <f>IFERROR(IFERROR(VLOOKUP(I20337,'DE-PARA'!B:D,3,0),VLOOKUP(I20337,'DE-PARA'!C:D,2,0)),"NÃO ENCONTRADO")</f>
        <v>Pessoal</v>
      </c>
      <c r="L20337" s="56" t="str">
        <f>VLOOKUP(K20337,'Base -Receita-Despesa'!$B:$AS,1,FALSE)</f>
        <v>Pessoal</v>
      </c>
    </row>
    <row r="20338" spans="1:12" x14ac:dyDescent="0.3">
      <c r="A20338" s="286" t="str">
        <f t="shared" si="634"/>
        <v>2020</v>
      </c>
      <c r="B20338" s="205" t="s">
        <v>691</v>
      </c>
      <c r="C20338" s="205" t="s">
        <v>692</v>
      </c>
      <c r="D20338" s="72" t="str">
        <f t="shared" si="635"/>
        <v>set/2020</v>
      </c>
      <c r="E20338" s="206">
        <v>44102</v>
      </c>
      <c r="F20338" s="205" t="s">
        <v>127</v>
      </c>
      <c r="G20338" s="205" t="s">
        <v>287</v>
      </c>
      <c r="H20338" s="207" t="s">
        <v>871</v>
      </c>
      <c r="I20338" s="207" t="s">
        <v>128</v>
      </c>
      <c r="J20338" s="208">
        <v>-2587.44</v>
      </c>
      <c r="K20338" s="79" t="str">
        <f>IFERROR(IFERROR(VLOOKUP(I20338,'DE-PARA'!B:D,3,0),VLOOKUP(I20338,'DE-PARA'!C:D,2,0)),"NÃO ENCONTRADO")</f>
        <v>Pessoal</v>
      </c>
      <c r="L20338" s="56" t="str">
        <f>VLOOKUP(K20338,'Base -Receita-Despesa'!$B:$AS,1,FALSE)</f>
        <v>Pessoal</v>
      </c>
    </row>
    <row r="20339" spans="1:12" x14ac:dyDescent="0.3">
      <c r="A20339" s="286" t="str">
        <f t="shared" si="634"/>
        <v>2020</v>
      </c>
      <c r="B20339" s="205" t="s">
        <v>691</v>
      </c>
      <c r="C20339" s="205" t="s">
        <v>692</v>
      </c>
      <c r="D20339" s="72" t="str">
        <f t="shared" si="635"/>
        <v>set/2020</v>
      </c>
      <c r="E20339" s="206">
        <v>44102</v>
      </c>
      <c r="F20339" s="205" t="s">
        <v>127</v>
      </c>
      <c r="G20339" s="205" t="s">
        <v>287</v>
      </c>
      <c r="H20339" s="207" t="s">
        <v>936</v>
      </c>
      <c r="I20339" s="207" t="s">
        <v>128</v>
      </c>
      <c r="J20339" s="208">
        <v>-2573.81</v>
      </c>
      <c r="K20339" s="79" t="str">
        <f>IFERROR(IFERROR(VLOOKUP(I20339,'DE-PARA'!B:D,3,0),VLOOKUP(I20339,'DE-PARA'!C:D,2,0)),"NÃO ENCONTRADO")</f>
        <v>Pessoal</v>
      </c>
      <c r="L20339" s="56" t="str">
        <f>VLOOKUP(K20339,'Base -Receita-Despesa'!$B:$AS,1,FALSE)</f>
        <v>Pessoal</v>
      </c>
    </row>
    <row r="20340" spans="1:12" x14ac:dyDescent="0.3">
      <c r="A20340" s="286" t="str">
        <f t="shared" si="634"/>
        <v>2020</v>
      </c>
      <c r="B20340" s="205" t="s">
        <v>691</v>
      </c>
      <c r="C20340" s="205" t="s">
        <v>692</v>
      </c>
      <c r="D20340" s="72" t="str">
        <f t="shared" si="635"/>
        <v>set/2020</v>
      </c>
      <c r="E20340" s="206">
        <v>44102</v>
      </c>
      <c r="F20340" s="205" t="s">
        <v>127</v>
      </c>
      <c r="G20340" s="205" t="s">
        <v>287</v>
      </c>
      <c r="H20340" s="207" t="s">
        <v>850</v>
      </c>
      <c r="I20340" s="207" t="s">
        <v>128</v>
      </c>
      <c r="J20340" s="208">
        <v>-1488.13</v>
      </c>
      <c r="K20340" s="79" t="str">
        <f>IFERROR(IFERROR(VLOOKUP(I20340,'DE-PARA'!B:D,3,0),VLOOKUP(I20340,'DE-PARA'!C:D,2,0)),"NÃO ENCONTRADO")</f>
        <v>Pessoal</v>
      </c>
      <c r="L20340" s="56" t="str">
        <f>VLOOKUP(K20340,'Base -Receita-Despesa'!$B:$AS,1,FALSE)</f>
        <v>Pessoal</v>
      </c>
    </row>
    <row r="20341" spans="1:12" x14ac:dyDescent="0.3">
      <c r="A20341" s="286" t="str">
        <f t="shared" si="634"/>
        <v>2020</v>
      </c>
      <c r="B20341" s="205" t="s">
        <v>691</v>
      </c>
      <c r="C20341" s="205" t="s">
        <v>692</v>
      </c>
      <c r="D20341" s="72" t="str">
        <f t="shared" si="635"/>
        <v>set/2020</v>
      </c>
      <c r="E20341" s="206">
        <v>44102</v>
      </c>
      <c r="F20341" s="205" t="s">
        <v>127</v>
      </c>
      <c r="G20341" s="205" t="s">
        <v>287</v>
      </c>
      <c r="H20341" s="207" t="s">
        <v>881</v>
      </c>
      <c r="I20341" s="207" t="s">
        <v>128</v>
      </c>
      <c r="J20341" s="208">
        <v>-8646.5</v>
      </c>
      <c r="K20341" s="79" t="str">
        <f>IFERROR(IFERROR(VLOOKUP(I20341,'DE-PARA'!B:D,3,0),VLOOKUP(I20341,'DE-PARA'!C:D,2,0)),"NÃO ENCONTRADO")</f>
        <v>Pessoal</v>
      </c>
      <c r="L20341" s="56" t="str">
        <f>VLOOKUP(K20341,'Base -Receita-Despesa'!$B:$AS,1,FALSE)</f>
        <v>Pessoal</v>
      </c>
    </row>
    <row r="20342" spans="1:12" x14ac:dyDescent="0.3">
      <c r="A20342" s="286" t="str">
        <f t="shared" si="634"/>
        <v>2020</v>
      </c>
      <c r="B20342" s="205" t="s">
        <v>691</v>
      </c>
      <c r="C20342" s="205" t="s">
        <v>692</v>
      </c>
      <c r="D20342" s="72" t="str">
        <f t="shared" si="635"/>
        <v>set/2020</v>
      </c>
      <c r="E20342" s="206">
        <v>44102</v>
      </c>
      <c r="F20342" s="205" t="s">
        <v>127</v>
      </c>
      <c r="G20342" s="205" t="s">
        <v>287</v>
      </c>
      <c r="H20342" s="207" t="s">
        <v>744</v>
      </c>
      <c r="I20342" s="207" t="s">
        <v>128</v>
      </c>
      <c r="J20342" s="208">
        <v>-2573.92</v>
      </c>
      <c r="K20342" s="79" t="str">
        <f>IFERROR(IFERROR(VLOOKUP(I20342,'DE-PARA'!B:D,3,0),VLOOKUP(I20342,'DE-PARA'!C:D,2,0)),"NÃO ENCONTRADO")</f>
        <v>Pessoal</v>
      </c>
      <c r="L20342" s="56" t="str">
        <f>VLOOKUP(K20342,'Base -Receita-Despesa'!$B:$AS,1,FALSE)</f>
        <v>Pessoal</v>
      </c>
    </row>
    <row r="20343" spans="1:12" x14ac:dyDescent="0.3">
      <c r="A20343" s="286" t="str">
        <f t="shared" ref="A20343:A20406" si="636">IF(K20343="NÃO ENCONTRADO",0,RIGHT(D20343,4))</f>
        <v>2020</v>
      </c>
      <c r="B20343" s="205" t="s">
        <v>691</v>
      </c>
      <c r="C20343" s="205" t="s">
        <v>692</v>
      </c>
      <c r="D20343" s="72" t="str">
        <f t="shared" si="635"/>
        <v>set/2020</v>
      </c>
      <c r="E20343" s="206">
        <v>44102</v>
      </c>
      <c r="F20343" s="205" t="s">
        <v>127</v>
      </c>
      <c r="G20343" s="205" t="s">
        <v>287</v>
      </c>
      <c r="H20343" s="207" t="s">
        <v>750</v>
      </c>
      <c r="I20343" s="207" t="s">
        <v>128</v>
      </c>
      <c r="J20343" s="208">
        <v>-3172.35</v>
      </c>
      <c r="K20343" s="79" t="str">
        <f>IFERROR(IFERROR(VLOOKUP(I20343,'DE-PARA'!B:D,3,0),VLOOKUP(I20343,'DE-PARA'!C:D,2,0)),"NÃO ENCONTRADO")</f>
        <v>Pessoal</v>
      </c>
      <c r="L20343" s="56" t="str">
        <f>VLOOKUP(K20343,'Base -Receita-Despesa'!$B:$AS,1,FALSE)</f>
        <v>Pessoal</v>
      </c>
    </row>
    <row r="20344" spans="1:12" x14ac:dyDescent="0.3">
      <c r="A20344" s="286" t="str">
        <f t="shared" si="636"/>
        <v>2020</v>
      </c>
      <c r="B20344" s="205" t="s">
        <v>691</v>
      </c>
      <c r="C20344" s="205" t="s">
        <v>692</v>
      </c>
      <c r="D20344" s="72" t="str">
        <f t="shared" si="635"/>
        <v>set/2020</v>
      </c>
      <c r="E20344" s="206">
        <v>44102</v>
      </c>
      <c r="F20344" s="205" t="s">
        <v>127</v>
      </c>
      <c r="G20344" s="205" t="s">
        <v>287</v>
      </c>
      <c r="H20344" s="207" t="s">
        <v>3242</v>
      </c>
      <c r="I20344" s="207" t="s">
        <v>128</v>
      </c>
      <c r="J20344" s="208">
        <v>-2854.05</v>
      </c>
      <c r="K20344" s="79" t="str">
        <f>IFERROR(IFERROR(VLOOKUP(I20344,'DE-PARA'!B:D,3,0),VLOOKUP(I20344,'DE-PARA'!C:D,2,0)),"NÃO ENCONTRADO")</f>
        <v>Pessoal</v>
      </c>
      <c r="L20344" s="56" t="str">
        <f>VLOOKUP(K20344,'Base -Receita-Despesa'!$B:$AS,1,FALSE)</f>
        <v>Pessoal</v>
      </c>
    </row>
    <row r="20345" spans="1:12" x14ac:dyDescent="0.3">
      <c r="A20345" s="286" t="str">
        <f t="shared" si="636"/>
        <v>2020</v>
      </c>
      <c r="B20345" s="205" t="s">
        <v>691</v>
      </c>
      <c r="C20345" s="205" t="s">
        <v>692</v>
      </c>
      <c r="D20345" s="72" t="str">
        <f t="shared" si="635"/>
        <v>set/2020</v>
      </c>
      <c r="E20345" s="206">
        <v>44102</v>
      </c>
      <c r="F20345" s="205" t="s">
        <v>127</v>
      </c>
      <c r="G20345" s="205" t="s">
        <v>287</v>
      </c>
      <c r="H20345" s="207" t="s">
        <v>728</v>
      </c>
      <c r="I20345" s="207" t="s">
        <v>128</v>
      </c>
      <c r="J20345" s="208">
        <v>-2343.62</v>
      </c>
      <c r="K20345" s="79" t="str">
        <f>IFERROR(IFERROR(VLOOKUP(I20345,'DE-PARA'!B:D,3,0),VLOOKUP(I20345,'DE-PARA'!C:D,2,0)),"NÃO ENCONTRADO")</f>
        <v>Pessoal</v>
      </c>
      <c r="L20345" s="56" t="str">
        <f>VLOOKUP(K20345,'Base -Receita-Despesa'!$B:$AS,1,FALSE)</f>
        <v>Pessoal</v>
      </c>
    </row>
    <row r="20346" spans="1:12" x14ac:dyDescent="0.3">
      <c r="A20346" s="286" t="str">
        <f t="shared" si="636"/>
        <v>2020</v>
      </c>
      <c r="B20346" s="205" t="s">
        <v>691</v>
      </c>
      <c r="C20346" s="205" t="s">
        <v>692</v>
      </c>
      <c r="D20346" s="72" t="str">
        <f t="shared" si="635"/>
        <v>set/2020</v>
      </c>
      <c r="E20346" s="206">
        <v>44102</v>
      </c>
      <c r="F20346" s="205" t="s">
        <v>127</v>
      </c>
      <c r="G20346" s="205" t="s">
        <v>287</v>
      </c>
      <c r="H20346" s="207" t="s">
        <v>3243</v>
      </c>
      <c r="I20346" s="207" t="s">
        <v>128</v>
      </c>
      <c r="J20346" s="208">
        <v>-2921.6</v>
      </c>
      <c r="K20346" s="79" t="str">
        <f>IFERROR(IFERROR(VLOOKUP(I20346,'DE-PARA'!B:D,3,0),VLOOKUP(I20346,'DE-PARA'!C:D,2,0)),"NÃO ENCONTRADO")</f>
        <v>Pessoal</v>
      </c>
      <c r="L20346" s="56" t="str">
        <f>VLOOKUP(K20346,'Base -Receita-Despesa'!$B:$AS,1,FALSE)</f>
        <v>Pessoal</v>
      </c>
    </row>
    <row r="20347" spans="1:12" x14ac:dyDescent="0.3">
      <c r="A20347" s="286" t="str">
        <f t="shared" si="636"/>
        <v>2020</v>
      </c>
      <c r="B20347" s="205" t="s">
        <v>691</v>
      </c>
      <c r="C20347" s="205" t="s">
        <v>692</v>
      </c>
      <c r="D20347" s="72" t="str">
        <f t="shared" si="635"/>
        <v>set/2020</v>
      </c>
      <c r="E20347" s="206">
        <v>44102</v>
      </c>
      <c r="F20347" s="205" t="s">
        <v>127</v>
      </c>
      <c r="G20347" s="205" t="s">
        <v>287</v>
      </c>
      <c r="H20347" s="207" t="s">
        <v>761</v>
      </c>
      <c r="I20347" s="207" t="s">
        <v>128</v>
      </c>
      <c r="J20347" s="208">
        <v>-2573.2199999999998</v>
      </c>
      <c r="K20347" s="79" t="str">
        <f>IFERROR(IFERROR(VLOOKUP(I20347,'DE-PARA'!B:D,3,0),VLOOKUP(I20347,'DE-PARA'!C:D,2,0)),"NÃO ENCONTRADO")</f>
        <v>Pessoal</v>
      </c>
      <c r="L20347" s="56" t="str">
        <f>VLOOKUP(K20347,'Base -Receita-Despesa'!$B:$AS,1,FALSE)</f>
        <v>Pessoal</v>
      </c>
    </row>
    <row r="20348" spans="1:12" x14ac:dyDescent="0.3">
      <c r="A20348" s="286" t="str">
        <f t="shared" si="636"/>
        <v>2020</v>
      </c>
      <c r="B20348" s="205" t="s">
        <v>691</v>
      </c>
      <c r="C20348" s="205" t="s">
        <v>692</v>
      </c>
      <c r="D20348" s="72" t="str">
        <f t="shared" si="635"/>
        <v>set/2020</v>
      </c>
      <c r="E20348" s="206">
        <v>44102</v>
      </c>
      <c r="F20348" s="205" t="s">
        <v>127</v>
      </c>
      <c r="G20348" s="205" t="s">
        <v>287</v>
      </c>
      <c r="H20348" s="207" t="s">
        <v>3244</v>
      </c>
      <c r="I20348" s="207" t="s">
        <v>128</v>
      </c>
      <c r="J20348" s="208">
        <v>-2605.71</v>
      </c>
      <c r="K20348" s="79" t="str">
        <f>IFERROR(IFERROR(VLOOKUP(I20348,'DE-PARA'!B:D,3,0),VLOOKUP(I20348,'DE-PARA'!C:D,2,0)),"NÃO ENCONTRADO")</f>
        <v>Pessoal</v>
      </c>
      <c r="L20348" s="56" t="str">
        <f>VLOOKUP(K20348,'Base -Receita-Despesa'!$B:$AS,1,FALSE)</f>
        <v>Pessoal</v>
      </c>
    </row>
    <row r="20349" spans="1:12" x14ac:dyDescent="0.3">
      <c r="A20349" s="286" t="str">
        <f t="shared" si="636"/>
        <v>2020</v>
      </c>
      <c r="B20349" s="205" t="s">
        <v>691</v>
      </c>
      <c r="C20349" s="205" t="s">
        <v>692</v>
      </c>
      <c r="D20349" s="72" t="str">
        <f t="shared" si="635"/>
        <v>set/2020</v>
      </c>
      <c r="E20349" s="206">
        <v>44102</v>
      </c>
      <c r="F20349" s="205" t="s">
        <v>127</v>
      </c>
      <c r="G20349" s="205" t="s">
        <v>287</v>
      </c>
      <c r="H20349" s="207" t="s">
        <v>908</v>
      </c>
      <c r="I20349" s="207" t="s">
        <v>128</v>
      </c>
      <c r="J20349" s="208">
        <v>-2184.14</v>
      </c>
      <c r="K20349" s="79" t="str">
        <f>IFERROR(IFERROR(VLOOKUP(I20349,'DE-PARA'!B:D,3,0),VLOOKUP(I20349,'DE-PARA'!C:D,2,0)),"NÃO ENCONTRADO")</f>
        <v>Pessoal</v>
      </c>
      <c r="L20349" s="56" t="str">
        <f>VLOOKUP(K20349,'Base -Receita-Despesa'!$B:$AS,1,FALSE)</f>
        <v>Pessoal</v>
      </c>
    </row>
    <row r="20350" spans="1:12" x14ac:dyDescent="0.3">
      <c r="A20350" s="286" t="str">
        <f t="shared" si="636"/>
        <v>2020</v>
      </c>
      <c r="B20350" s="205" t="s">
        <v>691</v>
      </c>
      <c r="C20350" s="205" t="s">
        <v>692</v>
      </c>
      <c r="D20350" s="72" t="str">
        <f t="shared" si="635"/>
        <v>set/2020</v>
      </c>
      <c r="E20350" s="206">
        <v>44102</v>
      </c>
      <c r="F20350" s="205" t="s">
        <v>127</v>
      </c>
      <c r="G20350" s="205" t="s">
        <v>287</v>
      </c>
      <c r="H20350" s="207" t="s">
        <v>867</v>
      </c>
      <c r="I20350" s="207" t="s">
        <v>128</v>
      </c>
      <c r="J20350" s="208">
        <v>-2683.71</v>
      </c>
      <c r="K20350" s="79" t="str">
        <f>IFERROR(IFERROR(VLOOKUP(I20350,'DE-PARA'!B:D,3,0),VLOOKUP(I20350,'DE-PARA'!C:D,2,0)),"NÃO ENCONTRADO")</f>
        <v>Pessoal</v>
      </c>
      <c r="L20350" s="56" t="str">
        <f>VLOOKUP(K20350,'Base -Receita-Despesa'!$B:$AS,1,FALSE)</f>
        <v>Pessoal</v>
      </c>
    </row>
    <row r="20351" spans="1:12" x14ac:dyDescent="0.3">
      <c r="A20351" s="286" t="str">
        <f t="shared" si="636"/>
        <v>2020</v>
      </c>
      <c r="B20351" s="205" t="s">
        <v>691</v>
      </c>
      <c r="C20351" s="205" t="s">
        <v>692</v>
      </c>
      <c r="D20351" s="72" t="str">
        <f t="shared" si="635"/>
        <v>set/2020</v>
      </c>
      <c r="E20351" s="206">
        <v>44102</v>
      </c>
      <c r="F20351" s="205" t="s">
        <v>127</v>
      </c>
      <c r="G20351" s="205" t="s">
        <v>287</v>
      </c>
      <c r="H20351" s="207" t="s">
        <v>3153</v>
      </c>
      <c r="I20351" s="207" t="s">
        <v>128</v>
      </c>
      <c r="J20351" s="208">
        <v>-1692.31</v>
      </c>
      <c r="K20351" s="79" t="str">
        <f>IFERROR(IFERROR(VLOOKUP(I20351,'DE-PARA'!B:D,3,0),VLOOKUP(I20351,'DE-PARA'!C:D,2,0)),"NÃO ENCONTRADO")</f>
        <v>Pessoal</v>
      </c>
      <c r="L20351" s="56" t="str">
        <f>VLOOKUP(K20351,'Base -Receita-Despesa'!$B:$AS,1,FALSE)</f>
        <v>Pessoal</v>
      </c>
    </row>
    <row r="20352" spans="1:12" x14ac:dyDescent="0.3">
      <c r="A20352" s="286" t="str">
        <f t="shared" si="636"/>
        <v>2020</v>
      </c>
      <c r="B20352" s="205" t="s">
        <v>691</v>
      </c>
      <c r="C20352" s="205" t="s">
        <v>692</v>
      </c>
      <c r="D20352" s="72" t="str">
        <f t="shared" si="635"/>
        <v>set/2020</v>
      </c>
      <c r="E20352" s="206">
        <v>44102</v>
      </c>
      <c r="F20352" s="205" t="s">
        <v>127</v>
      </c>
      <c r="G20352" s="205" t="s">
        <v>287</v>
      </c>
      <c r="H20352" s="207" t="s">
        <v>840</v>
      </c>
      <c r="I20352" s="207" t="s">
        <v>128</v>
      </c>
      <c r="J20352" s="208">
        <v>-1488.13</v>
      </c>
      <c r="K20352" s="79" t="str">
        <f>IFERROR(IFERROR(VLOOKUP(I20352,'DE-PARA'!B:D,3,0),VLOOKUP(I20352,'DE-PARA'!C:D,2,0)),"NÃO ENCONTRADO")</f>
        <v>Pessoal</v>
      </c>
      <c r="L20352" s="56" t="str">
        <f>VLOOKUP(K20352,'Base -Receita-Despesa'!$B:$AS,1,FALSE)</f>
        <v>Pessoal</v>
      </c>
    </row>
    <row r="20353" spans="1:12" x14ac:dyDescent="0.3">
      <c r="A20353" s="286" t="str">
        <f t="shared" si="636"/>
        <v>2020</v>
      </c>
      <c r="B20353" s="205" t="s">
        <v>691</v>
      </c>
      <c r="C20353" s="205" t="s">
        <v>692</v>
      </c>
      <c r="D20353" s="72" t="str">
        <f t="shared" si="635"/>
        <v>set/2020</v>
      </c>
      <c r="E20353" s="206">
        <v>44102</v>
      </c>
      <c r="F20353" s="205" t="s">
        <v>127</v>
      </c>
      <c r="G20353" s="205" t="s">
        <v>287</v>
      </c>
      <c r="H20353" s="207" t="s">
        <v>1951</v>
      </c>
      <c r="I20353" s="207" t="s">
        <v>128</v>
      </c>
      <c r="J20353" s="208">
        <v>-2979.35</v>
      </c>
      <c r="K20353" s="79" t="str">
        <f>IFERROR(IFERROR(VLOOKUP(I20353,'DE-PARA'!B:D,3,0),VLOOKUP(I20353,'DE-PARA'!C:D,2,0)),"NÃO ENCONTRADO")</f>
        <v>Pessoal</v>
      </c>
      <c r="L20353" s="56" t="str">
        <f>VLOOKUP(K20353,'Base -Receita-Despesa'!$B:$AS,1,FALSE)</f>
        <v>Pessoal</v>
      </c>
    </row>
    <row r="20354" spans="1:12" x14ac:dyDescent="0.3">
      <c r="A20354" s="286" t="str">
        <f t="shared" si="636"/>
        <v>2020</v>
      </c>
      <c r="B20354" s="205" t="s">
        <v>693</v>
      </c>
      <c r="C20354" s="205" t="s">
        <v>692</v>
      </c>
      <c r="D20354" s="72" t="str">
        <f t="shared" si="635"/>
        <v>set/2020</v>
      </c>
      <c r="E20354" s="206">
        <v>44103</v>
      </c>
      <c r="F20354" s="205" t="s">
        <v>201</v>
      </c>
      <c r="G20354" s="205" t="s">
        <v>287</v>
      </c>
      <c r="H20354" s="207" t="s">
        <v>1887</v>
      </c>
      <c r="I20354" s="207" t="s">
        <v>123</v>
      </c>
      <c r="J20354" s="208">
        <v>-500000</v>
      </c>
      <c r="K20354" s="79" t="str">
        <f>IFERROR(IFERROR(VLOOKUP(I20354,'DE-PARA'!B:D,3,0),VLOOKUP(I20354,'DE-PARA'!C:D,2,0)),"NÃO ENCONTRADO")</f>
        <v>TEV – Transferências Entre Contas (Entradas)</v>
      </c>
      <c r="L20354" s="56" t="str">
        <f>VLOOKUP(K20354,'Base -Receita-Despesa'!$B:$AS,1,FALSE)</f>
        <v>TEV – Transferências Entre Contas (Entradas)</v>
      </c>
    </row>
    <row r="20355" spans="1:12" x14ac:dyDescent="0.3">
      <c r="A20355" s="286" t="str">
        <f t="shared" si="636"/>
        <v>2020</v>
      </c>
      <c r="B20355" s="205" t="s">
        <v>691</v>
      </c>
      <c r="C20355" s="205" t="s">
        <v>692</v>
      </c>
      <c r="D20355" s="72" t="str">
        <f t="shared" si="635"/>
        <v>set/2020</v>
      </c>
      <c r="E20355" s="206">
        <v>44103</v>
      </c>
      <c r="F20355" s="205">
        <v>36</v>
      </c>
      <c r="G20355" s="205" t="s">
        <v>287</v>
      </c>
      <c r="H20355" s="207" t="s">
        <v>2746</v>
      </c>
      <c r="I20355" s="207" t="s">
        <v>118</v>
      </c>
      <c r="J20355" s="208">
        <v>4750</v>
      </c>
      <c r="K20355" s="79" t="str">
        <f>IFERROR(IFERROR(VLOOKUP(I20355,'DE-PARA'!B:D,3,0),VLOOKUP(I20355,'DE-PARA'!C:D,2,0)),"NÃO ENCONTRADO")</f>
        <v>Serviços</v>
      </c>
      <c r="L20355" s="56" t="str">
        <f>VLOOKUP(K20355,'Base -Receita-Despesa'!$B:$AS,1,FALSE)</f>
        <v>Serviços</v>
      </c>
    </row>
    <row r="20356" spans="1:12" x14ac:dyDescent="0.3">
      <c r="A20356" s="286" t="str">
        <f t="shared" si="636"/>
        <v>2020</v>
      </c>
      <c r="B20356" s="205" t="s">
        <v>691</v>
      </c>
      <c r="C20356" s="205" t="s">
        <v>692</v>
      </c>
      <c r="D20356" s="72" t="str">
        <f t="shared" ref="D20356:D20419" si="637">TEXT(E20356,"mmm/aaaa")</f>
        <v>set/2020</v>
      </c>
      <c r="E20356" s="206">
        <v>44103</v>
      </c>
      <c r="F20356" s="205">
        <v>130</v>
      </c>
      <c r="G20356" s="205" t="s">
        <v>287</v>
      </c>
      <c r="H20356" s="207" t="s">
        <v>1017</v>
      </c>
      <c r="I20356" s="207" t="s">
        <v>235</v>
      </c>
      <c r="J20356" s="208">
        <v>31299.63</v>
      </c>
      <c r="K20356" s="79" t="str">
        <f>IFERROR(IFERROR(VLOOKUP(I20356,'DE-PARA'!B:D,3,0),VLOOKUP(I20356,'DE-PARA'!C:D,2,0)),"NÃO ENCONTRADO")</f>
        <v>Pessoal</v>
      </c>
      <c r="L20356" s="56" t="str">
        <f>VLOOKUP(K20356,'Base -Receita-Despesa'!$B:$AS,1,FALSE)</f>
        <v>Pessoal</v>
      </c>
    </row>
    <row r="20357" spans="1:12" x14ac:dyDescent="0.3">
      <c r="A20357" s="286" t="str">
        <f t="shared" si="636"/>
        <v>2020</v>
      </c>
      <c r="B20357" s="205" t="s">
        <v>691</v>
      </c>
      <c r="C20357" s="205" t="s">
        <v>692</v>
      </c>
      <c r="D20357" s="72" t="str">
        <f t="shared" si="637"/>
        <v>set/2020</v>
      </c>
      <c r="E20357" s="206">
        <v>44103</v>
      </c>
      <c r="F20357" s="205" t="s">
        <v>201</v>
      </c>
      <c r="G20357" s="205" t="s">
        <v>287</v>
      </c>
      <c r="H20357" s="207" t="s">
        <v>1887</v>
      </c>
      <c r="I20357" s="207" t="s">
        <v>123</v>
      </c>
      <c r="J20357" s="208">
        <v>500000</v>
      </c>
      <c r="K20357" s="79" t="str">
        <f>IFERROR(IFERROR(VLOOKUP(I20357,'DE-PARA'!B:D,3,0),VLOOKUP(I20357,'DE-PARA'!C:D,2,0)),"NÃO ENCONTRADO")</f>
        <v>TEV – Transferências Entre Contas (Entradas)</v>
      </c>
      <c r="L20357" s="56" t="str">
        <f>VLOOKUP(K20357,'Base -Receita-Despesa'!$B:$AS,1,FALSE)</f>
        <v>TEV – Transferências Entre Contas (Entradas)</v>
      </c>
    </row>
    <row r="20358" spans="1:12" x14ac:dyDescent="0.3">
      <c r="A20358" s="286" t="str">
        <f t="shared" si="636"/>
        <v>2020</v>
      </c>
      <c r="B20358" s="205" t="s">
        <v>691</v>
      </c>
      <c r="C20358" s="205" t="s">
        <v>692</v>
      </c>
      <c r="D20358" s="72" t="str">
        <f t="shared" si="637"/>
        <v>set/2020</v>
      </c>
      <c r="E20358" s="206">
        <v>44103</v>
      </c>
      <c r="F20358" s="205">
        <v>36</v>
      </c>
      <c r="G20358" s="205" t="s">
        <v>287</v>
      </c>
      <c r="H20358" s="207" t="s">
        <v>2746</v>
      </c>
      <c r="I20358" s="207" t="s">
        <v>118</v>
      </c>
      <c r="J20358" s="208">
        <v>-4750</v>
      </c>
      <c r="K20358" s="79" t="str">
        <f>IFERROR(IFERROR(VLOOKUP(I20358,'DE-PARA'!B:D,3,0),VLOOKUP(I20358,'DE-PARA'!C:D,2,0)),"NÃO ENCONTRADO")</f>
        <v>Serviços</v>
      </c>
      <c r="L20358" s="56" t="str">
        <f>VLOOKUP(K20358,'Base -Receita-Despesa'!$B:$AS,1,FALSE)</f>
        <v>Serviços</v>
      </c>
    </row>
    <row r="20359" spans="1:12" x14ac:dyDescent="0.3">
      <c r="A20359" s="286" t="str">
        <f t="shared" si="636"/>
        <v>2020</v>
      </c>
      <c r="B20359" s="205" t="s">
        <v>691</v>
      </c>
      <c r="C20359" s="205" t="s">
        <v>692</v>
      </c>
      <c r="D20359" s="72" t="str">
        <f t="shared" si="637"/>
        <v>set/2020</v>
      </c>
      <c r="E20359" s="206">
        <v>44103</v>
      </c>
      <c r="F20359" s="205">
        <v>130</v>
      </c>
      <c r="G20359" s="205" t="s">
        <v>287</v>
      </c>
      <c r="H20359" s="207" t="s">
        <v>1017</v>
      </c>
      <c r="I20359" s="207" t="s">
        <v>235</v>
      </c>
      <c r="J20359" s="208">
        <v>-31299.63</v>
      </c>
      <c r="K20359" s="79" t="str">
        <f>IFERROR(IFERROR(VLOOKUP(I20359,'DE-PARA'!B:D,3,0),VLOOKUP(I20359,'DE-PARA'!C:D,2,0)),"NÃO ENCONTRADO")</f>
        <v>Pessoal</v>
      </c>
      <c r="L20359" s="56" t="str">
        <f>VLOOKUP(K20359,'Base -Receita-Despesa'!$B:$AS,1,FALSE)</f>
        <v>Pessoal</v>
      </c>
    </row>
    <row r="20360" spans="1:12" x14ac:dyDescent="0.3">
      <c r="A20360" s="286" t="str">
        <f t="shared" si="636"/>
        <v>2020</v>
      </c>
      <c r="B20360" s="205" t="s">
        <v>691</v>
      </c>
      <c r="C20360" s="205" t="s">
        <v>692</v>
      </c>
      <c r="D20360" s="72" t="str">
        <f t="shared" si="637"/>
        <v>set/2020</v>
      </c>
      <c r="E20360" s="206">
        <v>44103</v>
      </c>
      <c r="F20360" s="205">
        <v>81</v>
      </c>
      <c r="G20360" s="205" t="s">
        <v>287</v>
      </c>
      <c r="H20360" s="207" t="s">
        <v>2309</v>
      </c>
      <c r="I20360" s="207" t="s">
        <v>260</v>
      </c>
      <c r="J20360" s="208">
        <v>-8460.43</v>
      </c>
      <c r="K20360" s="79" t="str">
        <f>IFERROR(IFERROR(VLOOKUP(I20360,'DE-PARA'!B:D,3,0),VLOOKUP(I20360,'DE-PARA'!C:D,2,0)),"NÃO ENCONTRADO")</f>
        <v>Serviços</v>
      </c>
      <c r="L20360" s="56" t="str">
        <f>VLOOKUP(K20360,'Base -Receita-Despesa'!$B:$AS,1,FALSE)</f>
        <v>Serviços</v>
      </c>
    </row>
    <row r="20361" spans="1:12" x14ac:dyDescent="0.3">
      <c r="A20361" s="286" t="str">
        <f t="shared" si="636"/>
        <v>2020</v>
      </c>
      <c r="B20361" s="205" t="s">
        <v>691</v>
      </c>
      <c r="C20361" s="205" t="s">
        <v>692</v>
      </c>
      <c r="D20361" s="72" t="str">
        <f t="shared" si="637"/>
        <v>set/2020</v>
      </c>
      <c r="E20361" s="206">
        <v>44103</v>
      </c>
      <c r="F20361" s="205">
        <v>780</v>
      </c>
      <c r="G20361" s="205" t="s">
        <v>287</v>
      </c>
      <c r="H20361" s="207" t="s">
        <v>3148</v>
      </c>
      <c r="I20361" s="207" t="s">
        <v>235</v>
      </c>
      <c r="J20361" s="208">
        <v>-4856.74</v>
      </c>
      <c r="K20361" s="79" t="str">
        <f>IFERROR(IFERROR(VLOOKUP(I20361,'DE-PARA'!B:D,3,0),VLOOKUP(I20361,'DE-PARA'!C:D,2,0)),"NÃO ENCONTRADO")</f>
        <v>Pessoal</v>
      </c>
      <c r="L20361" s="56" t="str">
        <f>VLOOKUP(K20361,'Base -Receita-Despesa'!$B:$AS,1,FALSE)</f>
        <v>Pessoal</v>
      </c>
    </row>
    <row r="20362" spans="1:12" x14ac:dyDescent="0.3">
      <c r="A20362" s="286" t="str">
        <f t="shared" si="636"/>
        <v>2020</v>
      </c>
      <c r="B20362" s="205" t="s">
        <v>691</v>
      </c>
      <c r="C20362" s="205" t="s">
        <v>692</v>
      </c>
      <c r="D20362" s="72" t="str">
        <f t="shared" si="637"/>
        <v>set/2020</v>
      </c>
      <c r="E20362" s="206">
        <v>44103</v>
      </c>
      <c r="F20362" s="205">
        <v>322</v>
      </c>
      <c r="G20362" s="205" t="s">
        <v>287</v>
      </c>
      <c r="H20362" s="207" t="s">
        <v>3075</v>
      </c>
      <c r="I20362" s="207" t="s">
        <v>235</v>
      </c>
      <c r="J20362" s="208">
        <v>-1950</v>
      </c>
      <c r="K20362" s="79" t="str">
        <f>IFERROR(IFERROR(VLOOKUP(I20362,'DE-PARA'!B:D,3,0),VLOOKUP(I20362,'DE-PARA'!C:D,2,0)),"NÃO ENCONTRADO")</f>
        <v>Pessoal</v>
      </c>
      <c r="L20362" s="56" t="str">
        <f>VLOOKUP(K20362,'Base -Receita-Despesa'!$B:$AS,1,FALSE)</f>
        <v>Pessoal</v>
      </c>
    </row>
    <row r="20363" spans="1:12" x14ac:dyDescent="0.3">
      <c r="A20363" s="286" t="str">
        <f t="shared" si="636"/>
        <v>2020</v>
      </c>
      <c r="B20363" s="205" t="s">
        <v>691</v>
      </c>
      <c r="C20363" s="205" t="s">
        <v>692</v>
      </c>
      <c r="D20363" s="72" t="str">
        <f t="shared" si="637"/>
        <v>set/2020</v>
      </c>
      <c r="E20363" s="206">
        <v>44103</v>
      </c>
      <c r="F20363" s="205">
        <v>10553</v>
      </c>
      <c r="G20363" s="205" t="s">
        <v>287</v>
      </c>
      <c r="H20363" s="207" t="s">
        <v>3115</v>
      </c>
      <c r="I20363" s="207" t="s">
        <v>235</v>
      </c>
      <c r="J20363" s="208">
        <v>-12810.53</v>
      </c>
      <c r="K20363" s="79" t="str">
        <f>IFERROR(IFERROR(VLOOKUP(I20363,'DE-PARA'!B:D,3,0),VLOOKUP(I20363,'DE-PARA'!C:D,2,0)),"NÃO ENCONTRADO")</f>
        <v>Pessoal</v>
      </c>
      <c r="L20363" s="56" t="str">
        <f>VLOOKUP(K20363,'Base -Receita-Despesa'!$B:$AS,1,FALSE)</f>
        <v>Pessoal</v>
      </c>
    </row>
    <row r="20364" spans="1:12" x14ac:dyDescent="0.3">
      <c r="A20364" s="286" t="str">
        <f t="shared" si="636"/>
        <v>2020</v>
      </c>
      <c r="B20364" s="205" t="s">
        <v>691</v>
      </c>
      <c r="C20364" s="205" t="s">
        <v>692</v>
      </c>
      <c r="D20364" s="72" t="str">
        <f t="shared" si="637"/>
        <v>set/2020</v>
      </c>
      <c r="E20364" s="206">
        <v>44103</v>
      </c>
      <c r="F20364" s="205">
        <v>130</v>
      </c>
      <c r="G20364" s="205" t="s">
        <v>287</v>
      </c>
      <c r="H20364" s="207" t="s">
        <v>1017</v>
      </c>
      <c r="I20364" s="207" t="s">
        <v>235</v>
      </c>
      <c r="J20364" s="208">
        <v>-31299.63</v>
      </c>
      <c r="K20364" s="79" t="str">
        <f>IFERROR(IFERROR(VLOOKUP(I20364,'DE-PARA'!B:D,3,0),VLOOKUP(I20364,'DE-PARA'!C:D,2,0)),"NÃO ENCONTRADO")</f>
        <v>Pessoal</v>
      </c>
      <c r="L20364" s="56" t="str">
        <f>VLOOKUP(K20364,'Base -Receita-Despesa'!$B:$AS,1,FALSE)</f>
        <v>Pessoal</v>
      </c>
    </row>
    <row r="20365" spans="1:12" x14ac:dyDescent="0.3">
      <c r="A20365" s="286" t="str">
        <f t="shared" si="636"/>
        <v>2020</v>
      </c>
      <c r="B20365" s="205" t="s">
        <v>691</v>
      </c>
      <c r="C20365" s="205" t="s">
        <v>692</v>
      </c>
      <c r="D20365" s="72" t="str">
        <f t="shared" si="637"/>
        <v>set/2020</v>
      </c>
      <c r="E20365" s="206">
        <v>44103</v>
      </c>
      <c r="F20365" s="205">
        <v>37700</v>
      </c>
      <c r="G20365" s="205" t="s">
        <v>287</v>
      </c>
      <c r="H20365" s="207" t="s">
        <v>1059</v>
      </c>
      <c r="I20365" s="207" t="s">
        <v>261</v>
      </c>
      <c r="J20365" s="208">
        <v>-12705.62</v>
      </c>
      <c r="K20365" s="79" t="str">
        <f>IFERROR(IFERROR(VLOOKUP(I20365,'DE-PARA'!B:D,3,0),VLOOKUP(I20365,'DE-PARA'!C:D,2,0)),"NÃO ENCONTRADO")</f>
        <v>Serviços</v>
      </c>
      <c r="L20365" s="56" t="str">
        <f>VLOOKUP(K20365,'Base -Receita-Despesa'!$B:$AS,1,FALSE)</f>
        <v>Serviços</v>
      </c>
    </row>
    <row r="20366" spans="1:12" x14ac:dyDescent="0.3">
      <c r="A20366" s="286" t="str">
        <f t="shared" si="636"/>
        <v>2020</v>
      </c>
      <c r="B20366" s="205" t="s">
        <v>691</v>
      </c>
      <c r="C20366" s="205" t="s">
        <v>692</v>
      </c>
      <c r="D20366" s="72" t="str">
        <f t="shared" si="637"/>
        <v>set/2020</v>
      </c>
      <c r="E20366" s="206">
        <v>44103</v>
      </c>
      <c r="F20366" s="205">
        <v>517</v>
      </c>
      <c r="G20366" s="205" t="s">
        <v>287</v>
      </c>
      <c r="H20366" s="207" t="s">
        <v>2533</v>
      </c>
      <c r="I20366" s="207" t="s">
        <v>137</v>
      </c>
      <c r="J20366" s="208">
        <v>-13069.95</v>
      </c>
      <c r="K20366" s="79" t="str">
        <f>IFERROR(IFERROR(VLOOKUP(I20366,'DE-PARA'!B:D,3,0),VLOOKUP(I20366,'DE-PARA'!C:D,2,0)),"NÃO ENCONTRADO")</f>
        <v>Materiais</v>
      </c>
      <c r="L20366" s="56" t="str">
        <f>VLOOKUP(K20366,'Base -Receita-Despesa'!$B:$AS,1,FALSE)</f>
        <v>Materiais</v>
      </c>
    </row>
    <row r="20367" spans="1:12" x14ac:dyDescent="0.3">
      <c r="A20367" s="286" t="str">
        <f t="shared" si="636"/>
        <v>2020</v>
      </c>
      <c r="B20367" s="205" t="s">
        <v>691</v>
      </c>
      <c r="C20367" s="205" t="s">
        <v>692</v>
      </c>
      <c r="D20367" s="72" t="str">
        <f t="shared" si="637"/>
        <v>set/2020</v>
      </c>
      <c r="E20367" s="206">
        <v>44103</v>
      </c>
      <c r="F20367" s="205">
        <v>514</v>
      </c>
      <c r="G20367" s="205" t="s">
        <v>287</v>
      </c>
      <c r="H20367" s="207" t="s">
        <v>2533</v>
      </c>
      <c r="I20367" s="207" t="s">
        <v>137</v>
      </c>
      <c r="J20367" s="208">
        <v>-6823.82</v>
      </c>
      <c r="K20367" s="79" t="str">
        <f>IFERROR(IFERROR(VLOOKUP(I20367,'DE-PARA'!B:D,3,0),VLOOKUP(I20367,'DE-PARA'!C:D,2,0)),"NÃO ENCONTRADO")</f>
        <v>Materiais</v>
      </c>
      <c r="L20367" s="56" t="str">
        <f>VLOOKUP(K20367,'Base -Receita-Despesa'!$B:$AS,1,FALSE)</f>
        <v>Materiais</v>
      </c>
    </row>
    <row r="20368" spans="1:12" x14ac:dyDescent="0.3">
      <c r="A20368" s="286" t="str">
        <f t="shared" si="636"/>
        <v>2020</v>
      </c>
      <c r="B20368" s="205" t="s">
        <v>691</v>
      </c>
      <c r="C20368" s="205" t="s">
        <v>692</v>
      </c>
      <c r="D20368" s="72" t="str">
        <f t="shared" si="637"/>
        <v>set/2020</v>
      </c>
      <c r="E20368" s="206">
        <v>44103</v>
      </c>
      <c r="F20368" s="205" t="s">
        <v>210</v>
      </c>
      <c r="G20368" s="205" t="s">
        <v>287</v>
      </c>
      <c r="H20368" s="207" t="s">
        <v>196</v>
      </c>
      <c r="I20368" s="207" t="s">
        <v>130</v>
      </c>
      <c r="J20368" s="207">
        <v>-10</v>
      </c>
      <c r="K20368" s="79" t="str">
        <f>IFERROR(IFERROR(VLOOKUP(I20368,'DE-PARA'!B:D,3,0),VLOOKUP(I20368,'DE-PARA'!C:D,2,0)),"NÃO ENCONTRADO")</f>
        <v>Outras Saídas</v>
      </c>
      <c r="L20368" s="56" t="str">
        <f>VLOOKUP(K20368,'Base -Receita-Despesa'!$B:$AS,1,FALSE)</f>
        <v>Outras Saídas</v>
      </c>
    </row>
    <row r="20369" spans="1:12" x14ac:dyDescent="0.3">
      <c r="A20369" s="286" t="str">
        <f t="shared" si="636"/>
        <v>2020</v>
      </c>
      <c r="B20369" s="205" t="s">
        <v>691</v>
      </c>
      <c r="C20369" s="205" t="s">
        <v>692</v>
      </c>
      <c r="D20369" s="72" t="str">
        <f t="shared" si="637"/>
        <v>set/2020</v>
      </c>
      <c r="E20369" s="206">
        <v>44103</v>
      </c>
      <c r="F20369" s="205" t="s">
        <v>210</v>
      </c>
      <c r="G20369" s="205" t="s">
        <v>287</v>
      </c>
      <c r="H20369" s="207" t="s">
        <v>196</v>
      </c>
      <c r="I20369" s="207" t="s">
        <v>130</v>
      </c>
      <c r="J20369" s="207">
        <v>-10</v>
      </c>
      <c r="K20369" s="79" t="str">
        <f>IFERROR(IFERROR(VLOOKUP(I20369,'DE-PARA'!B:D,3,0),VLOOKUP(I20369,'DE-PARA'!C:D,2,0)),"NÃO ENCONTRADO")</f>
        <v>Outras Saídas</v>
      </c>
      <c r="L20369" s="56" t="str">
        <f>VLOOKUP(K20369,'Base -Receita-Despesa'!$B:$AS,1,FALSE)</f>
        <v>Outras Saídas</v>
      </c>
    </row>
    <row r="20370" spans="1:12" x14ac:dyDescent="0.3">
      <c r="A20370" s="286" t="str">
        <f t="shared" si="636"/>
        <v>2020</v>
      </c>
      <c r="B20370" s="205" t="s">
        <v>691</v>
      </c>
      <c r="C20370" s="205" t="s">
        <v>692</v>
      </c>
      <c r="D20370" s="72" t="str">
        <f t="shared" si="637"/>
        <v>set/2020</v>
      </c>
      <c r="E20370" s="206">
        <v>44103</v>
      </c>
      <c r="F20370" s="205" t="s">
        <v>210</v>
      </c>
      <c r="G20370" s="205" t="s">
        <v>287</v>
      </c>
      <c r="H20370" s="207" t="s">
        <v>196</v>
      </c>
      <c r="I20370" s="207" t="s">
        <v>130</v>
      </c>
      <c r="J20370" s="207">
        <v>-10</v>
      </c>
      <c r="K20370" s="79" t="str">
        <f>IFERROR(IFERROR(VLOOKUP(I20370,'DE-PARA'!B:D,3,0),VLOOKUP(I20370,'DE-PARA'!C:D,2,0)),"NÃO ENCONTRADO")</f>
        <v>Outras Saídas</v>
      </c>
      <c r="L20370" s="56" t="str">
        <f>VLOOKUP(K20370,'Base -Receita-Despesa'!$B:$AS,1,FALSE)</f>
        <v>Outras Saídas</v>
      </c>
    </row>
    <row r="20371" spans="1:12" x14ac:dyDescent="0.3">
      <c r="A20371" s="286" t="str">
        <f t="shared" si="636"/>
        <v>2020</v>
      </c>
      <c r="B20371" s="205" t="s">
        <v>691</v>
      </c>
      <c r="C20371" s="205" t="s">
        <v>692</v>
      </c>
      <c r="D20371" s="72" t="str">
        <f t="shared" si="637"/>
        <v>set/2020</v>
      </c>
      <c r="E20371" s="206">
        <v>44103</v>
      </c>
      <c r="F20371" s="205" t="s">
        <v>210</v>
      </c>
      <c r="G20371" s="205" t="s">
        <v>287</v>
      </c>
      <c r="H20371" s="207" t="s">
        <v>196</v>
      </c>
      <c r="I20371" s="207" t="s">
        <v>130</v>
      </c>
      <c r="J20371" s="207">
        <v>-10</v>
      </c>
      <c r="K20371" s="79" t="str">
        <f>IFERROR(IFERROR(VLOOKUP(I20371,'DE-PARA'!B:D,3,0),VLOOKUP(I20371,'DE-PARA'!C:D,2,0)),"NÃO ENCONTRADO")</f>
        <v>Outras Saídas</v>
      </c>
      <c r="L20371" s="56" t="str">
        <f>VLOOKUP(K20371,'Base -Receita-Despesa'!$B:$AS,1,FALSE)</f>
        <v>Outras Saídas</v>
      </c>
    </row>
    <row r="20372" spans="1:12" x14ac:dyDescent="0.3">
      <c r="A20372" s="286" t="str">
        <f t="shared" si="636"/>
        <v>2020</v>
      </c>
      <c r="B20372" s="205" t="s">
        <v>691</v>
      </c>
      <c r="C20372" s="205" t="s">
        <v>692</v>
      </c>
      <c r="D20372" s="72" t="str">
        <f t="shared" si="637"/>
        <v>set/2020</v>
      </c>
      <c r="E20372" s="206">
        <v>44103</v>
      </c>
      <c r="F20372" s="205" t="s">
        <v>210</v>
      </c>
      <c r="G20372" s="205" t="s">
        <v>287</v>
      </c>
      <c r="H20372" s="207" t="s">
        <v>196</v>
      </c>
      <c r="I20372" s="207" t="s">
        <v>130</v>
      </c>
      <c r="J20372" s="207">
        <v>-10</v>
      </c>
      <c r="K20372" s="79" t="str">
        <f>IFERROR(IFERROR(VLOOKUP(I20372,'DE-PARA'!B:D,3,0),VLOOKUP(I20372,'DE-PARA'!C:D,2,0)),"NÃO ENCONTRADO")</f>
        <v>Outras Saídas</v>
      </c>
      <c r="L20372" s="56" t="str">
        <f>VLOOKUP(K20372,'Base -Receita-Despesa'!$B:$AS,1,FALSE)</f>
        <v>Outras Saídas</v>
      </c>
    </row>
    <row r="20373" spans="1:12" x14ac:dyDescent="0.3">
      <c r="A20373" s="286" t="str">
        <f t="shared" si="636"/>
        <v>2020</v>
      </c>
      <c r="B20373" s="205" t="s">
        <v>691</v>
      </c>
      <c r="C20373" s="205" t="s">
        <v>692</v>
      </c>
      <c r="D20373" s="72" t="str">
        <f t="shared" si="637"/>
        <v>set/2020</v>
      </c>
      <c r="E20373" s="206">
        <v>44103</v>
      </c>
      <c r="F20373" s="205" t="s">
        <v>210</v>
      </c>
      <c r="G20373" s="205" t="s">
        <v>287</v>
      </c>
      <c r="H20373" s="207" t="s">
        <v>196</v>
      </c>
      <c r="I20373" s="207" t="s">
        <v>130</v>
      </c>
      <c r="J20373" s="207">
        <v>-10</v>
      </c>
      <c r="K20373" s="79" t="str">
        <f>IFERROR(IFERROR(VLOOKUP(I20373,'DE-PARA'!B:D,3,0),VLOOKUP(I20373,'DE-PARA'!C:D,2,0)),"NÃO ENCONTRADO")</f>
        <v>Outras Saídas</v>
      </c>
      <c r="L20373" s="56" t="str">
        <f>VLOOKUP(K20373,'Base -Receita-Despesa'!$B:$AS,1,FALSE)</f>
        <v>Outras Saídas</v>
      </c>
    </row>
    <row r="20374" spans="1:12" x14ac:dyDescent="0.3">
      <c r="A20374" s="286" t="str">
        <f t="shared" si="636"/>
        <v>2020</v>
      </c>
      <c r="B20374" s="205" t="s">
        <v>691</v>
      </c>
      <c r="C20374" s="205" t="s">
        <v>692</v>
      </c>
      <c r="D20374" s="72" t="str">
        <f t="shared" si="637"/>
        <v>set/2020</v>
      </c>
      <c r="E20374" s="206">
        <v>44103</v>
      </c>
      <c r="F20374" s="205" t="s">
        <v>210</v>
      </c>
      <c r="G20374" s="205" t="s">
        <v>287</v>
      </c>
      <c r="H20374" s="207" t="s">
        <v>196</v>
      </c>
      <c r="I20374" s="207" t="s">
        <v>130</v>
      </c>
      <c r="J20374" s="207">
        <v>-10</v>
      </c>
      <c r="K20374" s="79" t="str">
        <f>IFERROR(IFERROR(VLOOKUP(I20374,'DE-PARA'!B:D,3,0),VLOOKUP(I20374,'DE-PARA'!C:D,2,0)),"NÃO ENCONTRADO")</f>
        <v>Outras Saídas</v>
      </c>
      <c r="L20374" s="56" t="str">
        <f>VLOOKUP(K20374,'Base -Receita-Despesa'!$B:$AS,1,FALSE)</f>
        <v>Outras Saídas</v>
      </c>
    </row>
    <row r="20375" spans="1:12" x14ac:dyDescent="0.3">
      <c r="A20375" s="286" t="str">
        <f t="shared" si="636"/>
        <v>2020</v>
      </c>
      <c r="B20375" s="205" t="s">
        <v>693</v>
      </c>
      <c r="C20375" s="205" t="s">
        <v>692</v>
      </c>
      <c r="D20375" s="72" t="str">
        <f t="shared" si="637"/>
        <v>set/2020</v>
      </c>
      <c r="E20375" s="206">
        <v>44104</v>
      </c>
      <c r="F20375" s="205" t="s">
        <v>201</v>
      </c>
      <c r="G20375" s="205" t="s">
        <v>287</v>
      </c>
      <c r="H20375" s="207" t="s">
        <v>1887</v>
      </c>
      <c r="I20375" s="207" t="s">
        <v>123</v>
      </c>
      <c r="J20375" s="208">
        <v>-234277.94</v>
      </c>
      <c r="K20375" s="79" t="str">
        <f>IFERROR(IFERROR(VLOOKUP(I20375,'DE-PARA'!B:D,3,0),VLOOKUP(I20375,'DE-PARA'!C:D,2,0)),"NÃO ENCONTRADO")</f>
        <v>TEV – Transferências Entre Contas (Entradas)</v>
      </c>
      <c r="L20375" s="56" t="str">
        <f>VLOOKUP(K20375,'Base -Receita-Despesa'!$B:$AS,1,FALSE)</f>
        <v>TEV – Transferências Entre Contas (Entradas)</v>
      </c>
    </row>
    <row r="20376" spans="1:12" x14ac:dyDescent="0.3">
      <c r="A20376" s="286" t="str">
        <f t="shared" si="636"/>
        <v>2020</v>
      </c>
      <c r="B20376" s="205" t="s">
        <v>691</v>
      </c>
      <c r="C20376" s="205" t="s">
        <v>692</v>
      </c>
      <c r="D20376" s="72" t="str">
        <f t="shared" si="637"/>
        <v>set/2020</v>
      </c>
      <c r="E20376" s="206">
        <v>44104</v>
      </c>
      <c r="F20376" s="205" t="s">
        <v>201</v>
      </c>
      <c r="G20376" s="205" t="s">
        <v>287</v>
      </c>
      <c r="H20376" s="207" t="s">
        <v>1887</v>
      </c>
      <c r="I20376" s="207" t="s">
        <v>123</v>
      </c>
      <c r="J20376" s="208">
        <v>234277.94</v>
      </c>
      <c r="K20376" s="79" t="str">
        <f>IFERROR(IFERROR(VLOOKUP(I20376,'DE-PARA'!B:D,3,0),VLOOKUP(I20376,'DE-PARA'!C:D,2,0)),"NÃO ENCONTRADO")</f>
        <v>TEV – Transferências Entre Contas (Entradas)</v>
      </c>
      <c r="L20376" s="56" t="str">
        <f>VLOOKUP(K20376,'Base -Receita-Despesa'!$B:$AS,1,FALSE)</f>
        <v>TEV – Transferências Entre Contas (Entradas)</v>
      </c>
    </row>
    <row r="20377" spans="1:12" x14ac:dyDescent="0.3">
      <c r="A20377" s="286" t="str">
        <f t="shared" si="636"/>
        <v>2020</v>
      </c>
      <c r="B20377" s="205" t="s">
        <v>691</v>
      </c>
      <c r="C20377" s="205" t="s">
        <v>692</v>
      </c>
      <c r="D20377" s="72" t="str">
        <f t="shared" si="637"/>
        <v>set/2020</v>
      </c>
      <c r="E20377" s="206">
        <v>44104</v>
      </c>
      <c r="F20377" s="205" t="s">
        <v>211</v>
      </c>
      <c r="G20377" s="205" t="s">
        <v>287</v>
      </c>
      <c r="H20377" s="207" t="s">
        <v>3245</v>
      </c>
      <c r="I20377" s="207" t="s">
        <v>139</v>
      </c>
      <c r="J20377" s="207">
        <v>27.11</v>
      </c>
      <c r="K20377" s="79" t="str">
        <f>IFERROR(IFERROR(VLOOKUP(I20377,'DE-PARA'!B:D,3,0),VLOOKUP(I20377,'DE-PARA'!C:D,2,0)),"NÃO ENCONTRADO")</f>
        <v>Outras Saídas</v>
      </c>
      <c r="L20377" s="56" t="str">
        <f>VLOOKUP(K20377,'Base -Receita-Despesa'!$B:$AS,1,FALSE)</f>
        <v>Outras Saídas</v>
      </c>
    </row>
    <row r="20378" spans="1:12" x14ac:dyDescent="0.3">
      <c r="A20378" s="286" t="str">
        <f t="shared" si="636"/>
        <v>2020</v>
      </c>
      <c r="B20378" s="205" t="s">
        <v>691</v>
      </c>
      <c r="C20378" s="205" t="s">
        <v>692</v>
      </c>
      <c r="D20378" s="72" t="str">
        <f t="shared" si="637"/>
        <v>set/2020</v>
      </c>
      <c r="E20378" s="206">
        <v>44104</v>
      </c>
      <c r="F20378" s="205" t="s">
        <v>1886</v>
      </c>
      <c r="G20378" s="205" t="s">
        <v>287</v>
      </c>
      <c r="H20378" s="207" t="s">
        <v>3246</v>
      </c>
      <c r="I20378" s="207" t="s">
        <v>124</v>
      </c>
      <c r="J20378" s="207">
        <v>-95.78</v>
      </c>
      <c r="K20378" s="79" t="str">
        <f>IFERROR(IFERROR(VLOOKUP(I20378,'DE-PARA'!B:D,3,0),VLOOKUP(I20378,'DE-PARA'!C:D,2,0)),"NÃO ENCONTRADO")</f>
        <v>Encargos sobre Folha de Pagamento</v>
      </c>
      <c r="L20378" s="56" t="str">
        <f>VLOOKUP(K20378,'Base -Receita-Despesa'!$B:$AS,1,FALSE)</f>
        <v>Encargos sobre Folha de Pagamento</v>
      </c>
    </row>
    <row r="20379" spans="1:12" x14ac:dyDescent="0.3">
      <c r="A20379" s="286" t="str">
        <f t="shared" si="636"/>
        <v>2020</v>
      </c>
      <c r="B20379" s="205" t="s">
        <v>691</v>
      </c>
      <c r="C20379" s="205" t="s">
        <v>692</v>
      </c>
      <c r="D20379" s="72" t="str">
        <f t="shared" si="637"/>
        <v>set/2020</v>
      </c>
      <c r="E20379" s="206">
        <v>44104</v>
      </c>
      <c r="F20379" s="205" t="s">
        <v>1886</v>
      </c>
      <c r="G20379" s="205" t="s">
        <v>287</v>
      </c>
      <c r="H20379" s="207" t="s">
        <v>3246</v>
      </c>
      <c r="I20379" s="207" t="s">
        <v>189</v>
      </c>
      <c r="J20379" s="207">
        <v>-5.27</v>
      </c>
      <c r="K20379" s="79" t="str">
        <f>IFERROR(IFERROR(VLOOKUP(I20379,'DE-PARA'!B:D,3,0),VLOOKUP(I20379,'DE-PARA'!C:D,2,0)),"NÃO ENCONTRADO")</f>
        <v>Outras Saídas</v>
      </c>
      <c r="L20379" s="56" t="str">
        <f>VLOOKUP(K20379,'Base -Receita-Despesa'!$B:$AS,1,FALSE)</f>
        <v>Outras Saídas</v>
      </c>
    </row>
    <row r="20380" spans="1:12" x14ac:dyDescent="0.3">
      <c r="A20380" s="286" t="str">
        <f t="shared" si="636"/>
        <v>2020</v>
      </c>
      <c r="B20380" s="205" t="s">
        <v>691</v>
      </c>
      <c r="C20380" s="205" t="s">
        <v>692</v>
      </c>
      <c r="D20380" s="72" t="str">
        <f t="shared" si="637"/>
        <v>set/2020</v>
      </c>
      <c r="E20380" s="206">
        <v>44104</v>
      </c>
      <c r="F20380" s="205" t="s">
        <v>1670</v>
      </c>
      <c r="G20380" s="205" t="s">
        <v>287</v>
      </c>
      <c r="H20380" s="207" t="s">
        <v>795</v>
      </c>
      <c r="I20380" s="207" t="s">
        <v>126</v>
      </c>
      <c r="J20380" s="207">
        <v>-717.69</v>
      </c>
      <c r="K20380" s="79" t="str">
        <f>IFERROR(IFERROR(VLOOKUP(I20380,'DE-PARA'!B:D,3,0),VLOOKUP(I20380,'DE-PARA'!C:D,2,0)),"NÃO ENCONTRADO")</f>
        <v>Rescisões Trabalhistas</v>
      </c>
      <c r="L20380" s="56" t="str">
        <f>VLOOKUP(K20380,'Base -Receita-Despesa'!$B:$AS,1,FALSE)</f>
        <v>Rescisões Trabalhistas</v>
      </c>
    </row>
    <row r="20381" spans="1:12" x14ac:dyDescent="0.3">
      <c r="A20381" s="286" t="str">
        <f t="shared" si="636"/>
        <v>2020</v>
      </c>
      <c r="B20381" s="205" t="s">
        <v>691</v>
      </c>
      <c r="C20381" s="205" t="s">
        <v>692</v>
      </c>
      <c r="D20381" s="72" t="str">
        <f t="shared" si="637"/>
        <v>set/2020</v>
      </c>
      <c r="E20381" s="206">
        <v>44104</v>
      </c>
      <c r="F20381" s="205" t="s">
        <v>1670</v>
      </c>
      <c r="G20381" s="205" t="s">
        <v>287</v>
      </c>
      <c r="H20381" s="207" t="s">
        <v>874</v>
      </c>
      <c r="I20381" s="207" t="s">
        <v>126</v>
      </c>
      <c r="J20381" s="207">
        <v>-726.37</v>
      </c>
      <c r="K20381" s="79" t="str">
        <f>IFERROR(IFERROR(VLOOKUP(I20381,'DE-PARA'!B:D,3,0),VLOOKUP(I20381,'DE-PARA'!C:D,2,0)),"NÃO ENCONTRADO")</f>
        <v>Rescisões Trabalhistas</v>
      </c>
      <c r="L20381" s="56" t="str">
        <f>VLOOKUP(K20381,'Base -Receita-Despesa'!$B:$AS,1,FALSE)</f>
        <v>Rescisões Trabalhistas</v>
      </c>
    </row>
    <row r="20382" spans="1:12" x14ac:dyDescent="0.3">
      <c r="A20382" s="286" t="str">
        <f t="shared" si="636"/>
        <v>2020</v>
      </c>
      <c r="B20382" s="205" t="s">
        <v>691</v>
      </c>
      <c r="C20382" s="205" t="s">
        <v>692</v>
      </c>
      <c r="D20382" s="72" t="str">
        <f t="shared" si="637"/>
        <v>set/2020</v>
      </c>
      <c r="E20382" s="206">
        <v>44104</v>
      </c>
      <c r="F20382" s="205">
        <v>36</v>
      </c>
      <c r="G20382" s="205" t="s">
        <v>287</v>
      </c>
      <c r="H20382" s="207" t="s">
        <v>2746</v>
      </c>
      <c r="I20382" s="207" t="s">
        <v>118</v>
      </c>
      <c r="J20382" s="208">
        <v>-4750</v>
      </c>
      <c r="K20382" s="79" t="str">
        <f>IFERROR(IFERROR(VLOOKUP(I20382,'DE-PARA'!B:D,3,0),VLOOKUP(I20382,'DE-PARA'!C:D,2,0)),"NÃO ENCONTRADO")</f>
        <v>Serviços</v>
      </c>
      <c r="L20382" s="56" t="str">
        <f>VLOOKUP(K20382,'Base -Receita-Despesa'!$B:$AS,1,FALSE)</f>
        <v>Serviços</v>
      </c>
    </row>
    <row r="20383" spans="1:12" x14ac:dyDescent="0.3">
      <c r="A20383" s="286" t="str">
        <f t="shared" si="636"/>
        <v>2020</v>
      </c>
      <c r="B20383" s="205" t="s">
        <v>691</v>
      </c>
      <c r="C20383" s="205" t="s">
        <v>692</v>
      </c>
      <c r="D20383" s="72" t="str">
        <f t="shared" si="637"/>
        <v>set/2020</v>
      </c>
      <c r="E20383" s="206">
        <v>44104</v>
      </c>
      <c r="F20383" s="205" t="s">
        <v>172</v>
      </c>
      <c r="G20383" s="205" t="s">
        <v>287</v>
      </c>
      <c r="H20383" s="207" t="s">
        <v>874</v>
      </c>
      <c r="I20383" s="207" t="s">
        <v>126</v>
      </c>
      <c r="J20383" s="208">
        <v>-2905.34</v>
      </c>
      <c r="K20383" s="79" t="str">
        <f>IFERROR(IFERROR(VLOOKUP(I20383,'DE-PARA'!B:D,3,0),VLOOKUP(I20383,'DE-PARA'!C:D,2,0)),"NÃO ENCONTRADO")</f>
        <v>Rescisões Trabalhistas</v>
      </c>
      <c r="L20383" s="56" t="str">
        <f>VLOOKUP(K20383,'Base -Receita-Despesa'!$B:$AS,1,FALSE)</f>
        <v>Rescisões Trabalhistas</v>
      </c>
    </row>
    <row r="20384" spans="1:12" x14ac:dyDescent="0.3">
      <c r="A20384" s="286" t="str">
        <f t="shared" si="636"/>
        <v>2020</v>
      </c>
      <c r="B20384" s="205" t="s">
        <v>691</v>
      </c>
      <c r="C20384" s="205" t="s">
        <v>692</v>
      </c>
      <c r="D20384" s="72" t="str">
        <f t="shared" si="637"/>
        <v>set/2020</v>
      </c>
      <c r="E20384" s="206">
        <v>44104</v>
      </c>
      <c r="F20384" s="205" t="s">
        <v>172</v>
      </c>
      <c r="G20384" s="205" t="s">
        <v>287</v>
      </c>
      <c r="H20384" s="207" t="s">
        <v>795</v>
      </c>
      <c r="I20384" s="207" t="s">
        <v>126</v>
      </c>
      <c r="J20384" s="208">
        <v>-2843.78</v>
      </c>
      <c r="K20384" s="79" t="str">
        <f>IFERROR(IFERROR(VLOOKUP(I20384,'DE-PARA'!B:D,3,0),VLOOKUP(I20384,'DE-PARA'!C:D,2,0)),"NÃO ENCONTRADO")</f>
        <v>Rescisões Trabalhistas</v>
      </c>
      <c r="L20384" s="56" t="str">
        <f>VLOOKUP(K20384,'Base -Receita-Despesa'!$B:$AS,1,FALSE)</f>
        <v>Rescisões Trabalhistas</v>
      </c>
    </row>
    <row r="20385" spans="1:12" x14ac:dyDescent="0.3">
      <c r="A20385" s="286" t="str">
        <f t="shared" si="636"/>
        <v>2020</v>
      </c>
      <c r="B20385" s="205" t="s">
        <v>691</v>
      </c>
      <c r="C20385" s="205" t="s">
        <v>692</v>
      </c>
      <c r="D20385" s="72" t="str">
        <f t="shared" si="637"/>
        <v>set/2020</v>
      </c>
      <c r="E20385" s="206">
        <v>44104</v>
      </c>
      <c r="F20385" s="205" t="s">
        <v>210</v>
      </c>
      <c r="G20385" s="205" t="s">
        <v>287</v>
      </c>
      <c r="H20385" s="207" t="s">
        <v>196</v>
      </c>
      <c r="I20385" s="207" t="s">
        <v>130</v>
      </c>
      <c r="J20385" s="207">
        <v>-10</v>
      </c>
      <c r="K20385" s="79" t="str">
        <f>IFERROR(IFERROR(VLOOKUP(I20385,'DE-PARA'!B:D,3,0),VLOOKUP(I20385,'DE-PARA'!C:D,2,0)),"NÃO ENCONTRADO")</f>
        <v>Outras Saídas</v>
      </c>
      <c r="L20385" s="56" t="str">
        <f>VLOOKUP(K20385,'Base -Receita-Despesa'!$B:$AS,1,FALSE)</f>
        <v>Outras Saídas</v>
      </c>
    </row>
    <row r="20386" spans="1:12" x14ac:dyDescent="0.3">
      <c r="A20386" s="286" t="str">
        <f t="shared" si="636"/>
        <v>2020</v>
      </c>
      <c r="B20386" s="205" t="s">
        <v>691</v>
      </c>
      <c r="C20386" s="205" t="s">
        <v>692</v>
      </c>
      <c r="D20386" s="72" t="str">
        <f t="shared" si="637"/>
        <v>set/2020</v>
      </c>
      <c r="E20386" s="206">
        <v>44104</v>
      </c>
      <c r="F20386" s="205" t="s">
        <v>210</v>
      </c>
      <c r="G20386" s="205" t="s">
        <v>287</v>
      </c>
      <c r="H20386" s="207" t="s">
        <v>133</v>
      </c>
      <c r="I20386" s="207" t="s">
        <v>130</v>
      </c>
      <c r="J20386" s="207">
        <v>-481.77</v>
      </c>
      <c r="K20386" s="79" t="str">
        <f>IFERROR(IFERROR(VLOOKUP(I20386,'DE-PARA'!B:D,3,0),VLOOKUP(I20386,'DE-PARA'!C:D,2,0)),"NÃO ENCONTRADO")</f>
        <v>Outras Saídas</v>
      </c>
      <c r="L20386" s="56" t="str">
        <f>VLOOKUP(K20386,'Base -Receita-Despesa'!$B:$AS,1,FALSE)</f>
        <v>Outras Saídas</v>
      </c>
    </row>
    <row r="20387" spans="1:12" x14ac:dyDescent="0.3">
      <c r="A20387" s="286" t="str">
        <f t="shared" si="636"/>
        <v>2020</v>
      </c>
      <c r="B20387" s="205" t="s">
        <v>691</v>
      </c>
      <c r="C20387" s="205" t="s">
        <v>692</v>
      </c>
      <c r="D20387" s="72" t="str">
        <f t="shared" si="637"/>
        <v>set/2020</v>
      </c>
      <c r="E20387" s="206">
        <v>44104</v>
      </c>
      <c r="F20387" s="205" t="s">
        <v>3154</v>
      </c>
      <c r="G20387" s="205" t="s">
        <v>287</v>
      </c>
      <c r="H20387" s="207" t="s">
        <v>3247</v>
      </c>
      <c r="I20387" s="207" t="s">
        <v>230</v>
      </c>
      <c r="J20387" s="207">
        <v>-4.96</v>
      </c>
      <c r="K20387" s="79" t="str">
        <f>IFERROR(IFERROR(VLOOKUP(I20387,'DE-PARA'!B:D,3,0),VLOOKUP(I20387,'DE-PARA'!C:D,2,0)),"NÃO ENCONTRADO")</f>
        <v>Rendimentos sobre Aplicações Financeiras</v>
      </c>
      <c r="L20387" s="56" t="str">
        <f>VLOOKUP(K20387,'Base -Receita-Despesa'!$B:$AS,1,FALSE)</f>
        <v>Rendimentos sobre Aplicações Financeiras</v>
      </c>
    </row>
    <row r="20388" spans="1:12" x14ac:dyDescent="0.3">
      <c r="A20388" s="286" t="str">
        <f t="shared" si="636"/>
        <v>2020</v>
      </c>
      <c r="B20388" s="205" t="s">
        <v>691</v>
      </c>
      <c r="C20388" s="205" t="s">
        <v>692</v>
      </c>
      <c r="D20388" s="72" t="str">
        <f t="shared" si="637"/>
        <v>out/2020</v>
      </c>
      <c r="E20388" s="206">
        <v>44105</v>
      </c>
      <c r="F20388" s="205">
        <v>20650</v>
      </c>
      <c r="G20388" s="205" t="s">
        <v>289</v>
      </c>
      <c r="H20388" s="207" t="s">
        <v>3248</v>
      </c>
      <c r="I20388" s="207" t="s">
        <v>253</v>
      </c>
      <c r="J20388" s="208">
        <v>-1073.25</v>
      </c>
      <c r="K20388" s="79" t="str">
        <f>IFERROR(IFERROR(VLOOKUP(I20388,'DE-PARA'!B:D,3,0),VLOOKUP(I20388,'DE-PARA'!C:D,2,0)),"NÃO ENCONTRADO")</f>
        <v>Materiais</v>
      </c>
      <c r="L20388" s="56" t="str">
        <f>VLOOKUP(K20388,'Base -Receita-Despesa'!$B:$AS,1,FALSE)</f>
        <v>Materiais</v>
      </c>
    </row>
    <row r="20389" spans="1:12" x14ac:dyDescent="0.3">
      <c r="A20389" s="286" t="str">
        <f t="shared" si="636"/>
        <v>2020</v>
      </c>
      <c r="B20389" s="205" t="s">
        <v>691</v>
      </c>
      <c r="C20389" s="205" t="s">
        <v>692</v>
      </c>
      <c r="D20389" s="72" t="str">
        <f t="shared" si="637"/>
        <v>out/2020</v>
      </c>
      <c r="E20389" s="206">
        <v>44105</v>
      </c>
      <c r="F20389" s="205">
        <v>20650</v>
      </c>
      <c r="G20389" s="205" t="s">
        <v>303</v>
      </c>
      <c r="H20389" s="207" t="s">
        <v>3248</v>
      </c>
      <c r="I20389" s="207" t="s">
        <v>253</v>
      </c>
      <c r="J20389" s="208">
        <v>-1073.25</v>
      </c>
      <c r="K20389" s="79" t="str">
        <f>IFERROR(IFERROR(VLOOKUP(I20389,'DE-PARA'!B:D,3,0),VLOOKUP(I20389,'DE-PARA'!C:D,2,0)),"NÃO ENCONTRADO")</f>
        <v>Materiais</v>
      </c>
      <c r="L20389" s="56" t="str">
        <f>VLOOKUP(K20389,'Base -Receita-Despesa'!$B:$AS,1,FALSE)</f>
        <v>Materiais</v>
      </c>
    </row>
    <row r="20390" spans="1:12" x14ac:dyDescent="0.3">
      <c r="A20390" s="286" t="str">
        <f t="shared" si="636"/>
        <v>2020</v>
      </c>
      <c r="B20390" s="205" t="s">
        <v>691</v>
      </c>
      <c r="C20390" s="205" t="s">
        <v>692</v>
      </c>
      <c r="D20390" s="72" t="str">
        <f t="shared" si="637"/>
        <v>out/2020</v>
      </c>
      <c r="E20390" s="206">
        <v>44105</v>
      </c>
      <c r="F20390" s="205">
        <v>21262</v>
      </c>
      <c r="G20390" s="205" t="s">
        <v>317</v>
      </c>
      <c r="H20390" s="207" t="s">
        <v>3248</v>
      </c>
      <c r="I20390" s="207" t="s">
        <v>253</v>
      </c>
      <c r="J20390" s="208">
        <v>-1061.33</v>
      </c>
      <c r="K20390" s="79" t="str">
        <f>IFERROR(IFERROR(VLOOKUP(I20390,'DE-PARA'!B:D,3,0),VLOOKUP(I20390,'DE-PARA'!C:D,2,0)),"NÃO ENCONTRADO")</f>
        <v>Materiais</v>
      </c>
      <c r="L20390" s="56" t="str">
        <f>VLOOKUP(K20390,'Base -Receita-Despesa'!$B:$AS,1,FALSE)</f>
        <v>Materiais</v>
      </c>
    </row>
    <row r="20391" spans="1:12" x14ac:dyDescent="0.3">
      <c r="A20391" s="286" t="str">
        <f t="shared" si="636"/>
        <v>2020</v>
      </c>
      <c r="B20391" s="205" t="s">
        <v>691</v>
      </c>
      <c r="C20391" s="205" t="s">
        <v>692</v>
      </c>
      <c r="D20391" s="72" t="str">
        <f t="shared" si="637"/>
        <v>out/2020</v>
      </c>
      <c r="E20391" s="206">
        <v>44105</v>
      </c>
      <c r="F20391" s="205">
        <v>21262</v>
      </c>
      <c r="G20391" s="205" t="s">
        <v>313</v>
      </c>
      <c r="H20391" s="207" t="s">
        <v>3248</v>
      </c>
      <c r="I20391" s="207" t="s">
        <v>253</v>
      </c>
      <c r="J20391" s="208">
        <v>-1061.33</v>
      </c>
      <c r="K20391" s="79" t="str">
        <f>IFERROR(IFERROR(VLOOKUP(I20391,'DE-PARA'!B:D,3,0),VLOOKUP(I20391,'DE-PARA'!C:D,2,0)),"NÃO ENCONTRADO")</f>
        <v>Materiais</v>
      </c>
      <c r="L20391" s="56" t="str">
        <f>VLOOKUP(K20391,'Base -Receita-Despesa'!$B:$AS,1,FALSE)</f>
        <v>Materiais</v>
      </c>
    </row>
    <row r="20392" spans="1:12" x14ac:dyDescent="0.3">
      <c r="A20392" s="286" t="str">
        <f t="shared" si="636"/>
        <v>2020</v>
      </c>
      <c r="B20392" s="205" t="s">
        <v>691</v>
      </c>
      <c r="C20392" s="205" t="s">
        <v>692</v>
      </c>
      <c r="D20392" s="72" t="str">
        <f t="shared" si="637"/>
        <v>out/2020</v>
      </c>
      <c r="E20392" s="206">
        <v>44105</v>
      </c>
      <c r="F20392" s="205">
        <v>21262</v>
      </c>
      <c r="G20392" s="205" t="s">
        <v>293</v>
      </c>
      <c r="H20392" s="207" t="s">
        <v>3248</v>
      </c>
      <c r="I20392" s="207" t="s">
        <v>253</v>
      </c>
      <c r="J20392" s="208">
        <v>-1061.3399999999999</v>
      </c>
      <c r="K20392" s="79" t="str">
        <f>IFERROR(IFERROR(VLOOKUP(I20392,'DE-PARA'!B:D,3,0),VLOOKUP(I20392,'DE-PARA'!C:D,2,0)),"NÃO ENCONTRADO")</f>
        <v>Materiais</v>
      </c>
      <c r="L20392" s="56" t="str">
        <f>VLOOKUP(K20392,'Base -Receita-Despesa'!$B:$AS,1,FALSE)</f>
        <v>Materiais</v>
      </c>
    </row>
    <row r="20393" spans="1:12" x14ac:dyDescent="0.3">
      <c r="A20393" s="286" t="str">
        <f t="shared" si="636"/>
        <v>2020</v>
      </c>
      <c r="B20393" s="205" t="s">
        <v>691</v>
      </c>
      <c r="C20393" s="205" t="s">
        <v>692</v>
      </c>
      <c r="D20393" s="72" t="str">
        <f t="shared" si="637"/>
        <v>out/2020</v>
      </c>
      <c r="E20393" s="206">
        <v>44105</v>
      </c>
      <c r="F20393" s="205" t="s">
        <v>211</v>
      </c>
      <c r="G20393" s="205" t="s">
        <v>287</v>
      </c>
      <c r="H20393" s="207" t="s">
        <v>3249</v>
      </c>
      <c r="I20393" s="207" t="s">
        <v>139</v>
      </c>
      <c r="J20393" s="208">
        <v>-5000</v>
      </c>
      <c r="K20393" s="79" t="str">
        <f>IFERROR(IFERROR(VLOOKUP(I20393,'DE-PARA'!B:D,3,0),VLOOKUP(I20393,'DE-PARA'!C:D,2,0)),"NÃO ENCONTRADO")</f>
        <v>Outras Saídas</v>
      </c>
      <c r="L20393" s="56" t="str">
        <f>VLOOKUP(K20393,'Base -Receita-Despesa'!$B:$AS,1,FALSE)</f>
        <v>Outras Saídas</v>
      </c>
    </row>
    <row r="20394" spans="1:12" x14ac:dyDescent="0.3">
      <c r="A20394" s="286" t="str">
        <f t="shared" si="636"/>
        <v>2020</v>
      </c>
      <c r="B20394" s="205" t="s">
        <v>691</v>
      </c>
      <c r="C20394" s="205" t="s">
        <v>692</v>
      </c>
      <c r="D20394" s="72" t="str">
        <f t="shared" si="637"/>
        <v>out/2020</v>
      </c>
      <c r="E20394" s="206">
        <v>44106</v>
      </c>
      <c r="F20394" s="205">
        <v>8018</v>
      </c>
      <c r="G20394" s="205" t="s">
        <v>287</v>
      </c>
      <c r="H20394" s="207" t="s">
        <v>2845</v>
      </c>
      <c r="I20394" s="207" t="s">
        <v>248</v>
      </c>
      <c r="J20394" s="207">
        <v>-149.69999999999999</v>
      </c>
      <c r="K20394" s="79" t="str">
        <f>IFERROR(IFERROR(VLOOKUP(I20394,'DE-PARA'!B:D,3,0),VLOOKUP(I20394,'DE-PARA'!C:D,2,0)),"NÃO ENCONTRADO")</f>
        <v>Materiais</v>
      </c>
      <c r="L20394" s="56" t="str">
        <f>VLOOKUP(K20394,'Base -Receita-Despesa'!$B:$AS,1,FALSE)</f>
        <v>Materiais</v>
      </c>
    </row>
    <row r="20395" spans="1:12" x14ac:dyDescent="0.3">
      <c r="A20395" s="286" t="str">
        <f t="shared" si="636"/>
        <v>2020</v>
      </c>
      <c r="B20395" s="205" t="s">
        <v>691</v>
      </c>
      <c r="C20395" s="205" t="s">
        <v>692</v>
      </c>
      <c r="D20395" s="72" t="str">
        <f t="shared" si="637"/>
        <v>out/2020</v>
      </c>
      <c r="E20395" s="206">
        <v>44106</v>
      </c>
      <c r="F20395" s="205">
        <v>8018</v>
      </c>
      <c r="G20395" s="205" t="s">
        <v>287</v>
      </c>
      <c r="H20395" s="207" t="s">
        <v>2845</v>
      </c>
      <c r="I20395" s="207" t="s">
        <v>189</v>
      </c>
      <c r="J20395" s="207">
        <v>-12.44</v>
      </c>
      <c r="K20395" s="79" t="str">
        <f>IFERROR(IFERROR(VLOOKUP(I20395,'DE-PARA'!B:D,3,0),VLOOKUP(I20395,'DE-PARA'!C:D,2,0)),"NÃO ENCONTRADO")</f>
        <v>Outras Saídas</v>
      </c>
      <c r="L20395" s="56" t="str">
        <f>VLOOKUP(K20395,'Base -Receita-Despesa'!$B:$AS,1,FALSE)</f>
        <v>Outras Saídas</v>
      </c>
    </row>
    <row r="20396" spans="1:12" x14ac:dyDescent="0.3">
      <c r="A20396" s="286" t="str">
        <f t="shared" si="636"/>
        <v>2020</v>
      </c>
      <c r="B20396" s="205" t="s">
        <v>691</v>
      </c>
      <c r="C20396" s="205" t="s">
        <v>692</v>
      </c>
      <c r="D20396" s="72" t="str">
        <f t="shared" si="637"/>
        <v>out/2020</v>
      </c>
      <c r="E20396" s="206">
        <v>44106</v>
      </c>
      <c r="F20396" s="205">
        <v>8017</v>
      </c>
      <c r="G20396" s="205" t="s">
        <v>287</v>
      </c>
      <c r="H20396" s="207" t="s">
        <v>2845</v>
      </c>
      <c r="I20396" s="207" t="s">
        <v>248</v>
      </c>
      <c r="J20396" s="207">
        <v>-74.849999999999994</v>
      </c>
      <c r="K20396" s="79" t="str">
        <f>IFERROR(IFERROR(VLOOKUP(I20396,'DE-PARA'!B:D,3,0),VLOOKUP(I20396,'DE-PARA'!C:D,2,0)),"NÃO ENCONTRADO")</f>
        <v>Materiais</v>
      </c>
      <c r="L20396" s="56" t="str">
        <f>VLOOKUP(K20396,'Base -Receita-Despesa'!$B:$AS,1,FALSE)</f>
        <v>Materiais</v>
      </c>
    </row>
    <row r="20397" spans="1:12" x14ac:dyDescent="0.3">
      <c r="A20397" s="286" t="str">
        <f t="shared" si="636"/>
        <v>2020</v>
      </c>
      <c r="B20397" s="205" t="s">
        <v>691</v>
      </c>
      <c r="C20397" s="205" t="s">
        <v>692</v>
      </c>
      <c r="D20397" s="72" t="str">
        <f t="shared" si="637"/>
        <v>out/2020</v>
      </c>
      <c r="E20397" s="206">
        <v>44106</v>
      </c>
      <c r="F20397" s="205">
        <v>8017</v>
      </c>
      <c r="G20397" s="205" t="s">
        <v>287</v>
      </c>
      <c r="H20397" s="207" t="s">
        <v>2845</v>
      </c>
      <c r="I20397" s="207" t="s">
        <v>189</v>
      </c>
      <c r="J20397" s="207">
        <v>-6.11</v>
      </c>
      <c r="K20397" s="79" t="str">
        <f>IFERROR(IFERROR(VLOOKUP(I20397,'DE-PARA'!B:D,3,0),VLOOKUP(I20397,'DE-PARA'!C:D,2,0)),"NÃO ENCONTRADO")</f>
        <v>Outras Saídas</v>
      </c>
      <c r="L20397" s="56" t="str">
        <f>VLOOKUP(K20397,'Base -Receita-Despesa'!$B:$AS,1,FALSE)</f>
        <v>Outras Saídas</v>
      </c>
    </row>
    <row r="20398" spans="1:12" x14ac:dyDescent="0.3">
      <c r="A20398" s="286" t="str">
        <f t="shared" si="636"/>
        <v>2020</v>
      </c>
      <c r="B20398" s="205" t="s">
        <v>691</v>
      </c>
      <c r="C20398" s="205" t="s">
        <v>692</v>
      </c>
      <c r="D20398" s="72" t="str">
        <f t="shared" si="637"/>
        <v>out/2020</v>
      </c>
      <c r="E20398" s="206">
        <v>44106</v>
      </c>
      <c r="F20398" s="205" t="s">
        <v>2948</v>
      </c>
      <c r="G20398" s="205" t="s">
        <v>287</v>
      </c>
      <c r="H20398" s="207" t="s">
        <v>294</v>
      </c>
      <c r="I20398" s="207" t="s">
        <v>229</v>
      </c>
      <c r="J20398" s="208">
        <v>-100000</v>
      </c>
      <c r="K20398" s="79" t="str">
        <f>IFERROR(IFERROR(VLOOKUP(I20398,'DE-PARA'!B:D,3,0),VLOOKUP(I20398,'DE-PARA'!C:D,2,0)),"NÃO ENCONTRADO")</f>
        <v>Reembolso de Rateios(-)</v>
      </c>
      <c r="L20398" s="56" t="str">
        <f>VLOOKUP(K20398,'Base -Receita-Despesa'!$B:$AS,1,FALSE)</f>
        <v>Reembolso de Rateios(-)</v>
      </c>
    </row>
    <row r="20399" spans="1:12" x14ac:dyDescent="0.3">
      <c r="A20399" s="286" t="str">
        <f t="shared" si="636"/>
        <v>2020</v>
      </c>
      <c r="B20399" s="205" t="s">
        <v>691</v>
      </c>
      <c r="C20399" s="205" t="s">
        <v>692</v>
      </c>
      <c r="D20399" s="72" t="str">
        <f t="shared" si="637"/>
        <v>out/2020</v>
      </c>
      <c r="E20399" s="206">
        <v>44106</v>
      </c>
      <c r="F20399" s="205" t="s">
        <v>2948</v>
      </c>
      <c r="G20399" s="205" t="s">
        <v>287</v>
      </c>
      <c r="H20399" s="207" t="s">
        <v>294</v>
      </c>
      <c r="I20399" s="207" t="s">
        <v>229</v>
      </c>
      <c r="J20399" s="208">
        <v>-47669.52</v>
      </c>
      <c r="K20399" s="79" t="str">
        <f>IFERROR(IFERROR(VLOOKUP(I20399,'DE-PARA'!B:D,3,0),VLOOKUP(I20399,'DE-PARA'!C:D,2,0)),"NÃO ENCONTRADO")</f>
        <v>Reembolso de Rateios(-)</v>
      </c>
      <c r="L20399" s="56" t="str">
        <f>VLOOKUP(K20399,'Base -Receita-Despesa'!$B:$AS,1,FALSE)</f>
        <v>Reembolso de Rateios(-)</v>
      </c>
    </row>
    <row r="20400" spans="1:12" x14ac:dyDescent="0.3">
      <c r="A20400" s="286" t="str">
        <f t="shared" si="636"/>
        <v>2020</v>
      </c>
      <c r="B20400" s="205" t="s">
        <v>691</v>
      </c>
      <c r="C20400" s="205" t="s">
        <v>692</v>
      </c>
      <c r="D20400" s="72" t="str">
        <f t="shared" si="637"/>
        <v>out/2020</v>
      </c>
      <c r="E20400" s="206">
        <v>44106</v>
      </c>
      <c r="F20400" s="205" t="s">
        <v>131</v>
      </c>
      <c r="G20400" s="205" t="s">
        <v>287</v>
      </c>
      <c r="H20400" s="207" t="s">
        <v>3250</v>
      </c>
      <c r="I20400" s="207" t="s">
        <v>132</v>
      </c>
      <c r="J20400" s="208">
        <v>-469412.84</v>
      </c>
      <c r="K20400" s="79" t="str">
        <f>IFERROR(IFERROR(VLOOKUP(I20400,'DE-PARA'!B:D,3,0),VLOOKUP(I20400,'DE-PARA'!C:D,2,0)),"NÃO ENCONTRADO")</f>
        <v>Pessoal</v>
      </c>
      <c r="L20400" s="56" t="str">
        <f>VLOOKUP(K20400,'Base -Receita-Despesa'!$B:$AS,1,FALSE)</f>
        <v>Pessoal</v>
      </c>
    </row>
    <row r="20401" spans="1:12" x14ac:dyDescent="0.3">
      <c r="A20401" s="286" t="str">
        <f t="shared" si="636"/>
        <v>2020</v>
      </c>
      <c r="B20401" s="205" t="s">
        <v>691</v>
      </c>
      <c r="C20401" s="205" t="s">
        <v>692</v>
      </c>
      <c r="D20401" s="72" t="str">
        <f t="shared" si="637"/>
        <v>out/2020</v>
      </c>
      <c r="E20401" s="206">
        <v>44109</v>
      </c>
      <c r="F20401" s="205" t="s">
        <v>131</v>
      </c>
      <c r="G20401" s="205" t="s">
        <v>287</v>
      </c>
      <c r="H20401" s="207" t="s">
        <v>3195</v>
      </c>
      <c r="I20401" s="207" t="s">
        <v>132</v>
      </c>
      <c r="J20401" s="208">
        <v>-1596.03</v>
      </c>
      <c r="K20401" s="79" t="str">
        <f>IFERROR(IFERROR(VLOOKUP(I20401,'DE-PARA'!B:D,3,0),VLOOKUP(I20401,'DE-PARA'!C:D,2,0)),"NÃO ENCONTRADO")</f>
        <v>Pessoal</v>
      </c>
      <c r="L20401" s="56" t="str">
        <f>VLOOKUP(K20401,'Base -Receita-Despesa'!$B:$AS,1,FALSE)</f>
        <v>Pessoal</v>
      </c>
    </row>
    <row r="20402" spans="1:12" x14ac:dyDescent="0.3">
      <c r="A20402" s="286" t="str">
        <f t="shared" si="636"/>
        <v>2020</v>
      </c>
      <c r="B20402" s="205" t="s">
        <v>691</v>
      </c>
      <c r="C20402" s="205" t="s">
        <v>692</v>
      </c>
      <c r="D20402" s="72" t="str">
        <f t="shared" si="637"/>
        <v>out/2020</v>
      </c>
      <c r="E20402" s="206">
        <v>44109</v>
      </c>
      <c r="F20402" s="205" t="s">
        <v>131</v>
      </c>
      <c r="G20402" s="205" t="s">
        <v>287</v>
      </c>
      <c r="H20402" s="207" t="s">
        <v>3007</v>
      </c>
      <c r="I20402" s="207" t="s">
        <v>132</v>
      </c>
      <c r="J20402" s="207">
        <v>-925.66</v>
      </c>
      <c r="K20402" s="79" t="str">
        <f>IFERROR(IFERROR(VLOOKUP(I20402,'DE-PARA'!B:D,3,0),VLOOKUP(I20402,'DE-PARA'!C:D,2,0)),"NÃO ENCONTRADO")</f>
        <v>Pessoal</v>
      </c>
      <c r="L20402" s="56" t="str">
        <f>VLOOKUP(K20402,'Base -Receita-Despesa'!$B:$AS,1,FALSE)</f>
        <v>Pessoal</v>
      </c>
    </row>
    <row r="20403" spans="1:12" x14ac:dyDescent="0.3">
      <c r="A20403" s="286" t="str">
        <f t="shared" si="636"/>
        <v>2020</v>
      </c>
      <c r="B20403" s="205" t="s">
        <v>691</v>
      </c>
      <c r="C20403" s="205" t="s">
        <v>692</v>
      </c>
      <c r="D20403" s="72" t="str">
        <f t="shared" si="637"/>
        <v>out/2020</v>
      </c>
      <c r="E20403" s="206">
        <v>44109</v>
      </c>
      <c r="F20403" s="205" t="s">
        <v>131</v>
      </c>
      <c r="G20403" s="205" t="s">
        <v>287</v>
      </c>
      <c r="H20403" s="207" t="s">
        <v>3114</v>
      </c>
      <c r="I20403" s="207" t="s">
        <v>132</v>
      </c>
      <c r="J20403" s="208">
        <v>-1156.4100000000001</v>
      </c>
      <c r="K20403" s="79" t="str">
        <f>IFERROR(IFERROR(VLOOKUP(I20403,'DE-PARA'!B:D,3,0),VLOOKUP(I20403,'DE-PARA'!C:D,2,0)),"NÃO ENCONTRADO")</f>
        <v>Pessoal</v>
      </c>
      <c r="L20403" s="56" t="str">
        <f>VLOOKUP(K20403,'Base -Receita-Despesa'!$B:$AS,1,FALSE)</f>
        <v>Pessoal</v>
      </c>
    </row>
    <row r="20404" spans="1:12" x14ac:dyDescent="0.3">
      <c r="A20404" s="286" t="str">
        <f t="shared" si="636"/>
        <v>2020</v>
      </c>
      <c r="B20404" s="205" t="s">
        <v>691</v>
      </c>
      <c r="C20404" s="205" t="s">
        <v>692</v>
      </c>
      <c r="D20404" s="72" t="str">
        <f t="shared" si="637"/>
        <v>out/2020</v>
      </c>
      <c r="E20404" s="206">
        <v>44109</v>
      </c>
      <c r="F20404" s="205" t="s">
        <v>131</v>
      </c>
      <c r="G20404" s="205" t="s">
        <v>287</v>
      </c>
      <c r="H20404" s="207" t="s">
        <v>3237</v>
      </c>
      <c r="I20404" s="207" t="s">
        <v>132</v>
      </c>
      <c r="J20404" s="208">
        <v>-1443.14</v>
      </c>
      <c r="K20404" s="79" t="str">
        <f>IFERROR(IFERROR(VLOOKUP(I20404,'DE-PARA'!B:D,3,0),VLOOKUP(I20404,'DE-PARA'!C:D,2,0)),"NÃO ENCONTRADO")</f>
        <v>Pessoal</v>
      </c>
      <c r="L20404" s="56" t="str">
        <f>VLOOKUP(K20404,'Base -Receita-Despesa'!$B:$AS,1,FALSE)</f>
        <v>Pessoal</v>
      </c>
    </row>
    <row r="20405" spans="1:12" x14ac:dyDescent="0.3">
      <c r="A20405" s="286" t="str">
        <f t="shared" si="636"/>
        <v>2020</v>
      </c>
      <c r="B20405" s="205" t="s">
        <v>691</v>
      </c>
      <c r="C20405" s="205" t="s">
        <v>692</v>
      </c>
      <c r="D20405" s="72" t="str">
        <f t="shared" si="637"/>
        <v>out/2020</v>
      </c>
      <c r="E20405" s="206">
        <v>44110</v>
      </c>
      <c r="F20405" s="205" t="s">
        <v>210</v>
      </c>
      <c r="G20405" s="205" t="s">
        <v>287</v>
      </c>
      <c r="H20405" s="207" t="s">
        <v>133</v>
      </c>
      <c r="I20405" s="207" t="s">
        <v>130</v>
      </c>
      <c r="J20405" s="207">
        <v>-496.08</v>
      </c>
      <c r="K20405" s="79" t="str">
        <f>IFERROR(IFERROR(VLOOKUP(I20405,'DE-PARA'!B:D,3,0),VLOOKUP(I20405,'DE-PARA'!C:D,2,0)),"NÃO ENCONTRADO")</f>
        <v>Outras Saídas</v>
      </c>
      <c r="L20405" s="56" t="str">
        <f>VLOOKUP(K20405,'Base -Receita-Despesa'!$B:$AS,1,FALSE)</f>
        <v>Outras Saídas</v>
      </c>
    </row>
    <row r="20406" spans="1:12" x14ac:dyDescent="0.3">
      <c r="A20406" s="286" t="str">
        <f t="shared" si="636"/>
        <v>2020</v>
      </c>
      <c r="B20406" s="205" t="s">
        <v>691</v>
      </c>
      <c r="C20406" s="205" t="s">
        <v>692</v>
      </c>
      <c r="D20406" s="72" t="str">
        <f t="shared" si="637"/>
        <v>out/2020</v>
      </c>
      <c r="E20406" s="206">
        <v>44112</v>
      </c>
      <c r="F20406" s="205">
        <v>3195</v>
      </c>
      <c r="G20406" s="205" t="s">
        <v>287</v>
      </c>
      <c r="H20406" s="207" t="s">
        <v>3251</v>
      </c>
      <c r="I20406" s="207" t="s">
        <v>146</v>
      </c>
      <c r="J20406" s="208">
        <v>-1580</v>
      </c>
      <c r="K20406" s="79" t="str">
        <f>IFERROR(IFERROR(VLOOKUP(I20406,'DE-PARA'!B:D,3,0),VLOOKUP(I20406,'DE-PARA'!C:D,2,0)),"NÃO ENCONTRADO")</f>
        <v>Serviços</v>
      </c>
      <c r="L20406" s="56" t="str">
        <f>VLOOKUP(K20406,'Base -Receita-Despesa'!$B:$AS,1,FALSE)</f>
        <v>Serviços</v>
      </c>
    </row>
    <row r="20407" spans="1:12" x14ac:dyDescent="0.3">
      <c r="A20407" s="286" t="str">
        <f t="shared" ref="A20407:A20470" si="638">IF(K20407="NÃO ENCONTRADO",0,RIGHT(D20407,4))</f>
        <v>2020</v>
      </c>
      <c r="B20407" s="205" t="s">
        <v>691</v>
      </c>
      <c r="C20407" s="205" t="s">
        <v>692</v>
      </c>
      <c r="D20407" s="72" t="str">
        <f t="shared" si="637"/>
        <v>out/2020</v>
      </c>
      <c r="E20407" s="206">
        <v>44112</v>
      </c>
      <c r="F20407" s="205">
        <v>1078</v>
      </c>
      <c r="G20407" s="205" t="s">
        <v>287</v>
      </c>
      <c r="H20407" s="207" t="s">
        <v>2196</v>
      </c>
      <c r="I20407" s="207" t="s">
        <v>146</v>
      </c>
      <c r="J20407" s="208">
        <v>-8000</v>
      </c>
      <c r="K20407" s="79" t="str">
        <f>IFERROR(IFERROR(VLOOKUP(I20407,'DE-PARA'!B:D,3,0),VLOOKUP(I20407,'DE-PARA'!C:D,2,0)),"NÃO ENCONTRADO")</f>
        <v>Serviços</v>
      </c>
      <c r="L20407" s="56" t="str">
        <f>VLOOKUP(K20407,'Base -Receita-Despesa'!$B:$AS,1,FALSE)</f>
        <v>Serviços</v>
      </c>
    </row>
    <row r="20408" spans="1:12" x14ac:dyDescent="0.3">
      <c r="A20408" s="286" t="str">
        <f t="shared" si="638"/>
        <v>2020</v>
      </c>
      <c r="B20408" s="205" t="s">
        <v>691</v>
      </c>
      <c r="C20408" s="205" t="s">
        <v>692</v>
      </c>
      <c r="D20408" s="72" t="str">
        <f t="shared" si="637"/>
        <v>out/2020</v>
      </c>
      <c r="E20408" s="206">
        <v>44112</v>
      </c>
      <c r="F20408" s="205">
        <v>1101</v>
      </c>
      <c r="G20408" s="205" t="s">
        <v>287</v>
      </c>
      <c r="H20408" s="207" t="s">
        <v>2196</v>
      </c>
      <c r="I20408" s="207" t="s">
        <v>146</v>
      </c>
      <c r="J20408" s="208">
        <v>-8000</v>
      </c>
      <c r="K20408" s="79" t="str">
        <f>IFERROR(IFERROR(VLOOKUP(I20408,'DE-PARA'!B:D,3,0),VLOOKUP(I20408,'DE-PARA'!C:D,2,0)),"NÃO ENCONTRADO")</f>
        <v>Serviços</v>
      </c>
      <c r="L20408" s="56" t="str">
        <f>VLOOKUP(K20408,'Base -Receita-Despesa'!$B:$AS,1,FALSE)</f>
        <v>Serviços</v>
      </c>
    </row>
    <row r="20409" spans="1:12" x14ac:dyDescent="0.3">
      <c r="A20409" s="286" t="str">
        <f t="shared" si="638"/>
        <v>2020</v>
      </c>
      <c r="B20409" s="205" t="s">
        <v>693</v>
      </c>
      <c r="C20409" s="205" t="s">
        <v>692</v>
      </c>
      <c r="D20409" s="72" t="str">
        <f t="shared" si="637"/>
        <v>out/2020</v>
      </c>
      <c r="E20409" s="206">
        <v>44117</v>
      </c>
      <c r="F20409" s="205" t="s">
        <v>140</v>
      </c>
      <c r="G20409" s="205" t="s">
        <v>287</v>
      </c>
      <c r="H20409" s="207" t="s">
        <v>140</v>
      </c>
      <c r="I20409" s="207" t="s">
        <v>227</v>
      </c>
      <c r="J20409" s="208">
        <v>1828021.12</v>
      </c>
      <c r="K20409" s="79" t="str">
        <f>IFERROR(IFERROR(VLOOKUP(I20409,'DE-PARA'!B:D,3,0),VLOOKUP(I20409,'DE-PARA'!C:D,2,0)),"NÃO ENCONTRADO")</f>
        <v>Repasses Contrato de Gestão</v>
      </c>
      <c r="L20409" s="56" t="str">
        <f>VLOOKUP(K20409,'Base -Receita-Despesa'!$B:$AS,1,FALSE)</f>
        <v>Repasses Contrato de Gestão</v>
      </c>
    </row>
    <row r="20410" spans="1:12" x14ac:dyDescent="0.3">
      <c r="A20410" s="286" t="str">
        <f t="shared" si="638"/>
        <v>2020</v>
      </c>
      <c r="B20410" s="205" t="s">
        <v>693</v>
      </c>
      <c r="C20410" s="205" t="s">
        <v>692</v>
      </c>
      <c r="D20410" s="72" t="str">
        <f t="shared" si="637"/>
        <v>out/2020</v>
      </c>
      <c r="E20410" s="206">
        <v>44117</v>
      </c>
      <c r="F20410" s="205" t="s">
        <v>140</v>
      </c>
      <c r="G20410" s="205" t="s">
        <v>287</v>
      </c>
      <c r="H20410" s="207" t="s">
        <v>140</v>
      </c>
      <c r="I20410" s="207" t="s">
        <v>227</v>
      </c>
      <c r="J20410" s="208">
        <v>260266.16</v>
      </c>
      <c r="K20410" s="79" t="str">
        <f>IFERROR(IFERROR(VLOOKUP(I20410,'DE-PARA'!B:D,3,0),VLOOKUP(I20410,'DE-PARA'!C:D,2,0)),"NÃO ENCONTRADO")</f>
        <v>Repasses Contrato de Gestão</v>
      </c>
      <c r="L20410" s="56" t="str">
        <f>VLOOKUP(K20410,'Base -Receita-Despesa'!$B:$AS,1,FALSE)</f>
        <v>Repasses Contrato de Gestão</v>
      </c>
    </row>
    <row r="20411" spans="1:12" x14ac:dyDescent="0.3">
      <c r="A20411" s="286" t="str">
        <f t="shared" si="638"/>
        <v>2020</v>
      </c>
      <c r="B20411" s="205" t="s">
        <v>693</v>
      </c>
      <c r="C20411" s="205" t="s">
        <v>692</v>
      </c>
      <c r="D20411" s="72" t="str">
        <f t="shared" si="637"/>
        <v>out/2020</v>
      </c>
      <c r="E20411" s="206">
        <v>44117</v>
      </c>
      <c r="F20411" s="205" t="s">
        <v>201</v>
      </c>
      <c r="G20411" s="205" t="s">
        <v>287</v>
      </c>
      <c r="H20411" s="207" t="s">
        <v>1887</v>
      </c>
      <c r="I20411" s="207" t="s">
        <v>123</v>
      </c>
      <c r="J20411" s="208">
        <v>-500000</v>
      </c>
      <c r="K20411" s="79" t="str">
        <f>IFERROR(IFERROR(VLOOKUP(I20411,'DE-PARA'!B:D,3,0),VLOOKUP(I20411,'DE-PARA'!C:D,2,0)),"NÃO ENCONTRADO")</f>
        <v>TEV – Transferências Entre Contas (Entradas)</v>
      </c>
      <c r="L20411" s="56" t="str">
        <f>VLOOKUP(K20411,'Base -Receita-Despesa'!$B:$AS,1,FALSE)</f>
        <v>TEV – Transferências Entre Contas (Entradas)</v>
      </c>
    </row>
    <row r="20412" spans="1:12" x14ac:dyDescent="0.3">
      <c r="A20412" s="286" t="str">
        <f t="shared" si="638"/>
        <v>2020</v>
      </c>
      <c r="B20412" s="205" t="s">
        <v>693</v>
      </c>
      <c r="C20412" s="205" t="s">
        <v>692</v>
      </c>
      <c r="D20412" s="72" t="str">
        <f t="shared" si="637"/>
        <v>out/2020</v>
      </c>
      <c r="E20412" s="206">
        <v>44117</v>
      </c>
      <c r="F20412" s="205" t="s">
        <v>210</v>
      </c>
      <c r="G20412" s="205" t="s">
        <v>287</v>
      </c>
      <c r="H20412" s="207" t="s">
        <v>321</v>
      </c>
      <c r="I20412" s="207" t="s">
        <v>130</v>
      </c>
      <c r="J20412" s="207">
        <v>-99</v>
      </c>
      <c r="K20412" s="79" t="str">
        <f>IFERROR(IFERROR(VLOOKUP(I20412,'DE-PARA'!B:D,3,0),VLOOKUP(I20412,'DE-PARA'!C:D,2,0)),"NÃO ENCONTRADO")</f>
        <v>Outras Saídas</v>
      </c>
      <c r="L20412" s="56" t="str">
        <f>VLOOKUP(K20412,'Base -Receita-Despesa'!$B:$AS,1,FALSE)</f>
        <v>Outras Saídas</v>
      </c>
    </row>
    <row r="20413" spans="1:12" x14ac:dyDescent="0.3">
      <c r="A20413" s="286" t="str">
        <f t="shared" si="638"/>
        <v>2020</v>
      </c>
      <c r="B20413" s="205" t="s">
        <v>691</v>
      </c>
      <c r="C20413" s="205" t="s">
        <v>692</v>
      </c>
      <c r="D20413" s="72" t="str">
        <f t="shared" si="637"/>
        <v>out/2020</v>
      </c>
      <c r="E20413" s="206">
        <v>44117</v>
      </c>
      <c r="F20413" s="205" t="s">
        <v>201</v>
      </c>
      <c r="G20413" s="205" t="s">
        <v>287</v>
      </c>
      <c r="H20413" s="207" t="s">
        <v>1887</v>
      </c>
      <c r="I20413" s="207" t="s">
        <v>123</v>
      </c>
      <c r="J20413" s="208">
        <v>500000</v>
      </c>
      <c r="K20413" s="79" t="str">
        <f>IFERROR(IFERROR(VLOOKUP(I20413,'DE-PARA'!B:D,3,0),VLOOKUP(I20413,'DE-PARA'!C:D,2,0)),"NÃO ENCONTRADO")</f>
        <v>TEV – Transferências Entre Contas (Entradas)</v>
      </c>
      <c r="L20413" s="56" t="str">
        <f>VLOOKUP(K20413,'Base -Receita-Despesa'!$B:$AS,1,FALSE)</f>
        <v>TEV – Transferências Entre Contas (Entradas)</v>
      </c>
    </row>
    <row r="20414" spans="1:12" x14ac:dyDescent="0.3">
      <c r="A20414" s="286" t="str">
        <f t="shared" si="638"/>
        <v>2020</v>
      </c>
      <c r="B20414" s="205" t="s">
        <v>693</v>
      </c>
      <c r="C20414" s="205" t="s">
        <v>692</v>
      </c>
      <c r="D20414" s="72" t="str">
        <f t="shared" si="637"/>
        <v>out/2020</v>
      </c>
      <c r="E20414" s="206">
        <v>44118</v>
      </c>
      <c r="F20414" s="205" t="s">
        <v>201</v>
      </c>
      <c r="G20414" s="205" t="s">
        <v>287</v>
      </c>
      <c r="H20414" s="207" t="s">
        <v>1887</v>
      </c>
      <c r="I20414" s="207" t="s">
        <v>123</v>
      </c>
      <c r="J20414" s="208">
        <v>-500000</v>
      </c>
      <c r="K20414" s="79" t="str">
        <f>IFERROR(IFERROR(VLOOKUP(I20414,'DE-PARA'!B:D,3,0),VLOOKUP(I20414,'DE-PARA'!C:D,2,0)),"NÃO ENCONTRADO")</f>
        <v>TEV – Transferências Entre Contas (Entradas)</v>
      </c>
      <c r="L20414" s="56" t="str">
        <f>VLOOKUP(K20414,'Base -Receita-Despesa'!$B:$AS,1,FALSE)</f>
        <v>TEV – Transferências Entre Contas (Entradas)</v>
      </c>
    </row>
    <row r="20415" spans="1:12" x14ac:dyDescent="0.3">
      <c r="A20415" s="286" t="str">
        <f t="shared" si="638"/>
        <v>2020</v>
      </c>
      <c r="B20415" s="205" t="s">
        <v>691</v>
      </c>
      <c r="C20415" s="205" t="s">
        <v>692</v>
      </c>
      <c r="D20415" s="72" t="str">
        <f t="shared" si="637"/>
        <v>out/2020</v>
      </c>
      <c r="E20415" s="206">
        <v>44118</v>
      </c>
      <c r="F20415" s="205" t="s">
        <v>201</v>
      </c>
      <c r="G20415" s="205" t="s">
        <v>287</v>
      </c>
      <c r="H20415" s="207" t="s">
        <v>1887</v>
      </c>
      <c r="I20415" s="207" t="s">
        <v>123</v>
      </c>
      <c r="J20415" s="208">
        <v>500000</v>
      </c>
      <c r="K20415" s="79" t="str">
        <f>IFERROR(IFERROR(VLOOKUP(I20415,'DE-PARA'!B:D,3,0),VLOOKUP(I20415,'DE-PARA'!C:D,2,0)),"NÃO ENCONTRADO")</f>
        <v>TEV – Transferências Entre Contas (Entradas)</v>
      </c>
      <c r="L20415" s="56" t="str">
        <f>VLOOKUP(K20415,'Base -Receita-Despesa'!$B:$AS,1,FALSE)</f>
        <v>TEV – Transferências Entre Contas (Entradas)</v>
      </c>
    </row>
    <row r="20416" spans="1:12" x14ac:dyDescent="0.3">
      <c r="A20416" s="286" t="str">
        <f t="shared" si="638"/>
        <v>2020</v>
      </c>
      <c r="B20416" s="205" t="s">
        <v>691</v>
      </c>
      <c r="C20416" s="205" t="s">
        <v>692</v>
      </c>
      <c r="D20416" s="72" t="str">
        <f t="shared" si="637"/>
        <v>out/2020</v>
      </c>
      <c r="E20416" s="206">
        <v>44118</v>
      </c>
      <c r="F20416" s="205" t="s">
        <v>1670</v>
      </c>
      <c r="G20416" s="205" t="s">
        <v>287</v>
      </c>
      <c r="H20416" s="207" t="s">
        <v>702</v>
      </c>
      <c r="I20416" s="207" t="s">
        <v>126</v>
      </c>
      <c r="J20416" s="208">
        <v>-2363.9</v>
      </c>
      <c r="K20416" s="79" t="str">
        <f>IFERROR(IFERROR(VLOOKUP(I20416,'DE-PARA'!B:D,3,0),VLOOKUP(I20416,'DE-PARA'!C:D,2,0)),"NÃO ENCONTRADO")</f>
        <v>Rescisões Trabalhistas</v>
      </c>
      <c r="L20416" s="56" t="str">
        <f>VLOOKUP(K20416,'Base -Receita-Despesa'!$B:$AS,1,FALSE)</f>
        <v>Rescisões Trabalhistas</v>
      </c>
    </row>
    <row r="20417" spans="1:12" x14ac:dyDescent="0.3">
      <c r="A20417" s="286" t="str">
        <f t="shared" si="638"/>
        <v>2020</v>
      </c>
      <c r="B20417" s="205" t="s">
        <v>691</v>
      </c>
      <c r="C20417" s="205" t="s">
        <v>692</v>
      </c>
      <c r="D20417" s="72" t="str">
        <f t="shared" si="637"/>
        <v>out/2020</v>
      </c>
      <c r="E20417" s="206">
        <v>44118</v>
      </c>
      <c r="F20417" s="205" t="s">
        <v>172</v>
      </c>
      <c r="G20417" s="205" t="s">
        <v>287</v>
      </c>
      <c r="H20417" s="207" t="s">
        <v>702</v>
      </c>
      <c r="I20417" s="207" t="s">
        <v>126</v>
      </c>
      <c r="J20417" s="208">
        <v>-11995.01</v>
      </c>
      <c r="K20417" s="79" t="str">
        <f>IFERROR(IFERROR(VLOOKUP(I20417,'DE-PARA'!B:D,3,0),VLOOKUP(I20417,'DE-PARA'!C:D,2,0)),"NÃO ENCONTRADO")</f>
        <v>Rescisões Trabalhistas</v>
      </c>
      <c r="L20417" s="56" t="str">
        <f>VLOOKUP(K20417,'Base -Receita-Despesa'!$B:$AS,1,FALSE)</f>
        <v>Rescisões Trabalhistas</v>
      </c>
    </row>
    <row r="20418" spans="1:12" x14ac:dyDescent="0.3">
      <c r="A20418" s="286" t="str">
        <f t="shared" si="638"/>
        <v>2020</v>
      </c>
      <c r="B20418" s="205" t="s">
        <v>691</v>
      </c>
      <c r="C20418" s="205" t="s">
        <v>692</v>
      </c>
      <c r="D20418" s="72" t="str">
        <f t="shared" si="637"/>
        <v>out/2020</v>
      </c>
      <c r="E20418" s="206">
        <v>44118</v>
      </c>
      <c r="F20418" s="205">
        <v>72</v>
      </c>
      <c r="G20418" s="205" t="s">
        <v>287</v>
      </c>
      <c r="H20418" s="207" t="s">
        <v>3053</v>
      </c>
      <c r="I20418" s="207" t="s">
        <v>235</v>
      </c>
      <c r="J20418" s="208">
        <v>-2800</v>
      </c>
      <c r="K20418" s="79" t="str">
        <f>IFERROR(IFERROR(VLOOKUP(I20418,'DE-PARA'!B:D,3,0),VLOOKUP(I20418,'DE-PARA'!C:D,2,0)),"NÃO ENCONTRADO")</f>
        <v>Pessoal</v>
      </c>
      <c r="L20418" s="56" t="str">
        <f>VLOOKUP(K20418,'Base -Receita-Despesa'!$B:$AS,1,FALSE)</f>
        <v>Pessoal</v>
      </c>
    </row>
    <row r="20419" spans="1:12" x14ac:dyDescent="0.3">
      <c r="A20419" s="286" t="str">
        <f t="shared" si="638"/>
        <v>2020</v>
      </c>
      <c r="B20419" s="205" t="s">
        <v>691</v>
      </c>
      <c r="C20419" s="205" t="s">
        <v>692</v>
      </c>
      <c r="D20419" s="72" t="str">
        <f t="shared" si="637"/>
        <v>out/2020</v>
      </c>
      <c r="E20419" s="206">
        <v>44118</v>
      </c>
      <c r="F20419" s="205">
        <v>81</v>
      </c>
      <c r="G20419" s="205" t="s">
        <v>287</v>
      </c>
      <c r="H20419" s="207" t="s">
        <v>3053</v>
      </c>
      <c r="I20419" s="207" t="s">
        <v>235</v>
      </c>
      <c r="J20419" s="208">
        <v>-1600</v>
      </c>
      <c r="K20419" s="79" t="str">
        <f>IFERROR(IFERROR(VLOOKUP(I20419,'DE-PARA'!B:D,3,0),VLOOKUP(I20419,'DE-PARA'!C:D,2,0)),"NÃO ENCONTRADO")</f>
        <v>Pessoal</v>
      </c>
      <c r="L20419" s="56" t="str">
        <f>VLOOKUP(K20419,'Base -Receita-Despesa'!$B:$AS,1,FALSE)</f>
        <v>Pessoal</v>
      </c>
    </row>
    <row r="20420" spans="1:12" x14ac:dyDescent="0.3">
      <c r="A20420" s="286" t="str">
        <f t="shared" si="638"/>
        <v>2020</v>
      </c>
      <c r="B20420" s="205" t="s">
        <v>691</v>
      </c>
      <c r="C20420" s="205" t="s">
        <v>692</v>
      </c>
      <c r="D20420" s="72" t="str">
        <f t="shared" ref="D20420:D20483" si="639">TEXT(E20420,"mmm/aaaa")</f>
        <v>out/2020</v>
      </c>
      <c r="E20420" s="206">
        <v>44118</v>
      </c>
      <c r="F20420" s="205">
        <v>434</v>
      </c>
      <c r="G20420" s="205" t="s">
        <v>287</v>
      </c>
      <c r="H20420" s="207" t="s">
        <v>3032</v>
      </c>
      <c r="I20420" s="207" t="s">
        <v>235</v>
      </c>
      <c r="J20420" s="208">
        <v>-27591.9</v>
      </c>
      <c r="K20420" s="79" t="str">
        <f>IFERROR(IFERROR(VLOOKUP(I20420,'DE-PARA'!B:D,3,0),VLOOKUP(I20420,'DE-PARA'!C:D,2,0)),"NÃO ENCONTRADO")</f>
        <v>Pessoal</v>
      </c>
      <c r="L20420" s="56" t="str">
        <f>VLOOKUP(K20420,'Base -Receita-Despesa'!$B:$AS,1,FALSE)</f>
        <v>Pessoal</v>
      </c>
    </row>
    <row r="20421" spans="1:12" x14ac:dyDescent="0.3">
      <c r="A20421" s="286" t="str">
        <f t="shared" si="638"/>
        <v>2020</v>
      </c>
      <c r="B20421" s="205" t="s">
        <v>691</v>
      </c>
      <c r="C20421" s="205" t="s">
        <v>692</v>
      </c>
      <c r="D20421" s="72" t="str">
        <f t="shared" si="639"/>
        <v>out/2020</v>
      </c>
      <c r="E20421" s="206">
        <v>44118</v>
      </c>
      <c r="F20421" s="205">
        <v>440</v>
      </c>
      <c r="G20421" s="205" t="s">
        <v>287</v>
      </c>
      <c r="H20421" s="207" t="s">
        <v>3032</v>
      </c>
      <c r="I20421" s="207" t="s">
        <v>235</v>
      </c>
      <c r="J20421" s="208">
        <v>-44032.07</v>
      </c>
      <c r="K20421" s="79" t="str">
        <f>IFERROR(IFERROR(VLOOKUP(I20421,'DE-PARA'!B:D,3,0),VLOOKUP(I20421,'DE-PARA'!C:D,2,0)),"NÃO ENCONTRADO")</f>
        <v>Pessoal</v>
      </c>
      <c r="L20421" s="56" t="str">
        <f>VLOOKUP(K20421,'Base -Receita-Despesa'!$B:$AS,1,FALSE)</f>
        <v>Pessoal</v>
      </c>
    </row>
    <row r="20422" spans="1:12" x14ac:dyDescent="0.3">
      <c r="A20422" s="286" t="str">
        <f t="shared" si="638"/>
        <v>2020</v>
      </c>
      <c r="B20422" s="205" t="s">
        <v>691</v>
      </c>
      <c r="C20422" s="205" t="s">
        <v>692</v>
      </c>
      <c r="D20422" s="72" t="str">
        <f t="shared" si="639"/>
        <v>out/2020</v>
      </c>
      <c r="E20422" s="206">
        <v>44118</v>
      </c>
      <c r="F20422" s="205">
        <v>449</v>
      </c>
      <c r="G20422" s="205" t="s">
        <v>287</v>
      </c>
      <c r="H20422" s="207" t="s">
        <v>3032</v>
      </c>
      <c r="I20422" s="207" t="s">
        <v>235</v>
      </c>
      <c r="J20422" s="208">
        <v>-24541.77</v>
      </c>
      <c r="K20422" s="79" t="str">
        <f>IFERROR(IFERROR(VLOOKUP(I20422,'DE-PARA'!B:D,3,0),VLOOKUP(I20422,'DE-PARA'!C:D,2,0)),"NÃO ENCONTRADO")</f>
        <v>Pessoal</v>
      </c>
      <c r="L20422" s="56" t="str">
        <f>VLOOKUP(K20422,'Base -Receita-Despesa'!$B:$AS,1,FALSE)</f>
        <v>Pessoal</v>
      </c>
    </row>
    <row r="20423" spans="1:12" x14ac:dyDescent="0.3">
      <c r="A20423" s="286" t="str">
        <f t="shared" si="638"/>
        <v>2020</v>
      </c>
      <c r="B20423" s="205" t="s">
        <v>691</v>
      </c>
      <c r="C20423" s="205" t="s">
        <v>692</v>
      </c>
      <c r="D20423" s="72" t="str">
        <f t="shared" si="639"/>
        <v>out/2020</v>
      </c>
      <c r="E20423" s="206">
        <v>44118</v>
      </c>
      <c r="F20423" s="205">
        <v>447</v>
      </c>
      <c r="G20423" s="205" t="s">
        <v>287</v>
      </c>
      <c r="H20423" s="207" t="s">
        <v>3032</v>
      </c>
      <c r="I20423" s="207" t="s">
        <v>235</v>
      </c>
      <c r="J20423" s="208">
        <v>-15766.8</v>
      </c>
      <c r="K20423" s="79" t="str">
        <f>IFERROR(IFERROR(VLOOKUP(I20423,'DE-PARA'!B:D,3,0),VLOOKUP(I20423,'DE-PARA'!C:D,2,0)),"NÃO ENCONTRADO")</f>
        <v>Pessoal</v>
      </c>
      <c r="L20423" s="56" t="str">
        <f>VLOOKUP(K20423,'Base -Receita-Despesa'!$B:$AS,1,FALSE)</f>
        <v>Pessoal</v>
      </c>
    </row>
    <row r="20424" spans="1:12" x14ac:dyDescent="0.3">
      <c r="A20424" s="286" t="str">
        <f t="shared" si="638"/>
        <v>2020</v>
      </c>
      <c r="B20424" s="205" t="s">
        <v>691</v>
      </c>
      <c r="C20424" s="205" t="s">
        <v>692</v>
      </c>
      <c r="D20424" s="72" t="str">
        <f t="shared" si="639"/>
        <v>out/2020</v>
      </c>
      <c r="E20424" s="206">
        <v>44118</v>
      </c>
      <c r="F20424" s="205">
        <v>322</v>
      </c>
      <c r="G20424" s="205" t="s">
        <v>287</v>
      </c>
      <c r="H20424" s="207" t="s">
        <v>3075</v>
      </c>
      <c r="I20424" s="207" t="s">
        <v>235</v>
      </c>
      <c r="J20424" s="208">
        <v>-4550</v>
      </c>
      <c r="K20424" s="79" t="str">
        <f>IFERROR(IFERROR(VLOOKUP(I20424,'DE-PARA'!B:D,3,0),VLOOKUP(I20424,'DE-PARA'!C:D,2,0)),"NÃO ENCONTRADO")</f>
        <v>Pessoal</v>
      </c>
      <c r="L20424" s="56" t="str">
        <f>VLOOKUP(K20424,'Base -Receita-Despesa'!$B:$AS,1,FALSE)</f>
        <v>Pessoal</v>
      </c>
    </row>
    <row r="20425" spans="1:12" x14ac:dyDescent="0.3">
      <c r="A20425" s="286" t="str">
        <f t="shared" si="638"/>
        <v>2020</v>
      </c>
      <c r="B20425" s="205" t="s">
        <v>691</v>
      </c>
      <c r="C20425" s="205" t="s">
        <v>692</v>
      </c>
      <c r="D20425" s="72" t="str">
        <f t="shared" si="639"/>
        <v>out/2020</v>
      </c>
      <c r="E20425" s="206">
        <v>44118</v>
      </c>
      <c r="F20425" s="205">
        <v>327</v>
      </c>
      <c r="G20425" s="205" t="s">
        <v>287</v>
      </c>
      <c r="H20425" s="207" t="s">
        <v>3075</v>
      </c>
      <c r="I20425" s="207" t="s">
        <v>235</v>
      </c>
      <c r="J20425" s="208">
        <v>-2600</v>
      </c>
      <c r="K20425" s="79" t="str">
        <f>IFERROR(IFERROR(VLOOKUP(I20425,'DE-PARA'!B:D,3,0),VLOOKUP(I20425,'DE-PARA'!C:D,2,0)),"NÃO ENCONTRADO")</f>
        <v>Pessoal</v>
      </c>
      <c r="L20425" s="56" t="str">
        <f>VLOOKUP(K20425,'Base -Receita-Despesa'!$B:$AS,1,FALSE)</f>
        <v>Pessoal</v>
      </c>
    </row>
    <row r="20426" spans="1:12" x14ac:dyDescent="0.3">
      <c r="A20426" s="286" t="str">
        <f t="shared" si="638"/>
        <v>2020</v>
      </c>
      <c r="B20426" s="205" t="s">
        <v>691</v>
      </c>
      <c r="C20426" s="205" t="s">
        <v>692</v>
      </c>
      <c r="D20426" s="72" t="str">
        <f t="shared" si="639"/>
        <v>out/2020</v>
      </c>
      <c r="E20426" s="206">
        <v>44118</v>
      </c>
      <c r="F20426" s="205">
        <v>81</v>
      </c>
      <c r="G20426" s="205" t="s">
        <v>287</v>
      </c>
      <c r="H20426" s="207" t="s">
        <v>2309</v>
      </c>
      <c r="I20426" s="207" t="s">
        <v>260</v>
      </c>
      <c r="J20426" s="208">
        <v>-19741</v>
      </c>
      <c r="K20426" s="79" t="str">
        <f>IFERROR(IFERROR(VLOOKUP(I20426,'DE-PARA'!B:D,3,0),VLOOKUP(I20426,'DE-PARA'!C:D,2,0)),"NÃO ENCONTRADO")</f>
        <v>Serviços</v>
      </c>
      <c r="L20426" s="56" t="str">
        <f>VLOOKUP(K20426,'Base -Receita-Despesa'!$B:$AS,1,FALSE)</f>
        <v>Serviços</v>
      </c>
    </row>
    <row r="20427" spans="1:12" x14ac:dyDescent="0.3">
      <c r="A20427" s="286" t="str">
        <f t="shared" si="638"/>
        <v>2020</v>
      </c>
      <c r="B20427" s="205" t="s">
        <v>691</v>
      </c>
      <c r="C20427" s="205" t="s">
        <v>692</v>
      </c>
      <c r="D20427" s="72" t="str">
        <f t="shared" si="639"/>
        <v>out/2020</v>
      </c>
      <c r="E20427" s="206">
        <v>44118</v>
      </c>
      <c r="F20427" s="205">
        <v>85</v>
      </c>
      <c r="G20427" s="205" t="s">
        <v>287</v>
      </c>
      <c r="H20427" s="207" t="s">
        <v>2309</v>
      </c>
      <c r="I20427" s="207" t="s">
        <v>260</v>
      </c>
      <c r="J20427" s="208">
        <v>-9883.99</v>
      </c>
      <c r="K20427" s="79" t="str">
        <f>IFERROR(IFERROR(VLOOKUP(I20427,'DE-PARA'!B:D,3,0),VLOOKUP(I20427,'DE-PARA'!C:D,2,0)),"NÃO ENCONTRADO")</f>
        <v>Serviços</v>
      </c>
      <c r="L20427" s="56" t="str">
        <f>VLOOKUP(K20427,'Base -Receita-Despesa'!$B:$AS,1,FALSE)</f>
        <v>Serviços</v>
      </c>
    </row>
    <row r="20428" spans="1:12" x14ac:dyDescent="0.3">
      <c r="A20428" s="286" t="str">
        <f t="shared" si="638"/>
        <v>2020</v>
      </c>
      <c r="B20428" s="205" t="s">
        <v>691</v>
      </c>
      <c r="C20428" s="205" t="s">
        <v>692</v>
      </c>
      <c r="D20428" s="72" t="str">
        <f t="shared" si="639"/>
        <v>out/2020</v>
      </c>
      <c r="E20428" s="206">
        <v>44118</v>
      </c>
      <c r="F20428" s="205">
        <v>780</v>
      </c>
      <c r="G20428" s="205" t="s">
        <v>287</v>
      </c>
      <c r="H20428" s="207" t="s">
        <v>3059</v>
      </c>
      <c r="I20428" s="207" t="s">
        <v>235</v>
      </c>
      <c r="J20428" s="208">
        <v>-11332.38</v>
      </c>
      <c r="K20428" s="79" t="str">
        <f>IFERROR(IFERROR(VLOOKUP(I20428,'DE-PARA'!B:D,3,0),VLOOKUP(I20428,'DE-PARA'!C:D,2,0)),"NÃO ENCONTRADO")</f>
        <v>Pessoal</v>
      </c>
      <c r="L20428" s="56" t="str">
        <f>VLOOKUP(K20428,'Base -Receita-Despesa'!$B:$AS,1,FALSE)</f>
        <v>Pessoal</v>
      </c>
    </row>
    <row r="20429" spans="1:12" x14ac:dyDescent="0.3">
      <c r="A20429" s="286" t="str">
        <f t="shared" si="638"/>
        <v>2020</v>
      </c>
      <c r="B20429" s="205" t="s">
        <v>691</v>
      </c>
      <c r="C20429" s="205" t="s">
        <v>692</v>
      </c>
      <c r="D20429" s="72" t="str">
        <f t="shared" si="639"/>
        <v>out/2020</v>
      </c>
      <c r="E20429" s="206">
        <v>44118</v>
      </c>
      <c r="F20429" s="205">
        <v>785</v>
      </c>
      <c r="G20429" s="205" t="s">
        <v>287</v>
      </c>
      <c r="H20429" s="207" t="s">
        <v>3059</v>
      </c>
      <c r="I20429" s="207" t="s">
        <v>235</v>
      </c>
      <c r="J20429" s="208">
        <v>-5716.65</v>
      </c>
      <c r="K20429" s="79" t="str">
        <f>IFERROR(IFERROR(VLOOKUP(I20429,'DE-PARA'!B:D,3,0),VLOOKUP(I20429,'DE-PARA'!C:D,2,0)),"NÃO ENCONTRADO")</f>
        <v>Pessoal</v>
      </c>
      <c r="L20429" s="56" t="str">
        <f>VLOOKUP(K20429,'Base -Receita-Despesa'!$B:$AS,1,FALSE)</f>
        <v>Pessoal</v>
      </c>
    </row>
    <row r="20430" spans="1:12" x14ac:dyDescent="0.3">
      <c r="A20430" s="286" t="str">
        <f t="shared" si="638"/>
        <v>2020</v>
      </c>
      <c r="B20430" s="205" t="s">
        <v>691</v>
      </c>
      <c r="C20430" s="205" t="s">
        <v>692</v>
      </c>
      <c r="D20430" s="72" t="str">
        <f t="shared" si="639"/>
        <v>out/2020</v>
      </c>
      <c r="E20430" s="206">
        <v>44118</v>
      </c>
      <c r="F20430" s="205">
        <v>10553</v>
      </c>
      <c r="G20430" s="205" t="s">
        <v>287</v>
      </c>
      <c r="H20430" s="207" t="s">
        <v>3115</v>
      </c>
      <c r="I20430" s="207" t="s">
        <v>235</v>
      </c>
      <c r="J20430" s="208">
        <v>-29891.22</v>
      </c>
      <c r="K20430" s="79" t="str">
        <f>IFERROR(IFERROR(VLOOKUP(I20430,'DE-PARA'!B:D,3,0),VLOOKUP(I20430,'DE-PARA'!C:D,2,0)),"NÃO ENCONTRADO")</f>
        <v>Pessoal</v>
      </c>
      <c r="L20430" s="56" t="str">
        <f>VLOOKUP(K20430,'Base -Receita-Despesa'!$B:$AS,1,FALSE)</f>
        <v>Pessoal</v>
      </c>
    </row>
    <row r="20431" spans="1:12" x14ac:dyDescent="0.3">
      <c r="A20431" s="286" t="str">
        <f t="shared" si="638"/>
        <v>2020</v>
      </c>
      <c r="B20431" s="205" t="s">
        <v>691</v>
      </c>
      <c r="C20431" s="205" t="s">
        <v>692</v>
      </c>
      <c r="D20431" s="72" t="str">
        <f t="shared" si="639"/>
        <v>out/2020</v>
      </c>
      <c r="E20431" s="206">
        <v>44118</v>
      </c>
      <c r="F20431" s="205">
        <v>10616</v>
      </c>
      <c r="G20431" s="205" t="s">
        <v>287</v>
      </c>
      <c r="H20431" s="207" t="s">
        <v>3115</v>
      </c>
      <c r="I20431" s="207" t="s">
        <v>235</v>
      </c>
      <c r="J20431" s="208">
        <v>-17080.7</v>
      </c>
      <c r="K20431" s="79" t="str">
        <f>IFERROR(IFERROR(VLOOKUP(I20431,'DE-PARA'!B:D,3,0),VLOOKUP(I20431,'DE-PARA'!C:D,2,0)),"NÃO ENCONTRADO")</f>
        <v>Pessoal</v>
      </c>
      <c r="L20431" s="56" t="str">
        <f>VLOOKUP(K20431,'Base -Receita-Despesa'!$B:$AS,1,FALSE)</f>
        <v>Pessoal</v>
      </c>
    </row>
    <row r="20432" spans="1:12" x14ac:dyDescent="0.3">
      <c r="A20432" s="286" t="str">
        <f t="shared" si="638"/>
        <v>2020</v>
      </c>
      <c r="B20432" s="205" t="s">
        <v>691</v>
      </c>
      <c r="C20432" s="205" t="s">
        <v>692</v>
      </c>
      <c r="D20432" s="72" t="str">
        <f t="shared" si="639"/>
        <v>out/2020</v>
      </c>
      <c r="E20432" s="206">
        <v>44118</v>
      </c>
      <c r="F20432" s="205">
        <v>42</v>
      </c>
      <c r="G20432" s="205" t="s">
        <v>287</v>
      </c>
      <c r="H20432" s="207" t="s">
        <v>3030</v>
      </c>
      <c r="I20432" s="207" t="s">
        <v>235</v>
      </c>
      <c r="J20432" s="208">
        <v>-62187.6</v>
      </c>
      <c r="K20432" s="79" t="str">
        <f>IFERROR(IFERROR(VLOOKUP(I20432,'DE-PARA'!B:D,3,0),VLOOKUP(I20432,'DE-PARA'!C:D,2,0)),"NÃO ENCONTRADO")</f>
        <v>Pessoal</v>
      </c>
      <c r="L20432" s="56" t="str">
        <f>VLOOKUP(K20432,'Base -Receita-Despesa'!$B:$AS,1,FALSE)</f>
        <v>Pessoal</v>
      </c>
    </row>
    <row r="20433" spans="1:12" x14ac:dyDescent="0.3">
      <c r="A20433" s="286" t="str">
        <f t="shared" si="638"/>
        <v>2020</v>
      </c>
      <c r="B20433" s="205" t="s">
        <v>691</v>
      </c>
      <c r="C20433" s="205" t="s">
        <v>692</v>
      </c>
      <c r="D20433" s="72" t="str">
        <f t="shared" si="639"/>
        <v>out/2020</v>
      </c>
      <c r="E20433" s="206">
        <v>44118</v>
      </c>
      <c r="F20433" s="205">
        <v>43</v>
      </c>
      <c r="G20433" s="205" t="s">
        <v>287</v>
      </c>
      <c r="H20433" s="207" t="s">
        <v>3030</v>
      </c>
      <c r="I20433" s="207" t="s">
        <v>235</v>
      </c>
      <c r="J20433" s="208">
        <v>-37217.39</v>
      </c>
      <c r="K20433" s="79" t="str">
        <f>IFERROR(IFERROR(VLOOKUP(I20433,'DE-PARA'!B:D,3,0),VLOOKUP(I20433,'DE-PARA'!C:D,2,0)),"NÃO ENCONTRADO")</f>
        <v>Pessoal</v>
      </c>
      <c r="L20433" s="56" t="str">
        <f>VLOOKUP(K20433,'Base -Receita-Despesa'!$B:$AS,1,FALSE)</f>
        <v>Pessoal</v>
      </c>
    </row>
    <row r="20434" spans="1:12" x14ac:dyDescent="0.3">
      <c r="A20434" s="286" t="str">
        <f t="shared" si="638"/>
        <v>2020</v>
      </c>
      <c r="B20434" s="205" t="s">
        <v>691</v>
      </c>
      <c r="C20434" s="205" t="s">
        <v>692</v>
      </c>
      <c r="D20434" s="72" t="str">
        <f t="shared" si="639"/>
        <v>out/2020</v>
      </c>
      <c r="E20434" s="206">
        <v>44118</v>
      </c>
      <c r="F20434" s="205">
        <v>44</v>
      </c>
      <c r="G20434" s="205" t="s">
        <v>287</v>
      </c>
      <c r="H20434" s="207" t="s">
        <v>3030</v>
      </c>
      <c r="I20434" s="207" t="s">
        <v>235</v>
      </c>
      <c r="J20434" s="208">
        <v>-11402.77</v>
      </c>
      <c r="K20434" s="79" t="str">
        <f>IFERROR(IFERROR(VLOOKUP(I20434,'DE-PARA'!B:D,3,0),VLOOKUP(I20434,'DE-PARA'!C:D,2,0)),"NÃO ENCONTRADO")</f>
        <v>Pessoal</v>
      </c>
      <c r="L20434" s="56" t="str">
        <f>VLOOKUP(K20434,'Base -Receita-Despesa'!$B:$AS,1,FALSE)</f>
        <v>Pessoal</v>
      </c>
    </row>
    <row r="20435" spans="1:12" x14ac:dyDescent="0.3">
      <c r="A20435" s="286" t="str">
        <f t="shared" si="638"/>
        <v>2020</v>
      </c>
      <c r="B20435" s="205" t="s">
        <v>691</v>
      </c>
      <c r="C20435" s="205" t="s">
        <v>692</v>
      </c>
      <c r="D20435" s="72" t="str">
        <f t="shared" si="639"/>
        <v>out/2020</v>
      </c>
      <c r="E20435" s="206">
        <v>44118</v>
      </c>
      <c r="F20435" s="205">
        <v>48</v>
      </c>
      <c r="G20435" s="205" t="s">
        <v>287</v>
      </c>
      <c r="H20435" s="207" t="s">
        <v>3030</v>
      </c>
      <c r="I20435" s="207" t="s">
        <v>235</v>
      </c>
      <c r="J20435" s="208">
        <v>-43918.79</v>
      </c>
      <c r="K20435" s="79" t="str">
        <f>IFERROR(IFERROR(VLOOKUP(I20435,'DE-PARA'!B:D,3,0),VLOOKUP(I20435,'DE-PARA'!C:D,2,0)),"NÃO ENCONTRADO")</f>
        <v>Pessoal</v>
      </c>
      <c r="L20435" s="56" t="str">
        <f>VLOOKUP(K20435,'Base -Receita-Despesa'!$B:$AS,1,FALSE)</f>
        <v>Pessoal</v>
      </c>
    </row>
    <row r="20436" spans="1:12" x14ac:dyDescent="0.3">
      <c r="A20436" s="286" t="str">
        <f t="shared" si="638"/>
        <v>2020</v>
      </c>
      <c r="B20436" s="205" t="s">
        <v>691</v>
      </c>
      <c r="C20436" s="205" t="s">
        <v>692</v>
      </c>
      <c r="D20436" s="72" t="str">
        <f t="shared" si="639"/>
        <v>out/2020</v>
      </c>
      <c r="E20436" s="206">
        <v>44118</v>
      </c>
      <c r="F20436" s="205">
        <v>49</v>
      </c>
      <c r="G20436" s="205" t="s">
        <v>287</v>
      </c>
      <c r="H20436" s="207" t="s">
        <v>3030</v>
      </c>
      <c r="I20436" s="207" t="s">
        <v>235</v>
      </c>
      <c r="J20436" s="208">
        <v>-26284.16</v>
      </c>
      <c r="K20436" s="79" t="str">
        <f>IFERROR(IFERROR(VLOOKUP(I20436,'DE-PARA'!B:D,3,0),VLOOKUP(I20436,'DE-PARA'!C:D,2,0)),"NÃO ENCONTRADO")</f>
        <v>Pessoal</v>
      </c>
      <c r="L20436" s="56" t="str">
        <f>VLOOKUP(K20436,'Base -Receita-Despesa'!$B:$AS,1,FALSE)</f>
        <v>Pessoal</v>
      </c>
    </row>
    <row r="20437" spans="1:12" x14ac:dyDescent="0.3">
      <c r="A20437" s="286" t="str">
        <f t="shared" si="638"/>
        <v>2020</v>
      </c>
      <c r="B20437" s="205" t="s">
        <v>691</v>
      </c>
      <c r="C20437" s="205" t="s">
        <v>692</v>
      </c>
      <c r="D20437" s="72" t="str">
        <f t="shared" si="639"/>
        <v>out/2020</v>
      </c>
      <c r="E20437" s="206">
        <v>44118</v>
      </c>
      <c r="F20437" s="205">
        <v>51</v>
      </c>
      <c r="G20437" s="205" t="s">
        <v>287</v>
      </c>
      <c r="H20437" s="207" t="s">
        <v>3030</v>
      </c>
      <c r="I20437" s="207" t="s">
        <v>235</v>
      </c>
      <c r="J20437" s="208">
        <v>-6336.8</v>
      </c>
      <c r="K20437" s="79" t="str">
        <f>IFERROR(IFERROR(VLOOKUP(I20437,'DE-PARA'!B:D,3,0),VLOOKUP(I20437,'DE-PARA'!C:D,2,0)),"NÃO ENCONTRADO")</f>
        <v>Pessoal</v>
      </c>
      <c r="L20437" s="56" t="str">
        <f>VLOOKUP(K20437,'Base -Receita-Despesa'!$B:$AS,1,FALSE)</f>
        <v>Pessoal</v>
      </c>
    </row>
    <row r="20438" spans="1:12" x14ac:dyDescent="0.3">
      <c r="A20438" s="286" t="str">
        <f t="shared" si="638"/>
        <v>2020</v>
      </c>
      <c r="B20438" s="205" t="s">
        <v>691</v>
      </c>
      <c r="C20438" s="205" t="s">
        <v>692</v>
      </c>
      <c r="D20438" s="72" t="str">
        <f t="shared" si="639"/>
        <v>out/2020</v>
      </c>
      <c r="E20438" s="206">
        <v>44118</v>
      </c>
      <c r="F20438" s="205">
        <v>130</v>
      </c>
      <c r="G20438" s="205" t="s">
        <v>287</v>
      </c>
      <c r="H20438" s="207" t="s">
        <v>1017</v>
      </c>
      <c r="I20438" s="207" t="s">
        <v>235</v>
      </c>
      <c r="J20438" s="208">
        <v>-67341.63</v>
      </c>
      <c r="K20438" s="79" t="str">
        <f>IFERROR(IFERROR(VLOOKUP(I20438,'DE-PARA'!B:D,3,0),VLOOKUP(I20438,'DE-PARA'!C:D,2,0)),"NÃO ENCONTRADO")</f>
        <v>Pessoal</v>
      </c>
      <c r="L20438" s="56" t="str">
        <f>VLOOKUP(K20438,'Base -Receita-Despesa'!$B:$AS,1,FALSE)</f>
        <v>Pessoal</v>
      </c>
    </row>
    <row r="20439" spans="1:12" x14ac:dyDescent="0.3">
      <c r="A20439" s="286" t="str">
        <f t="shared" si="638"/>
        <v>2020</v>
      </c>
      <c r="B20439" s="205" t="s">
        <v>691</v>
      </c>
      <c r="C20439" s="205" t="s">
        <v>692</v>
      </c>
      <c r="D20439" s="72" t="str">
        <f t="shared" si="639"/>
        <v>out/2020</v>
      </c>
      <c r="E20439" s="206">
        <v>44118</v>
      </c>
      <c r="F20439" s="205">
        <v>134</v>
      </c>
      <c r="G20439" s="205" t="s">
        <v>287</v>
      </c>
      <c r="H20439" s="207" t="s">
        <v>1017</v>
      </c>
      <c r="I20439" s="207" t="s">
        <v>235</v>
      </c>
      <c r="J20439" s="208">
        <v>-18619.810000000001</v>
      </c>
      <c r="K20439" s="79" t="str">
        <f>IFERROR(IFERROR(VLOOKUP(I20439,'DE-PARA'!B:D,3,0),VLOOKUP(I20439,'DE-PARA'!C:D,2,0)),"NÃO ENCONTRADO")</f>
        <v>Pessoal</v>
      </c>
      <c r="L20439" s="56" t="str">
        <f>VLOOKUP(K20439,'Base -Receita-Despesa'!$B:$AS,1,FALSE)</f>
        <v>Pessoal</v>
      </c>
    </row>
    <row r="20440" spans="1:12" x14ac:dyDescent="0.3">
      <c r="A20440" s="286" t="str">
        <f t="shared" si="638"/>
        <v>2020</v>
      </c>
      <c r="B20440" s="205" t="s">
        <v>691</v>
      </c>
      <c r="C20440" s="205" t="s">
        <v>692</v>
      </c>
      <c r="D20440" s="72" t="str">
        <f t="shared" si="639"/>
        <v>out/2020</v>
      </c>
      <c r="E20440" s="206">
        <v>44118</v>
      </c>
      <c r="F20440" s="205">
        <v>131</v>
      </c>
      <c r="G20440" s="205" t="s">
        <v>287</v>
      </c>
      <c r="H20440" s="207" t="s">
        <v>1017</v>
      </c>
      <c r="I20440" s="207" t="s">
        <v>235</v>
      </c>
      <c r="J20440" s="208">
        <v>-5690.84</v>
      </c>
      <c r="K20440" s="79" t="str">
        <f>IFERROR(IFERROR(VLOOKUP(I20440,'DE-PARA'!B:D,3,0),VLOOKUP(I20440,'DE-PARA'!C:D,2,0)),"NÃO ENCONTRADO")</f>
        <v>Pessoal</v>
      </c>
      <c r="L20440" s="56" t="str">
        <f>VLOOKUP(K20440,'Base -Receita-Despesa'!$B:$AS,1,FALSE)</f>
        <v>Pessoal</v>
      </c>
    </row>
    <row r="20441" spans="1:12" x14ac:dyDescent="0.3">
      <c r="A20441" s="286" t="str">
        <f t="shared" si="638"/>
        <v>2020</v>
      </c>
      <c r="B20441" s="205" t="s">
        <v>691</v>
      </c>
      <c r="C20441" s="205" t="s">
        <v>692</v>
      </c>
      <c r="D20441" s="72" t="str">
        <f t="shared" si="639"/>
        <v>out/2020</v>
      </c>
      <c r="E20441" s="206">
        <v>44118</v>
      </c>
      <c r="F20441" s="205">
        <v>19</v>
      </c>
      <c r="G20441" s="205" t="s">
        <v>287</v>
      </c>
      <c r="H20441" s="207" t="s">
        <v>3023</v>
      </c>
      <c r="I20441" s="207" t="s">
        <v>235</v>
      </c>
      <c r="J20441" s="208">
        <v>-12364.73</v>
      </c>
      <c r="K20441" s="79" t="str">
        <f>IFERROR(IFERROR(VLOOKUP(I20441,'DE-PARA'!B:D,3,0),VLOOKUP(I20441,'DE-PARA'!C:D,2,0)),"NÃO ENCONTRADO")</f>
        <v>Pessoal</v>
      </c>
      <c r="L20441" s="56" t="str">
        <f>VLOOKUP(K20441,'Base -Receita-Despesa'!$B:$AS,1,FALSE)</f>
        <v>Pessoal</v>
      </c>
    </row>
    <row r="20442" spans="1:12" x14ac:dyDescent="0.3">
      <c r="A20442" s="286" t="str">
        <f t="shared" si="638"/>
        <v>2020</v>
      </c>
      <c r="B20442" s="205" t="s">
        <v>691</v>
      </c>
      <c r="C20442" s="205" t="s">
        <v>692</v>
      </c>
      <c r="D20442" s="72" t="str">
        <f t="shared" si="639"/>
        <v>out/2020</v>
      </c>
      <c r="E20442" s="206">
        <v>44118</v>
      </c>
      <c r="F20442" s="205">
        <v>20</v>
      </c>
      <c r="G20442" s="205" t="s">
        <v>287</v>
      </c>
      <c r="H20442" s="207" t="s">
        <v>3023</v>
      </c>
      <c r="I20442" s="207" t="s">
        <v>235</v>
      </c>
      <c r="J20442" s="208">
        <v>-61096.35</v>
      </c>
      <c r="K20442" s="79" t="str">
        <f>IFERROR(IFERROR(VLOOKUP(I20442,'DE-PARA'!B:D,3,0),VLOOKUP(I20442,'DE-PARA'!C:D,2,0)),"NÃO ENCONTRADO")</f>
        <v>Pessoal</v>
      </c>
      <c r="L20442" s="56" t="str">
        <f>VLOOKUP(K20442,'Base -Receita-Despesa'!$B:$AS,1,FALSE)</f>
        <v>Pessoal</v>
      </c>
    </row>
    <row r="20443" spans="1:12" x14ac:dyDescent="0.3">
      <c r="A20443" s="286" t="str">
        <f t="shared" si="638"/>
        <v>2020</v>
      </c>
      <c r="B20443" s="205" t="s">
        <v>691</v>
      </c>
      <c r="C20443" s="205" t="s">
        <v>692</v>
      </c>
      <c r="D20443" s="72" t="str">
        <f t="shared" si="639"/>
        <v>out/2020</v>
      </c>
      <c r="E20443" s="206">
        <v>44118</v>
      </c>
      <c r="F20443" s="205">
        <v>21</v>
      </c>
      <c r="G20443" s="205" t="s">
        <v>287</v>
      </c>
      <c r="H20443" s="207" t="s">
        <v>3023</v>
      </c>
      <c r="I20443" s="207" t="s">
        <v>235</v>
      </c>
      <c r="J20443" s="208">
        <v>-12364.73</v>
      </c>
      <c r="K20443" s="79" t="str">
        <f>IFERROR(IFERROR(VLOOKUP(I20443,'DE-PARA'!B:D,3,0),VLOOKUP(I20443,'DE-PARA'!C:D,2,0)),"NÃO ENCONTRADO")</f>
        <v>Pessoal</v>
      </c>
      <c r="L20443" s="56" t="str">
        <f>VLOOKUP(K20443,'Base -Receita-Despesa'!$B:$AS,1,FALSE)</f>
        <v>Pessoal</v>
      </c>
    </row>
    <row r="20444" spans="1:12" x14ac:dyDescent="0.3">
      <c r="A20444" s="286" t="str">
        <f t="shared" si="638"/>
        <v>2020</v>
      </c>
      <c r="B20444" s="205" t="s">
        <v>691</v>
      </c>
      <c r="C20444" s="205" t="s">
        <v>692</v>
      </c>
      <c r="D20444" s="72" t="str">
        <f t="shared" si="639"/>
        <v>out/2020</v>
      </c>
      <c r="E20444" s="206">
        <v>44118</v>
      </c>
      <c r="F20444" s="205">
        <v>23</v>
      </c>
      <c r="G20444" s="205" t="s">
        <v>287</v>
      </c>
      <c r="H20444" s="207" t="s">
        <v>3023</v>
      </c>
      <c r="I20444" s="207" t="s">
        <v>235</v>
      </c>
      <c r="J20444" s="208">
        <v>-43148.28</v>
      </c>
      <c r="K20444" s="79" t="str">
        <f>IFERROR(IFERROR(VLOOKUP(I20444,'DE-PARA'!B:D,3,0),VLOOKUP(I20444,'DE-PARA'!C:D,2,0)),"NÃO ENCONTRADO")</f>
        <v>Pessoal</v>
      </c>
      <c r="L20444" s="56" t="str">
        <f>VLOOKUP(K20444,'Base -Receita-Despesa'!$B:$AS,1,FALSE)</f>
        <v>Pessoal</v>
      </c>
    </row>
    <row r="20445" spans="1:12" x14ac:dyDescent="0.3">
      <c r="A20445" s="286" t="str">
        <f t="shared" si="638"/>
        <v>2020</v>
      </c>
      <c r="B20445" s="205" t="s">
        <v>691</v>
      </c>
      <c r="C20445" s="205" t="s">
        <v>692</v>
      </c>
      <c r="D20445" s="72" t="str">
        <f t="shared" si="639"/>
        <v>out/2020</v>
      </c>
      <c r="E20445" s="206">
        <v>44118</v>
      </c>
      <c r="F20445" s="205">
        <v>24</v>
      </c>
      <c r="G20445" s="205" t="s">
        <v>287</v>
      </c>
      <c r="H20445" s="207" t="s">
        <v>3023</v>
      </c>
      <c r="I20445" s="207" t="s">
        <v>235</v>
      </c>
      <c r="J20445" s="208">
        <v>-8732.39</v>
      </c>
      <c r="K20445" s="79" t="str">
        <f>IFERROR(IFERROR(VLOOKUP(I20445,'DE-PARA'!B:D,3,0),VLOOKUP(I20445,'DE-PARA'!C:D,2,0)),"NÃO ENCONTRADO")</f>
        <v>Pessoal</v>
      </c>
      <c r="L20445" s="56" t="str">
        <f>VLOOKUP(K20445,'Base -Receita-Despesa'!$B:$AS,1,FALSE)</f>
        <v>Pessoal</v>
      </c>
    </row>
    <row r="20446" spans="1:12" x14ac:dyDescent="0.3">
      <c r="A20446" s="286" t="str">
        <f t="shared" si="638"/>
        <v>2020</v>
      </c>
      <c r="B20446" s="205" t="s">
        <v>691</v>
      </c>
      <c r="C20446" s="205" t="s">
        <v>692</v>
      </c>
      <c r="D20446" s="72" t="str">
        <f t="shared" si="639"/>
        <v>out/2020</v>
      </c>
      <c r="E20446" s="206">
        <v>44118</v>
      </c>
      <c r="F20446" s="205">
        <v>25</v>
      </c>
      <c r="G20446" s="205" t="s">
        <v>287</v>
      </c>
      <c r="H20446" s="207" t="s">
        <v>3023</v>
      </c>
      <c r="I20446" s="207" t="s">
        <v>235</v>
      </c>
      <c r="J20446" s="208">
        <v>-8732.39</v>
      </c>
      <c r="K20446" s="79" t="str">
        <f>IFERROR(IFERROR(VLOOKUP(I20446,'DE-PARA'!B:D,3,0),VLOOKUP(I20446,'DE-PARA'!C:D,2,0)),"NÃO ENCONTRADO")</f>
        <v>Pessoal</v>
      </c>
      <c r="L20446" s="56" t="str">
        <f>VLOOKUP(K20446,'Base -Receita-Despesa'!$B:$AS,1,FALSE)</f>
        <v>Pessoal</v>
      </c>
    </row>
    <row r="20447" spans="1:12" x14ac:dyDescent="0.3">
      <c r="A20447" s="286" t="str">
        <f t="shared" si="638"/>
        <v>2020</v>
      </c>
      <c r="B20447" s="205" t="s">
        <v>691</v>
      </c>
      <c r="C20447" s="205" t="s">
        <v>692</v>
      </c>
      <c r="D20447" s="72" t="str">
        <f t="shared" si="639"/>
        <v>out/2020</v>
      </c>
      <c r="E20447" s="206">
        <v>44118</v>
      </c>
      <c r="F20447" s="205">
        <v>48</v>
      </c>
      <c r="G20447" s="205" t="s">
        <v>287</v>
      </c>
      <c r="H20447" s="207" t="s">
        <v>3040</v>
      </c>
      <c r="I20447" s="207" t="s">
        <v>236</v>
      </c>
      <c r="J20447" s="208">
        <v>-20000</v>
      </c>
      <c r="K20447" s="79" t="str">
        <f>IFERROR(IFERROR(VLOOKUP(I20447,'DE-PARA'!B:D,3,0),VLOOKUP(I20447,'DE-PARA'!C:D,2,0)),"NÃO ENCONTRADO")</f>
        <v>Pessoal</v>
      </c>
      <c r="L20447" s="56" t="str">
        <f>VLOOKUP(K20447,'Base -Receita-Despesa'!$B:$AS,1,FALSE)</f>
        <v>Pessoal</v>
      </c>
    </row>
    <row r="20448" spans="1:12" x14ac:dyDescent="0.3">
      <c r="A20448" s="286" t="str">
        <f t="shared" si="638"/>
        <v>2020</v>
      </c>
      <c r="B20448" s="205" t="s">
        <v>691</v>
      </c>
      <c r="C20448" s="205" t="s">
        <v>692</v>
      </c>
      <c r="D20448" s="72" t="str">
        <f t="shared" si="639"/>
        <v>out/2020</v>
      </c>
      <c r="E20448" s="206">
        <v>44118</v>
      </c>
      <c r="F20448" s="205">
        <v>37700</v>
      </c>
      <c r="G20448" s="205" t="s">
        <v>287</v>
      </c>
      <c r="H20448" s="207" t="s">
        <v>1059</v>
      </c>
      <c r="I20448" s="207" t="s">
        <v>261</v>
      </c>
      <c r="J20448" s="208">
        <v>-5929.29</v>
      </c>
      <c r="K20448" s="79" t="str">
        <f>IFERROR(IFERROR(VLOOKUP(I20448,'DE-PARA'!B:D,3,0),VLOOKUP(I20448,'DE-PARA'!C:D,2,0)),"NÃO ENCONTRADO")</f>
        <v>Serviços</v>
      </c>
      <c r="L20448" s="56" t="str">
        <f>VLOOKUP(K20448,'Base -Receita-Despesa'!$B:$AS,1,FALSE)</f>
        <v>Serviços</v>
      </c>
    </row>
    <row r="20449" spans="1:12" x14ac:dyDescent="0.3">
      <c r="A20449" s="286" t="str">
        <f t="shared" si="638"/>
        <v>2020</v>
      </c>
      <c r="B20449" s="205" t="s">
        <v>691</v>
      </c>
      <c r="C20449" s="205" t="s">
        <v>692</v>
      </c>
      <c r="D20449" s="72" t="str">
        <f t="shared" si="639"/>
        <v>out/2020</v>
      </c>
      <c r="E20449" s="206">
        <v>44118</v>
      </c>
      <c r="F20449" s="205">
        <v>8</v>
      </c>
      <c r="G20449" s="205" t="s">
        <v>287</v>
      </c>
      <c r="H20449" s="207" t="s">
        <v>3212</v>
      </c>
      <c r="I20449" s="207" t="s">
        <v>236</v>
      </c>
      <c r="J20449" s="208">
        <v>-10000</v>
      </c>
      <c r="K20449" s="79" t="str">
        <f>IFERROR(IFERROR(VLOOKUP(I20449,'DE-PARA'!B:D,3,0),VLOOKUP(I20449,'DE-PARA'!C:D,2,0)),"NÃO ENCONTRADO")</f>
        <v>Pessoal</v>
      </c>
      <c r="L20449" s="56" t="str">
        <f>VLOOKUP(K20449,'Base -Receita-Despesa'!$B:$AS,1,FALSE)</f>
        <v>Pessoal</v>
      </c>
    </row>
    <row r="20450" spans="1:12" x14ac:dyDescent="0.3">
      <c r="A20450" s="286" t="str">
        <f t="shared" si="638"/>
        <v>2020</v>
      </c>
      <c r="B20450" s="205" t="s">
        <v>691</v>
      </c>
      <c r="C20450" s="205" t="s">
        <v>692</v>
      </c>
      <c r="D20450" s="72" t="str">
        <f t="shared" si="639"/>
        <v>out/2020</v>
      </c>
      <c r="E20450" s="206">
        <v>44118</v>
      </c>
      <c r="F20450" s="205" t="s">
        <v>210</v>
      </c>
      <c r="G20450" s="205" t="s">
        <v>287</v>
      </c>
      <c r="H20450" s="207" t="s">
        <v>196</v>
      </c>
      <c r="I20450" s="207" t="s">
        <v>130</v>
      </c>
      <c r="J20450" s="207">
        <v>-10</v>
      </c>
      <c r="K20450" s="79" t="str">
        <f>IFERROR(IFERROR(VLOOKUP(I20450,'DE-PARA'!B:D,3,0),VLOOKUP(I20450,'DE-PARA'!C:D,2,0)),"NÃO ENCONTRADO")</f>
        <v>Outras Saídas</v>
      </c>
      <c r="L20450" s="56" t="str">
        <f>VLOOKUP(K20450,'Base -Receita-Despesa'!$B:$AS,1,FALSE)</f>
        <v>Outras Saídas</v>
      </c>
    </row>
    <row r="20451" spans="1:12" x14ac:dyDescent="0.3">
      <c r="A20451" s="286" t="str">
        <f t="shared" si="638"/>
        <v>2020</v>
      </c>
      <c r="B20451" s="205" t="s">
        <v>691</v>
      </c>
      <c r="C20451" s="205" t="s">
        <v>692</v>
      </c>
      <c r="D20451" s="72" t="str">
        <f t="shared" si="639"/>
        <v>out/2020</v>
      </c>
      <c r="E20451" s="206">
        <v>44118</v>
      </c>
      <c r="F20451" s="205" t="s">
        <v>210</v>
      </c>
      <c r="G20451" s="205" t="s">
        <v>287</v>
      </c>
      <c r="H20451" s="207" t="s">
        <v>196</v>
      </c>
      <c r="I20451" s="207" t="s">
        <v>130</v>
      </c>
      <c r="J20451" s="207">
        <v>-10</v>
      </c>
      <c r="K20451" s="79" t="str">
        <f>IFERROR(IFERROR(VLOOKUP(I20451,'DE-PARA'!B:D,3,0),VLOOKUP(I20451,'DE-PARA'!C:D,2,0)),"NÃO ENCONTRADO")</f>
        <v>Outras Saídas</v>
      </c>
      <c r="L20451" s="56" t="str">
        <f>VLOOKUP(K20451,'Base -Receita-Despesa'!$B:$AS,1,FALSE)</f>
        <v>Outras Saídas</v>
      </c>
    </row>
    <row r="20452" spans="1:12" x14ac:dyDescent="0.3">
      <c r="A20452" s="286" t="str">
        <f t="shared" si="638"/>
        <v>2020</v>
      </c>
      <c r="B20452" s="205" t="s">
        <v>691</v>
      </c>
      <c r="C20452" s="205" t="s">
        <v>692</v>
      </c>
      <c r="D20452" s="72" t="str">
        <f t="shared" si="639"/>
        <v>out/2020</v>
      </c>
      <c r="E20452" s="206">
        <v>44118</v>
      </c>
      <c r="F20452" s="205" t="s">
        <v>210</v>
      </c>
      <c r="G20452" s="205" t="s">
        <v>287</v>
      </c>
      <c r="H20452" s="207" t="s">
        <v>196</v>
      </c>
      <c r="I20452" s="207" t="s">
        <v>130</v>
      </c>
      <c r="J20452" s="207">
        <v>-10</v>
      </c>
      <c r="K20452" s="79" t="str">
        <f>IFERROR(IFERROR(VLOOKUP(I20452,'DE-PARA'!B:D,3,0),VLOOKUP(I20452,'DE-PARA'!C:D,2,0)),"NÃO ENCONTRADO")</f>
        <v>Outras Saídas</v>
      </c>
      <c r="L20452" s="56" t="str">
        <f>VLOOKUP(K20452,'Base -Receita-Despesa'!$B:$AS,1,FALSE)</f>
        <v>Outras Saídas</v>
      </c>
    </row>
    <row r="20453" spans="1:12" x14ac:dyDescent="0.3">
      <c r="A20453" s="286" t="str">
        <f t="shared" si="638"/>
        <v>2020</v>
      </c>
      <c r="B20453" s="205" t="s">
        <v>693</v>
      </c>
      <c r="C20453" s="205" t="s">
        <v>692</v>
      </c>
      <c r="D20453" s="72" t="str">
        <f t="shared" si="639"/>
        <v>out/2020</v>
      </c>
      <c r="E20453" s="206">
        <v>44119</v>
      </c>
      <c r="F20453" s="205" t="s">
        <v>201</v>
      </c>
      <c r="G20453" s="205" t="s">
        <v>287</v>
      </c>
      <c r="H20453" s="207" t="s">
        <v>1887</v>
      </c>
      <c r="I20453" s="207" t="s">
        <v>123</v>
      </c>
      <c r="J20453" s="208">
        <v>-500000</v>
      </c>
      <c r="K20453" s="79" t="str">
        <f>IFERROR(IFERROR(VLOOKUP(I20453,'DE-PARA'!B:D,3,0),VLOOKUP(I20453,'DE-PARA'!C:D,2,0)),"NÃO ENCONTRADO")</f>
        <v>TEV – Transferências Entre Contas (Entradas)</v>
      </c>
      <c r="L20453" s="56" t="str">
        <f>VLOOKUP(K20453,'Base -Receita-Despesa'!$B:$AS,1,FALSE)</f>
        <v>TEV – Transferências Entre Contas (Entradas)</v>
      </c>
    </row>
    <row r="20454" spans="1:12" x14ac:dyDescent="0.3">
      <c r="A20454" s="286" t="str">
        <f t="shared" si="638"/>
        <v>2020</v>
      </c>
      <c r="B20454" s="205" t="s">
        <v>691</v>
      </c>
      <c r="C20454" s="205" t="s">
        <v>692</v>
      </c>
      <c r="D20454" s="72" t="str">
        <f t="shared" si="639"/>
        <v>out/2020</v>
      </c>
      <c r="E20454" s="206">
        <v>44119</v>
      </c>
      <c r="F20454" s="205" t="s">
        <v>201</v>
      </c>
      <c r="G20454" s="205" t="s">
        <v>287</v>
      </c>
      <c r="H20454" s="207" t="s">
        <v>1887</v>
      </c>
      <c r="I20454" s="207" t="s">
        <v>123</v>
      </c>
      <c r="J20454" s="208">
        <v>500000</v>
      </c>
      <c r="K20454" s="79" t="str">
        <f>IFERROR(IFERROR(VLOOKUP(I20454,'DE-PARA'!B:D,3,0),VLOOKUP(I20454,'DE-PARA'!C:D,2,0)),"NÃO ENCONTRADO")</f>
        <v>TEV – Transferências Entre Contas (Entradas)</v>
      </c>
      <c r="L20454" s="56" t="str">
        <f>VLOOKUP(K20454,'Base -Receita-Despesa'!$B:$AS,1,FALSE)</f>
        <v>TEV – Transferências Entre Contas (Entradas)</v>
      </c>
    </row>
    <row r="20455" spans="1:12" x14ac:dyDescent="0.3">
      <c r="A20455" s="286" t="str">
        <f t="shared" si="638"/>
        <v>2020</v>
      </c>
      <c r="B20455" s="205" t="s">
        <v>691</v>
      </c>
      <c r="C20455" s="205" t="s">
        <v>692</v>
      </c>
      <c r="D20455" s="72" t="str">
        <f t="shared" si="639"/>
        <v>out/2020</v>
      </c>
      <c r="E20455" s="206">
        <v>44119</v>
      </c>
      <c r="F20455" s="205">
        <v>347</v>
      </c>
      <c r="G20455" s="205" t="s">
        <v>287</v>
      </c>
      <c r="H20455" s="207" t="s">
        <v>3235</v>
      </c>
      <c r="I20455" s="207" t="s">
        <v>134</v>
      </c>
      <c r="J20455" s="208">
        <v>-7320.3</v>
      </c>
      <c r="K20455" s="79" t="str">
        <f>IFERROR(IFERROR(VLOOKUP(I20455,'DE-PARA'!B:D,3,0),VLOOKUP(I20455,'DE-PARA'!C:D,2,0)),"NÃO ENCONTRADO")</f>
        <v>Serviços</v>
      </c>
      <c r="L20455" s="56" t="str">
        <f>VLOOKUP(K20455,'Base -Receita-Despesa'!$B:$AS,1,FALSE)</f>
        <v>Serviços</v>
      </c>
    </row>
    <row r="20456" spans="1:12" x14ac:dyDescent="0.3">
      <c r="A20456" s="286" t="str">
        <f t="shared" si="638"/>
        <v>2020</v>
      </c>
      <c r="B20456" s="205" t="s">
        <v>691</v>
      </c>
      <c r="C20456" s="205" t="s">
        <v>692</v>
      </c>
      <c r="D20456" s="72" t="str">
        <f t="shared" si="639"/>
        <v>out/2020</v>
      </c>
      <c r="E20456" s="206">
        <v>44119</v>
      </c>
      <c r="F20456" s="205">
        <v>315</v>
      </c>
      <c r="G20456" s="205" t="s">
        <v>287</v>
      </c>
      <c r="H20456" s="207" t="s">
        <v>3235</v>
      </c>
      <c r="I20456" s="207" t="s">
        <v>134</v>
      </c>
      <c r="J20456" s="208">
        <v>-7320.3</v>
      </c>
      <c r="K20456" s="79" t="str">
        <f>IFERROR(IFERROR(VLOOKUP(I20456,'DE-PARA'!B:D,3,0),VLOOKUP(I20456,'DE-PARA'!C:D,2,0)),"NÃO ENCONTRADO")</f>
        <v>Serviços</v>
      </c>
      <c r="L20456" s="56" t="str">
        <f>VLOOKUP(K20456,'Base -Receita-Despesa'!$B:$AS,1,FALSE)</f>
        <v>Serviços</v>
      </c>
    </row>
    <row r="20457" spans="1:12" x14ac:dyDescent="0.3">
      <c r="A20457" s="286" t="str">
        <f t="shared" si="638"/>
        <v>2020</v>
      </c>
      <c r="B20457" s="205" t="s">
        <v>691</v>
      </c>
      <c r="C20457" s="205" t="s">
        <v>692</v>
      </c>
      <c r="D20457" s="72" t="str">
        <f t="shared" si="639"/>
        <v>out/2020</v>
      </c>
      <c r="E20457" s="206">
        <v>44119</v>
      </c>
      <c r="F20457" s="205">
        <v>129130</v>
      </c>
      <c r="G20457" s="205" t="s">
        <v>287</v>
      </c>
      <c r="H20457" s="207" t="s">
        <v>2308</v>
      </c>
      <c r="I20457" s="207" t="s">
        <v>251</v>
      </c>
      <c r="J20457" s="208">
        <v>-6602.82</v>
      </c>
      <c r="K20457" s="79" t="str">
        <f>IFERROR(IFERROR(VLOOKUP(I20457,'DE-PARA'!B:D,3,0),VLOOKUP(I20457,'DE-PARA'!C:D,2,0)),"NÃO ENCONTRADO")</f>
        <v>Materiais</v>
      </c>
      <c r="L20457" s="56" t="str">
        <f>VLOOKUP(K20457,'Base -Receita-Despesa'!$B:$AS,1,FALSE)</f>
        <v>Materiais</v>
      </c>
    </row>
    <row r="20458" spans="1:12" x14ac:dyDescent="0.3">
      <c r="A20458" s="286" t="str">
        <f t="shared" si="638"/>
        <v>2020</v>
      </c>
      <c r="B20458" s="205" t="s">
        <v>691</v>
      </c>
      <c r="C20458" s="205" t="s">
        <v>692</v>
      </c>
      <c r="D20458" s="72" t="str">
        <f t="shared" si="639"/>
        <v>out/2020</v>
      </c>
      <c r="E20458" s="206">
        <v>44119</v>
      </c>
      <c r="F20458" s="205" t="s">
        <v>1886</v>
      </c>
      <c r="G20458" s="205" t="s">
        <v>287</v>
      </c>
      <c r="H20458" s="207" t="s">
        <v>3252</v>
      </c>
      <c r="I20458" s="207" t="s">
        <v>124</v>
      </c>
      <c r="J20458" s="208">
        <v>-61683.360000000001</v>
      </c>
      <c r="K20458" s="79" t="str">
        <f>IFERROR(IFERROR(VLOOKUP(I20458,'DE-PARA'!B:D,3,0),VLOOKUP(I20458,'DE-PARA'!C:D,2,0)),"NÃO ENCONTRADO")</f>
        <v>Encargos sobre Folha de Pagamento</v>
      </c>
      <c r="L20458" s="56" t="str">
        <f>VLOOKUP(K20458,'Base -Receita-Despesa'!$B:$AS,1,FALSE)</f>
        <v>Encargos sobre Folha de Pagamento</v>
      </c>
    </row>
    <row r="20459" spans="1:12" x14ac:dyDescent="0.3">
      <c r="A20459" s="286" t="str">
        <f t="shared" si="638"/>
        <v>2020</v>
      </c>
      <c r="B20459" s="205" t="s">
        <v>691</v>
      </c>
      <c r="C20459" s="205" t="s">
        <v>692</v>
      </c>
      <c r="D20459" s="72" t="str">
        <f t="shared" si="639"/>
        <v>out/2020</v>
      </c>
      <c r="E20459" s="206">
        <v>44119</v>
      </c>
      <c r="F20459" s="205" t="s">
        <v>1886</v>
      </c>
      <c r="G20459" s="205" t="s">
        <v>287</v>
      </c>
      <c r="H20459" s="207" t="s">
        <v>3252</v>
      </c>
      <c r="I20459" s="207" t="s">
        <v>189</v>
      </c>
      <c r="J20459" s="208">
        <v>-7093.58</v>
      </c>
      <c r="K20459" s="79" t="str">
        <f>IFERROR(IFERROR(VLOOKUP(I20459,'DE-PARA'!B:D,3,0),VLOOKUP(I20459,'DE-PARA'!C:D,2,0)),"NÃO ENCONTRADO")</f>
        <v>Outras Saídas</v>
      </c>
      <c r="L20459" s="56" t="str">
        <f>VLOOKUP(K20459,'Base -Receita-Despesa'!$B:$AS,1,FALSE)</f>
        <v>Outras Saídas</v>
      </c>
    </row>
    <row r="20460" spans="1:12" x14ac:dyDescent="0.3">
      <c r="A20460" s="286" t="str">
        <f t="shared" si="638"/>
        <v>2020</v>
      </c>
      <c r="B20460" s="205" t="s">
        <v>691</v>
      </c>
      <c r="C20460" s="205" t="s">
        <v>692</v>
      </c>
      <c r="D20460" s="72" t="str">
        <f t="shared" si="639"/>
        <v>out/2020</v>
      </c>
      <c r="E20460" s="206">
        <v>44119</v>
      </c>
      <c r="F20460" s="205">
        <v>2009010271381</v>
      </c>
      <c r="G20460" s="205" t="s">
        <v>287</v>
      </c>
      <c r="H20460" s="207" t="s">
        <v>605</v>
      </c>
      <c r="I20460" s="207" t="s">
        <v>135</v>
      </c>
      <c r="J20460" s="208">
        <v>-3443.81</v>
      </c>
      <c r="K20460" s="79" t="str">
        <f>IFERROR(IFERROR(VLOOKUP(I20460,'DE-PARA'!B:D,3,0),VLOOKUP(I20460,'DE-PARA'!C:D,2,0)),"NÃO ENCONTRADO")</f>
        <v>Concessionárias (água, luz e telefone)</v>
      </c>
      <c r="L20460" s="56" t="str">
        <f>VLOOKUP(K20460,'Base -Receita-Despesa'!$B:$AS,1,FALSE)</f>
        <v>Concessionárias (água, luz e telefone)</v>
      </c>
    </row>
    <row r="20461" spans="1:12" x14ac:dyDescent="0.3">
      <c r="A20461" s="286" t="str">
        <f t="shared" si="638"/>
        <v>2020</v>
      </c>
      <c r="B20461" s="205" t="s">
        <v>691</v>
      </c>
      <c r="C20461" s="205" t="s">
        <v>692</v>
      </c>
      <c r="D20461" s="72" t="str">
        <f t="shared" si="639"/>
        <v>out/2020</v>
      </c>
      <c r="E20461" s="206">
        <v>44119</v>
      </c>
      <c r="F20461" s="205">
        <v>222076</v>
      </c>
      <c r="G20461" s="205" t="s">
        <v>287</v>
      </c>
      <c r="H20461" s="207" t="s">
        <v>999</v>
      </c>
      <c r="I20461" s="207" t="s">
        <v>248</v>
      </c>
      <c r="J20461" s="208">
        <v>-19594.3</v>
      </c>
      <c r="K20461" s="79" t="str">
        <f>IFERROR(IFERROR(VLOOKUP(I20461,'DE-PARA'!B:D,3,0),VLOOKUP(I20461,'DE-PARA'!C:D,2,0)),"NÃO ENCONTRADO")</f>
        <v>Materiais</v>
      </c>
      <c r="L20461" s="56" t="str">
        <f>VLOOKUP(K20461,'Base -Receita-Despesa'!$B:$AS,1,FALSE)</f>
        <v>Materiais</v>
      </c>
    </row>
    <row r="20462" spans="1:12" x14ac:dyDescent="0.3">
      <c r="A20462" s="286" t="str">
        <f t="shared" si="638"/>
        <v>2020</v>
      </c>
      <c r="B20462" s="205" t="s">
        <v>691</v>
      </c>
      <c r="C20462" s="205" t="s">
        <v>692</v>
      </c>
      <c r="D20462" s="72" t="str">
        <f t="shared" si="639"/>
        <v>out/2020</v>
      </c>
      <c r="E20462" s="206">
        <v>44119</v>
      </c>
      <c r="F20462" s="205">
        <v>222076</v>
      </c>
      <c r="G20462" s="205" t="s">
        <v>287</v>
      </c>
      <c r="H20462" s="207" t="s">
        <v>999</v>
      </c>
      <c r="I20462" s="207" t="s">
        <v>189</v>
      </c>
      <c r="J20462" s="207">
        <v>-267.33</v>
      </c>
      <c r="K20462" s="79" t="str">
        <f>IFERROR(IFERROR(VLOOKUP(I20462,'DE-PARA'!B:D,3,0),VLOOKUP(I20462,'DE-PARA'!C:D,2,0)),"NÃO ENCONTRADO")</f>
        <v>Outras Saídas</v>
      </c>
      <c r="L20462" s="56" t="str">
        <f>VLOOKUP(K20462,'Base -Receita-Despesa'!$B:$AS,1,FALSE)</f>
        <v>Outras Saídas</v>
      </c>
    </row>
    <row r="20463" spans="1:12" x14ac:dyDescent="0.3">
      <c r="A20463" s="286" t="str">
        <f t="shared" si="638"/>
        <v>2020</v>
      </c>
      <c r="B20463" s="205" t="s">
        <v>691</v>
      </c>
      <c r="C20463" s="205" t="s">
        <v>692</v>
      </c>
      <c r="D20463" s="72" t="str">
        <f t="shared" si="639"/>
        <v>out/2020</v>
      </c>
      <c r="E20463" s="206">
        <v>44119</v>
      </c>
      <c r="F20463" s="205">
        <v>221010</v>
      </c>
      <c r="G20463" s="205" t="s">
        <v>287</v>
      </c>
      <c r="H20463" s="207" t="s">
        <v>999</v>
      </c>
      <c r="I20463" s="207" t="s">
        <v>248</v>
      </c>
      <c r="J20463" s="208">
        <v>-12557.7</v>
      </c>
      <c r="K20463" s="79" t="str">
        <f>IFERROR(IFERROR(VLOOKUP(I20463,'DE-PARA'!B:D,3,0),VLOOKUP(I20463,'DE-PARA'!C:D,2,0)),"NÃO ENCONTRADO")</f>
        <v>Materiais</v>
      </c>
      <c r="L20463" s="56" t="str">
        <f>VLOOKUP(K20463,'Base -Receita-Despesa'!$B:$AS,1,FALSE)</f>
        <v>Materiais</v>
      </c>
    </row>
    <row r="20464" spans="1:12" x14ac:dyDescent="0.3">
      <c r="A20464" s="286" t="str">
        <f t="shared" si="638"/>
        <v>2020</v>
      </c>
      <c r="B20464" s="205" t="s">
        <v>691</v>
      </c>
      <c r="C20464" s="205" t="s">
        <v>692</v>
      </c>
      <c r="D20464" s="72" t="str">
        <f t="shared" si="639"/>
        <v>out/2020</v>
      </c>
      <c r="E20464" s="206">
        <v>44119</v>
      </c>
      <c r="F20464" s="205">
        <v>221010</v>
      </c>
      <c r="G20464" s="205" t="s">
        <v>287</v>
      </c>
      <c r="H20464" s="207" t="s">
        <v>999</v>
      </c>
      <c r="I20464" s="207" t="s">
        <v>189</v>
      </c>
      <c r="J20464" s="207">
        <v>-411.82</v>
      </c>
      <c r="K20464" s="79" t="str">
        <f>IFERROR(IFERROR(VLOOKUP(I20464,'DE-PARA'!B:D,3,0),VLOOKUP(I20464,'DE-PARA'!C:D,2,0)),"NÃO ENCONTRADO")</f>
        <v>Outras Saídas</v>
      </c>
      <c r="L20464" s="56" t="str">
        <f>VLOOKUP(K20464,'Base -Receita-Despesa'!$B:$AS,1,FALSE)</f>
        <v>Outras Saídas</v>
      </c>
    </row>
    <row r="20465" spans="1:12" x14ac:dyDescent="0.3">
      <c r="A20465" s="286" t="str">
        <f t="shared" si="638"/>
        <v>2020</v>
      </c>
      <c r="B20465" s="205" t="s">
        <v>691</v>
      </c>
      <c r="C20465" s="205" t="s">
        <v>692</v>
      </c>
      <c r="D20465" s="72" t="str">
        <f t="shared" si="639"/>
        <v>out/2020</v>
      </c>
      <c r="E20465" s="206">
        <v>44119</v>
      </c>
      <c r="F20465" s="205">
        <v>220119</v>
      </c>
      <c r="G20465" s="205" t="s">
        <v>289</v>
      </c>
      <c r="H20465" s="207" t="s">
        <v>999</v>
      </c>
      <c r="I20465" s="207" t="s">
        <v>248</v>
      </c>
      <c r="J20465" s="208">
        <v>-8429.65</v>
      </c>
      <c r="K20465" s="79" t="str">
        <f>IFERROR(IFERROR(VLOOKUP(I20465,'DE-PARA'!B:D,3,0),VLOOKUP(I20465,'DE-PARA'!C:D,2,0)),"NÃO ENCONTRADO")</f>
        <v>Materiais</v>
      </c>
      <c r="L20465" s="56" t="str">
        <f>VLOOKUP(K20465,'Base -Receita-Despesa'!$B:$AS,1,FALSE)</f>
        <v>Materiais</v>
      </c>
    </row>
    <row r="20466" spans="1:12" x14ac:dyDescent="0.3">
      <c r="A20466" s="286" t="str">
        <f t="shared" si="638"/>
        <v>2020</v>
      </c>
      <c r="B20466" s="205" t="s">
        <v>691</v>
      </c>
      <c r="C20466" s="205" t="s">
        <v>692</v>
      </c>
      <c r="D20466" s="72" t="str">
        <f t="shared" si="639"/>
        <v>out/2020</v>
      </c>
      <c r="E20466" s="206">
        <v>44119</v>
      </c>
      <c r="F20466" s="205">
        <v>220119</v>
      </c>
      <c r="G20466" s="205" t="s">
        <v>289</v>
      </c>
      <c r="H20466" s="207" t="s">
        <v>999</v>
      </c>
      <c r="I20466" s="207" t="s">
        <v>189</v>
      </c>
      <c r="J20466" s="207">
        <v>-276.97000000000003</v>
      </c>
      <c r="K20466" s="79" t="str">
        <f>IFERROR(IFERROR(VLOOKUP(I20466,'DE-PARA'!B:D,3,0),VLOOKUP(I20466,'DE-PARA'!C:D,2,0)),"NÃO ENCONTRADO")</f>
        <v>Outras Saídas</v>
      </c>
      <c r="L20466" s="56" t="str">
        <f>VLOOKUP(K20466,'Base -Receita-Despesa'!$B:$AS,1,FALSE)</f>
        <v>Outras Saídas</v>
      </c>
    </row>
    <row r="20467" spans="1:12" x14ac:dyDescent="0.3">
      <c r="A20467" s="286" t="str">
        <f t="shared" si="638"/>
        <v>2020</v>
      </c>
      <c r="B20467" s="205" t="s">
        <v>691</v>
      </c>
      <c r="C20467" s="205" t="s">
        <v>692</v>
      </c>
      <c r="D20467" s="72" t="str">
        <f t="shared" si="639"/>
        <v>out/2020</v>
      </c>
      <c r="E20467" s="206">
        <v>44119</v>
      </c>
      <c r="F20467" s="205">
        <v>131059</v>
      </c>
      <c r="G20467" s="205" t="s">
        <v>287</v>
      </c>
      <c r="H20467" s="207" t="s">
        <v>178</v>
      </c>
      <c r="I20467" s="207" t="s">
        <v>241</v>
      </c>
      <c r="J20467" s="208">
        <v>-1045</v>
      </c>
      <c r="K20467" s="79" t="str">
        <f>IFERROR(IFERROR(VLOOKUP(I20467,'DE-PARA'!B:D,3,0),VLOOKUP(I20467,'DE-PARA'!C:D,2,0)),"NÃO ENCONTRADO")</f>
        <v>Materiais</v>
      </c>
      <c r="L20467" s="56" t="str">
        <f>VLOOKUP(K20467,'Base -Receita-Despesa'!$B:$AS,1,FALSE)</f>
        <v>Materiais</v>
      </c>
    </row>
    <row r="20468" spans="1:12" x14ac:dyDescent="0.3">
      <c r="A20468" s="286" t="str">
        <f t="shared" si="638"/>
        <v>2020</v>
      </c>
      <c r="B20468" s="205" t="s">
        <v>691</v>
      </c>
      <c r="C20468" s="205" t="s">
        <v>692</v>
      </c>
      <c r="D20468" s="72" t="str">
        <f t="shared" si="639"/>
        <v>out/2020</v>
      </c>
      <c r="E20468" s="206">
        <v>44119</v>
      </c>
      <c r="F20468" s="205">
        <v>128658</v>
      </c>
      <c r="G20468" s="205" t="s">
        <v>287</v>
      </c>
      <c r="H20468" s="207" t="s">
        <v>178</v>
      </c>
      <c r="I20468" s="207" t="s">
        <v>241</v>
      </c>
      <c r="J20468" s="208">
        <v>-3150</v>
      </c>
      <c r="K20468" s="79" t="str">
        <f>IFERROR(IFERROR(VLOOKUP(I20468,'DE-PARA'!B:D,3,0),VLOOKUP(I20468,'DE-PARA'!C:D,2,0)),"NÃO ENCONTRADO")</f>
        <v>Materiais</v>
      </c>
      <c r="L20468" s="56" t="str">
        <f>VLOOKUP(K20468,'Base -Receita-Despesa'!$B:$AS,1,FALSE)</f>
        <v>Materiais</v>
      </c>
    </row>
    <row r="20469" spans="1:12" x14ac:dyDescent="0.3">
      <c r="A20469" s="286" t="str">
        <f t="shared" si="638"/>
        <v>2020</v>
      </c>
      <c r="B20469" s="205" t="s">
        <v>691</v>
      </c>
      <c r="C20469" s="205" t="s">
        <v>692</v>
      </c>
      <c r="D20469" s="72" t="str">
        <f t="shared" si="639"/>
        <v>out/2020</v>
      </c>
      <c r="E20469" s="206">
        <v>44119</v>
      </c>
      <c r="F20469" s="205">
        <v>130320</v>
      </c>
      <c r="G20469" s="205" t="s">
        <v>287</v>
      </c>
      <c r="H20469" s="207" t="s">
        <v>178</v>
      </c>
      <c r="I20469" s="207" t="s">
        <v>241</v>
      </c>
      <c r="J20469" s="207">
        <v>-602.79999999999995</v>
      </c>
      <c r="K20469" s="79" t="str">
        <f>IFERROR(IFERROR(VLOOKUP(I20469,'DE-PARA'!B:D,3,0),VLOOKUP(I20469,'DE-PARA'!C:D,2,0)),"NÃO ENCONTRADO")</f>
        <v>Materiais</v>
      </c>
      <c r="L20469" s="56" t="str">
        <f>VLOOKUP(K20469,'Base -Receita-Despesa'!$B:$AS,1,FALSE)</f>
        <v>Materiais</v>
      </c>
    </row>
    <row r="20470" spans="1:12" x14ac:dyDescent="0.3">
      <c r="A20470" s="286" t="str">
        <f t="shared" si="638"/>
        <v>2020</v>
      </c>
      <c r="B20470" s="205" t="s">
        <v>691</v>
      </c>
      <c r="C20470" s="205" t="s">
        <v>692</v>
      </c>
      <c r="D20470" s="72" t="str">
        <f t="shared" si="639"/>
        <v>out/2020</v>
      </c>
      <c r="E20470" s="206">
        <v>44119</v>
      </c>
      <c r="F20470" s="205">
        <v>130313</v>
      </c>
      <c r="G20470" s="205" t="s">
        <v>287</v>
      </c>
      <c r="H20470" s="207" t="s">
        <v>178</v>
      </c>
      <c r="I20470" s="207" t="s">
        <v>240</v>
      </c>
      <c r="J20470" s="208">
        <v>-2840</v>
      </c>
      <c r="K20470" s="79" t="str">
        <f>IFERROR(IFERROR(VLOOKUP(I20470,'DE-PARA'!B:D,3,0),VLOOKUP(I20470,'DE-PARA'!C:D,2,0)),"NÃO ENCONTRADO")</f>
        <v>Materiais</v>
      </c>
      <c r="L20470" s="56" t="str">
        <f>VLOOKUP(K20470,'Base -Receita-Despesa'!$B:$AS,1,FALSE)</f>
        <v>Materiais</v>
      </c>
    </row>
    <row r="20471" spans="1:12" x14ac:dyDescent="0.3">
      <c r="A20471" s="286" t="str">
        <f t="shared" ref="A20471:A20534" si="640">IF(K20471="NÃO ENCONTRADO",0,RIGHT(D20471,4))</f>
        <v>2020</v>
      </c>
      <c r="B20471" s="205" t="s">
        <v>691</v>
      </c>
      <c r="C20471" s="205" t="s">
        <v>692</v>
      </c>
      <c r="D20471" s="72" t="str">
        <f t="shared" si="639"/>
        <v>out/2020</v>
      </c>
      <c r="E20471" s="206">
        <v>44119</v>
      </c>
      <c r="F20471" s="205">
        <v>130314</v>
      </c>
      <c r="G20471" s="205" t="s">
        <v>287</v>
      </c>
      <c r="H20471" s="207" t="s">
        <v>178</v>
      </c>
      <c r="I20471" s="207" t="s">
        <v>241</v>
      </c>
      <c r="J20471" s="207">
        <v>-290</v>
      </c>
      <c r="K20471" s="79" t="str">
        <f>IFERROR(IFERROR(VLOOKUP(I20471,'DE-PARA'!B:D,3,0),VLOOKUP(I20471,'DE-PARA'!C:D,2,0)),"NÃO ENCONTRADO")</f>
        <v>Materiais</v>
      </c>
      <c r="L20471" s="56" t="str">
        <f>VLOOKUP(K20471,'Base -Receita-Despesa'!$B:$AS,1,FALSE)</f>
        <v>Materiais</v>
      </c>
    </row>
    <row r="20472" spans="1:12" x14ac:dyDescent="0.3">
      <c r="A20472" s="286" t="str">
        <f t="shared" si="640"/>
        <v>2020</v>
      </c>
      <c r="B20472" s="205" t="s">
        <v>691</v>
      </c>
      <c r="C20472" s="205" t="s">
        <v>692</v>
      </c>
      <c r="D20472" s="72" t="str">
        <f t="shared" si="639"/>
        <v>out/2020</v>
      </c>
      <c r="E20472" s="206">
        <v>44119</v>
      </c>
      <c r="F20472" s="205">
        <v>130316</v>
      </c>
      <c r="G20472" s="205" t="s">
        <v>287</v>
      </c>
      <c r="H20472" s="207" t="s">
        <v>178</v>
      </c>
      <c r="I20472" s="207" t="s">
        <v>240</v>
      </c>
      <c r="J20472" s="207">
        <v>-429</v>
      </c>
      <c r="K20472" s="79" t="str">
        <f>IFERROR(IFERROR(VLOOKUP(I20472,'DE-PARA'!B:D,3,0),VLOOKUP(I20472,'DE-PARA'!C:D,2,0)),"NÃO ENCONTRADO")</f>
        <v>Materiais</v>
      </c>
      <c r="L20472" s="56" t="str">
        <f>VLOOKUP(K20472,'Base -Receita-Despesa'!$B:$AS,1,FALSE)</f>
        <v>Materiais</v>
      </c>
    </row>
    <row r="20473" spans="1:12" x14ac:dyDescent="0.3">
      <c r="A20473" s="286" t="str">
        <f t="shared" si="640"/>
        <v>2020</v>
      </c>
      <c r="B20473" s="205" t="s">
        <v>691</v>
      </c>
      <c r="C20473" s="205" t="s">
        <v>692</v>
      </c>
      <c r="D20473" s="72" t="str">
        <f t="shared" si="639"/>
        <v>out/2020</v>
      </c>
      <c r="E20473" s="206">
        <v>44119</v>
      </c>
      <c r="F20473" s="205">
        <v>130319</v>
      </c>
      <c r="G20473" s="205" t="s">
        <v>287</v>
      </c>
      <c r="H20473" s="207" t="s">
        <v>178</v>
      </c>
      <c r="I20473" s="207" t="s">
        <v>240</v>
      </c>
      <c r="J20473" s="208">
        <v>-9780.1</v>
      </c>
      <c r="K20473" s="79" t="str">
        <f>IFERROR(IFERROR(VLOOKUP(I20473,'DE-PARA'!B:D,3,0),VLOOKUP(I20473,'DE-PARA'!C:D,2,0)),"NÃO ENCONTRADO")</f>
        <v>Materiais</v>
      </c>
      <c r="L20473" s="56" t="str">
        <f>VLOOKUP(K20473,'Base -Receita-Despesa'!$B:$AS,1,FALSE)</f>
        <v>Materiais</v>
      </c>
    </row>
    <row r="20474" spans="1:12" x14ac:dyDescent="0.3">
      <c r="A20474" s="286" t="str">
        <f t="shared" si="640"/>
        <v>2020</v>
      </c>
      <c r="B20474" s="205" t="s">
        <v>691</v>
      </c>
      <c r="C20474" s="205" t="s">
        <v>692</v>
      </c>
      <c r="D20474" s="72" t="str">
        <f t="shared" si="639"/>
        <v>out/2020</v>
      </c>
      <c r="E20474" s="206">
        <v>44119</v>
      </c>
      <c r="F20474" s="205">
        <v>129976</v>
      </c>
      <c r="G20474" s="205" t="s">
        <v>287</v>
      </c>
      <c r="H20474" s="207" t="s">
        <v>178</v>
      </c>
      <c r="I20474" s="207" t="s">
        <v>241</v>
      </c>
      <c r="J20474" s="208">
        <v>-3673.5</v>
      </c>
      <c r="K20474" s="79" t="str">
        <f>IFERROR(IFERROR(VLOOKUP(I20474,'DE-PARA'!B:D,3,0),VLOOKUP(I20474,'DE-PARA'!C:D,2,0)),"NÃO ENCONTRADO")</f>
        <v>Materiais</v>
      </c>
      <c r="L20474" s="56" t="str">
        <f>VLOOKUP(K20474,'Base -Receita-Despesa'!$B:$AS,1,FALSE)</f>
        <v>Materiais</v>
      </c>
    </row>
    <row r="20475" spans="1:12" x14ac:dyDescent="0.3">
      <c r="A20475" s="286" t="str">
        <f t="shared" si="640"/>
        <v>2020</v>
      </c>
      <c r="B20475" s="205" t="s">
        <v>691</v>
      </c>
      <c r="C20475" s="205" t="s">
        <v>692</v>
      </c>
      <c r="D20475" s="72" t="str">
        <f t="shared" si="639"/>
        <v>out/2020</v>
      </c>
      <c r="E20475" s="206">
        <v>44119</v>
      </c>
      <c r="F20475" s="205">
        <v>129987</v>
      </c>
      <c r="G20475" s="205" t="s">
        <v>287</v>
      </c>
      <c r="H20475" s="207" t="s">
        <v>178</v>
      </c>
      <c r="I20475" s="207" t="s">
        <v>241</v>
      </c>
      <c r="J20475" s="208">
        <v>-2375</v>
      </c>
      <c r="K20475" s="79" t="str">
        <f>IFERROR(IFERROR(VLOOKUP(I20475,'DE-PARA'!B:D,3,0),VLOOKUP(I20475,'DE-PARA'!C:D,2,0)),"NÃO ENCONTRADO")</f>
        <v>Materiais</v>
      </c>
      <c r="L20475" s="56" t="str">
        <f>VLOOKUP(K20475,'Base -Receita-Despesa'!$B:$AS,1,FALSE)</f>
        <v>Materiais</v>
      </c>
    </row>
    <row r="20476" spans="1:12" x14ac:dyDescent="0.3">
      <c r="A20476" s="286" t="str">
        <f t="shared" si="640"/>
        <v>2020</v>
      </c>
      <c r="B20476" s="205" t="s">
        <v>691</v>
      </c>
      <c r="C20476" s="205" t="s">
        <v>692</v>
      </c>
      <c r="D20476" s="72" t="str">
        <f t="shared" si="639"/>
        <v>out/2020</v>
      </c>
      <c r="E20476" s="206">
        <v>44119</v>
      </c>
      <c r="F20476" s="205">
        <v>129593</v>
      </c>
      <c r="G20476" s="205" t="s">
        <v>287</v>
      </c>
      <c r="H20476" s="207" t="s">
        <v>178</v>
      </c>
      <c r="I20476" s="207" t="s">
        <v>240</v>
      </c>
      <c r="J20476" s="207">
        <v>-867.88</v>
      </c>
      <c r="K20476" s="79" t="str">
        <f>IFERROR(IFERROR(VLOOKUP(I20476,'DE-PARA'!B:D,3,0),VLOOKUP(I20476,'DE-PARA'!C:D,2,0)),"NÃO ENCONTRADO")</f>
        <v>Materiais</v>
      </c>
      <c r="L20476" s="56" t="str">
        <f>VLOOKUP(K20476,'Base -Receita-Despesa'!$B:$AS,1,FALSE)</f>
        <v>Materiais</v>
      </c>
    </row>
    <row r="20477" spans="1:12" x14ac:dyDescent="0.3">
      <c r="A20477" s="286" t="str">
        <f t="shared" si="640"/>
        <v>2020</v>
      </c>
      <c r="B20477" s="205" t="s">
        <v>691</v>
      </c>
      <c r="C20477" s="205" t="s">
        <v>692</v>
      </c>
      <c r="D20477" s="72" t="str">
        <f t="shared" si="639"/>
        <v>out/2020</v>
      </c>
      <c r="E20477" s="206">
        <v>44119</v>
      </c>
      <c r="F20477" s="205">
        <v>129634</v>
      </c>
      <c r="G20477" s="205" t="s">
        <v>287</v>
      </c>
      <c r="H20477" s="207" t="s">
        <v>178</v>
      </c>
      <c r="I20477" s="207" t="s">
        <v>241</v>
      </c>
      <c r="J20477" s="208">
        <v>-4245</v>
      </c>
      <c r="K20477" s="79" t="str">
        <f>IFERROR(IFERROR(VLOOKUP(I20477,'DE-PARA'!B:D,3,0),VLOOKUP(I20477,'DE-PARA'!C:D,2,0)),"NÃO ENCONTRADO")</f>
        <v>Materiais</v>
      </c>
      <c r="L20477" s="56" t="str">
        <f>VLOOKUP(K20477,'Base -Receita-Despesa'!$B:$AS,1,FALSE)</f>
        <v>Materiais</v>
      </c>
    </row>
    <row r="20478" spans="1:12" x14ac:dyDescent="0.3">
      <c r="A20478" s="286" t="str">
        <f t="shared" si="640"/>
        <v>2020</v>
      </c>
      <c r="B20478" s="205" t="s">
        <v>691</v>
      </c>
      <c r="C20478" s="205" t="s">
        <v>692</v>
      </c>
      <c r="D20478" s="72" t="str">
        <f t="shared" si="639"/>
        <v>out/2020</v>
      </c>
      <c r="E20478" s="206">
        <v>44119</v>
      </c>
      <c r="F20478" s="205">
        <v>129787</v>
      </c>
      <c r="G20478" s="205" t="s">
        <v>287</v>
      </c>
      <c r="H20478" s="207" t="s">
        <v>178</v>
      </c>
      <c r="I20478" s="207" t="s">
        <v>241</v>
      </c>
      <c r="J20478" s="207">
        <v>-364.14</v>
      </c>
      <c r="K20478" s="79" t="str">
        <f>IFERROR(IFERROR(VLOOKUP(I20478,'DE-PARA'!B:D,3,0),VLOOKUP(I20478,'DE-PARA'!C:D,2,0)),"NÃO ENCONTRADO")</f>
        <v>Materiais</v>
      </c>
      <c r="L20478" s="56" t="str">
        <f>VLOOKUP(K20478,'Base -Receita-Despesa'!$B:$AS,1,FALSE)</f>
        <v>Materiais</v>
      </c>
    </row>
    <row r="20479" spans="1:12" x14ac:dyDescent="0.3">
      <c r="A20479" s="286" t="str">
        <f t="shared" si="640"/>
        <v>2020</v>
      </c>
      <c r="B20479" s="205" t="s">
        <v>691</v>
      </c>
      <c r="C20479" s="205" t="s">
        <v>692</v>
      </c>
      <c r="D20479" s="72" t="str">
        <f t="shared" si="639"/>
        <v>out/2020</v>
      </c>
      <c r="E20479" s="206">
        <v>44119</v>
      </c>
      <c r="F20479" s="205">
        <v>398772</v>
      </c>
      <c r="G20479" s="205" t="s">
        <v>287</v>
      </c>
      <c r="H20479" s="207" t="s">
        <v>143</v>
      </c>
      <c r="I20479" s="207" t="s">
        <v>247</v>
      </c>
      <c r="J20479" s="208">
        <v>-5922.44</v>
      </c>
      <c r="K20479" s="79" t="str">
        <f>IFERROR(IFERROR(VLOOKUP(I20479,'DE-PARA'!B:D,3,0),VLOOKUP(I20479,'DE-PARA'!C:D,2,0)),"NÃO ENCONTRADO")</f>
        <v>Materiais</v>
      </c>
      <c r="L20479" s="56" t="str">
        <f>VLOOKUP(K20479,'Base -Receita-Despesa'!$B:$AS,1,FALSE)</f>
        <v>Materiais</v>
      </c>
    </row>
    <row r="20480" spans="1:12" x14ac:dyDescent="0.3">
      <c r="A20480" s="286" t="str">
        <f t="shared" si="640"/>
        <v>2020</v>
      </c>
      <c r="B20480" s="205" t="s">
        <v>691</v>
      </c>
      <c r="C20480" s="205" t="s">
        <v>692</v>
      </c>
      <c r="D20480" s="72" t="str">
        <f t="shared" si="639"/>
        <v>out/2020</v>
      </c>
      <c r="E20480" s="206">
        <v>44119</v>
      </c>
      <c r="F20480" s="205">
        <v>398773</v>
      </c>
      <c r="G20480" s="205" t="s">
        <v>287</v>
      </c>
      <c r="H20480" s="207" t="s">
        <v>143</v>
      </c>
      <c r="I20480" s="207" t="s">
        <v>249</v>
      </c>
      <c r="J20480" s="208">
        <v>-1864.95</v>
      </c>
      <c r="K20480" s="79" t="str">
        <f>IFERROR(IFERROR(VLOOKUP(I20480,'DE-PARA'!B:D,3,0),VLOOKUP(I20480,'DE-PARA'!C:D,2,0)),"NÃO ENCONTRADO")</f>
        <v>Materiais</v>
      </c>
      <c r="L20480" s="56" t="str">
        <f>VLOOKUP(K20480,'Base -Receita-Despesa'!$B:$AS,1,FALSE)</f>
        <v>Materiais</v>
      </c>
    </row>
    <row r="20481" spans="1:12" x14ac:dyDescent="0.3">
      <c r="A20481" s="286" t="str">
        <f t="shared" si="640"/>
        <v>2020</v>
      </c>
      <c r="B20481" s="205" t="s">
        <v>691</v>
      </c>
      <c r="C20481" s="205" t="s">
        <v>692</v>
      </c>
      <c r="D20481" s="72" t="str">
        <f t="shared" si="639"/>
        <v>out/2020</v>
      </c>
      <c r="E20481" s="206">
        <v>44119</v>
      </c>
      <c r="F20481" s="205">
        <v>397497</v>
      </c>
      <c r="G20481" s="205" t="s">
        <v>287</v>
      </c>
      <c r="H20481" s="207" t="s">
        <v>143</v>
      </c>
      <c r="I20481" s="207" t="s">
        <v>247</v>
      </c>
      <c r="J20481" s="208">
        <v>-3851.03</v>
      </c>
      <c r="K20481" s="79" t="str">
        <f>IFERROR(IFERROR(VLOOKUP(I20481,'DE-PARA'!B:D,3,0),VLOOKUP(I20481,'DE-PARA'!C:D,2,0)),"NÃO ENCONTRADO")</f>
        <v>Materiais</v>
      </c>
      <c r="L20481" s="56" t="str">
        <f>VLOOKUP(K20481,'Base -Receita-Despesa'!$B:$AS,1,FALSE)</f>
        <v>Materiais</v>
      </c>
    </row>
    <row r="20482" spans="1:12" x14ac:dyDescent="0.3">
      <c r="A20482" s="286" t="str">
        <f t="shared" si="640"/>
        <v>2020</v>
      </c>
      <c r="B20482" s="205" t="s">
        <v>691</v>
      </c>
      <c r="C20482" s="205" t="s">
        <v>692</v>
      </c>
      <c r="D20482" s="72" t="str">
        <f t="shared" si="639"/>
        <v>out/2020</v>
      </c>
      <c r="E20482" s="206">
        <v>44119</v>
      </c>
      <c r="F20482" s="205">
        <v>2302</v>
      </c>
      <c r="G20482" s="205" t="s">
        <v>287</v>
      </c>
      <c r="H20482" s="207" t="s">
        <v>2770</v>
      </c>
      <c r="I20482" s="207" t="s">
        <v>248</v>
      </c>
      <c r="J20482" s="208">
        <v>-1966.8</v>
      </c>
      <c r="K20482" s="79" t="str">
        <f>IFERROR(IFERROR(VLOOKUP(I20482,'DE-PARA'!B:D,3,0),VLOOKUP(I20482,'DE-PARA'!C:D,2,0)),"NÃO ENCONTRADO")</f>
        <v>Materiais</v>
      </c>
      <c r="L20482" s="56" t="str">
        <f>VLOOKUP(K20482,'Base -Receita-Despesa'!$B:$AS,1,FALSE)</f>
        <v>Materiais</v>
      </c>
    </row>
    <row r="20483" spans="1:12" x14ac:dyDescent="0.3">
      <c r="A20483" s="286" t="str">
        <f t="shared" si="640"/>
        <v>2020</v>
      </c>
      <c r="B20483" s="205" t="s">
        <v>691</v>
      </c>
      <c r="C20483" s="205" t="s">
        <v>692</v>
      </c>
      <c r="D20483" s="72" t="str">
        <f t="shared" si="639"/>
        <v>out/2020</v>
      </c>
      <c r="E20483" s="206">
        <v>44119</v>
      </c>
      <c r="F20483" s="205">
        <v>2157</v>
      </c>
      <c r="G20483" s="205" t="s">
        <v>287</v>
      </c>
      <c r="H20483" s="207" t="s">
        <v>2770</v>
      </c>
      <c r="I20483" s="207" t="s">
        <v>248</v>
      </c>
      <c r="J20483" s="208">
        <v>-3851.4</v>
      </c>
      <c r="K20483" s="79" t="str">
        <f>IFERROR(IFERROR(VLOOKUP(I20483,'DE-PARA'!B:D,3,0),VLOOKUP(I20483,'DE-PARA'!C:D,2,0)),"NÃO ENCONTRADO")</f>
        <v>Materiais</v>
      </c>
      <c r="L20483" s="56" t="str">
        <f>VLOOKUP(K20483,'Base -Receita-Despesa'!$B:$AS,1,FALSE)</f>
        <v>Materiais</v>
      </c>
    </row>
    <row r="20484" spans="1:12" x14ac:dyDescent="0.3">
      <c r="A20484" s="286" t="str">
        <f t="shared" si="640"/>
        <v>2020</v>
      </c>
      <c r="B20484" s="205" t="s">
        <v>691</v>
      </c>
      <c r="C20484" s="205" t="s">
        <v>692</v>
      </c>
      <c r="D20484" s="72" t="str">
        <f t="shared" ref="D20484:D20547" si="641">TEXT(E20484,"mmm/aaaa")</f>
        <v>out/2020</v>
      </c>
      <c r="E20484" s="206">
        <v>44119</v>
      </c>
      <c r="F20484" s="205">
        <v>31557</v>
      </c>
      <c r="G20484" s="205" t="s">
        <v>287</v>
      </c>
      <c r="H20484" s="207" t="s">
        <v>604</v>
      </c>
      <c r="I20484" s="207" t="s">
        <v>252</v>
      </c>
      <c r="J20484" s="208">
        <v>-2976</v>
      </c>
      <c r="K20484" s="79" t="str">
        <f>IFERROR(IFERROR(VLOOKUP(I20484,'DE-PARA'!B:D,3,0),VLOOKUP(I20484,'DE-PARA'!C:D,2,0)),"NÃO ENCONTRADO")</f>
        <v>Materiais</v>
      </c>
      <c r="L20484" s="56" t="str">
        <f>VLOOKUP(K20484,'Base -Receita-Despesa'!$B:$AS,1,FALSE)</f>
        <v>Materiais</v>
      </c>
    </row>
    <row r="20485" spans="1:12" x14ac:dyDescent="0.3">
      <c r="A20485" s="286" t="str">
        <f t="shared" si="640"/>
        <v>2020</v>
      </c>
      <c r="B20485" s="205" t="s">
        <v>691</v>
      </c>
      <c r="C20485" s="205" t="s">
        <v>692</v>
      </c>
      <c r="D20485" s="72" t="str">
        <f t="shared" si="641"/>
        <v>out/2020</v>
      </c>
      <c r="E20485" s="206">
        <v>44119</v>
      </c>
      <c r="F20485" s="205">
        <v>31481</v>
      </c>
      <c r="G20485" s="205" t="s">
        <v>287</v>
      </c>
      <c r="H20485" s="207" t="s">
        <v>604</v>
      </c>
      <c r="I20485" s="207" t="s">
        <v>252</v>
      </c>
      <c r="J20485" s="208">
        <v>-21584</v>
      </c>
      <c r="K20485" s="79" t="str">
        <f>IFERROR(IFERROR(VLOOKUP(I20485,'DE-PARA'!B:D,3,0),VLOOKUP(I20485,'DE-PARA'!C:D,2,0)),"NÃO ENCONTRADO")</f>
        <v>Materiais</v>
      </c>
      <c r="L20485" s="56" t="str">
        <f>VLOOKUP(K20485,'Base -Receita-Despesa'!$B:$AS,1,FALSE)</f>
        <v>Materiais</v>
      </c>
    </row>
    <row r="20486" spans="1:12" x14ac:dyDescent="0.3">
      <c r="A20486" s="286" t="str">
        <f t="shared" si="640"/>
        <v>2020</v>
      </c>
      <c r="B20486" s="205" t="s">
        <v>691</v>
      </c>
      <c r="C20486" s="205" t="s">
        <v>692</v>
      </c>
      <c r="D20486" s="72" t="str">
        <f t="shared" si="641"/>
        <v>out/2020</v>
      </c>
      <c r="E20486" s="206">
        <v>44119</v>
      </c>
      <c r="F20486" s="205">
        <v>9207</v>
      </c>
      <c r="G20486" s="205" t="s">
        <v>287</v>
      </c>
      <c r="H20486" s="207" t="s">
        <v>2710</v>
      </c>
      <c r="I20486" s="207" t="s">
        <v>192</v>
      </c>
      <c r="J20486" s="208">
        <v>-5292.66</v>
      </c>
      <c r="K20486" s="79" t="str">
        <f>IFERROR(IFERROR(VLOOKUP(I20486,'DE-PARA'!B:D,3,0),VLOOKUP(I20486,'DE-PARA'!C:D,2,0)),"NÃO ENCONTRADO")</f>
        <v>Serviços</v>
      </c>
      <c r="L20486" s="56" t="str">
        <f>VLOOKUP(K20486,'Base -Receita-Despesa'!$B:$AS,1,FALSE)</f>
        <v>Serviços</v>
      </c>
    </row>
    <row r="20487" spans="1:12" x14ac:dyDescent="0.3">
      <c r="A20487" s="286" t="str">
        <f t="shared" si="640"/>
        <v>2020</v>
      </c>
      <c r="B20487" s="205" t="s">
        <v>691</v>
      </c>
      <c r="C20487" s="205" t="s">
        <v>692</v>
      </c>
      <c r="D20487" s="72" t="str">
        <f t="shared" si="641"/>
        <v>out/2020</v>
      </c>
      <c r="E20487" s="206">
        <v>44119</v>
      </c>
      <c r="F20487" s="205">
        <v>2524</v>
      </c>
      <c r="G20487" s="205" t="s">
        <v>287</v>
      </c>
      <c r="H20487" s="207" t="s">
        <v>2843</v>
      </c>
      <c r="I20487" s="207" t="s">
        <v>263</v>
      </c>
      <c r="J20487" s="208">
        <v>-18692.689999999999</v>
      </c>
      <c r="K20487" s="79" t="str">
        <f>IFERROR(IFERROR(VLOOKUP(I20487,'DE-PARA'!B:D,3,0),VLOOKUP(I20487,'DE-PARA'!C:D,2,0)),"NÃO ENCONTRADO")</f>
        <v>Serviços</v>
      </c>
      <c r="L20487" s="56" t="str">
        <f>VLOOKUP(K20487,'Base -Receita-Despesa'!$B:$AS,1,FALSE)</f>
        <v>Serviços</v>
      </c>
    </row>
    <row r="20488" spans="1:12" x14ac:dyDescent="0.3">
      <c r="A20488" s="286" t="str">
        <f t="shared" si="640"/>
        <v>2020</v>
      </c>
      <c r="B20488" s="205" t="s">
        <v>691</v>
      </c>
      <c r="C20488" s="205" t="s">
        <v>692</v>
      </c>
      <c r="D20488" s="72" t="str">
        <f t="shared" si="641"/>
        <v>out/2020</v>
      </c>
      <c r="E20488" s="206">
        <v>44119</v>
      </c>
      <c r="F20488" s="205">
        <v>1489</v>
      </c>
      <c r="G20488" s="205" t="s">
        <v>287</v>
      </c>
      <c r="H20488" s="207" t="s">
        <v>3016</v>
      </c>
      <c r="I20488" s="207" t="s">
        <v>186</v>
      </c>
      <c r="J20488" s="208">
        <v>-32000</v>
      </c>
      <c r="K20488" s="79" t="str">
        <f>IFERROR(IFERROR(VLOOKUP(I20488,'DE-PARA'!B:D,3,0),VLOOKUP(I20488,'DE-PARA'!C:D,2,0)),"NÃO ENCONTRADO")</f>
        <v>Serviços</v>
      </c>
      <c r="L20488" s="56" t="str">
        <f>VLOOKUP(K20488,'Base -Receita-Despesa'!$B:$AS,1,FALSE)</f>
        <v>Serviços</v>
      </c>
    </row>
    <row r="20489" spans="1:12" x14ac:dyDescent="0.3">
      <c r="A20489" s="286" t="str">
        <f t="shared" si="640"/>
        <v>2020</v>
      </c>
      <c r="B20489" s="205" t="s">
        <v>691</v>
      </c>
      <c r="C20489" s="205" t="s">
        <v>692</v>
      </c>
      <c r="D20489" s="72" t="str">
        <f t="shared" si="641"/>
        <v>out/2020</v>
      </c>
      <c r="E20489" s="206">
        <v>44119</v>
      </c>
      <c r="F20489" s="205">
        <v>814</v>
      </c>
      <c r="G20489" s="205" t="s">
        <v>287</v>
      </c>
      <c r="H20489" s="207" t="s">
        <v>3253</v>
      </c>
      <c r="I20489" s="207" t="s">
        <v>157</v>
      </c>
      <c r="J20489" s="208">
        <v>-4814.5</v>
      </c>
      <c r="K20489" s="79" t="str">
        <f>IFERROR(IFERROR(VLOOKUP(I20489,'DE-PARA'!B:D,3,0),VLOOKUP(I20489,'DE-PARA'!C:D,2,0)),"NÃO ENCONTRADO")</f>
        <v>Serviços</v>
      </c>
      <c r="L20489" s="56" t="str">
        <f>VLOOKUP(K20489,'Base -Receita-Despesa'!$B:$AS,1,FALSE)</f>
        <v>Serviços</v>
      </c>
    </row>
    <row r="20490" spans="1:12" x14ac:dyDescent="0.3">
      <c r="A20490" s="286" t="str">
        <f t="shared" si="640"/>
        <v>2020</v>
      </c>
      <c r="B20490" s="205" t="s">
        <v>691</v>
      </c>
      <c r="C20490" s="205" t="s">
        <v>692</v>
      </c>
      <c r="D20490" s="72" t="str">
        <f t="shared" si="641"/>
        <v>out/2020</v>
      </c>
      <c r="E20490" s="206">
        <v>44119</v>
      </c>
      <c r="F20490" s="205">
        <v>2439</v>
      </c>
      <c r="G20490" s="205" t="s">
        <v>287</v>
      </c>
      <c r="H20490" s="207" t="s">
        <v>2938</v>
      </c>
      <c r="I20490" s="207" t="s">
        <v>157</v>
      </c>
      <c r="J20490" s="208">
        <v>-15423</v>
      </c>
      <c r="K20490" s="79" t="str">
        <f>IFERROR(IFERROR(VLOOKUP(I20490,'DE-PARA'!B:D,3,0),VLOOKUP(I20490,'DE-PARA'!C:D,2,0)),"NÃO ENCONTRADO")</f>
        <v>Serviços</v>
      </c>
      <c r="L20490" s="56" t="str">
        <f>VLOOKUP(K20490,'Base -Receita-Despesa'!$B:$AS,1,FALSE)</f>
        <v>Serviços</v>
      </c>
    </row>
    <row r="20491" spans="1:12" x14ac:dyDescent="0.3">
      <c r="A20491" s="286" t="str">
        <f t="shared" si="640"/>
        <v>2020</v>
      </c>
      <c r="B20491" s="205" t="s">
        <v>691</v>
      </c>
      <c r="C20491" s="205" t="s">
        <v>692</v>
      </c>
      <c r="D20491" s="72" t="str">
        <f t="shared" si="641"/>
        <v>out/2020</v>
      </c>
      <c r="E20491" s="206">
        <v>44119</v>
      </c>
      <c r="F20491" s="205">
        <v>2447</v>
      </c>
      <c r="G20491" s="205" t="s">
        <v>287</v>
      </c>
      <c r="H20491" s="207" t="s">
        <v>2938</v>
      </c>
      <c r="I20491" s="207" t="s">
        <v>157</v>
      </c>
      <c r="J20491" s="208">
        <v>-18866.669999999998</v>
      </c>
      <c r="K20491" s="79" t="str">
        <f>IFERROR(IFERROR(VLOOKUP(I20491,'DE-PARA'!B:D,3,0),VLOOKUP(I20491,'DE-PARA'!C:D,2,0)),"NÃO ENCONTRADO")</f>
        <v>Serviços</v>
      </c>
      <c r="L20491" s="56" t="str">
        <f>VLOOKUP(K20491,'Base -Receita-Despesa'!$B:$AS,1,FALSE)</f>
        <v>Serviços</v>
      </c>
    </row>
    <row r="20492" spans="1:12" x14ac:dyDescent="0.3">
      <c r="A20492" s="286" t="str">
        <f t="shared" si="640"/>
        <v>2020</v>
      </c>
      <c r="B20492" s="205" t="s">
        <v>691</v>
      </c>
      <c r="C20492" s="205" t="s">
        <v>692</v>
      </c>
      <c r="D20492" s="72" t="str">
        <f t="shared" si="641"/>
        <v>out/2020</v>
      </c>
      <c r="E20492" s="206">
        <v>44119</v>
      </c>
      <c r="F20492" s="205">
        <v>2448</v>
      </c>
      <c r="G20492" s="205" t="s">
        <v>287</v>
      </c>
      <c r="H20492" s="207" t="s">
        <v>2938</v>
      </c>
      <c r="I20492" s="207" t="s">
        <v>157</v>
      </c>
      <c r="J20492" s="208">
        <v>-28300</v>
      </c>
      <c r="K20492" s="79" t="str">
        <f>IFERROR(IFERROR(VLOOKUP(I20492,'DE-PARA'!B:D,3,0),VLOOKUP(I20492,'DE-PARA'!C:D,2,0)),"NÃO ENCONTRADO")</f>
        <v>Serviços</v>
      </c>
      <c r="L20492" s="56" t="str">
        <f>VLOOKUP(K20492,'Base -Receita-Despesa'!$B:$AS,1,FALSE)</f>
        <v>Serviços</v>
      </c>
    </row>
    <row r="20493" spans="1:12" x14ac:dyDescent="0.3">
      <c r="A20493" s="286" t="str">
        <f t="shared" si="640"/>
        <v>2020</v>
      </c>
      <c r="B20493" s="205" t="s">
        <v>691</v>
      </c>
      <c r="C20493" s="205" t="s">
        <v>692</v>
      </c>
      <c r="D20493" s="72" t="str">
        <f t="shared" si="641"/>
        <v>out/2020</v>
      </c>
      <c r="E20493" s="206">
        <v>44119</v>
      </c>
      <c r="F20493" s="205">
        <v>160</v>
      </c>
      <c r="G20493" s="205" t="s">
        <v>287</v>
      </c>
      <c r="H20493" s="207" t="s">
        <v>327</v>
      </c>
      <c r="I20493" s="207" t="s">
        <v>134</v>
      </c>
      <c r="J20493" s="208">
        <v>-44892</v>
      </c>
      <c r="K20493" s="79" t="str">
        <f>IFERROR(IFERROR(VLOOKUP(I20493,'DE-PARA'!B:D,3,0),VLOOKUP(I20493,'DE-PARA'!C:D,2,0)),"NÃO ENCONTRADO")</f>
        <v>Serviços</v>
      </c>
      <c r="L20493" s="56" t="str">
        <f>VLOOKUP(K20493,'Base -Receita-Despesa'!$B:$AS,1,FALSE)</f>
        <v>Serviços</v>
      </c>
    </row>
    <row r="20494" spans="1:12" x14ac:dyDescent="0.3">
      <c r="A20494" s="286" t="str">
        <f t="shared" si="640"/>
        <v>2020</v>
      </c>
      <c r="B20494" s="205" t="s">
        <v>691</v>
      </c>
      <c r="C20494" s="205" t="s">
        <v>692</v>
      </c>
      <c r="D20494" s="72" t="str">
        <f t="shared" si="641"/>
        <v>out/2020</v>
      </c>
      <c r="E20494" s="206">
        <v>44119</v>
      </c>
      <c r="F20494" s="205">
        <v>22718</v>
      </c>
      <c r="G20494" s="205" t="s">
        <v>287</v>
      </c>
      <c r="H20494" s="207" t="s">
        <v>334</v>
      </c>
      <c r="I20494" s="207" t="s">
        <v>134</v>
      </c>
      <c r="J20494" s="208">
        <v>-11568.5</v>
      </c>
      <c r="K20494" s="79" t="str">
        <f>IFERROR(IFERROR(VLOOKUP(I20494,'DE-PARA'!B:D,3,0),VLOOKUP(I20494,'DE-PARA'!C:D,2,0)),"NÃO ENCONTRADO")</f>
        <v>Serviços</v>
      </c>
      <c r="L20494" s="56" t="str">
        <f>VLOOKUP(K20494,'Base -Receita-Despesa'!$B:$AS,1,FALSE)</f>
        <v>Serviços</v>
      </c>
    </row>
    <row r="20495" spans="1:12" x14ac:dyDescent="0.3">
      <c r="A20495" s="286" t="str">
        <f t="shared" si="640"/>
        <v>2020</v>
      </c>
      <c r="B20495" s="205" t="s">
        <v>691</v>
      </c>
      <c r="C20495" s="205" t="s">
        <v>692</v>
      </c>
      <c r="D20495" s="72" t="str">
        <f t="shared" si="641"/>
        <v>out/2020</v>
      </c>
      <c r="E20495" s="206">
        <v>44119</v>
      </c>
      <c r="F20495" s="205">
        <v>32</v>
      </c>
      <c r="G20495" s="205" t="s">
        <v>287</v>
      </c>
      <c r="H20495" s="207" t="s">
        <v>1115</v>
      </c>
      <c r="I20495" s="207" t="s">
        <v>183</v>
      </c>
      <c r="J20495" s="207">
        <v>-500</v>
      </c>
      <c r="K20495" s="79" t="str">
        <f>IFERROR(IFERROR(VLOOKUP(I20495,'DE-PARA'!B:D,3,0),VLOOKUP(I20495,'DE-PARA'!C:D,2,0)),"NÃO ENCONTRADO")</f>
        <v>Aluguéis</v>
      </c>
      <c r="L20495" s="56" t="str">
        <f>VLOOKUP(K20495,'Base -Receita-Despesa'!$B:$AS,1,FALSE)</f>
        <v>Aluguéis</v>
      </c>
    </row>
    <row r="20496" spans="1:12" x14ac:dyDescent="0.3">
      <c r="A20496" s="286" t="str">
        <f t="shared" si="640"/>
        <v>2020</v>
      </c>
      <c r="B20496" s="205" t="s">
        <v>691</v>
      </c>
      <c r="C20496" s="205" t="s">
        <v>692</v>
      </c>
      <c r="D20496" s="72" t="str">
        <f t="shared" si="641"/>
        <v>out/2020</v>
      </c>
      <c r="E20496" s="206">
        <v>44119</v>
      </c>
      <c r="F20496" s="205" t="s">
        <v>314</v>
      </c>
      <c r="G20496" s="205" t="s">
        <v>287</v>
      </c>
      <c r="H20496" s="207" t="s">
        <v>3254</v>
      </c>
      <c r="I20496" s="207" t="s">
        <v>268</v>
      </c>
      <c r="J20496" s="207">
        <v>-449.34</v>
      </c>
      <c r="K20496" s="79" t="str">
        <f>IFERROR(IFERROR(VLOOKUP(I20496,'DE-PARA'!B:D,3,0),VLOOKUP(I20496,'DE-PARA'!C:D,2,0)),"NÃO ENCONTRADO")</f>
        <v>Despesas com Viagens</v>
      </c>
      <c r="L20496" s="56" t="str">
        <f>VLOOKUP(K20496,'Base -Receita-Despesa'!$B:$AS,1,FALSE)</f>
        <v>Despesas com Viagens</v>
      </c>
    </row>
    <row r="20497" spans="1:12" x14ac:dyDescent="0.3">
      <c r="A20497" s="286" t="str">
        <f t="shared" si="640"/>
        <v>2020</v>
      </c>
      <c r="B20497" s="205" t="s">
        <v>691</v>
      </c>
      <c r="C20497" s="205" t="s">
        <v>692</v>
      </c>
      <c r="D20497" s="72" t="str">
        <f t="shared" si="641"/>
        <v>out/2020</v>
      </c>
      <c r="E20497" s="206">
        <v>44119</v>
      </c>
      <c r="F20497" s="205">
        <v>9</v>
      </c>
      <c r="G20497" s="205" t="s">
        <v>287</v>
      </c>
      <c r="H20497" s="207" t="s">
        <v>3156</v>
      </c>
      <c r="I20497" s="207" t="s">
        <v>236</v>
      </c>
      <c r="J20497" s="208">
        <v>-25000</v>
      </c>
      <c r="K20497" s="79" t="str">
        <f>IFERROR(IFERROR(VLOOKUP(I20497,'DE-PARA'!B:D,3,0),VLOOKUP(I20497,'DE-PARA'!C:D,2,0)),"NÃO ENCONTRADO")</f>
        <v>Pessoal</v>
      </c>
      <c r="L20497" s="56" t="str">
        <f>VLOOKUP(K20497,'Base -Receita-Despesa'!$B:$AS,1,FALSE)</f>
        <v>Pessoal</v>
      </c>
    </row>
    <row r="20498" spans="1:12" x14ac:dyDescent="0.3">
      <c r="A20498" s="286" t="str">
        <f t="shared" si="640"/>
        <v>2020</v>
      </c>
      <c r="B20498" s="205" t="s">
        <v>691</v>
      </c>
      <c r="C20498" s="205" t="s">
        <v>692</v>
      </c>
      <c r="D20498" s="72" t="str">
        <f t="shared" si="641"/>
        <v>out/2020</v>
      </c>
      <c r="E20498" s="206">
        <v>44119</v>
      </c>
      <c r="F20498" s="205">
        <v>15288</v>
      </c>
      <c r="G20498" s="205" t="s">
        <v>303</v>
      </c>
      <c r="H20498" s="207" t="s">
        <v>465</v>
      </c>
      <c r="I20498" s="207" t="s">
        <v>242</v>
      </c>
      <c r="J20498" s="208">
        <v>-1250</v>
      </c>
      <c r="K20498" s="79" t="str">
        <f>IFERROR(IFERROR(VLOOKUP(I20498,'DE-PARA'!B:D,3,0),VLOOKUP(I20498,'DE-PARA'!C:D,2,0)),"NÃO ENCONTRADO")</f>
        <v>Materiais</v>
      </c>
      <c r="L20498" s="56" t="str">
        <f>VLOOKUP(K20498,'Base -Receita-Despesa'!$B:$AS,1,FALSE)</f>
        <v>Materiais</v>
      </c>
    </row>
    <row r="20499" spans="1:12" x14ac:dyDescent="0.3">
      <c r="A20499" s="286" t="str">
        <f t="shared" si="640"/>
        <v>2020</v>
      </c>
      <c r="B20499" s="205" t="s">
        <v>691</v>
      </c>
      <c r="C20499" s="205" t="s">
        <v>692</v>
      </c>
      <c r="D20499" s="72" t="str">
        <f t="shared" si="641"/>
        <v>out/2020</v>
      </c>
      <c r="E20499" s="206">
        <v>44119</v>
      </c>
      <c r="F20499" s="205">
        <v>15146</v>
      </c>
      <c r="G20499" s="205" t="s">
        <v>287</v>
      </c>
      <c r="H20499" s="207" t="s">
        <v>465</v>
      </c>
      <c r="I20499" s="207" t="s">
        <v>242</v>
      </c>
      <c r="J20499" s="207">
        <v>-535</v>
      </c>
      <c r="K20499" s="79" t="str">
        <f>IFERROR(IFERROR(VLOOKUP(I20499,'DE-PARA'!B:D,3,0),VLOOKUP(I20499,'DE-PARA'!C:D,2,0)),"NÃO ENCONTRADO")</f>
        <v>Materiais</v>
      </c>
      <c r="L20499" s="56" t="str">
        <f>VLOOKUP(K20499,'Base -Receita-Despesa'!$B:$AS,1,FALSE)</f>
        <v>Materiais</v>
      </c>
    </row>
    <row r="20500" spans="1:12" x14ac:dyDescent="0.3">
      <c r="A20500" s="286" t="str">
        <f t="shared" si="640"/>
        <v>2020</v>
      </c>
      <c r="B20500" s="205" t="s">
        <v>691</v>
      </c>
      <c r="C20500" s="205" t="s">
        <v>692</v>
      </c>
      <c r="D20500" s="72" t="str">
        <f t="shared" si="641"/>
        <v>out/2020</v>
      </c>
      <c r="E20500" s="206">
        <v>44119</v>
      </c>
      <c r="F20500" s="205">
        <v>15143</v>
      </c>
      <c r="G20500" s="205" t="s">
        <v>287</v>
      </c>
      <c r="H20500" s="207" t="s">
        <v>465</v>
      </c>
      <c r="I20500" s="207" t="s">
        <v>253</v>
      </c>
      <c r="J20500" s="207">
        <v>-240</v>
      </c>
      <c r="K20500" s="79" t="str">
        <f>IFERROR(IFERROR(VLOOKUP(I20500,'DE-PARA'!B:D,3,0),VLOOKUP(I20500,'DE-PARA'!C:D,2,0)),"NÃO ENCONTRADO")</f>
        <v>Materiais</v>
      </c>
      <c r="L20500" s="56" t="str">
        <f>VLOOKUP(K20500,'Base -Receita-Despesa'!$B:$AS,1,FALSE)</f>
        <v>Materiais</v>
      </c>
    </row>
    <row r="20501" spans="1:12" x14ac:dyDescent="0.3">
      <c r="A20501" s="286" t="str">
        <f t="shared" si="640"/>
        <v>2020</v>
      </c>
      <c r="B20501" s="205" t="s">
        <v>691</v>
      </c>
      <c r="C20501" s="205" t="s">
        <v>692</v>
      </c>
      <c r="D20501" s="72" t="str">
        <f t="shared" si="641"/>
        <v>out/2020</v>
      </c>
      <c r="E20501" s="206">
        <v>44119</v>
      </c>
      <c r="F20501" s="205">
        <v>15145</v>
      </c>
      <c r="G20501" s="205" t="s">
        <v>287</v>
      </c>
      <c r="H20501" s="207" t="s">
        <v>465</v>
      </c>
      <c r="I20501" s="207" t="s">
        <v>241</v>
      </c>
      <c r="J20501" s="207">
        <v>-102.5</v>
      </c>
      <c r="K20501" s="79" t="str">
        <f>IFERROR(IFERROR(VLOOKUP(I20501,'DE-PARA'!B:D,3,0),VLOOKUP(I20501,'DE-PARA'!C:D,2,0)),"NÃO ENCONTRADO")</f>
        <v>Materiais</v>
      </c>
      <c r="L20501" s="56" t="str">
        <f>VLOOKUP(K20501,'Base -Receita-Despesa'!$B:$AS,1,FALSE)</f>
        <v>Materiais</v>
      </c>
    </row>
    <row r="20502" spans="1:12" x14ac:dyDescent="0.3">
      <c r="A20502" s="286" t="str">
        <f t="shared" si="640"/>
        <v>2020</v>
      </c>
      <c r="B20502" s="205" t="s">
        <v>691</v>
      </c>
      <c r="C20502" s="205" t="s">
        <v>692</v>
      </c>
      <c r="D20502" s="72" t="str">
        <f t="shared" si="641"/>
        <v>out/2020</v>
      </c>
      <c r="E20502" s="206">
        <v>44119</v>
      </c>
      <c r="F20502" s="205">
        <v>15147</v>
      </c>
      <c r="G20502" s="205" t="s">
        <v>287</v>
      </c>
      <c r="H20502" s="207" t="s">
        <v>465</v>
      </c>
      <c r="I20502" s="207" t="s">
        <v>242</v>
      </c>
      <c r="J20502" s="207">
        <v>-27</v>
      </c>
      <c r="K20502" s="79" t="str">
        <f>IFERROR(IFERROR(VLOOKUP(I20502,'DE-PARA'!B:D,3,0),VLOOKUP(I20502,'DE-PARA'!C:D,2,0)),"NÃO ENCONTRADO")</f>
        <v>Materiais</v>
      </c>
      <c r="L20502" s="56" t="str">
        <f>VLOOKUP(K20502,'Base -Receita-Despesa'!$B:$AS,1,FALSE)</f>
        <v>Materiais</v>
      </c>
    </row>
    <row r="20503" spans="1:12" x14ac:dyDescent="0.3">
      <c r="A20503" s="286" t="str">
        <f t="shared" si="640"/>
        <v>2020</v>
      </c>
      <c r="B20503" s="205" t="s">
        <v>691</v>
      </c>
      <c r="C20503" s="205" t="s">
        <v>692</v>
      </c>
      <c r="D20503" s="72" t="str">
        <f t="shared" si="641"/>
        <v>out/2020</v>
      </c>
      <c r="E20503" s="206">
        <v>44119</v>
      </c>
      <c r="F20503" s="205">
        <v>15144</v>
      </c>
      <c r="G20503" s="205" t="s">
        <v>287</v>
      </c>
      <c r="H20503" s="207" t="s">
        <v>465</v>
      </c>
      <c r="I20503" s="207" t="s">
        <v>241</v>
      </c>
      <c r="J20503" s="207">
        <v>-845</v>
      </c>
      <c r="K20503" s="79" t="str">
        <f>IFERROR(IFERROR(VLOOKUP(I20503,'DE-PARA'!B:D,3,0),VLOOKUP(I20503,'DE-PARA'!C:D,2,0)),"NÃO ENCONTRADO")</f>
        <v>Materiais</v>
      </c>
      <c r="L20503" s="56" t="str">
        <f>VLOOKUP(K20503,'Base -Receita-Despesa'!$B:$AS,1,FALSE)</f>
        <v>Materiais</v>
      </c>
    </row>
    <row r="20504" spans="1:12" x14ac:dyDescent="0.3">
      <c r="A20504" s="286" t="str">
        <f t="shared" si="640"/>
        <v>2020</v>
      </c>
      <c r="B20504" s="205" t="s">
        <v>691</v>
      </c>
      <c r="C20504" s="205" t="s">
        <v>692</v>
      </c>
      <c r="D20504" s="72" t="str">
        <f t="shared" si="641"/>
        <v>out/2020</v>
      </c>
      <c r="E20504" s="206">
        <v>44119</v>
      </c>
      <c r="F20504" s="205">
        <v>15198</v>
      </c>
      <c r="G20504" s="205" t="s">
        <v>287</v>
      </c>
      <c r="H20504" s="207" t="s">
        <v>465</v>
      </c>
      <c r="I20504" s="207" t="s">
        <v>242</v>
      </c>
      <c r="J20504" s="208">
        <v>-1537.8</v>
      </c>
      <c r="K20504" s="79" t="str">
        <f>IFERROR(IFERROR(VLOOKUP(I20504,'DE-PARA'!B:D,3,0),VLOOKUP(I20504,'DE-PARA'!C:D,2,0)),"NÃO ENCONTRADO")</f>
        <v>Materiais</v>
      </c>
      <c r="L20504" s="56" t="str">
        <f>VLOOKUP(K20504,'Base -Receita-Despesa'!$B:$AS,1,FALSE)</f>
        <v>Materiais</v>
      </c>
    </row>
    <row r="20505" spans="1:12" x14ac:dyDescent="0.3">
      <c r="A20505" s="286" t="str">
        <f t="shared" si="640"/>
        <v>2020</v>
      </c>
      <c r="B20505" s="205" t="s">
        <v>691</v>
      </c>
      <c r="C20505" s="205" t="s">
        <v>692</v>
      </c>
      <c r="D20505" s="72" t="str">
        <f t="shared" si="641"/>
        <v>out/2020</v>
      </c>
      <c r="E20505" s="206">
        <v>44119</v>
      </c>
      <c r="F20505" s="205">
        <v>15200</v>
      </c>
      <c r="G20505" s="205" t="s">
        <v>287</v>
      </c>
      <c r="H20505" s="207" t="s">
        <v>465</v>
      </c>
      <c r="I20505" s="207" t="s">
        <v>241</v>
      </c>
      <c r="J20505" s="208">
        <v>-7500</v>
      </c>
      <c r="K20505" s="79" t="str">
        <f>IFERROR(IFERROR(VLOOKUP(I20505,'DE-PARA'!B:D,3,0),VLOOKUP(I20505,'DE-PARA'!C:D,2,0)),"NÃO ENCONTRADO")</f>
        <v>Materiais</v>
      </c>
      <c r="L20505" s="56" t="str">
        <f>VLOOKUP(K20505,'Base -Receita-Despesa'!$B:$AS,1,FALSE)</f>
        <v>Materiais</v>
      </c>
    </row>
    <row r="20506" spans="1:12" x14ac:dyDescent="0.3">
      <c r="A20506" s="286" t="str">
        <f t="shared" si="640"/>
        <v>2020</v>
      </c>
      <c r="B20506" s="205" t="s">
        <v>691</v>
      </c>
      <c r="C20506" s="205" t="s">
        <v>692</v>
      </c>
      <c r="D20506" s="72" t="str">
        <f t="shared" si="641"/>
        <v>out/2020</v>
      </c>
      <c r="E20506" s="206">
        <v>44119</v>
      </c>
      <c r="F20506" s="205">
        <v>15221</v>
      </c>
      <c r="G20506" s="205" t="s">
        <v>287</v>
      </c>
      <c r="H20506" s="207" t="s">
        <v>465</v>
      </c>
      <c r="I20506" s="207" t="s">
        <v>241</v>
      </c>
      <c r="J20506" s="208">
        <v>-6900</v>
      </c>
      <c r="K20506" s="79" t="str">
        <f>IFERROR(IFERROR(VLOOKUP(I20506,'DE-PARA'!B:D,3,0),VLOOKUP(I20506,'DE-PARA'!C:D,2,0)),"NÃO ENCONTRADO")</f>
        <v>Materiais</v>
      </c>
      <c r="L20506" s="56" t="str">
        <f>VLOOKUP(K20506,'Base -Receita-Despesa'!$B:$AS,1,FALSE)</f>
        <v>Materiais</v>
      </c>
    </row>
    <row r="20507" spans="1:12" x14ac:dyDescent="0.3">
      <c r="A20507" s="286" t="str">
        <f t="shared" si="640"/>
        <v>2020</v>
      </c>
      <c r="B20507" s="205" t="s">
        <v>691</v>
      </c>
      <c r="C20507" s="205" t="s">
        <v>692</v>
      </c>
      <c r="D20507" s="72" t="str">
        <f t="shared" si="641"/>
        <v>out/2020</v>
      </c>
      <c r="E20507" s="206">
        <v>44119</v>
      </c>
      <c r="F20507" s="205" t="s">
        <v>314</v>
      </c>
      <c r="G20507" s="205" t="s">
        <v>287</v>
      </c>
      <c r="H20507" s="207" t="s">
        <v>1677</v>
      </c>
      <c r="I20507" s="207" t="s">
        <v>268</v>
      </c>
      <c r="J20507" s="207">
        <v>-509.19</v>
      </c>
      <c r="K20507" s="79" t="str">
        <f>IFERROR(IFERROR(VLOOKUP(I20507,'DE-PARA'!B:D,3,0),VLOOKUP(I20507,'DE-PARA'!C:D,2,0)),"NÃO ENCONTRADO")</f>
        <v>Despesas com Viagens</v>
      </c>
      <c r="L20507" s="56" t="str">
        <f>VLOOKUP(K20507,'Base -Receita-Despesa'!$B:$AS,1,FALSE)</f>
        <v>Despesas com Viagens</v>
      </c>
    </row>
    <row r="20508" spans="1:12" x14ac:dyDescent="0.3">
      <c r="A20508" s="286" t="str">
        <f t="shared" si="640"/>
        <v>2020</v>
      </c>
      <c r="B20508" s="205" t="s">
        <v>691</v>
      </c>
      <c r="C20508" s="205" t="s">
        <v>692</v>
      </c>
      <c r="D20508" s="72" t="str">
        <f t="shared" si="641"/>
        <v>out/2020</v>
      </c>
      <c r="E20508" s="206">
        <v>44119</v>
      </c>
      <c r="F20508" s="205">
        <v>80636</v>
      </c>
      <c r="G20508" s="205" t="s">
        <v>287</v>
      </c>
      <c r="H20508" s="207" t="s">
        <v>2780</v>
      </c>
      <c r="I20508" s="207" t="s">
        <v>240</v>
      </c>
      <c r="J20508" s="207">
        <v>-560.9</v>
      </c>
      <c r="K20508" s="79" t="str">
        <f>IFERROR(IFERROR(VLOOKUP(I20508,'DE-PARA'!B:D,3,0),VLOOKUP(I20508,'DE-PARA'!C:D,2,0)),"NÃO ENCONTRADO")</f>
        <v>Materiais</v>
      </c>
      <c r="L20508" s="56" t="str">
        <f>VLOOKUP(K20508,'Base -Receita-Despesa'!$B:$AS,1,FALSE)</f>
        <v>Materiais</v>
      </c>
    </row>
    <row r="20509" spans="1:12" x14ac:dyDescent="0.3">
      <c r="A20509" s="286" t="str">
        <f t="shared" si="640"/>
        <v>2020</v>
      </c>
      <c r="B20509" s="205" t="s">
        <v>691</v>
      </c>
      <c r="C20509" s="205" t="s">
        <v>692</v>
      </c>
      <c r="D20509" s="72" t="str">
        <f t="shared" si="641"/>
        <v>out/2020</v>
      </c>
      <c r="E20509" s="206">
        <v>44119</v>
      </c>
      <c r="F20509" s="205">
        <v>80637</v>
      </c>
      <c r="G20509" s="205" t="s">
        <v>287</v>
      </c>
      <c r="H20509" s="207" t="s">
        <v>2780</v>
      </c>
      <c r="I20509" s="207" t="s">
        <v>240</v>
      </c>
      <c r="J20509" s="208">
        <v>-15274.18</v>
      </c>
      <c r="K20509" s="79" t="str">
        <f>IFERROR(IFERROR(VLOOKUP(I20509,'DE-PARA'!B:D,3,0),VLOOKUP(I20509,'DE-PARA'!C:D,2,0)),"NÃO ENCONTRADO")</f>
        <v>Materiais</v>
      </c>
      <c r="L20509" s="56" t="str">
        <f>VLOOKUP(K20509,'Base -Receita-Despesa'!$B:$AS,1,FALSE)</f>
        <v>Materiais</v>
      </c>
    </row>
    <row r="20510" spans="1:12" x14ac:dyDescent="0.3">
      <c r="A20510" s="286" t="str">
        <f t="shared" si="640"/>
        <v>2020</v>
      </c>
      <c r="B20510" s="205" t="s">
        <v>691</v>
      </c>
      <c r="C20510" s="205" t="s">
        <v>692</v>
      </c>
      <c r="D20510" s="72" t="str">
        <f t="shared" si="641"/>
        <v>out/2020</v>
      </c>
      <c r="E20510" s="206">
        <v>44119</v>
      </c>
      <c r="F20510" s="205">
        <v>15508</v>
      </c>
      <c r="G20510" s="205" t="s">
        <v>287</v>
      </c>
      <c r="H20510" s="207" t="s">
        <v>3103</v>
      </c>
      <c r="I20510" s="207" t="s">
        <v>195</v>
      </c>
      <c r="J20510" s="207">
        <v>-85.01</v>
      </c>
      <c r="K20510" s="79" t="str">
        <f>IFERROR(IFERROR(VLOOKUP(I20510,'DE-PARA'!B:D,3,0),VLOOKUP(I20510,'DE-PARA'!C:D,2,0)),"NÃO ENCONTRADO")</f>
        <v>Pessoal</v>
      </c>
      <c r="L20510" s="56" t="str">
        <f>VLOOKUP(K20510,'Base -Receita-Despesa'!$B:$AS,1,FALSE)</f>
        <v>Pessoal</v>
      </c>
    </row>
    <row r="20511" spans="1:12" x14ac:dyDescent="0.3">
      <c r="A20511" s="286" t="str">
        <f t="shared" si="640"/>
        <v>2020</v>
      </c>
      <c r="B20511" s="205" t="s">
        <v>691</v>
      </c>
      <c r="C20511" s="205" t="s">
        <v>692</v>
      </c>
      <c r="D20511" s="72" t="str">
        <f t="shared" si="641"/>
        <v>out/2020</v>
      </c>
      <c r="E20511" s="206">
        <v>44119</v>
      </c>
      <c r="F20511" s="205">
        <v>15129</v>
      </c>
      <c r="G20511" s="205" t="s">
        <v>287</v>
      </c>
      <c r="H20511" s="207" t="s">
        <v>3103</v>
      </c>
      <c r="I20511" s="207" t="s">
        <v>195</v>
      </c>
      <c r="J20511" s="207">
        <v>-170.02</v>
      </c>
      <c r="K20511" s="79" t="str">
        <f>IFERROR(IFERROR(VLOOKUP(I20511,'DE-PARA'!B:D,3,0),VLOOKUP(I20511,'DE-PARA'!C:D,2,0)),"NÃO ENCONTRADO")</f>
        <v>Pessoal</v>
      </c>
      <c r="L20511" s="56" t="str">
        <f>VLOOKUP(K20511,'Base -Receita-Despesa'!$B:$AS,1,FALSE)</f>
        <v>Pessoal</v>
      </c>
    </row>
    <row r="20512" spans="1:12" x14ac:dyDescent="0.3">
      <c r="A20512" s="286" t="str">
        <f t="shared" si="640"/>
        <v>2020</v>
      </c>
      <c r="B20512" s="205" t="s">
        <v>691</v>
      </c>
      <c r="C20512" s="205" t="s">
        <v>692</v>
      </c>
      <c r="D20512" s="72" t="str">
        <f t="shared" si="641"/>
        <v>out/2020</v>
      </c>
      <c r="E20512" s="206">
        <v>44119</v>
      </c>
      <c r="F20512" s="205">
        <v>15361</v>
      </c>
      <c r="G20512" s="205" t="s">
        <v>287</v>
      </c>
      <c r="H20512" s="207" t="s">
        <v>3103</v>
      </c>
      <c r="I20512" s="207" t="s">
        <v>195</v>
      </c>
      <c r="J20512" s="207">
        <v>-170.02</v>
      </c>
      <c r="K20512" s="79" t="str">
        <f>IFERROR(IFERROR(VLOOKUP(I20512,'DE-PARA'!B:D,3,0),VLOOKUP(I20512,'DE-PARA'!C:D,2,0)),"NÃO ENCONTRADO")</f>
        <v>Pessoal</v>
      </c>
      <c r="L20512" s="56" t="str">
        <f>VLOOKUP(K20512,'Base -Receita-Despesa'!$B:$AS,1,FALSE)</f>
        <v>Pessoal</v>
      </c>
    </row>
    <row r="20513" spans="1:12" x14ac:dyDescent="0.3">
      <c r="A20513" s="286" t="str">
        <f t="shared" si="640"/>
        <v>2020</v>
      </c>
      <c r="B20513" s="205" t="s">
        <v>691</v>
      </c>
      <c r="C20513" s="205" t="s">
        <v>692</v>
      </c>
      <c r="D20513" s="72" t="str">
        <f t="shared" si="641"/>
        <v>out/2020</v>
      </c>
      <c r="E20513" s="206">
        <v>44119</v>
      </c>
      <c r="F20513" s="205">
        <v>49047</v>
      </c>
      <c r="G20513" s="205" t="s">
        <v>287</v>
      </c>
      <c r="H20513" s="207" t="s">
        <v>3176</v>
      </c>
      <c r="I20513" s="207" t="s">
        <v>188</v>
      </c>
      <c r="J20513" s="207">
        <v>-90</v>
      </c>
      <c r="K20513" s="79" t="str">
        <f>IFERROR(IFERROR(VLOOKUP(I20513,'DE-PARA'!B:D,3,0),VLOOKUP(I20513,'DE-PARA'!C:D,2,0)),"NÃO ENCONTRADO")</f>
        <v>Tributos, Taxas e Contribuições</v>
      </c>
      <c r="L20513" s="56" t="str">
        <f>VLOOKUP(K20513,'Base -Receita-Despesa'!$B:$AS,1,FALSE)</f>
        <v>Tributos, Taxas e Contribuições</v>
      </c>
    </row>
    <row r="20514" spans="1:12" x14ac:dyDescent="0.3">
      <c r="A20514" s="286" t="str">
        <f t="shared" si="640"/>
        <v>2020</v>
      </c>
      <c r="B20514" s="205" t="s">
        <v>691</v>
      </c>
      <c r="C20514" s="205" t="s">
        <v>692</v>
      </c>
      <c r="D20514" s="72" t="str">
        <f t="shared" si="641"/>
        <v>out/2020</v>
      </c>
      <c r="E20514" s="206">
        <v>44119</v>
      </c>
      <c r="F20514" s="205">
        <v>49043</v>
      </c>
      <c r="G20514" s="205" t="s">
        <v>287</v>
      </c>
      <c r="H20514" s="207" t="s">
        <v>3176</v>
      </c>
      <c r="I20514" s="207" t="s">
        <v>188</v>
      </c>
      <c r="J20514" s="207">
        <v>-90</v>
      </c>
      <c r="K20514" s="79" t="str">
        <f>IFERROR(IFERROR(VLOOKUP(I20514,'DE-PARA'!B:D,3,0),VLOOKUP(I20514,'DE-PARA'!C:D,2,0)),"NÃO ENCONTRADO")</f>
        <v>Tributos, Taxas e Contribuições</v>
      </c>
      <c r="L20514" s="56" t="str">
        <f>VLOOKUP(K20514,'Base -Receita-Despesa'!$B:$AS,1,FALSE)</f>
        <v>Tributos, Taxas e Contribuições</v>
      </c>
    </row>
    <row r="20515" spans="1:12" x14ac:dyDescent="0.3">
      <c r="A20515" s="286" t="str">
        <f t="shared" si="640"/>
        <v>2020</v>
      </c>
      <c r="B20515" s="205" t="s">
        <v>691</v>
      </c>
      <c r="C20515" s="205" t="s">
        <v>692</v>
      </c>
      <c r="D20515" s="72" t="str">
        <f t="shared" si="641"/>
        <v>out/2020</v>
      </c>
      <c r="E20515" s="206">
        <v>44119</v>
      </c>
      <c r="F20515" s="205">
        <v>49042</v>
      </c>
      <c r="G20515" s="205" t="s">
        <v>287</v>
      </c>
      <c r="H20515" s="207" t="s">
        <v>3176</v>
      </c>
      <c r="I20515" s="207" t="s">
        <v>188</v>
      </c>
      <c r="J20515" s="207">
        <v>-90</v>
      </c>
      <c r="K20515" s="79" t="str">
        <f>IFERROR(IFERROR(VLOOKUP(I20515,'DE-PARA'!B:D,3,0),VLOOKUP(I20515,'DE-PARA'!C:D,2,0)),"NÃO ENCONTRADO")</f>
        <v>Tributos, Taxas e Contribuições</v>
      </c>
      <c r="L20515" s="56" t="str">
        <f>VLOOKUP(K20515,'Base -Receita-Despesa'!$B:$AS,1,FALSE)</f>
        <v>Tributos, Taxas e Contribuições</v>
      </c>
    </row>
    <row r="20516" spans="1:12" x14ac:dyDescent="0.3">
      <c r="A20516" s="286" t="str">
        <f t="shared" si="640"/>
        <v>2020</v>
      </c>
      <c r="B20516" s="205" t="s">
        <v>691</v>
      </c>
      <c r="C20516" s="205" t="s">
        <v>692</v>
      </c>
      <c r="D20516" s="72" t="str">
        <f t="shared" si="641"/>
        <v>out/2020</v>
      </c>
      <c r="E20516" s="206">
        <v>44119</v>
      </c>
      <c r="F20516" s="205">
        <v>480948</v>
      </c>
      <c r="G20516" s="205" t="s">
        <v>287</v>
      </c>
      <c r="H20516" s="207" t="s">
        <v>3176</v>
      </c>
      <c r="I20516" s="207" t="s">
        <v>188</v>
      </c>
      <c r="J20516" s="207">
        <v>-90</v>
      </c>
      <c r="K20516" s="79" t="str">
        <f>IFERROR(IFERROR(VLOOKUP(I20516,'DE-PARA'!B:D,3,0),VLOOKUP(I20516,'DE-PARA'!C:D,2,0)),"NÃO ENCONTRADO")</f>
        <v>Tributos, Taxas e Contribuições</v>
      </c>
      <c r="L20516" s="56" t="str">
        <f>VLOOKUP(K20516,'Base -Receita-Despesa'!$B:$AS,1,FALSE)</f>
        <v>Tributos, Taxas e Contribuições</v>
      </c>
    </row>
    <row r="20517" spans="1:12" x14ac:dyDescent="0.3">
      <c r="A20517" s="286" t="str">
        <f t="shared" si="640"/>
        <v>2020</v>
      </c>
      <c r="B20517" s="205" t="s">
        <v>691</v>
      </c>
      <c r="C20517" s="205" t="s">
        <v>692</v>
      </c>
      <c r="D20517" s="72" t="str">
        <f t="shared" si="641"/>
        <v>out/2020</v>
      </c>
      <c r="E20517" s="206">
        <v>44119</v>
      </c>
      <c r="F20517" s="205">
        <v>49041</v>
      </c>
      <c r="G20517" s="205" t="s">
        <v>287</v>
      </c>
      <c r="H20517" s="207" t="s">
        <v>3176</v>
      </c>
      <c r="I20517" s="207" t="s">
        <v>188</v>
      </c>
      <c r="J20517" s="207">
        <v>-115</v>
      </c>
      <c r="K20517" s="79" t="str">
        <f>IFERROR(IFERROR(VLOOKUP(I20517,'DE-PARA'!B:D,3,0),VLOOKUP(I20517,'DE-PARA'!C:D,2,0)),"NÃO ENCONTRADO")</f>
        <v>Tributos, Taxas e Contribuições</v>
      </c>
      <c r="L20517" s="56" t="str">
        <f>VLOOKUP(K20517,'Base -Receita-Despesa'!$B:$AS,1,FALSE)</f>
        <v>Tributos, Taxas e Contribuições</v>
      </c>
    </row>
    <row r="20518" spans="1:12" x14ac:dyDescent="0.3">
      <c r="A20518" s="286" t="str">
        <f t="shared" si="640"/>
        <v>2020</v>
      </c>
      <c r="B20518" s="205" t="s">
        <v>691</v>
      </c>
      <c r="C20518" s="205" t="s">
        <v>692</v>
      </c>
      <c r="D20518" s="72" t="str">
        <f t="shared" si="641"/>
        <v>out/2020</v>
      </c>
      <c r="E20518" s="206">
        <v>44119</v>
      </c>
      <c r="F20518" s="205">
        <v>49009</v>
      </c>
      <c r="G20518" s="205" t="s">
        <v>287</v>
      </c>
      <c r="H20518" s="207" t="s">
        <v>3176</v>
      </c>
      <c r="I20518" s="207" t="s">
        <v>188</v>
      </c>
      <c r="J20518" s="207">
        <v>-115</v>
      </c>
      <c r="K20518" s="79" t="str">
        <f>IFERROR(IFERROR(VLOOKUP(I20518,'DE-PARA'!B:D,3,0),VLOOKUP(I20518,'DE-PARA'!C:D,2,0)),"NÃO ENCONTRADO")</f>
        <v>Tributos, Taxas e Contribuições</v>
      </c>
      <c r="L20518" s="56" t="str">
        <f>VLOOKUP(K20518,'Base -Receita-Despesa'!$B:$AS,1,FALSE)</f>
        <v>Tributos, Taxas e Contribuições</v>
      </c>
    </row>
    <row r="20519" spans="1:12" x14ac:dyDescent="0.3">
      <c r="A20519" s="286" t="str">
        <f t="shared" si="640"/>
        <v>2020</v>
      </c>
      <c r="B20519" s="205" t="s">
        <v>691</v>
      </c>
      <c r="C20519" s="205" t="s">
        <v>692</v>
      </c>
      <c r="D20519" s="72" t="str">
        <f t="shared" si="641"/>
        <v>out/2020</v>
      </c>
      <c r="E20519" s="206">
        <v>44119</v>
      </c>
      <c r="F20519" s="205">
        <v>49006</v>
      </c>
      <c r="G20519" s="205" t="s">
        <v>287</v>
      </c>
      <c r="H20519" s="207" t="s">
        <v>3176</v>
      </c>
      <c r="I20519" s="207" t="s">
        <v>188</v>
      </c>
      <c r="J20519" s="207">
        <v>-115</v>
      </c>
      <c r="K20519" s="79" t="str">
        <f>IFERROR(IFERROR(VLOOKUP(I20519,'DE-PARA'!B:D,3,0),VLOOKUP(I20519,'DE-PARA'!C:D,2,0)),"NÃO ENCONTRADO")</f>
        <v>Tributos, Taxas e Contribuições</v>
      </c>
      <c r="L20519" s="56" t="str">
        <f>VLOOKUP(K20519,'Base -Receita-Despesa'!$B:$AS,1,FALSE)</f>
        <v>Tributos, Taxas e Contribuições</v>
      </c>
    </row>
    <row r="20520" spans="1:12" x14ac:dyDescent="0.3">
      <c r="A20520" s="286" t="str">
        <f t="shared" si="640"/>
        <v>2020</v>
      </c>
      <c r="B20520" s="205" t="s">
        <v>691</v>
      </c>
      <c r="C20520" s="205" t="s">
        <v>692</v>
      </c>
      <c r="D20520" s="72" t="str">
        <f t="shared" si="641"/>
        <v>out/2020</v>
      </c>
      <c r="E20520" s="206">
        <v>44119</v>
      </c>
      <c r="F20520" s="205">
        <v>49008</v>
      </c>
      <c r="G20520" s="205" t="s">
        <v>287</v>
      </c>
      <c r="H20520" s="207" t="s">
        <v>3176</v>
      </c>
      <c r="I20520" s="207" t="s">
        <v>188</v>
      </c>
      <c r="J20520" s="207">
        <v>-90</v>
      </c>
      <c r="K20520" s="79" t="str">
        <f>IFERROR(IFERROR(VLOOKUP(I20520,'DE-PARA'!B:D,3,0),VLOOKUP(I20520,'DE-PARA'!C:D,2,0)),"NÃO ENCONTRADO")</f>
        <v>Tributos, Taxas e Contribuições</v>
      </c>
      <c r="L20520" s="56" t="str">
        <f>VLOOKUP(K20520,'Base -Receita-Despesa'!$B:$AS,1,FALSE)</f>
        <v>Tributos, Taxas e Contribuições</v>
      </c>
    </row>
    <row r="20521" spans="1:12" x14ac:dyDescent="0.3">
      <c r="A20521" s="286" t="str">
        <f t="shared" si="640"/>
        <v>2020</v>
      </c>
      <c r="B20521" s="205" t="s">
        <v>691</v>
      </c>
      <c r="C20521" s="205" t="s">
        <v>692</v>
      </c>
      <c r="D20521" s="72" t="str">
        <f t="shared" si="641"/>
        <v>out/2020</v>
      </c>
      <c r="E20521" s="206">
        <v>44119</v>
      </c>
      <c r="F20521" s="205">
        <v>49007</v>
      </c>
      <c r="G20521" s="205" t="s">
        <v>287</v>
      </c>
      <c r="H20521" s="207" t="s">
        <v>3176</v>
      </c>
      <c r="I20521" s="207" t="s">
        <v>188</v>
      </c>
      <c r="J20521" s="207">
        <v>-90</v>
      </c>
      <c r="K20521" s="79" t="str">
        <f>IFERROR(IFERROR(VLOOKUP(I20521,'DE-PARA'!B:D,3,0),VLOOKUP(I20521,'DE-PARA'!C:D,2,0)),"NÃO ENCONTRADO")</f>
        <v>Tributos, Taxas e Contribuições</v>
      </c>
      <c r="L20521" s="56" t="str">
        <f>VLOOKUP(K20521,'Base -Receita-Despesa'!$B:$AS,1,FALSE)</f>
        <v>Tributos, Taxas e Contribuições</v>
      </c>
    </row>
    <row r="20522" spans="1:12" x14ac:dyDescent="0.3">
      <c r="A20522" s="286" t="str">
        <f t="shared" si="640"/>
        <v>2020</v>
      </c>
      <c r="B20522" s="205" t="s">
        <v>691</v>
      </c>
      <c r="C20522" s="205" t="s">
        <v>692</v>
      </c>
      <c r="D20522" s="72" t="str">
        <f t="shared" si="641"/>
        <v>out/2020</v>
      </c>
      <c r="E20522" s="206">
        <v>44119</v>
      </c>
      <c r="F20522" s="205">
        <v>49010</v>
      </c>
      <c r="G20522" s="205" t="s">
        <v>287</v>
      </c>
      <c r="H20522" s="207" t="s">
        <v>3176</v>
      </c>
      <c r="I20522" s="207" t="s">
        <v>188</v>
      </c>
      <c r="J20522" s="207">
        <v>-115</v>
      </c>
      <c r="K20522" s="79" t="str">
        <f>IFERROR(IFERROR(VLOOKUP(I20522,'DE-PARA'!B:D,3,0),VLOOKUP(I20522,'DE-PARA'!C:D,2,0)),"NÃO ENCONTRADO")</f>
        <v>Tributos, Taxas e Contribuições</v>
      </c>
      <c r="L20522" s="56" t="str">
        <f>VLOOKUP(K20522,'Base -Receita-Despesa'!$B:$AS,1,FALSE)</f>
        <v>Tributos, Taxas e Contribuições</v>
      </c>
    </row>
    <row r="20523" spans="1:12" x14ac:dyDescent="0.3">
      <c r="A20523" s="286" t="str">
        <f t="shared" si="640"/>
        <v>2020</v>
      </c>
      <c r="B20523" s="205" t="s">
        <v>691</v>
      </c>
      <c r="C20523" s="205" t="s">
        <v>692</v>
      </c>
      <c r="D20523" s="72" t="str">
        <f t="shared" si="641"/>
        <v>out/2020</v>
      </c>
      <c r="E20523" s="206">
        <v>44119</v>
      </c>
      <c r="F20523" s="205">
        <v>12143</v>
      </c>
      <c r="G20523" s="205" t="s">
        <v>287</v>
      </c>
      <c r="H20523" s="207" t="s">
        <v>2339</v>
      </c>
      <c r="I20523" s="207" t="s">
        <v>266</v>
      </c>
      <c r="J20523" s="208">
        <v>-22000</v>
      </c>
      <c r="K20523" s="79" t="str">
        <f>IFERROR(IFERROR(VLOOKUP(I20523,'DE-PARA'!B:D,3,0),VLOOKUP(I20523,'DE-PARA'!C:D,2,0)),"NÃO ENCONTRADO")</f>
        <v>Serviços</v>
      </c>
      <c r="L20523" s="56" t="str">
        <f>VLOOKUP(K20523,'Base -Receita-Despesa'!$B:$AS,1,FALSE)</f>
        <v>Serviços</v>
      </c>
    </row>
    <row r="20524" spans="1:12" x14ac:dyDescent="0.3">
      <c r="A20524" s="286" t="str">
        <f t="shared" si="640"/>
        <v>2020</v>
      </c>
      <c r="B20524" s="205" t="s">
        <v>691</v>
      </c>
      <c r="C20524" s="205" t="s">
        <v>692</v>
      </c>
      <c r="D20524" s="72" t="str">
        <f t="shared" si="641"/>
        <v>out/2020</v>
      </c>
      <c r="E20524" s="206">
        <v>44119</v>
      </c>
      <c r="F20524" s="205" t="s">
        <v>210</v>
      </c>
      <c r="G20524" s="205" t="s">
        <v>287</v>
      </c>
      <c r="H20524" s="207" t="s">
        <v>196</v>
      </c>
      <c r="I20524" s="207" t="s">
        <v>130</v>
      </c>
      <c r="J20524" s="207">
        <v>-10</v>
      </c>
      <c r="K20524" s="79" t="str">
        <f>IFERROR(IFERROR(VLOOKUP(I20524,'DE-PARA'!B:D,3,0),VLOOKUP(I20524,'DE-PARA'!C:D,2,0)),"NÃO ENCONTRADO")</f>
        <v>Outras Saídas</v>
      </c>
      <c r="L20524" s="56" t="str">
        <f>VLOOKUP(K20524,'Base -Receita-Despesa'!$B:$AS,1,FALSE)</f>
        <v>Outras Saídas</v>
      </c>
    </row>
    <row r="20525" spans="1:12" x14ac:dyDescent="0.3">
      <c r="A20525" s="286" t="str">
        <f t="shared" si="640"/>
        <v>2020</v>
      </c>
      <c r="B20525" s="205" t="s">
        <v>691</v>
      </c>
      <c r="C20525" s="205" t="s">
        <v>692</v>
      </c>
      <c r="D20525" s="72" t="str">
        <f t="shared" si="641"/>
        <v>out/2020</v>
      </c>
      <c r="E20525" s="206">
        <v>44119</v>
      </c>
      <c r="F20525" s="205" t="s">
        <v>210</v>
      </c>
      <c r="G20525" s="205" t="s">
        <v>287</v>
      </c>
      <c r="H20525" s="207" t="s">
        <v>196</v>
      </c>
      <c r="I20525" s="207" t="s">
        <v>130</v>
      </c>
      <c r="J20525" s="207">
        <v>-10</v>
      </c>
      <c r="K20525" s="79" t="str">
        <f>IFERROR(IFERROR(VLOOKUP(I20525,'DE-PARA'!B:D,3,0),VLOOKUP(I20525,'DE-PARA'!C:D,2,0)),"NÃO ENCONTRADO")</f>
        <v>Outras Saídas</v>
      </c>
      <c r="L20525" s="56" t="str">
        <f>VLOOKUP(K20525,'Base -Receita-Despesa'!$B:$AS,1,FALSE)</f>
        <v>Outras Saídas</v>
      </c>
    </row>
    <row r="20526" spans="1:12" x14ac:dyDescent="0.3">
      <c r="A20526" s="286" t="str">
        <f t="shared" si="640"/>
        <v>2020</v>
      </c>
      <c r="B20526" s="205" t="s">
        <v>691</v>
      </c>
      <c r="C20526" s="205" t="s">
        <v>692</v>
      </c>
      <c r="D20526" s="72" t="str">
        <f t="shared" si="641"/>
        <v>out/2020</v>
      </c>
      <c r="E20526" s="206">
        <v>44119</v>
      </c>
      <c r="F20526" s="205" t="s">
        <v>210</v>
      </c>
      <c r="G20526" s="205" t="s">
        <v>287</v>
      </c>
      <c r="H20526" s="207" t="s">
        <v>196</v>
      </c>
      <c r="I20526" s="207" t="s">
        <v>130</v>
      </c>
      <c r="J20526" s="207">
        <v>-10</v>
      </c>
      <c r="K20526" s="79" t="str">
        <f>IFERROR(IFERROR(VLOOKUP(I20526,'DE-PARA'!B:D,3,0),VLOOKUP(I20526,'DE-PARA'!C:D,2,0)),"NÃO ENCONTRADO")</f>
        <v>Outras Saídas</v>
      </c>
      <c r="L20526" s="56" t="str">
        <f>VLOOKUP(K20526,'Base -Receita-Despesa'!$B:$AS,1,FALSE)</f>
        <v>Outras Saídas</v>
      </c>
    </row>
    <row r="20527" spans="1:12" x14ac:dyDescent="0.3">
      <c r="A20527" s="286" t="str">
        <f t="shared" si="640"/>
        <v>2020</v>
      </c>
      <c r="B20527" s="205" t="s">
        <v>691</v>
      </c>
      <c r="C20527" s="205" t="s">
        <v>692</v>
      </c>
      <c r="D20527" s="72" t="str">
        <f t="shared" si="641"/>
        <v>out/2020</v>
      </c>
      <c r="E20527" s="206">
        <v>44119</v>
      </c>
      <c r="F20527" s="205" t="s">
        <v>210</v>
      </c>
      <c r="G20527" s="205" t="s">
        <v>287</v>
      </c>
      <c r="H20527" s="207" t="s">
        <v>196</v>
      </c>
      <c r="I20527" s="207" t="s">
        <v>130</v>
      </c>
      <c r="J20527" s="207">
        <v>-10</v>
      </c>
      <c r="K20527" s="79" t="str">
        <f>IFERROR(IFERROR(VLOOKUP(I20527,'DE-PARA'!B:D,3,0),VLOOKUP(I20527,'DE-PARA'!C:D,2,0)),"NÃO ENCONTRADO")</f>
        <v>Outras Saídas</v>
      </c>
      <c r="L20527" s="56" t="str">
        <f>VLOOKUP(K20527,'Base -Receita-Despesa'!$B:$AS,1,FALSE)</f>
        <v>Outras Saídas</v>
      </c>
    </row>
    <row r="20528" spans="1:12" x14ac:dyDescent="0.3">
      <c r="A20528" s="286" t="str">
        <f t="shared" si="640"/>
        <v>2020</v>
      </c>
      <c r="B20528" s="205" t="s">
        <v>691</v>
      </c>
      <c r="C20528" s="205" t="s">
        <v>692</v>
      </c>
      <c r="D20528" s="72" t="str">
        <f t="shared" si="641"/>
        <v>out/2020</v>
      </c>
      <c r="E20528" s="206">
        <v>44119</v>
      </c>
      <c r="F20528" s="205" t="s">
        <v>210</v>
      </c>
      <c r="G20528" s="205" t="s">
        <v>287</v>
      </c>
      <c r="H20528" s="207" t="s">
        <v>196</v>
      </c>
      <c r="I20528" s="207" t="s">
        <v>130</v>
      </c>
      <c r="J20528" s="207">
        <v>-10</v>
      </c>
      <c r="K20528" s="79" t="str">
        <f>IFERROR(IFERROR(VLOOKUP(I20528,'DE-PARA'!B:D,3,0),VLOOKUP(I20528,'DE-PARA'!C:D,2,0)),"NÃO ENCONTRADO")</f>
        <v>Outras Saídas</v>
      </c>
      <c r="L20528" s="56" t="str">
        <f>VLOOKUP(K20528,'Base -Receita-Despesa'!$B:$AS,1,FALSE)</f>
        <v>Outras Saídas</v>
      </c>
    </row>
    <row r="20529" spans="1:12" x14ac:dyDescent="0.3">
      <c r="A20529" s="286" t="str">
        <f t="shared" si="640"/>
        <v>2020</v>
      </c>
      <c r="B20529" s="205" t="s">
        <v>691</v>
      </c>
      <c r="C20529" s="205" t="s">
        <v>692</v>
      </c>
      <c r="D20529" s="72" t="str">
        <f t="shared" si="641"/>
        <v>out/2020</v>
      </c>
      <c r="E20529" s="206">
        <v>44119</v>
      </c>
      <c r="F20529" s="205" t="s">
        <v>210</v>
      </c>
      <c r="G20529" s="205" t="s">
        <v>287</v>
      </c>
      <c r="H20529" s="207" t="s">
        <v>196</v>
      </c>
      <c r="I20529" s="207" t="s">
        <v>130</v>
      </c>
      <c r="J20529" s="207">
        <v>-10</v>
      </c>
      <c r="K20529" s="79" t="str">
        <f>IFERROR(IFERROR(VLOOKUP(I20529,'DE-PARA'!B:D,3,0),VLOOKUP(I20529,'DE-PARA'!C:D,2,0)),"NÃO ENCONTRADO")</f>
        <v>Outras Saídas</v>
      </c>
      <c r="L20529" s="56" t="str">
        <f>VLOOKUP(K20529,'Base -Receita-Despesa'!$B:$AS,1,FALSE)</f>
        <v>Outras Saídas</v>
      </c>
    </row>
    <row r="20530" spans="1:12" x14ac:dyDescent="0.3">
      <c r="A20530" s="286" t="str">
        <f t="shared" si="640"/>
        <v>2020</v>
      </c>
      <c r="B20530" s="205" t="s">
        <v>691</v>
      </c>
      <c r="C20530" s="205" t="s">
        <v>692</v>
      </c>
      <c r="D20530" s="72" t="str">
        <f t="shared" si="641"/>
        <v>out/2020</v>
      </c>
      <c r="E20530" s="206">
        <v>44119</v>
      </c>
      <c r="F20530" s="205" t="s">
        <v>210</v>
      </c>
      <c r="G20530" s="205" t="s">
        <v>287</v>
      </c>
      <c r="H20530" s="207" t="s">
        <v>196</v>
      </c>
      <c r="I20530" s="207" t="s">
        <v>130</v>
      </c>
      <c r="J20530" s="207">
        <v>-10</v>
      </c>
      <c r="K20530" s="79" t="str">
        <f>IFERROR(IFERROR(VLOOKUP(I20530,'DE-PARA'!B:D,3,0),VLOOKUP(I20530,'DE-PARA'!C:D,2,0)),"NÃO ENCONTRADO")</f>
        <v>Outras Saídas</v>
      </c>
      <c r="L20530" s="56" t="str">
        <f>VLOOKUP(K20530,'Base -Receita-Despesa'!$B:$AS,1,FALSE)</f>
        <v>Outras Saídas</v>
      </c>
    </row>
    <row r="20531" spans="1:12" x14ac:dyDescent="0.3">
      <c r="A20531" s="286" t="str">
        <f t="shared" si="640"/>
        <v>2020</v>
      </c>
      <c r="B20531" s="205" t="s">
        <v>691</v>
      </c>
      <c r="C20531" s="205" t="s">
        <v>692</v>
      </c>
      <c r="D20531" s="72" t="str">
        <f t="shared" si="641"/>
        <v>out/2020</v>
      </c>
      <c r="E20531" s="206">
        <v>44119</v>
      </c>
      <c r="F20531" s="205" t="s">
        <v>210</v>
      </c>
      <c r="G20531" s="205" t="s">
        <v>287</v>
      </c>
      <c r="H20531" s="207" t="s">
        <v>196</v>
      </c>
      <c r="I20531" s="207" t="s">
        <v>130</v>
      </c>
      <c r="J20531" s="207">
        <v>-10</v>
      </c>
      <c r="K20531" s="79" t="str">
        <f>IFERROR(IFERROR(VLOOKUP(I20531,'DE-PARA'!B:D,3,0),VLOOKUP(I20531,'DE-PARA'!C:D,2,0)),"NÃO ENCONTRADO")</f>
        <v>Outras Saídas</v>
      </c>
      <c r="L20531" s="56" t="str">
        <f>VLOOKUP(K20531,'Base -Receita-Despesa'!$B:$AS,1,FALSE)</f>
        <v>Outras Saídas</v>
      </c>
    </row>
    <row r="20532" spans="1:12" x14ac:dyDescent="0.3">
      <c r="A20532" s="286" t="str">
        <f t="shared" si="640"/>
        <v>2020</v>
      </c>
      <c r="B20532" s="205" t="s">
        <v>691</v>
      </c>
      <c r="C20532" s="205" t="s">
        <v>692</v>
      </c>
      <c r="D20532" s="72" t="str">
        <f t="shared" si="641"/>
        <v>out/2020</v>
      </c>
      <c r="E20532" s="206">
        <v>44119</v>
      </c>
      <c r="F20532" s="205" t="s">
        <v>210</v>
      </c>
      <c r="G20532" s="205" t="s">
        <v>287</v>
      </c>
      <c r="H20532" s="207" t="s">
        <v>196</v>
      </c>
      <c r="I20532" s="207" t="s">
        <v>130</v>
      </c>
      <c r="J20532" s="207">
        <v>-10</v>
      </c>
      <c r="K20532" s="79" t="str">
        <f>IFERROR(IFERROR(VLOOKUP(I20532,'DE-PARA'!B:D,3,0),VLOOKUP(I20532,'DE-PARA'!C:D,2,0)),"NÃO ENCONTRADO")</f>
        <v>Outras Saídas</v>
      </c>
      <c r="L20532" s="56" t="str">
        <f>VLOOKUP(K20532,'Base -Receita-Despesa'!$B:$AS,1,FALSE)</f>
        <v>Outras Saídas</v>
      </c>
    </row>
    <row r="20533" spans="1:12" x14ac:dyDescent="0.3">
      <c r="A20533" s="286" t="str">
        <f t="shared" si="640"/>
        <v>2020</v>
      </c>
      <c r="B20533" s="205" t="s">
        <v>691</v>
      </c>
      <c r="C20533" s="205" t="s">
        <v>692</v>
      </c>
      <c r="D20533" s="72" t="str">
        <f t="shared" si="641"/>
        <v>out/2020</v>
      </c>
      <c r="E20533" s="206">
        <v>44119</v>
      </c>
      <c r="F20533" s="205" t="s">
        <v>210</v>
      </c>
      <c r="G20533" s="205" t="s">
        <v>287</v>
      </c>
      <c r="H20533" s="207" t="s">
        <v>196</v>
      </c>
      <c r="I20533" s="207" t="s">
        <v>130</v>
      </c>
      <c r="J20533" s="207">
        <v>-10</v>
      </c>
      <c r="K20533" s="79" t="str">
        <f>IFERROR(IFERROR(VLOOKUP(I20533,'DE-PARA'!B:D,3,0),VLOOKUP(I20533,'DE-PARA'!C:D,2,0)),"NÃO ENCONTRADO")</f>
        <v>Outras Saídas</v>
      </c>
      <c r="L20533" s="56" t="str">
        <f>VLOOKUP(K20533,'Base -Receita-Despesa'!$B:$AS,1,FALSE)</f>
        <v>Outras Saídas</v>
      </c>
    </row>
    <row r="20534" spans="1:12" x14ac:dyDescent="0.3">
      <c r="A20534" s="286" t="str">
        <f t="shared" si="640"/>
        <v>2020</v>
      </c>
      <c r="B20534" s="205" t="s">
        <v>691</v>
      </c>
      <c r="C20534" s="205" t="s">
        <v>692</v>
      </c>
      <c r="D20534" s="72" t="str">
        <f t="shared" si="641"/>
        <v>out/2020</v>
      </c>
      <c r="E20534" s="206">
        <v>44119</v>
      </c>
      <c r="F20534" s="205" t="s">
        <v>210</v>
      </c>
      <c r="G20534" s="205" t="s">
        <v>287</v>
      </c>
      <c r="H20534" s="207" t="s">
        <v>196</v>
      </c>
      <c r="I20534" s="207" t="s">
        <v>130</v>
      </c>
      <c r="J20534" s="207">
        <v>-10</v>
      </c>
      <c r="K20534" s="79" t="str">
        <f>IFERROR(IFERROR(VLOOKUP(I20534,'DE-PARA'!B:D,3,0),VLOOKUP(I20534,'DE-PARA'!C:D,2,0)),"NÃO ENCONTRADO")</f>
        <v>Outras Saídas</v>
      </c>
      <c r="L20534" s="56" t="str">
        <f>VLOOKUP(K20534,'Base -Receita-Despesa'!$B:$AS,1,FALSE)</f>
        <v>Outras Saídas</v>
      </c>
    </row>
    <row r="20535" spans="1:12" x14ac:dyDescent="0.3">
      <c r="A20535" s="286" t="str">
        <f t="shared" ref="A20535:A20598" si="642">IF(K20535="NÃO ENCONTRADO",0,RIGHT(D20535,4))</f>
        <v>2020</v>
      </c>
      <c r="B20535" s="205" t="s">
        <v>691</v>
      </c>
      <c r="C20535" s="205" t="s">
        <v>692</v>
      </c>
      <c r="D20535" s="72" t="str">
        <f t="shared" si="641"/>
        <v>out/2020</v>
      </c>
      <c r="E20535" s="206">
        <v>44119</v>
      </c>
      <c r="F20535" s="205" t="s">
        <v>210</v>
      </c>
      <c r="G20535" s="205" t="s">
        <v>287</v>
      </c>
      <c r="H20535" s="207" t="s">
        <v>196</v>
      </c>
      <c r="I20535" s="207" t="s">
        <v>130</v>
      </c>
      <c r="J20535" s="207">
        <v>-10</v>
      </c>
      <c r="K20535" s="79" t="str">
        <f>IFERROR(IFERROR(VLOOKUP(I20535,'DE-PARA'!B:D,3,0),VLOOKUP(I20535,'DE-PARA'!C:D,2,0)),"NÃO ENCONTRADO")</f>
        <v>Outras Saídas</v>
      </c>
      <c r="L20535" s="56" t="str">
        <f>VLOOKUP(K20535,'Base -Receita-Despesa'!$B:$AS,1,FALSE)</f>
        <v>Outras Saídas</v>
      </c>
    </row>
    <row r="20536" spans="1:12" x14ac:dyDescent="0.3">
      <c r="A20536" s="286" t="str">
        <f t="shared" si="642"/>
        <v>2020</v>
      </c>
      <c r="B20536" s="205" t="s">
        <v>691</v>
      </c>
      <c r="C20536" s="205" t="s">
        <v>692</v>
      </c>
      <c r="D20536" s="72" t="str">
        <f t="shared" si="641"/>
        <v>out/2020</v>
      </c>
      <c r="E20536" s="206">
        <v>44119</v>
      </c>
      <c r="F20536" s="205" t="s">
        <v>210</v>
      </c>
      <c r="G20536" s="205" t="s">
        <v>287</v>
      </c>
      <c r="H20536" s="207" t="s">
        <v>196</v>
      </c>
      <c r="I20536" s="207" t="s">
        <v>130</v>
      </c>
      <c r="J20536" s="207">
        <v>-10</v>
      </c>
      <c r="K20536" s="79" t="str">
        <f>IFERROR(IFERROR(VLOOKUP(I20536,'DE-PARA'!B:D,3,0),VLOOKUP(I20536,'DE-PARA'!C:D,2,0)),"NÃO ENCONTRADO")</f>
        <v>Outras Saídas</v>
      </c>
      <c r="L20536" s="56" t="str">
        <f>VLOOKUP(K20536,'Base -Receita-Despesa'!$B:$AS,1,FALSE)</f>
        <v>Outras Saídas</v>
      </c>
    </row>
    <row r="20537" spans="1:12" x14ac:dyDescent="0.3">
      <c r="A20537" s="286" t="str">
        <f t="shared" si="642"/>
        <v>2020</v>
      </c>
      <c r="B20537" s="205" t="s">
        <v>691</v>
      </c>
      <c r="C20537" s="205" t="s">
        <v>692</v>
      </c>
      <c r="D20537" s="72" t="str">
        <f t="shared" si="641"/>
        <v>out/2020</v>
      </c>
      <c r="E20537" s="206">
        <v>44119</v>
      </c>
      <c r="F20537" s="205" t="s">
        <v>210</v>
      </c>
      <c r="G20537" s="205" t="s">
        <v>287</v>
      </c>
      <c r="H20537" s="207" t="s">
        <v>196</v>
      </c>
      <c r="I20537" s="207" t="s">
        <v>130</v>
      </c>
      <c r="J20537" s="207">
        <v>-10</v>
      </c>
      <c r="K20537" s="79" t="str">
        <f>IFERROR(IFERROR(VLOOKUP(I20537,'DE-PARA'!B:D,3,0),VLOOKUP(I20537,'DE-PARA'!C:D,2,0)),"NÃO ENCONTRADO")</f>
        <v>Outras Saídas</v>
      </c>
      <c r="L20537" s="56" t="str">
        <f>VLOOKUP(K20537,'Base -Receita-Despesa'!$B:$AS,1,FALSE)</f>
        <v>Outras Saídas</v>
      </c>
    </row>
    <row r="20538" spans="1:12" x14ac:dyDescent="0.3">
      <c r="A20538" s="286" t="str">
        <f t="shared" si="642"/>
        <v>2020</v>
      </c>
      <c r="B20538" s="205" t="s">
        <v>691</v>
      </c>
      <c r="C20538" s="205" t="s">
        <v>692</v>
      </c>
      <c r="D20538" s="72" t="str">
        <f t="shared" si="641"/>
        <v>out/2020</v>
      </c>
      <c r="E20538" s="206">
        <v>44119</v>
      </c>
      <c r="F20538" s="205" t="s">
        <v>210</v>
      </c>
      <c r="G20538" s="205" t="s">
        <v>287</v>
      </c>
      <c r="H20538" s="207" t="s">
        <v>196</v>
      </c>
      <c r="I20538" s="207" t="s">
        <v>130</v>
      </c>
      <c r="J20538" s="207">
        <v>-10</v>
      </c>
      <c r="K20538" s="79" t="str">
        <f>IFERROR(IFERROR(VLOOKUP(I20538,'DE-PARA'!B:D,3,0),VLOOKUP(I20538,'DE-PARA'!C:D,2,0)),"NÃO ENCONTRADO")</f>
        <v>Outras Saídas</v>
      </c>
      <c r="L20538" s="56" t="str">
        <f>VLOOKUP(K20538,'Base -Receita-Despesa'!$B:$AS,1,FALSE)</f>
        <v>Outras Saídas</v>
      </c>
    </row>
    <row r="20539" spans="1:12" x14ac:dyDescent="0.3">
      <c r="A20539" s="286" t="str">
        <f t="shared" si="642"/>
        <v>2020</v>
      </c>
      <c r="B20539" s="205" t="s">
        <v>691</v>
      </c>
      <c r="C20539" s="205" t="s">
        <v>692</v>
      </c>
      <c r="D20539" s="72" t="str">
        <f t="shared" si="641"/>
        <v>out/2020</v>
      </c>
      <c r="E20539" s="206">
        <v>44119</v>
      </c>
      <c r="F20539" s="205" t="s">
        <v>210</v>
      </c>
      <c r="G20539" s="205" t="s">
        <v>287</v>
      </c>
      <c r="H20539" s="207" t="s">
        <v>196</v>
      </c>
      <c r="I20539" s="207" t="s">
        <v>130</v>
      </c>
      <c r="J20539" s="207">
        <v>-10</v>
      </c>
      <c r="K20539" s="79" t="str">
        <f>IFERROR(IFERROR(VLOOKUP(I20539,'DE-PARA'!B:D,3,0),VLOOKUP(I20539,'DE-PARA'!C:D,2,0)),"NÃO ENCONTRADO")</f>
        <v>Outras Saídas</v>
      </c>
      <c r="L20539" s="56" t="str">
        <f>VLOOKUP(K20539,'Base -Receita-Despesa'!$B:$AS,1,FALSE)</f>
        <v>Outras Saídas</v>
      </c>
    </row>
    <row r="20540" spans="1:12" x14ac:dyDescent="0.3">
      <c r="A20540" s="286" t="str">
        <f t="shared" si="642"/>
        <v>2020</v>
      </c>
      <c r="B20540" s="205" t="s">
        <v>691</v>
      </c>
      <c r="C20540" s="205" t="s">
        <v>692</v>
      </c>
      <c r="D20540" s="72" t="str">
        <f t="shared" si="641"/>
        <v>out/2020</v>
      </c>
      <c r="E20540" s="206">
        <v>44119</v>
      </c>
      <c r="F20540" s="205" t="s">
        <v>210</v>
      </c>
      <c r="G20540" s="205" t="s">
        <v>287</v>
      </c>
      <c r="H20540" s="207" t="s">
        <v>321</v>
      </c>
      <c r="I20540" s="207" t="s">
        <v>130</v>
      </c>
      <c r="J20540" s="207">
        <v>-99</v>
      </c>
      <c r="K20540" s="79" t="str">
        <f>IFERROR(IFERROR(VLOOKUP(I20540,'DE-PARA'!B:D,3,0),VLOOKUP(I20540,'DE-PARA'!C:D,2,0)),"NÃO ENCONTRADO")</f>
        <v>Outras Saídas</v>
      </c>
      <c r="L20540" s="56" t="str">
        <f>VLOOKUP(K20540,'Base -Receita-Despesa'!$B:$AS,1,FALSE)</f>
        <v>Outras Saídas</v>
      </c>
    </row>
    <row r="20541" spans="1:12" x14ac:dyDescent="0.3">
      <c r="A20541" s="286" t="str">
        <f t="shared" si="642"/>
        <v>2020</v>
      </c>
      <c r="B20541" s="205" t="s">
        <v>693</v>
      </c>
      <c r="C20541" s="205" t="s">
        <v>692</v>
      </c>
      <c r="D20541" s="72" t="str">
        <f t="shared" si="641"/>
        <v>out/2020</v>
      </c>
      <c r="E20541" s="206">
        <v>44120</v>
      </c>
      <c r="F20541" s="205" t="s">
        <v>201</v>
      </c>
      <c r="G20541" s="205" t="s">
        <v>287</v>
      </c>
      <c r="H20541" s="207" t="s">
        <v>1887</v>
      </c>
      <c r="I20541" s="207" t="s">
        <v>123</v>
      </c>
      <c r="J20541" s="208">
        <v>-500000</v>
      </c>
      <c r="K20541" s="79" t="str">
        <f>IFERROR(IFERROR(VLOOKUP(I20541,'DE-PARA'!B:D,3,0),VLOOKUP(I20541,'DE-PARA'!C:D,2,0)),"NÃO ENCONTRADO")</f>
        <v>TEV – Transferências Entre Contas (Entradas)</v>
      </c>
      <c r="L20541" s="56" t="str">
        <f>VLOOKUP(K20541,'Base -Receita-Despesa'!$B:$AS,1,FALSE)</f>
        <v>TEV – Transferências Entre Contas (Entradas)</v>
      </c>
    </row>
    <row r="20542" spans="1:12" x14ac:dyDescent="0.3">
      <c r="A20542" s="286" t="str">
        <f t="shared" si="642"/>
        <v>2020</v>
      </c>
      <c r="B20542" s="205" t="s">
        <v>691</v>
      </c>
      <c r="C20542" s="205" t="s">
        <v>692</v>
      </c>
      <c r="D20542" s="72" t="str">
        <f t="shared" si="641"/>
        <v>out/2020</v>
      </c>
      <c r="E20542" s="206">
        <v>44120</v>
      </c>
      <c r="F20542" s="205">
        <v>1232693</v>
      </c>
      <c r="G20542" s="205" t="s">
        <v>313</v>
      </c>
      <c r="H20542" s="207" t="s">
        <v>389</v>
      </c>
      <c r="I20542" s="207" t="s">
        <v>241</v>
      </c>
      <c r="J20542" s="208">
        <v>2044.74</v>
      </c>
      <c r="K20542" s="79" t="str">
        <f>IFERROR(IFERROR(VLOOKUP(I20542,'DE-PARA'!B:D,3,0),VLOOKUP(I20542,'DE-PARA'!C:D,2,0)),"NÃO ENCONTRADO")</f>
        <v>Materiais</v>
      </c>
      <c r="L20542" s="56" t="str">
        <f>VLOOKUP(K20542,'Base -Receita-Despesa'!$B:$AS,1,FALSE)</f>
        <v>Materiais</v>
      </c>
    </row>
    <row r="20543" spans="1:12" x14ac:dyDescent="0.3">
      <c r="A20543" s="286" t="str">
        <f t="shared" si="642"/>
        <v>2020</v>
      </c>
      <c r="B20543" s="205" t="s">
        <v>691</v>
      </c>
      <c r="C20543" s="205" t="s">
        <v>692</v>
      </c>
      <c r="D20543" s="72" t="str">
        <f t="shared" si="641"/>
        <v>out/2020</v>
      </c>
      <c r="E20543" s="206">
        <v>44120</v>
      </c>
      <c r="F20543" s="205">
        <v>1249319</v>
      </c>
      <c r="G20543" s="205" t="s">
        <v>317</v>
      </c>
      <c r="H20543" s="207" t="s">
        <v>389</v>
      </c>
      <c r="I20543" s="207" t="s">
        <v>241</v>
      </c>
      <c r="J20543" s="208">
        <v>1625.74</v>
      </c>
      <c r="K20543" s="79" t="str">
        <f>IFERROR(IFERROR(VLOOKUP(I20543,'DE-PARA'!B:D,3,0),VLOOKUP(I20543,'DE-PARA'!C:D,2,0)),"NÃO ENCONTRADO")</f>
        <v>Materiais</v>
      </c>
      <c r="L20543" s="56" t="str">
        <f>VLOOKUP(K20543,'Base -Receita-Despesa'!$B:$AS,1,FALSE)</f>
        <v>Materiais</v>
      </c>
    </row>
    <row r="20544" spans="1:12" x14ac:dyDescent="0.3">
      <c r="A20544" s="286" t="str">
        <f t="shared" si="642"/>
        <v>2020</v>
      </c>
      <c r="B20544" s="205" t="s">
        <v>691</v>
      </c>
      <c r="C20544" s="205" t="s">
        <v>692</v>
      </c>
      <c r="D20544" s="72" t="str">
        <f t="shared" si="641"/>
        <v>out/2020</v>
      </c>
      <c r="E20544" s="206">
        <v>44120</v>
      </c>
      <c r="F20544" s="205">
        <v>1239071</v>
      </c>
      <c r="G20544" s="205" t="s">
        <v>317</v>
      </c>
      <c r="H20544" s="207" t="s">
        <v>389</v>
      </c>
      <c r="I20544" s="207" t="s">
        <v>241</v>
      </c>
      <c r="J20544" s="208">
        <v>10506.84</v>
      </c>
      <c r="K20544" s="79" t="str">
        <f>IFERROR(IFERROR(VLOOKUP(I20544,'DE-PARA'!B:D,3,0),VLOOKUP(I20544,'DE-PARA'!C:D,2,0)),"NÃO ENCONTRADO")</f>
        <v>Materiais</v>
      </c>
      <c r="L20544" s="56" t="str">
        <f>VLOOKUP(K20544,'Base -Receita-Despesa'!$B:$AS,1,FALSE)</f>
        <v>Materiais</v>
      </c>
    </row>
    <row r="20545" spans="1:12" x14ac:dyDescent="0.3">
      <c r="A20545" s="286" t="str">
        <f t="shared" si="642"/>
        <v>2020</v>
      </c>
      <c r="B20545" s="205" t="s">
        <v>691</v>
      </c>
      <c r="C20545" s="205" t="s">
        <v>692</v>
      </c>
      <c r="D20545" s="72" t="str">
        <f t="shared" si="641"/>
        <v>out/2020</v>
      </c>
      <c r="E20545" s="206">
        <v>44120</v>
      </c>
      <c r="F20545" s="205">
        <v>1239071</v>
      </c>
      <c r="G20545" s="205" t="s">
        <v>313</v>
      </c>
      <c r="H20545" s="207" t="s">
        <v>389</v>
      </c>
      <c r="I20545" s="207" t="s">
        <v>241</v>
      </c>
      <c r="J20545" s="208">
        <v>10181.700000000001</v>
      </c>
      <c r="K20545" s="79" t="str">
        <f>IFERROR(IFERROR(VLOOKUP(I20545,'DE-PARA'!B:D,3,0),VLOOKUP(I20545,'DE-PARA'!C:D,2,0)),"NÃO ENCONTRADO")</f>
        <v>Materiais</v>
      </c>
      <c r="L20545" s="56" t="str">
        <f>VLOOKUP(K20545,'Base -Receita-Despesa'!$B:$AS,1,FALSE)</f>
        <v>Materiais</v>
      </c>
    </row>
    <row r="20546" spans="1:12" x14ac:dyDescent="0.3">
      <c r="A20546" s="286" t="str">
        <f t="shared" si="642"/>
        <v>2020</v>
      </c>
      <c r="B20546" s="205" t="s">
        <v>691</v>
      </c>
      <c r="C20546" s="205" t="s">
        <v>692</v>
      </c>
      <c r="D20546" s="72" t="str">
        <f t="shared" si="641"/>
        <v>out/2020</v>
      </c>
      <c r="E20546" s="206">
        <v>44120</v>
      </c>
      <c r="F20546" s="205">
        <v>1238728</v>
      </c>
      <c r="G20546" s="205" t="s">
        <v>313</v>
      </c>
      <c r="H20546" s="207" t="s">
        <v>389</v>
      </c>
      <c r="I20546" s="207" t="s">
        <v>241</v>
      </c>
      <c r="J20546" s="208">
        <v>2359.9699999999998</v>
      </c>
      <c r="K20546" s="79" t="str">
        <f>IFERROR(IFERROR(VLOOKUP(I20546,'DE-PARA'!B:D,3,0),VLOOKUP(I20546,'DE-PARA'!C:D,2,0)),"NÃO ENCONTRADO")</f>
        <v>Materiais</v>
      </c>
      <c r="L20546" s="56" t="str">
        <f>VLOOKUP(K20546,'Base -Receita-Despesa'!$B:$AS,1,FALSE)</f>
        <v>Materiais</v>
      </c>
    </row>
    <row r="20547" spans="1:12" x14ac:dyDescent="0.3">
      <c r="A20547" s="286" t="str">
        <f t="shared" si="642"/>
        <v>2020</v>
      </c>
      <c r="B20547" s="205" t="s">
        <v>691</v>
      </c>
      <c r="C20547" s="205" t="s">
        <v>692</v>
      </c>
      <c r="D20547" s="72" t="str">
        <f t="shared" si="641"/>
        <v>out/2020</v>
      </c>
      <c r="E20547" s="206">
        <v>44120</v>
      </c>
      <c r="F20547" s="205">
        <v>1238729</v>
      </c>
      <c r="G20547" s="205" t="s">
        <v>313</v>
      </c>
      <c r="H20547" s="207" t="s">
        <v>389</v>
      </c>
      <c r="I20547" s="207" t="s">
        <v>241</v>
      </c>
      <c r="J20547" s="208">
        <v>6254.82</v>
      </c>
      <c r="K20547" s="79" t="str">
        <f>IFERROR(IFERROR(VLOOKUP(I20547,'DE-PARA'!B:D,3,0),VLOOKUP(I20547,'DE-PARA'!C:D,2,0)),"NÃO ENCONTRADO")</f>
        <v>Materiais</v>
      </c>
      <c r="L20547" s="56" t="str">
        <f>VLOOKUP(K20547,'Base -Receita-Despesa'!$B:$AS,1,FALSE)</f>
        <v>Materiais</v>
      </c>
    </row>
    <row r="20548" spans="1:12" x14ac:dyDescent="0.3">
      <c r="A20548" s="286" t="str">
        <f t="shared" si="642"/>
        <v>2020</v>
      </c>
      <c r="B20548" s="205" t="s">
        <v>691</v>
      </c>
      <c r="C20548" s="205" t="s">
        <v>692</v>
      </c>
      <c r="D20548" s="72" t="str">
        <f t="shared" ref="D20548:D20611" si="643">TEXT(E20548,"mmm/aaaa")</f>
        <v>out/2020</v>
      </c>
      <c r="E20548" s="206">
        <v>44120</v>
      </c>
      <c r="F20548" s="205">
        <v>1248741</v>
      </c>
      <c r="G20548" s="205" t="s">
        <v>317</v>
      </c>
      <c r="H20548" s="207" t="s">
        <v>389</v>
      </c>
      <c r="I20548" s="207" t="s">
        <v>241</v>
      </c>
      <c r="J20548" s="208">
        <v>7105.28</v>
      </c>
      <c r="K20548" s="79" t="str">
        <f>IFERROR(IFERROR(VLOOKUP(I20548,'DE-PARA'!B:D,3,0),VLOOKUP(I20548,'DE-PARA'!C:D,2,0)),"NÃO ENCONTRADO")</f>
        <v>Materiais</v>
      </c>
      <c r="L20548" s="56" t="str">
        <f>VLOOKUP(K20548,'Base -Receita-Despesa'!$B:$AS,1,FALSE)</f>
        <v>Materiais</v>
      </c>
    </row>
    <row r="20549" spans="1:12" x14ac:dyDescent="0.3">
      <c r="A20549" s="286" t="str">
        <f t="shared" si="642"/>
        <v>2020</v>
      </c>
      <c r="B20549" s="205" t="s">
        <v>691</v>
      </c>
      <c r="C20549" s="205" t="s">
        <v>692</v>
      </c>
      <c r="D20549" s="72" t="str">
        <f t="shared" si="643"/>
        <v>out/2020</v>
      </c>
      <c r="E20549" s="206">
        <v>44120</v>
      </c>
      <c r="F20549" s="205">
        <v>1227896</v>
      </c>
      <c r="G20549" s="205" t="s">
        <v>293</v>
      </c>
      <c r="H20549" s="207" t="s">
        <v>389</v>
      </c>
      <c r="I20549" s="207" t="s">
        <v>241</v>
      </c>
      <c r="J20549" s="208">
        <v>4484.03</v>
      </c>
      <c r="K20549" s="79" t="str">
        <f>IFERROR(IFERROR(VLOOKUP(I20549,'DE-PARA'!B:D,3,0),VLOOKUP(I20549,'DE-PARA'!C:D,2,0)),"NÃO ENCONTRADO")</f>
        <v>Materiais</v>
      </c>
      <c r="L20549" s="56" t="str">
        <f>VLOOKUP(K20549,'Base -Receita-Despesa'!$B:$AS,1,FALSE)</f>
        <v>Materiais</v>
      </c>
    </row>
    <row r="20550" spans="1:12" x14ac:dyDescent="0.3">
      <c r="A20550" s="286" t="str">
        <f t="shared" si="642"/>
        <v>2020</v>
      </c>
      <c r="B20550" s="205" t="s">
        <v>691</v>
      </c>
      <c r="C20550" s="205" t="s">
        <v>692</v>
      </c>
      <c r="D20550" s="72" t="str">
        <f t="shared" si="643"/>
        <v>out/2020</v>
      </c>
      <c r="E20550" s="206">
        <v>44120</v>
      </c>
      <c r="F20550" s="205">
        <v>1242384</v>
      </c>
      <c r="G20550" s="205" t="s">
        <v>317</v>
      </c>
      <c r="H20550" s="207" t="s">
        <v>389</v>
      </c>
      <c r="I20550" s="207" t="s">
        <v>241</v>
      </c>
      <c r="J20550" s="207">
        <v>557.11</v>
      </c>
      <c r="K20550" s="79" t="str">
        <f>IFERROR(IFERROR(VLOOKUP(I20550,'DE-PARA'!B:D,3,0),VLOOKUP(I20550,'DE-PARA'!C:D,2,0)),"NÃO ENCONTRADO")</f>
        <v>Materiais</v>
      </c>
      <c r="L20550" s="56" t="str">
        <f>VLOOKUP(K20550,'Base -Receita-Despesa'!$B:$AS,1,FALSE)</f>
        <v>Materiais</v>
      </c>
    </row>
    <row r="20551" spans="1:12" x14ac:dyDescent="0.3">
      <c r="A20551" s="286" t="str">
        <f t="shared" si="642"/>
        <v>2020</v>
      </c>
      <c r="B20551" s="205" t="s">
        <v>691</v>
      </c>
      <c r="C20551" s="205" t="s">
        <v>692</v>
      </c>
      <c r="D20551" s="72" t="str">
        <f t="shared" si="643"/>
        <v>out/2020</v>
      </c>
      <c r="E20551" s="206">
        <v>44120</v>
      </c>
      <c r="F20551" s="205" t="s">
        <v>201</v>
      </c>
      <c r="G20551" s="205" t="s">
        <v>287</v>
      </c>
      <c r="H20551" s="207" t="s">
        <v>1887</v>
      </c>
      <c r="I20551" s="207" t="s">
        <v>123</v>
      </c>
      <c r="J20551" s="208">
        <v>500000</v>
      </c>
      <c r="K20551" s="79" t="str">
        <f>IFERROR(IFERROR(VLOOKUP(I20551,'DE-PARA'!B:D,3,0),VLOOKUP(I20551,'DE-PARA'!C:D,2,0)),"NÃO ENCONTRADO")</f>
        <v>TEV – Transferências Entre Contas (Entradas)</v>
      </c>
      <c r="L20551" s="56" t="str">
        <f>VLOOKUP(K20551,'Base -Receita-Despesa'!$B:$AS,1,FALSE)</f>
        <v>TEV – Transferências Entre Contas (Entradas)</v>
      </c>
    </row>
    <row r="20552" spans="1:12" x14ac:dyDescent="0.3">
      <c r="A20552" s="286" t="str">
        <f t="shared" si="642"/>
        <v>2020</v>
      </c>
      <c r="B20552" s="205" t="s">
        <v>691</v>
      </c>
      <c r="C20552" s="205" t="s">
        <v>692</v>
      </c>
      <c r="D20552" s="72" t="str">
        <f t="shared" si="643"/>
        <v>out/2020</v>
      </c>
      <c r="E20552" s="206">
        <v>44120</v>
      </c>
      <c r="F20552" s="205">
        <v>191507</v>
      </c>
      <c r="G20552" s="205" t="s">
        <v>287</v>
      </c>
      <c r="H20552" s="207" t="s">
        <v>2928</v>
      </c>
      <c r="I20552" s="207" t="s">
        <v>134</v>
      </c>
      <c r="J20552" s="208">
        <v>-5270.34</v>
      </c>
      <c r="K20552" s="79" t="str">
        <f>IFERROR(IFERROR(VLOOKUP(I20552,'DE-PARA'!B:D,3,0),VLOOKUP(I20552,'DE-PARA'!C:D,2,0)),"NÃO ENCONTRADO")</f>
        <v>Serviços</v>
      </c>
      <c r="L20552" s="56" t="str">
        <f>VLOOKUP(K20552,'Base -Receita-Despesa'!$B:$AS,1,FALSE)</f>
        <v>Serviços</v>
      </c>
    </row>
    <row r="20553" spans="1:12" x14ac:dyDescent="0.3">
      <c r="A20553" s="286" t="str">
        <f t="shared" si="642"/>
        <v>2020</v>
      </c>
      <c r="B20553" s="205" t="s">
        <v>691</v>
      </c>
      <c r="C20553" s="205" t="s">
        <v>692</v>
      </c>
      <c r="D20553" s="72" t="str">
        <f t="shared" si="643"/>
        <v>out/2020</v>
      </c>
      <c r="E20553" s="206">
        <v>44120</v>
      </c>
      <c r="F20553" s="205">
        <v>2121934451</v>
      </c>
      <c r="G20553" s="205" t="s">
        <v>287</v>
      </c>
      <c r="H20553" s="207" t="s">
        <v>2657</v>
      </c>
      <c r="I20553" s="207" t="s">
        <v>136</v>
      </c>
      <c r="J20553" s="208">
        <v>-12979.63</v>
      </c>
      <c r="K20553" s="79" t="str">
        <f>IFERROR(IFERROR(VLOOKUP(I20553,'DE-PARA'!B:D,3,0),VLOOKUP(I20553,'DE-PARA'!C:D,2,0)),"NÃO ENCONTRADO")</f>
        <v>Concessionárias (água, luz e telefone)</v>
      </c>
      <c r="L20553" s="56" t="str">
        <f>VLOOKUP(K20553,'Base -Receita-Despesa'!$B:$AS,1,FALSE)</f>
        <v>Concessionárias (água, luz e telefone)</v>
      </c>
    </row>
    <row r="20554" spans="1:12" x14ac:dyDescent="0.3">
      <c r="A20554" s="286" t="str">
        <f t="shared" si="642"/>
        <v>2020</v>
      </c>
      <c r="B20554" s="205" t="s">
        <v>691</v>
      </c>
      <c r="C20554" s="205" t="s">
        <v>692</v>
      </c>
      <c r="D20554" s="72" t="str">
        <f t="shared" si="643"/>
        <v>out/2020</v>
      </c>
      <c r="E20554" s="206">
        <v>44120</v>
      </c>
      <c r="F20554" s="205">
        <v>79923</v>
      </c>
      <c r="G20554" s="205" t="s">
        <v>287</v>
      </c>
      <c r="H20554" s="207" t="s">
        <v>1046</v>
      </c>
      <c r="I20554" s="207" t="s">
        <v>242</v>
      </c>
      <c r="J20554" s="208">
        <v>-6118.09</v>
      </c>
      <c r="K20554" s="79" t="str">
        <f>IFERROR(IFERROR(VLOOKUP(I20554,'DE-PARA'!B:D,3,0),VLOOKUP(I20554,'DE-PARA'!C:D,2,0)),"NÃO ENCONTRADO")</f>
        <v>Materiais</v>
      </c>
      <c r="L20554" s="56" t="str">
        <f>VLOOKUP(K20554,'Base -Receita-Despesa'!$B:$AS,1,FALSE)</f>
        <v>Materiais</v>
      </c>
    </row>
    <row r="20555" spans="1:12" x14ac:dyDescent="0.3">
      <c r="A20555" s="286" t="str">
        <f t="shared" si="642"/>
        <v>2020</v>
      </c>
      <c r="B20555" s="205" t="s">
        <v>691</v>
      </c>
      <c r="C20555" s="205" t="s">
        <v>692</v>
      </c>
      <c r="D20555" s="72" t="str">
        <f t="shared" si="643"/>
        <v>out/2020</v>
      </c>
      <c r="E20555" s="206">
        <v>44120</v>
      </c>
      <c r="F20555" s="205">
        <v>79132</v>
      </c>
      <c r="G20555" s="205" t="s">
        <v>287</v>
      </c>
      <c r="H20555" s="207" t="s">
        <v>1046</v>
      </c>
      <c r="I20555" s="207" t="s">
        <v>242</v>
      </c>
      <c r="J20555" s="208">
        <v>-5565.52</v>
      </c>
      <c r="K20555" s="79" t="str">
        <f>IFERROR(IFERROR(VLOOKUP(I20555,'DE-PARA'!B:D,3,0),VLOOKUP(I20555,'DE-PARA'!C:D,2,0)),"NÃO ENCONTRADO")</f>
        <v>Materiais</v>
      </c>
      <c r="L20555" s="56" t="str">
        <f>VLOOKUP(K20555,'Base -Receita-Despesa'!$B:$AS,1,FALSE)</f>
        <v>Materiais</v>
      </c>
    </row>
    <row r="20556" spans="1:12" x14ac:dyDescent="0.3">
      <c r="A20556" s="286" t="str">
        <f t="shared" si="642"/>
        <v>2020</v>
      </c>
      <c r="B20556" s="205" t="s">
        <v>691</v>
      </c>
      <c r="C20556" s="205" t="s">
        <v>692</v>
      </c>
      <c r="D20556" s="72" t="str">
        <f t="shared" si="643"/>
        <v>out/2020</v>
      </c>
      <c r="E20556" s="206">
        <v>44120</v>
      </c>
      <c r="F20556" s="205">
        <v>1975</v>
      </c>
      <c r="G20556" s="205" t="s">
        <v>287</v>
      </c>
      <c r="H20556" s="207" t="s">
        <v>3169</v>
      </c>
      <c r="I20556" s="207" t="s">
        <v>245</v>
      </c>
      <c r="J20556" s="208">
        <v>-3480</v>
      </c>
      <c r="K20556" s="79" t="str">
        <f>IFERROR(IFERROR(VLOOKUP(I20556,'DE-PARA'!B:D,3,0),VLOOKUP(I20556,'DE-PARA'!C:D,2,0)),"NÃO ENCONTRADO")</f>
        <v>Materiais</v>
      </c>
      <c r="L20556" s="56" t="str">
        <f>VLOOKUP(K20556,'Base -Receita-Despesa'!$B:$AS,1,FALSE)</f>
        <v>Materiais</v>
      </c>
    </row>
    <row r="20557" spans="1:12" x14ac:dyDescent="0.3">
      <c r="A20557" s="286" t="str">
        <f t="shared" si="642"/>
        <v>2020</v>
      </c>
      <c r="B20557" s="205" t="s">
        <v>691</v>
      </c>
      <c r="C20557" s="205" t="s">
        <v>692</v>
      </c>
      <c r="D20557" s="72" t="str">
        <f t="shared" si="643"/>
        <v>out/2020</v>
      </c>
      <c r="E20557" s="206">
        <v>44120</v>
      </c>
      <c r="F20557" s="205">
        <v>1895</v>
      </c>
      <c r="G20557" s="205" t="s">
        <v>287</v>
      </c>
      <c r="H20557" s="207" t="s">
        <v>3169</v>
      </c>
      <c r="I20557" s="207" t="s">
        <v>245</v>
      </c>
      <c r="J20557" s="207">
        <v>-566</v>
      </c>
      <c r="K20557" s="79" t="str">
        <f>IFERROR(IFERROR(VLOOKUP(I20557,'DE-PARA'!B:D,3,0),VLOOKUP(I20557,'DE-PARA'!C:D,2,0)),"NÃO ENCONTRADO")</f>
        <v>Materiais</v>
      </c>
      <c r="L20557" s="56" t="str">
        <f>VLOOKUP(K20557,'Base -Receita-Despesa'!$B:$AS,1,FALSE)</f>
        <v>Materiais</v>
      </c>
    </row>
    <row r="20558" spans="1:12" x14ac:dyDescent="0.3">
      <c r="A20558" s="286" t="str">
        <f t="shared" si="642"/>
        <v>2020</v>
      </c>
      <c r="B20558" s="205" t="s">
        <v>691</v>
      </c>
      <c r="C20558" s="205" t="s">
        <v>692</v>
      </c>
      <c r="D20558" s="72" t="str">
        <f t="shared" si="643"/>
        <v>out/2020</v>
      </c>
      <c r="E20558" s="206">
        <v>44120</v>
      </c>
      <c r="F20558" s="205">
        <v>1879</v>
      </c>
      <c r="G20558" s="205" t="s">
        <v>287</v>
      </c>
      <c r="H20558" s="207" t="s">
        <v>3169</v>
      </c>
      <c r="I20558" s="207" t="s">
        <v>241</v>
      </c>
      <c r="J20558" s="208">
        <v>-1800</v>
      </c>
      <c r="K20558" s="79" t="str">
        <f>IFERROR(IFERROR(VLOOKUP(I20558,'DE-PARA'!B:D,3,0),VLOOKUP(I20558,'DE-PARA'!C:D,2,0)),"NÃO ENCONTRADO")</f>
        <v>Materiais</v>
      </c>
      <c r="L20558" s="56" t="str">
        <f>VLOOKUP(K20558,'Base -Receita-Despesa'!$B:$AS,1,FALSE)</f>
        <v>Materiais</v>
      </c>
    </row>
    <row r="20559" spans="1:12" x14ac:dyDescent="0.3">
      <c r="A20559" s="286" t="str">
        <f t="shared" si="642"/>
        <v>2020</v>
      </c>
      <c r="B20559" s="205" t="s">
        <v>691</v>
      </c>
      <c r="C20559" s="205" t="s">
        <v>692</v>
      </c>
      <c r="D20559" s="72" t="str">
        <f t="shared" si="643"/>
        <v>out/2020</v>
      </c>
      <c r="E20559" s="206">
        <v>44120</v>
      </c>
      <c r="F20559" s="205">
        <v>1701</v>
      </c>
      <c r="G20559" s="205" t="s">
        <v>287</v>
      </c>
      <c r="H20559" s="207" t="s">
        <v>3169</v>
      </c>
      <c r="I20559" s="207" t="s">
        <v>241</v>
      </c>
      <c r="J20559" s="207">
        <v>-588.6</v>
      </c>
      <c r="K20559" s="79" t="str">
        <f>IFERROR(IFERROR(VLOOKUP(I20559,'DE-PARA'!B:D,3,0),VLOOKUP(I20559,'DE-PARA'!C:D,2,0)),"NÃO ENCONTRADO")</f>
        <v>Materiais</v>
      </c>
      <c r="L20559" s="56" t="str">
        <f>VLOOKUP(K20559,'Base -Receita-Despesa'!$B:$AS,1,FALSE)</f>
        <v>Materiais</v>
      </c>
    </row>
    <row r="20560" spans="1:12" x14ac:dyDescent="0.3">
      <c r="A20560" s="286" t="str">
        <f t="shared" si="642"/>
        <v>2020</v>
      </c>
      <c r="B20560" s="205" t="s">
        <v>691</v>
      </c>
      <c r="C20560" s="205" t="s">
        <v>692</v>
      </c>
      <c r="D20560" s="72" t="str">
        <f t="shared" si="643"/>
        <v>out/2020</v>
      </c>
      <c r="E20560" s="206">
        <v>44120</v>
      </c>
      <c r="F20560" s="205">
        <v>1337634</v>
      </c>
      <c r="G20560" s="205" t="s">
        <v>287</v>
      </c>
      <c r="H20560" s="207" t="s">
        <v>3084</v>
      </c>
      <c r="I20560" s="207" t="s">
        <v>240</v>
      </c>
      <c r="J20560" s="208">
        <v>-21550</v>
      </c>
      <c r="K20560" s="79" t="str">
        <f>IFERROR(IFERROR(VLOOKUP(I20560,'DE-PARA'!B:D,3,0),VLOOKUP(I20560,'DE-PARA'!C:D,2,0)),"NÃO ENCONTRADO")</f>
        <v>Materiais</v>
      </c>
      <c r="L20560" s="56" t="str">
        <f>VLOOKUP(K20560,'Base -Receita-Despesa'!$B:$AS,1,FALSE)</f>
        <v>Materiais</v>
      </c>
    </row>
    <row r="20561" spans="1:12" x14ac:dyDescent="0.3">
      <c r="A20561" s="286" t="str">
        <f t="shared" si="642"/>
        <v>2020</v>
      </c>
      <c r="B20561" s="205" t="s">
        <v>691</v>
      </c>
      <c r="C20561" s="205" t="s">
        <v>692</v>
      </c>
      <c r="D20561" s="72" t="str">
        <f t="shared" si="643"/>
        <v>out/2020</v>
      </c>
      <c r="E20561" s="206">
        <v>44120</v>
      </c>
      <c r="F20561" s="205">
        <v>38208</v>
      </c>
      <c r="G20561" s="205" t="s">
        <v>287</v>
      </c>
      <c r="H20561" s="207" t="s">
        <v>2278</v>
      </c>
      <c r="I20561" s="207" t="s">
        <v>241</v>
      </c>
      <c r="J20561" s="208">
        <v>-14513</v>
      </c>
      <c r="K20561" s="79" t="str">
        <f>IFERROR(IFERROR(VLOOKUP(I20561,'DE-PARA'!B:D,3,0),VLOOKUP(I20561,'DE-PARA'!C:D,2,0)),"NÃO ENCONTRADO")</f>
        <v>Materiais</v>
      </c>
      <c r="L20561" s="56" t="str">
        <f>VLOOKUP(K20561,'Base -Receita-Despesa'!$B:$AS,1,FALSE)</f>
        <v>Materiais</v>
      </c>
    </row>
    <row r="20562" spans="1:12" x14ac:dyDescent="0.3">
      <c r="A20562" s="286" t="str">
        <f t="shared" si="642"/>
        <v>2020</v>
      </c>
      <c r="B20562" s="205" t="s">
        <v>691</v>
      </c>
      <c r="C20562" s="205" t="s">
        <v>692</v>
      </c>
      <c r="D20562" s="72" t="str">
        <f t="shared" si="643"/>
        <v>out/2020</v>
      </c>
      <c r="E20562" s="206">
        <v>44120</v>
      </c>
      <c r="F20562" s="205">
        <v>38163</v>
      </c>
      <c r="G20562" s="205" t="s">
        <v>287</v>
      </c>
      <c r="H20562" s="207" t="s">
        <v>2278</v>
      </c>
      <c r="I20562" s="207" t="s">
        <v>241</v>
      </c>
      <c r="J20562" s="208">
        <v>-1012.7</v>
      </c>
      <c r="K20562" s="79" t="str">
        <f>IFERROR(IFERROR(VLOOKUP(I20562,'DE-PARA'!B:D,3,0),VLOOKUP(I20562,'DE-PARA'!C:D,2,0)),"NÃO ENCONTRADO")</f>
        <v>Materiais</v>
      </c>
      <c r="L20562" s="56" t="str">
        <f>VLOOKUP(K20562,'Base -Receita-Despesa'!$B:$AS,1,FALSE)</f>
        <v>Materiais</v>
      </c>
    </row>
    <row r="20563" spans="1:12" x14ac:dyDescent="0.3">
      <c r="A20563" s="286" t="str">
        <f t="shared" si="642"/>
        <v>2020</v>
      </c>
      <c r="B20563" s="205" t="s">
        <v>691</v>
      </c>
      <c r="C20563" s="205" t="s">
        <v>692</v>
      </c>
      <c r="D20563" s="72" t="str">
        <f t="shared" si="643"/>
        <v>out/2020</v>
      </c>
      <c r="E20563" s="206">
        <v>44120</v>
      </c>
      <c r="F20563" s="205">
        <v>37932</v>
      </c>
      <c r="G20563" s="205" t="s">
        <v>287</v>
      </c>
      <c r="H20563" s="207" t="s">
        <v>2278</v>
      </c>
      <c r="I20563" s="207" t="s">
        <v>241</v>
      </c>
      <c r="J20563" s="208">
        <v>-34948</v>
      </c>
      <c r="K20563" s="79" t="str">
        <f>IFERROR(IFERROR(VLOOKUP(I20563,'DE-PARA'!B:D,3,0),VLOOKUP(I20563,'DE-PARA'!C:D,2,0)),"NÃO ENCONTRADO")</f>
        <v>Materiais</v>
      </c>
      <c r="L20563" s="56" t="str">
        <f>VLOOKUP(K20563,'Base -Receita-Despesa'!$B:$AS,1,FALSE)</f>
        <v>Materiais</v>
      </c>
    </row>
    <row r="20564" spans="1:12" x14ac:dyDescent="0.3">
      <c r="A20564" s="286" t="str">
        <f t="shared" si="642"/>
        <v>2020</v>
      </c>
      <c r="B20564" s="205" t="s">
        <v>691</v>
      </c>
      <c r="C20564" s="205" t="s">
        <v>692</v>
      </c>
      <c r="D20564" s="72" t="str">
        <f t="shared" si="643"/>
        <v>out/2020</v>
      </c>
      <c r="E20564" s="206">
        <v>44120</v>
      </c>
      <c r="F20564" s="205">
        <v>38363</v>
      </c>
      <c r="G20564" s="205" t="s">
        <v>287</v>
      </c>
      <c r="H20564" s="207" t="s">
        <v>2278</v>
      </c>
      <c r="I20564" s="207" t="s">
        <v>241</v>
      </c>
      <c r="J20564" s="207">
        <v>-206</v>
      </c>
      <c r="K20564" s="79" t="str">
        <f>IFERROR(IFERROR(VLOOKUP(I20564,'DE-PARA'!B:D,3,0),VLOOKUP(I20564,'DE-PARA'!C:D,2,0)),"NÃO ENCONTRADO")</f>
        <v>Materiais</v>
      </c>
      <c r="L20564" s="56" t="str">
        <f>VLOOKUP(K20564,'Base -Receita-Despesa'!$B:$AS,1,FALSE)</f>
        <v>Materiais</v>
      </c>
    </row>
    <row r="20565" spans="1:12" x14ac:dyDescent="0.3">
      <c r="A20565" s="286" t="str">
        <f t="shared" si="642"/>
        <v>2020</v>
      </c>
      <c r="B20565" s="205" t="s">
        <v>691</v>
      </c>
      <c r="C20565" s="205" t="s">
        <v>692</v>
      </c>
      <c r="D20565" s="72" t="str">
        <f t="shared" si="643"/>
        <v>out/2020</v>
      </c>
      <c r="E20565" s="206">
        <v>44120</v>
      </c>
      <c r="F20565" s="205">
        <v>38453</v>
      </c>
      <c r="G20565" s="205" t="s">
        <v>287</v>
      </c>
      <c r="H20565" s="207" t="s">
        <v>2278</v>
      </c>
      <c r="I20565" s="207" t="s">
        <v>241</v>
      </c>
      <c r="J20565" s="208">
        <v>-5852.28</v>
      </c>
      <c r="K20565" s="79" t="str">
        <f>IFERROR(IFERROR(VLOOKUP(I20565,'DE-PARA'!B:D,3,0),VLOOKUP(I20565,'DE-PARA'!C:D,2,0)),"NÃO ENCONTRADO")</f>
        <v>Materiais</v>
      </c>
      <c r="L20565" s="56" t="str">
        <f>VLOOKUP(K20565,'Base -Receita-Despesa'!$B:$AS,1,FALSE)</f>
        <v>Materiais</v>
      </c>
    </row>
    <row r="20566" spans="1:12" x14ac:dyDescent="0.3">
      <c r="A20566" s="286" t="str">
        <f t="shared" si="642"/>
        <v>2020</v>
      </c>
      <c r="B20566" s="205" t="s">
        <v>691</v>
      </c>
      <c r="C20566" s="205" t="s">
        <v>692</v>
      </c>
      <c r="D20566" s="72" t="str">
        <f t="shared" si="643"/>
        <v>out/2020</v>
      </c>
      <c r="E20566" s="206">
        <v>44120</v>
      </c>
      <c r="F20566" s="205">
        <v>1232693</v>
      </c>
      <c r="G20566" s="205" t="s">
        <v>313</v>
      </c>
      <c r="H20566" s="207" t="s">
        <v>389</v>
      </c>
      <c r="I20566" s="207" t="s">
        <v>241</v>
      </c>
      <c r="J20566" s="208">
        <v>-2044.74</v>
      </c>
      <c r="K20566" s="79" t="str">
        <f>IFERROR(IFERROR(VLOOKUP(I20566,'DE-PARA'!B:D,3,0),VLOOKUP(I20566,'DE-PARA'!C:D,2,0)),"NÃO ENCONTRADO")</f>
        <v>Materiais</v>
      </c>
      <c r="L20566" s="56" t="str">
        <f>VLOOKUP(K20566,'Base -Receita-Despesa'!$B:$AS,1,FALSE)</f>
        <v>Materiais</v>
      </c>
    </row>
    <row r="20567" spans="1:12" x14ac:dyDescent="0.3">
      <c r="A20567" s="286" t="str">
        <f t="shared" si="642"/>
        <v>2020</v>
      </c>
      <c r="B20567" s="205" t="s">
        <v>691</v>
      </c>
      <c r="C20567" s="205" t="s">
        <v>692</v>
      </c>
      <c r="D20567" s="72" t="str">
        <f t="shared" si="643"/>
        <v>out/2020</v>
      </c>
      <c r="E20567" s="206">
        <v>44120</v>
      </c>
      <c r="F20567" s="205">
        <v>1249319</v>
      </c>
      <c r="G20567" s="205" t="s">
        <v>317</v>
      </c>
      <c r="H20567" s="207" t="s">
        <v>389</v>
      </c>
      <c r="I20567" s="207" t="s">
        <v>241</v>
      </c>
      <c r="J20567" s="208">
        <v>-1625.74</v>
      </c>
      <c r="K20567" s="79" t="str">
        <f>IFERROR(IFERROR(VLOOKUP(I20567,'DE-PARA'!B:D,3,0),VLOOKUP(I20567,'DE-PARA'!C:D,2,0)),"NÃO ENCONTRADO")</f>
        <v>Materiais</v>
      </c>
      <c r="L20567" s="56" t="str">
        <f>VLOOKUP(K20567,'Base -Receita-Despesa'!$B:$AS,1,FALSE)</f>
        <v>Materiais</v>
      </c>
    </row>
    <row r="20568" spans="1:12" x14ac:dyDescent="0.3">
      <c r="A20568" s="286" t="str">
        <f t="shared" si="642"/>
        <v>2020</v>
      </c>
      <c r="B20568" s="205" t="s">
        <v>691</v>
      </c>
      <c r="C20568" s="205" t="s">
        <v>692</v>
      </c>
      <c r="D20568" s="72" t="str">
        <f t="shared" si="643"/>
        <v>out/2020</v>
      </c>
      <c r="E20568" s="206">
        <v>44120</v>
      </c>
      <c r="F20568" s="205">
        <v>1239071</v>
      </c>
      <c r="G20568" s="205" t="s">
        <v>317</v>
      </c>
      <c r="H20568" s="207" t="s">
        <v>389</v>
      </c>
      <c r="I20568" s="207" t="s">
        <v>241</v>
      </c>
      <c r="J20568" s="208">
        <v>-10506.84</v>
      </c>
      <c r="K20568" s="79" t="str">
        <f>IFERROR(IFERROR(VLOOKUP(I20568,'DE-PARA'!B:D,3,0),VLOOKUP(I20568,'DE-PARA'!C:D,2,0)),"NÃO ENCONTRADO")</f>
        <v>Materiais</v>
      </c>
      <c r="L20568" s="56" t="str">
        <f>VLOOKUP(K20568,'Base -Receita-Despesa'!$B:$AS,1,FALSE)</f>
        <v>Materiais</v>
      </c>
    </row>
    <row r="20569" spans="1:12" x14ac:dyDescent="0.3">
      <c r="A20569" s="286" t="str">
        <f t="shared" si="642"/>
        <v>2020</v>
      </c>
      <c r="B20569" s="205" t="s">
        <v>691</v>
      </c>
      <c r="C20569" s="205" t="s">
        <v>692</v>
      </c>
      <c r="D20569" s="72" t="str">
        <f t="shared" si="643"/>
        <v>out/2020</v>
      </c>
      <c r="E20569" s="206">
        <v>44120</v>
      </c>
      <c r="F20569" s="205">
        <v>1239071</v>
      </c>
      <c r="G20569" s="205" t="s">
        <v>313</v>
      </c>
      <c r="H20569" s="207" t="s">
        <v>389</v>
      </c>
      <c r="I20569" s="207" t="s">
        <v>241</v>
      </c>
      <c r="J20569" s="208">
        <v>-10181.700000000001</v>
      </c>
      <c r="K20569" s="79" t="str">
        <f>IFERROR(IFERROR(VLOOKUP(I20569,'DE-PARA'!B:D,3,0),VLOOKUP(I20569,'DE-PARA'!C:D,2,0)),"NÃO ENCONTRADO")</f>
        <v>Materiais</v>
      </c>
      <c r="L20569" s="56" t="str">
        <f>VLOOKUP(K20569,'Base -Receita-Despesa'!$B:$AS,1,FALSE)</f>
        <v>Materiais</v>
      </c>
    </row>
    <row r="20570" spans="1:12" x14ac:dyDescent="0.3">
      <c r="A20570" s="286" t="str">
        <f t="shared" si="642"/>
        <v>2020</v>
      </c>
      <c r="B20570" s="205" t="s">
        <v>691</v>
      </c>
      <c r="C20570" s="205" t="s">
        <v>692</v>
      </c>
      <c r="D20570" s="72" t="str">
        <f t="shared" si="643"/>
        <v>out/2020</v>
      </c>
      <c r="E20570" s="206">
        <v>44120</v>
      </c>
      <c r="F20570" s="205">
        <v>1238728</v>
      </c>
      <c r="G20570" s="205" t="s">
        <v>313</v>
      </c>
      <c r="H20570" s="207" t="s">
        <v>389</v>
      </c>
      <c r="I20570" s="207" t="s">
        <v>241</v>
      </c>
      <c r="J20570" s="208">
        <v>-2359.9699999999998</v>
      </c>
      <c r="K20570" s="79" t="str">
        <f>IFERROR(IFERROR(VLOOKUP(I20570,'DE-PARA'!B:D,3,0),VLOOKUP(I20570,'DE-PARA'!C:D,2,0)),"NÃO ENCONTRADO")</f>
        <v>Materiais</v>
      </c>
      <c r="L20570" s="56" t="str">
        <f>VLOOKUP(K20570,'Base -Receita-Despesa'!$B:$AS,1,FALSE)</f>
        <v>Materiais</v>
      </c>
    </row>
    <row r="20571" spans="1:12" x14ac:dyDescent="0.3">
      <c r="A20571" s="286" t="str">
        <f t="shared" si="642"/>
        <v>2020</v>
      </c>
      <c r="B20571" s="205" t="s">
        <v>691</v>
      </c>
      <c r="C20571" s="205" t="s">
        <v>692</v>
      </c>
      <c r="D20571" s="72" t="str">
        <f t="shared" si="643"/>
        <v>out/2020</v>
      </c>
      <c r="E20571" s="206">
        <v>44120</v>
      </c>
      <c r="F20571" s="205">
        <v>1238729</v>
      </c>
      <c r="G20571" s="205" t="s">
        <v>313</v>
      </c>
      <c r="H20571" s="207" t="s">
        <v>389</v>
      </c>
      <c r="I20571" s="207" t="s">
        <v>241</v>
      </c>
      <c r="J20571" s="208">
        <v>-6254.82</v>
      </c>
      <c r="K20571" s="79" t="str">
        <f>IFERROR(IFERROR(VLOOKUP(I20571,'DE-PARA'!B:D,3,0),VLOOKUP(I20571,'DE-PARA'!C:D,2,0)),"NÃO ENCONTRADO")</f>
        <v>Materiais</v>
      </c>
      <c r="L20571" s="56" t="str">
        <f>VLOOKUP(K20571,'Base -Receita-Despesa'!$B:$AS,1,FALSE)</f>
        <v>Materiais</v>
      </c>
    </row>
    <row r="20572" spans="1:12" x14ac:dyDescent="0.3">
      <c r="A20572" s="286" t="str">
        <f t="shared" si="642"/>
        <v>2020</v>
      </c>
      <c r="B20572" s="205" t="s">
        <v>691</v>
      </c>
      <c r="C20572" s="205" t="s">
        <v>692</v>
      </c>
      <c r="D20572" s="72" t="str">
        <f t="shared" si="643"/>
        <v>out/2020</v>
      </c>
      <c r="E20572" s="206">
        <v>44120</v>
      </c>
      <c r="F20572" s="205">
        <v>1248741</v>
      </c>
      <c r="G20572" s="205" t="s">
        <v>317</v>
      </c>
      <c r="H20572" s="207" t="s">
        <v>389</v>
      </c>
      <c r="I20572" s="207" t="s">
        <v>241</v>
      </c>
      <c r="J20572" s="208">
        <v>-7105.28</v>
      </c>
      <c r="K20572" s="79" t="str">
        <f>IFERROR(IFERROR(VLOOKUP(I20572,'DE-PARA'!B:D,3,0),VLOOKUP(I20572,'DE-PARA'!C:D,2,0)),"NÃO ENCONTRADO")</f>
        <v>Materiais</v>
      </c>
      <c r="L20572" s="56" t="str">
        <f>VLOOKUP(K20572,'Base -Receita-Despesa'!$B:$AS,1,FALSE)</f>
        <v>Materiais</v>
      </c>
    </row>
    <row r="20573" spans="1:12" x14ac:dyDescent="0.3">
      <c r="A20573" s="286" t="str">
        <f t="shared" si="642"/>
        <v>2020</v>
      </c>
      <c r="B20573" s="205" t="s">
        <v>691</v>
      </c>
      <c r="C20573" s="205" t="s">
        <v>692</v>
      </c>
      <c r="D20573" s="72" t="str">
        <f t="shared" si="643"/>
        <v>out/2020</v>
      </c>
      <c r="E20573" s="206">
        <v>44120</v>
      </c>
      <c r="F20573" s="205">
        <v>1227896</v>
      </c>
      <c r="G20573" s="205" t="s">
        <v>293</v>
      </c>
      <c r="H20573" s="207" t="s">
        <v>389</v>
      </c>
      <c r="I20573" s="207" t="s">
        <v>241</v>
      </c>
      <c r="J20573" s="208">
        <v>-4484.03</v>
      </c>
      <c r="K20573" s="79" t="str">
        <f>IFERROR(IFERROR(VLOOKUP(I20573,'DE-PARA'!B:D,3,0),VLOOKUP(I20573,'DE-PARA'!C:D,2,0)),"NÃO ENCONTRADO")</f>
        <v>Materiais</v>
      </c>
      <c r="L20573" s="56" t="str">
        <f>VLOOKUP(K20573,'Base -Receita-Despesa'!$B:$AS,1,FALSE)</f>
        <v>Materiais</v>
      </c>
    </row>
    <row r="20574" spans="1:12" x14ac:dyDescent="0.3">
      <c r="A20574" s="286" t="str">
        <f t="shared" si="642"/>
        <v>2020</v>
      </c>
      <c r="B20574" s="205" t="s">
        <v>691</v>
      </c>
      <c r="C20574" s="205" t="s">
        <v>692</v>
      </c>
      <c r="D20574" s="72" t="str">
        <f t="shared" si="643"/>
        <v>out/2020</v>
      </c>
      <c r="E20574" s="206">
        <v>44120</v>
      </c>
      <c r="F20574" s="205">
        <v>1242384</v>
      </c>
      <c r="G20574" s="205" t="s">
        <v>317</v>
      </c>
      <c r="H20574" s="207" t="s">
        <v>389</v>
      </c>
      <c r="I20574" s="207" t="s">
        <v>241</v>
      </c>
      <c r="J20574" s="207">
        <v>-557.11</v>
      </c>
      <c r="K20574" s="79" t="str">
        <f>IFERROR(IFERROR(VLOOKUP(I20574,'DE-PARA'!B:D,3,0),VLOOKUP(I20574,'DE-PARA'!C:D,2,0)),"NÃO ENCONTRADO")</f>
        <v>Materiais</v>
      </c>
      <c r="L20574" s="56" t="str">
        <f>VLOOKUP(K20574,'Base -Receita-Despesa'!$B:$AS,1,FALSE)</f>
        <v>Materiais</v>
      </c>
    </row>
    <row r="20575" spans="1:12" x14ac:dyDescent="0.3">
      <c r="A20575" s="286" t="str">
        <f t="shared" si="642"/>
        <v>2020</v>
      </c>
      <c r="B20575" s="205" t="s">
        <v>691</v>
      </c>
      <c r="C20575" s="205" t="s">
        <v>692</v>
      </c>
      <c r="D20575" s="72" t="str">
        <f t="shared" si="643"/>
        <v>out/2020</v>
      </c>
      <c r="E20575" s="206">
        <v>44120</v>
      </c>
      <c r="F20575" s="205">
        <v>30181</v>
      </c>
      <c r="G20575" s="205" t="s">
        <v>287</v>
      </c>
      <c r="H20575" s="207" t="s">
        <v>3062</v>
      </c>
      <c r="I20575" s="207" t="s">
        <v>241</v>
      </c>
      <c r="J20575" s="208">
        <v>-9900</v>
      </c>
      <c r="K20575" s="79" t="str">
        <f>IFERROR(IFERROR(VLOOKUP(I20575,'DE-PARA'!B:D,3,0),VLOOKUP(I20575,'DE-PARA'!C:D,2,0)),"NÃO ENCONTRADO")</f>
        <v>Materiais</v>
      </c>
      <c r="L20575" s="56" t="str">
        <f>VLOOKUP(K20575,'Base -Receita-Despesa'!$B:$AS,1,FALSE)</f>
        <v>Materiais</v>
      </c>
    </row>
    <row r="20576" spans="1:12" x14ac:dyDescent="0.3">
      <c r="A20576" s="286" t="str">
        <f t="shared" si="642"/>
        <v>2020</v>
      </c>
      <c r="B20576" s="205" t="s">
        <v>691</v>
      </c>
      <c r="C20576" s="205" t="s">
        <v>692</v>
      </c>
      <c r="D20576" s="72" t="str">
        <f t="shared" si="643"/>
        <v>out/2020</v>
      </c>
      <c r="E20576" s="206">
        <v>44120</v>
      </c>
      <c r="F20576" s="205">
        <v>30178</v>
      </c>
      <c r="G20576" s="205" t="s">
        <v>287</v>
      </c>
      <c r="H20576" s="207" t="s">
        <v>3062</v>
      </c>
      <c r="I20576" s="207" t="s">
        <v>241</v>
      </c>
      <c r="J20576" s="207">
        <v>-609</v>
      </c>
      <c r="K20576" s="79" t="str">
        <f>IFERROR(IFERROR(VLOOKUP(I20576,'DE-PARA'!B:D,3,0),VLOOKUP(I20576,'DE-PARA'!C:D,2,0)),"NÃO ENCONTRADO")</f>
        <v>Materiais</v>
      </c>
      <c r="L20576" s="56" t="str">
        <f>VLOOKUP(K20576,'Base -Receita-Despesa'!$B:$AS,1,FALSE)</f>
        <v>Materiais</v>
      </c>
    </row>
    <row r="20577" spans="1:12" x14ac:dyDescent="0.3">
      <c r="A20577" s="286" t="str">
        <f t="shared" si="642"/>
        <v>2020</v>
      </c>
      <c r="B20577" s="205" t="s">
        <v>691</v>
      </c>
      <c r="C20577" s="205" t="s">
        <v>692</v>
      </c>
      <c r="D20577" s="72" t="str">
        <f t="shared" si="643"/>
        <v>out/2020</v>
      </c>
      <c r="E20577" s="206">
        <v>44120</v>
      </c>
      <c r="F20577" s="205">
        <v>30035</v>
      </c>
      <c r="G20577" s="205" t="s">
        <v>287</v>
      </c>
      <c r="H20577" s="207" t="s">
        <v>3062</v>
      </c>
      <c r="I20577" s="207" t="s">
        <v>241</v>
      </c>
      <c r="J20577" s="208">
        <v>-3390</v>
      </c>
      <c r="K20577" s="79" t="str">
        <f>IFERROR(IFERROR(VLOOKUP(I20577,'DE-PARA'!B:D,3,0),VLOOKUP(I20577,'DE-PARA'!C:D,2,0)),"NÃO ENCONTRADO")</f>
        <v>Materiais</v>
      </c>
      <c r="L20577" s="56" t="str">
        <f>VLOOKUP(K20577,'Base -Receita-Despesa'!$B:$AS,1,FALSE)</f>
        <v>Materiais</v>
      </c>
    </row>
    <row r="20578" spans="1:12" x14ac:dyDescent="0.3">
      <c r="A20578" s="286" t="str">
        <f t="shared" si="642"/>
        <v>2020</v>
      </c>
      <c r="B20578" s="205" t="s">
        <v>691</v>
      </c>
      <c r="C20578" s="205" t="s">
        <v>692</v>
      </c>
      <c r="D20578" s="72" t="str">
        <f t="shared" si="643"/>
        <v>out/2020</v>
      </c>
      <c r="E20578" s="206">
        <v>44120</v>
      </c>
      <c r="F20578" s="205">
        <v>4088</v>
      </c>
      <c r="G20578" s="205" t="s">
        <v>287</v>
      </c>
      <c r="H20578" s="207" t="s">
        <v>288</v>
      </c>
      <c r="I20578" s="207" t="s">
        <v>244</v>
      </c>
      <c r="J20578" s="207">
        <v>-299.39</v>
      </c>
      <c r="K20578" s="79" t="str">
        <f>IFERROR(IFERROR(VLOOKUP(I20578,'DE-PARA'!B:D,3,0),VLOOKUP(I20578,'DE-PARA'!C:D,2,0)),"NÃO ENCONTRADO")</f>
        <v>Materiais</v>
      </c>
      <c r="L20578" s="56" t="str">
        <f>VLOOKUP(K20578,'Base -Receita-Despesa'!$B:$AS,1,FALSE)</f>
        <v>Materiais</v>
      </c>
    </row>
    <row r="20579" spans="1:12" x14ac:dyDescent="0.3">
      <c r="A20579" s="286" t="str">
        <f t="shared" si="642"/>
        <v>2020</v>
      </c>
      <c r="B20579" s="205" t="s">
        <v>691</v>
      </c>
      <c r="C20579" s="205" t="s">
        <v>692</v>
      </c>
      <c r="D20579" s="72" t="str">
        <f t="shared" si="643"/>
        <v>out/2020</v>
      </c>
      <c r="E20579" s="206">
        <v>44120</v>
      </c>
      <c r="F20579" s="205">
        <v>1627</v>
      </c>
      <c r="G20579" s="205" t="s">
        <v>287</v>
      </c>
      <c r="H20579" s="207" t="s">
        <v>288</v>
      </c>
      <c r="I20579" s="207" t="s">
        <v>244</v>
      </c>
      <c r="J20579" s="207">
        <v>-727.09</v>
      </c>
      <c r="K20579" s="79" t="str">
        <f>IFERROR(IFERROR(VLOOKUP(I20579,'DE-PARA'!B:D,3,0),VLOOKUP(I20579,'DE-PARA'!C:D,2,0)),"NÃO ENCONTRADO")</f>
        <v>Materiais</v>
      </c>
      <c r="L20579" s="56" t="str">
        <f>VLOOKUP(K20579,'Base -Receita-Despesa'!$B:$AS,1,FALSE)</f>
        <v>Materiais</v>
      </c>
    </row>
    <row r="20580" spans="1:12" x14ac:dyDescent="0.3">
      <c r="A20580" s="286" t="str">
        <f t="shared" si="642"/>
        <v>2020</v>
      </c>
      <c r="B20580" s="205" t="s">
        <v>691</v>
      </c>
      <c r="C20580" s="205" t="s">
        <v>692</v>
      </c>
      <c r="D20580" s="72" t="str">
        <f t="shared" si="643"/>
        <v>out/2020</v>
      </c>
      <c r="E20580" s="206">
        <v>44120</v>
      </c>
      <c r="F20580" s="205">
        <v>87056</v>
      </c>
      <c r="G20580" s="205" t="s">
        <v>287</v>
      </c>
      <c r="H20580" s="207" t="s">
        <v>288</v>
      </c>
      <c r="I20580" s="207" t="s">
        <v>244</v>
      </c>
      <c r="J20580" s="208">
        <v>-5976.99</v>
      </c>
      <c r="K20580" s="79" t="str">
        <f>IFERROR(IFERROR(VLOOKUP(I20580,'DE-PARA'!B:D,3,0),VLOOKUP(I20580,'DE-PARA'!C:D,2,0)),"NÃO ENCONTRADO")</f>
        <v>Materiais</v>
      </c>
      <c r="L20580" s="56" t="str">
        <f>VLOOKUP(K20580,'Base -Receita-Despesa'!$B:$AS,1,FALSE)</f>
        <v>Materiais</v>
      </c>
    </row>
    <row r="20581" spans="1:12" x14ac:dyDescent="0.3">
      <c r="A20581" s="286" t="str">
        <f t="shared" si="642"/>
        <v>2020</v>
      </c>
      <c r="B20581" s="205" t="s">
        <v>691</v>
      </c>
      <c r="C20581" s="205" t="s">
        <v>692</v>
      </c>
      <c r="D20581" s="72" t="str">
        <f t="shared" si="643"/>
        <v>out/2020</v>
      </c>
      <c r="E20581" s="206">
        <v>44120</v>
      </c>
      <c r="F20581" s="205">
        <v>4789</v>
      </c>
      <c r="G20581" s="205" t="s">
        <v>287</v>
      </c>
      <c r="H20581" s="207" t="s">
        <v>288</v>
      </c>
      <c r="I20581" s="207" t="s">
        <v>244</v>
      </c>
      <c r="J20581" s="207">
        <v>-769.86</v>
      </c>
      <c r="K20581" s="79" t="str">
        <f>IFERROR(IFERROR(VLOOKUP(I20581,'DE-PARA'!B:D,3,0),VLOOKUP(I20581,'DE-PARA'!C:D,2,0)),"NÃO ENCONTRADO")</f>
        <v>Materiais</v>
      </c>
      <c r="L20581" s="56" t="str">
        <f>VLOOKUP(K20581,'Base -Receita-Despesa'!$B:$AS,1,FALSE)</f>
        <v>Materiais</v>
      </c>
    </row>
    <row r="20582" spans="1:12" x14ac:dyDescent="0.3">
      <c r="A20582" s="286" t="str">
        <f t="shared" si="642"/>
        <v>2020</v>
      </c>
      <c r="B20582" s="205" t="s">
        <v>691</v>
      </c>
      <c r="C20582" s="205" t="s">
        <v>692</v>
      </c>
      <c r="D20582" s="72" t="str">
        <f t="shared" si="643"/>
        <v>out/2020</v>
      </c>
      <c r="E20582" s="206">
        <v>44120</v>
      </c>
      <c r="F20582" s="205">
        <v>3422</v>
      </c>
      <c r="G20582" s="205" t="s">
        <v>287</v>
      </c>
      <c r="H20582" s="207" t="s">
        <v>288</v>
      </c>
      <c r="I20582" s="207" t="s">
        <v>146</v>
      </c>
      <c r="J20582" s="208">
        <v>-1394.98</v>
      </c>
      <c r="K20582" s="79" t="str">
        <f>IFERROR(IFERROR(VLOOKUP(I20582,'DE-PARA'!B:D,3,0),VLOOKUP(I20582,'DE-PARA'!C:D,2,0)),"NÃO ENCONTRADO")</f>
        <v>Serviços</v>
      </c>
      <c r="L20582" s="56" t="str">
        <f>VLOOKUP(K20582,'Base -Receita-Despesa'!$B:$AS,1,FALSE)</f>
        <v>Serviços</v>
      </c>
    </row>
    <row r="20583" spans="1:12" x14ac:dyDescent="0.3">
      <c r="A20583" s="286" t="str">
        <f t="shared" si="642"/>
        <v>2020</v>
      </c>
      <c r="B20583" s="205" t="s">
        <v>691</v>
      </c>
      <c r="C20583" s="205" t="s">
        <v>692</v>
      </c>
      <c r="D20583" s="72" t="str">
        <f t="shared" si="643"/>
        <v>out/2020</v>
      </c>
      <c r="E20583" s="206">
        <v>44120</v>
      </c>
      <c r="F20583" s="205">
        <v>1494</v>
      </c>
      <c r="G20583" s="205" t="s">
        <v>287</v>
      </c>
      <c r="H20583" s="207" t="s">
        <v>288</v>
      </c>
      <c r="I20583" s="207" t="s">
        <v>244</v>
      </c>
      <c r="J20583" s="207">
        <v>-427.7</v>
      </c>
      <c r="K20583" s="79" t="str">
        <f>IFERROR(IFERROR(VLOOKUP(I20583,'DE-PARA'!B:D,3,0),VLOOKUP(I20583,'DE-PARA'!C:D,2,0)),"NÃO ENCONTRADO")</f>
        <v>Materiais</v>
      </c>
      <c r="L20583" s="56" t="str">
        <f>VLOOKUP(K20583,'Base -Receita-Despesa'!$B:$AS,1,FALSE)</f>
        <v>Materiais</v>
      </c>
    </row>
    <row r="20584" spans="1:12" x14ac:dyDescent="0.3">
      <c r="A20584" s="286" t="str">
        <f t="shared" si="642"/>
        <v>2020</v>
      </c>
      <c r="B20584" s="205" t="s">
        <v>691</v>
      </c>
      <c r="C20584" s="205" t="s">
        <v>692</v>
      </c>
      <c r="D20584" s="72" t="str">
        <f t="shared" si="643"/>
        <v>out/2020</v>
      </c>
      <c r="E20584" s="206">
        <v>44120</v>
      </c>
      <c r="F20584" s="205">
        <v>86670</v>
      </c>
      <c r="G20584" s="205" t="s">
        <v>287</v>
      </c>
      <c r="H20584" s="207" t="s">
        <v>288</v>
      </c>
      <c r="I20584" s="207" t="s">
        <v>244</v>
      </c>
      <c r="J20584" s="208">
        <v>-6894.9</v>
      </c>
      <c r="K20584" s="79" t="str">
        <f>IFERROR(IFERROR(VLOOKUP(I20584,'DE-PARA'!B:D,3,0),VLOOKUP(I20584,'DE-PARA'!C:D,2,0)),"NÃO ENCONTRADO")</f>
        <v>Materiais</v>
      </c>
      <c r="L20584" s="56" t="str">
        <f>VLOOKUP(K20584,'Base -Receita-Despesa'!$B:$AS,1,FALSE)</f>
        <v>Materiais</v>
      </c>
    </row>
    <row r="20585" spans="1:12" x14ac:dyDescent="0.3">
      <c r="A20585" s="286" t="str">
        <f t="shared" si="642"/>
        <v>2020</v>
      </c>
      <c r="B20585" s="205" t="s">
        <v>691</v>
      </c>
      <c r="C20585" s="205" t="s">
        <v>692</v>
      </c>
      <c r="D20585" s="72" t="str">
        <f t="shared" si="643"/>
        <v>out/2020</v>
      </c>
      <c r="E20585" s="206">
        <v>44120</v>
      </c>
      <c r="F20585" s="205">
        <v>42335</v>
      </c>
      <c r="G20585" s="205" t="s">
        <v>287</v>
      </c>
      <c r="H20585" s="207" t="s">
        <v>288</v>
      </c>
      <c r="I20585" s="207" t="s">
        <v>244</v>
      </c>
      <c r="J20585" s="208">
        <v>-2919.85</v>
      </c>
      <c r="K20585" s="79" t="str">
        <f>IFERROR(IFERROR(VLOOKUP(I20585,'DE-PARA'!B:D,3,0),VLOOKUP(I20585,'DE-PARA'!C:D,2,0)),"NÃO ENCONTRADO")</f>
        <v>Materiais</v>
      </c>
      <c r="L20585" s="56" t="str">
        <f>VLOOKUP(K20585,'Base -Receita-Despesa'!$B:$AS,1,FALSE)</f>
        <v>Materiais</v>
      </c>
    </row>
    <row r="20586" spans="1:12" x14ac:dyDescent="0.3">
      <c r="A20586" s="286" t="str">
        <f t="shared" si="642"/>
        <v>2020</v>
      </c>
      <c r="B20586" s="205" t="s">
        <v>691</v>
      </c>
      <c r="C20586" s="205" t="s">
        <v>692</v>
      </c>
      <c r="D20586" s="72" t="str">
        <f t="shared" si="643"/>
        <v>out/2020</v>
      </c>
      <c r="E20586" s="206">
        <v>44120</v>
      </c>
      <c r="F20586" s="205">
        <v>1478</v>
      </c>
      <c r="G20586" s="205" t="s">
        <v>287</v>
      </c>
      <c r="H20586" s="207" t="s">
        <v>288</v>
      </c>
      <c r="I20586" s="207" t="s">
        <v>244</v>
      </c>
      <c r="J20586" s="207">
        <v>-256.62</v>
      </c>
      <c r="K20586" s="79" t="str">
        <f>IFERROR(IFERROR(VLOOKUP(I20586,'DE-PARA'!B:D,3,0),VLOOKUP(I20586,'DE-PARA'!C:D,2,0)),"NÃO ENCONTRADO")</f>
        <v>Materiais</v>
      </c>
      <c r="L20586" s="56" t="str">
        <f>VLOOKUP(K20586,'Base -Receita-Despesa'!$B:$AS,1,FALSE)</f>
        <v>Materiais</v>
      </c>
    </row>
    <row r="20587" spans="1:12" x14ac:dyDescent="0.3">
      <c r="A20587" s="286" t="str">
        <f t="shared" si="642"/>
        <v>2020</v>
      </c>
      <c r="B20587" s="205" t="s">
        <v>691</v>
      </c>
      <c r="C20587" s="205" t="s">
        <v>692</v>
      </c>
      <c r="D20587" s="72" t="str">
        <f t="shared" si="643"/>
        <v>out/2020</v>
      </c>
      <c r="E20587" s="206">
        <v>44120</v>
      </c>
      <c r="F20587" s="205">
        <v>41711</v>
      </c>
      <c r="G20587" s="205" t="s">
        <v>287</v>
      </c>
      <c r="H20587" s="207" t="s">
        <v>3255</v>
      </c>
      <c r="I20587" s="207" t="s">
        <v>242</v>
      </c>
      <c r="J20587" s="207">
        <v>-478.76</v>
      </c>
      <c r="K20587" s="79" t="str">
        <f>IFERROR(IFERROR(VLOOKUP(I20587,'DE-PARA'!B:D,3,0),VLOOKUP(I20587,'DE-PARA'!C:D,2,0)),"NÃO ENCONTRADO")</f>
        <v>Materiais</v>
      </c>
      <c r="L20587" s="56" t="str">
        <f>VLOOKUP(K20587,'Base -Receita-Despesa'!$B:$AS,1,FALSE)</f>
        <v>Materiais</v>
      </c>
    </row>
    <row r="20588" spans="1:12" x14ac:dyDescent="0.3">
      <c r="A20588" s="286" t="str">
        <f t="shared" si="642"/>
        <v>2020</v>
      </c>
      <c r="B20588" s="205" t="s">
        <v>691</v>
      </c>
      <c r="C20588" s="205" t="s">
        <v>692</v>
      </c>
      <c r="D20588" s="72" t="str">
        <f t="shared" si="643"/>
        <v>out/2020</v>
      </c>
      <c r="E20588" s="206">
        <v>44120</v>
      </c>
      <c r="F20588" s="205">
        <v>915015</v>
      </c>
      <c r="G20588" s="205" t="s">
        <v>287</v>
      </c>
      <c r="H20588" s="207" t="s">
        <v>356</v>
      </c>
      <c r="I20588" s="207" t="s">
        <v>240</v>
      </c>
      <c r="J20588" s="208">
        <v>-14350.5</v>
      </c>
      <c r="K20588" s="79" t="str">
        <f>IFERROR(IFERROR(VLOOKUP(I20588,'DE-PARA'!B:D,3,0),VLOOKUP(I20588,'DE-PARA'!C:D,2,0)),"NÃO ENCONTRADO")</f>
        <v>Materiais</v>
      </c>
      <c r="L20588" s="56" t="str">
        <f>VLOOKUP(K20588,'Base -Receita-Despesa'!$B:$AS,1,FALSE)</f>
        <v>Materiais</v>
      </c>
    </row>
    <row r="20589" spans="1:12" x14ac:dyDescent="0.3">
      <c r="A20589" s="286" t="str">
        <f t="shared" si="642"/>
        <v>2020</v>
      </c>
      <c r="B20589" s="205" t="s">
        <v>691</v>
      </c>
      <c r="C20589" s="205" t="s">
        <v>692</v>
      </c>
      <c r="D20589" s="72" t="str">
        <f t="shared" si="643"/>
        <v>out/2020</v>
      </c>
      <c r="E20589" s="206">
        <v>44120</v>
      </c>
      <c r="F20589" s="205">
        <v>42970</v>
      </c>
      <c r="G20589" s="205" t="s">
        <v>287</v>
      </c>
      <c r="H20589" s="207" t="s">
        <v>396</v>
      </c>
      <c r="I20589" s="207" t="s">
        <v>118</v>
      </c>
      <c r="J20589" s="208">
        <v>-1076.53</v>
      </c>
      <c r="K20589" s="79" t="str">
        <f>IFERROR(IFERROR(VLOOKUP(I20589,'DE-PARA'!B:D,3,0),VLOOKUP(I20589,'DE-PARA'!C:D,2,0)),"NÃO ENCONTRADO")</f>
        <v>Serviços</v>
      </c>
      <c r="L20589" s="56" t="str">
        <f>VLOOKUP(K20589,'Base -Receita-Despesa'!$B:$AS,1,FALSE)</f>
        <v>Serviços</v>
      </c>
    </row>
    <row r="20590" spans="1:12" x14ac:dyDescent="0.3">
      <c r="A20590" s="286" t="str">
        <f t="shared" si="642"/>
        <v>2020</v>
      </c>
      <c r="B20590" s="205" t="s">
        <v>691</v>
      </c>
      <c r="C20590" s="205" t="s">
        <v>692</v>
      </c>
      <c r="D20590" s="72" t="str">
        <f t="shared" si="643"/>
        <v>out/2020</v>
      </c>
      <c r="E20590" s="206">
        <v>44120</v>
      </c>
      <c r="F20590" s="205">
        <v>9888</v>
      </c>
      <c r="G20590" s="205" t="s">
        <v>287</v>
      </c>
      <c r="H20590" s="207" t="s">
        <v>3256</v>
      </c>
      <c r="I20590" s="207" t="s">
        <v>241</v>
      </c>
      <c r="J20590" s="208">
        <v>-2850</v>
      </c>
      <c r="K20590" s="79" t="str">
        <f>IFERROR(IFERROR(VLOOKUP(I20590,'DE-PARA'!B:D,3,0),VLOOKUP(I20590,'DE-PARA'!C:D,2,0)),"NÃO ENCONTRADO")</f>
        <v>Materiais</v>
      </c>
      <c r="L20590" s="56" t="str">
        <f>VLOOKUP(K20590,'Base -Receita-Despesa'!$B:$AS,1,FALSE)</f>
        <v>Materiais</v>
      </c>
    </row>
    <row r="20591" spans="1:12" x14ac:dyDescent="0.3">
      <c r="A20591" s="286" t="str">
        <f t="shared" si="642"/>
        <v>2020</v>
      </c>
      <c r="B20591" s="205" t="s">
        <v>691</v>
      </c>
      <c r="C20591" s="205" t="s">
        <v>692</v>
      </c>
      <c r="D20591" s="72" t="str">
        <f t="shared" si="643"/>
        <v>out/2020</v>
      </c>
      <c r="E20591" s="206">
        <v>44120</v>
      </c>
      <c r="F20591" s="205">
        <v>9871</v>
      </c>
      <c r="G20591" s="205" t="s">
        <v>287</v>
      </c>
      <c r="H20591" s="207" t="s">
        <v>3256</v>
      </c>
      <c r="I20591" s="207" t="s">
        <v>241</v>
      </c>
      <c r="J20591" s="208">
        <v>-2287.5</v>
      </c>
      <c r="K20591" s="79" t="str">
        <f>IFERROR(IFERROR(VLOOKUP(I20591,'DE-PARA'!B:D,3,0),VLOOKUP(I20591,'DE-PARA'!C:D,2,0)),"NÃO ENCONTRADO")</f>
        <v>Materiais</v>
      </c>
      <c r="L20591" s="56" t="str">
        <f>VLOOKUP(K20591,'Base -Receita-Despesa'!$B:$AS,1,FALSE)</f>
        <v>Materiais</v>
      </c>
    </row>
    <row r="20592" spans="1:12" x14ac:dyDescent="0.3">
      <c r="A20592" s="286" t="str">
        <f t="shared" si="642"/>
        <v>2020</v>
      </c>
      <c r="B20592" s="205" t="s">
        <v>691</v>
      </c>
      <c r="C20592" s="205" t="s">
        <v>692</v>
      </c>
      <c r="D20592" s="72" t="str">
        <f t="shared" si="643"/>
        <v>out/2020</v>
      </c>
      <c r="E20592" s="206">
        <v>44120</v>
      </c>
      <c r="F20592" s="205">
        <v>2350351</v>
      </c>
      <c r="G20592" s="205" t="s">
        <v>287</v>
      </c>
      <c r="H20592" s="207" t="s">
        <v>3085</v>
      </c>
      <c r="I20592" s="207" t="s">
        <v>118</v>
      </c>
      <c r="J20592" s="208">
        <v>-31702.720000000001</v>
      </c>
      <c r="K20592" s="79" t="str">
        <f>IFERROR(IFERROR(VLOOKUP(I20592,'DE-PARA'!B:D,3,0),VLOOKUP(I20592,'DE-PARA'!C:D,2,0)),"NÃO ENCONTRADO")</f>
        <v>Serviços</v>
      </c>
      <c r="L20592" s="56" t="str">
        <f>VLOOKUP(K20592,'Base -Receita-Despesa'!$B:$AS,1,FALSE)</f>
        <v>Serviços</v>
      </c>
    </row>
    <row r="20593" spans="1:12" x14ac:dyDescent="0.3">
      <c r="A20593" s="286" t="str">
        <f t="shared" si="642"/>
        <v>2020</v>
      </c>
      <c r="B20593" s="205" t="s">
        <v>691</v>
      </c>
      <c r="C20593" s="205" t="s">
        <v>692</v>
      </c>
      <c r="D20593" s="72" t="str">
        <f t="shared" si="643"/>
        <v>out/2020</v>
      </c>
      <c r="E20593" s="206">
        <v>44120</v>
      </c>
      <c r="F20593" s="205">
        <v>16492</v>
      </c>
      <c r="G20593" s="205" t="s">
        <v>287</v>
      </c>
      <c r="H20593" s="207" t="s">
        <v>2091</v>
      </c>
      <c r="I20593" s="207" t="s">
        <v>118</v>
      </c>
      <c r="J20593" s="207">
        <v>-597.29999999999995</v>
      </c>
      <c r="K20593" s="79" t="str">
        <f>IFERROR(IFERROR(VLOOKUP(I20593,'DE-PARA'!B:D,3,0),VLOOKUP(I20593,'DE-PARA'!C:D,2,0)),"NÃO ENCONTRADO")</f>
        <v>Serviços</v>
      </c>
      <c r="L20593" s="56" t="str">
        <f>VLOOKUP(K20593,'Base -Receita-Despesa'!$B:$AS,1,FALSE)</f>
        <v>Serviços</v>
      </c>
    </row>
    <row r="20594" spans="1:12" x14ac:dyDescent="0.3">
      <c r="A20594" s="286" t="str">
        <f t="shared" si="642"/>
        <v>2020</v>
      </c>
      <c r="B20594" s="205" t="s">
        <v>691</v>
      </c>
      <c r="C20594" s="205" t="s">
        <v>692</v>
      </c>
      <c r="D20594" s="72" t="str">
        <f t="shared" si="643"/>
        <v>out/2020</v>
      </c>
      <c r="E20594" s="206">
        <v>44120</v>
      </c>
      <c r="F20594" s="205">
        <v>41711</v>
      </c>
      <c r="G20594" s="205" t="s">
        <v>287</v>
      </c>
      <c r="H20594" s="207" t="s">
        <v>3255</v>
      </c>
      <c r="I20594" s="207" t="s">
        <v>189</v>
      </c>
      <c r="J20594" s="207">
        <v>-29.4</v>
      </c>
      <c r="K20594" s="79" t="str">
        <f>IFERROR(IFERROR(VLOOKUP(I20594,'DE-PARA'!B:D,3,0),VLOOKUP(I20594,'DE-PARA'!C:D,2,0)),"NÃO ENCONTRADO")</f>
        <v>Outras Saídas</v>
      </c>
      <c r="L20594" s="56" t="str">
        <f>VLOOKUP(K20594,'Base -Receita-Despesa'!$B:$AS,1,FALSE)</f>
        <v>Outras Saídas</v>
      </c>
    </row>
    <row r="20595" spans="1:12" x14ac:dyDescent="0.3">
      <c r="A20595" s="286" t="str">
        <f t="shared" si="642"/>
        <v>2020</v>
      </c>
      <c r="B20595" s="205" t="s">
        <v>691</v>
      </c>
      <c r="C20595" s="205" t="s">
        <v>692</v>
      </c>
      <c r="D20595" s="72" t="str">
        <f t="shared" si="643"/>
        <v>out/2020</v>
      </c>
      <c r="E20595" s="206">
        <v>44120</v>
      </c>
      <c r="F20595" s="205">
        <v>434560</v>
      </c>
      <c r="G20595" s="205" t="s">
        <v>287</v>
      </c>
      <c r="H20595" s="207" t="s">
        <v>1039</v>
      </c>
      <c r="I20595" s="207" t="s">
        <v>245</v>
      </c>
      <c r="J20595" s="207">
        <v>-842.92</v>
      </c>
      <c r="K20595" s="79" t="str">
        <f>IFERROR(IFERROR(VLOOKUP(I20595,'DE-PARA'!B:D,3,0),VLOOKUP(I20595,'DE-PARA'!C:D,2,0)),"NÃO ENCONTRADO")</f>
        <v>Materiais</v>
      </c>
      <c r="L20595" s="56" t="str">
        <f>VLOOKUP(K20595,'Base -Receita-Despesa'!$B:$AS,1,FALSE)</f>
        <v>Materiais</v>
      </c>
    </row>
    <row r="20596" spans="1:12" x14ac:dyDescent="0.3">
      <c r="A20596" s="286" t="str">
        <f t="shared" si="642"/>
        <v>2020</v>
      </c>
      <c r="B20596" s="205" t="s">
        <v>691</v>
      </c>
      <c r="C20596" s="205" t="s">
        <v>692</v>
      </c>
      <c r="D20596" s="72" t="str">
        <f t="shared" si="643"/>
        <v>out/2020</v>
      </c>
      <c r="E20596" s="206">
        <v>44120</v>
      </c>
      <c r="F20596" s="205">
        <v>448598</v>
      </c>
      <c r="G20596" s="205" t="s">
        <v>287</v>
      </c>
      <c r="H20596" s="207" t="s">
        <v>1039</v>
      </c>
      <c r="I20596" s="207" t="s">
        <v>245</v>
      </c>
      <c r="J20596" s="207">
        <v>-23.4</v>
      </c>
      <c r="K20596" s="79" t="str">
        <f>IFERROR(IFERROR(VLOOKUP(I20596,'DE-PARA'!B:D,3,0),VLOOKUP(I20596,'DE-PARA'!C:D,2,0)),"NÃO ENCONTRADO")</f>
        <v>Materiais</v>
      </c>
      <c r="L20596" s="56" t="str">
        <f>VLOOKUP(K20596,'Base -Receita-Despesa'!$B:$AS,1,FALSE)</f>
        <v>Materiais</v>
      </c>
    </row>
    <row r="20597" spans="1:12" x14ac:dyDescent="0.3">
      <c r="A20597" s="286" t="str">
        <f t="shared" si="642"/>
        <v>2020</v>
      </c>
      <c r="B20597" s="205" t="s">
        <v>691</v>
      </c>
      <c r="C20597" s="205" t="s">
        <v>692</v>
      </c>
      <c r="D20597" s="72" t="str">
        <f t="shared" si="643"/>
        <v>out/2020</v>
      </c>
      <c r="E20597" s="206">
        <v>44120</v>
      </c>
      <c r="F20597" s="205">
        <v>445802</v>
      </c>
      <c r="G20597" s="205" t="s">
        <v>287</v>
      </c>
      <c r="H20597" s="207" t="s">
        <v>1039</v>
      </c>
      <c r="I20597" s="207" t="s">
        <v>245</v>
      </c>
      <c r="J20597" s="207">
        <v>-23.4</v>
      </c>
      <c r="K20597" s="79" t="str">
        <f>IFERROR(IFERROR(VLOOKUP(I20597,'DE-PARA'!B:D,3,0),VLOOKUP(I20597,'DE-PARA'!C:D,2,0)),"NÃO ENCONTRADO")</f>
        <v>Materiais</v>
      </c>
      <c r="L20597" s="56" t="str">
        <f>VLOOKUP(K20597,'Base -Receita-Despesa'!$B:$AS,1,FALSE)</f>
        <v>Materiais</v>
      </c>
    </row>
    <row r="20598" spans="1:12" x14ac:dyDescent="0.3">
      <c r="A20598" s="286" t="str">
        <f t="shared" si="642"/>
        <v>2020</v>
      </c>
      <c r="B20598" s="205" t="s">
        <v>691</v>
      </c>
      <c r="C20598" s="205" t="s">
        <v>692</v>
      </c>
      <c r="D20598" s="72" t="str">
        <f t="shared" si="643"/>
        <v>out/2020</v>
      </c>
      <c r="E20598" s="206">
        <v>44120</v>
      </c>
      <c r="F20598" s="205">
        <v>447101</v>
      </c>
      <c r="G20598" s="205" t="s">
        <v>287</v>
      </c>
      <c r="H20598" s="207" t="s">
        <v>1039</v>
      </c>
      <c r="I20598" s="207" t="s">
        <v>245</v>
      </c>
      <c r="J20598" s="207">
        <v>-23.4</v>
      </c>
      <c r="K20598" s="79" t="str">
        <f>IFERROR(IFERROR(VLOOKUP(I20598,'DE-PARA'!B:D,3,0),VLOOKUP(I20598,'DE-PARA'!C:D,2,0)),"NÃO ENCONTRADO")</f>
        <v>Materiais</v>
      </c>
      <c r="L20598" s="56" t="str">
        <f>VLOOKUP(K20598,'Base -Receita-Despesa'!$B:$AS,1,FALSE)</f>
        <v>Materiais</v>
      </c>
    </row>
    <row r="20599" spans="1:12" x14ac:dyDescent="0.3">
      <c r="A20599" s="286" t="str">
        <f t="shared" ref="A20599:A20662" si="644">IF(K20599="NÃO ENCONTRADO",0,RIGHT(D20599,4))</f>
        <v>2020</v>
      </c>
      <c r="B20599" s="205" t="s">
        <v>691</v>
      </c>
      <c r="C20599" s="205" t="s">
        <v>692</v>
      </c>
      <c r="D20599" s="72" t="str">
        <f t="shared" si="643"/>
        <v>out/2020</v>
      </c>
      <c r="E20599" s="206">
        <v>44120</v>
      </c>
      <c r="F20599" s="205">
        <v>445810</v>
      </c>
      <c r="G20599" s="205" t="s">
        <v>287</v>
      </c>
      <c r="H20599" s="207" t="s">
        <v>1039</v>
      </c>
      <c r="I20599" s="207" t="s">
        <v>245</v>
      </c>
      <c r="J20599" s="207">
        <v>-27.61</v>
      </c>
      <c r="K20599" s="79" t="str">
        <f>IFERROR(IFERROR(VLOOKUP(I20599,'DE-PARA'!B:D,3,0),VLOOKUP(I20599,'DE-PARA'!C:D,2,0)),"NÃO ENCONTRADO")</f>
        <v>Materiais</v>
      </c>
      <c r="L20599" s="56" t="str">
        <f>VLOOKUP(K20599,'Base -Receita-Despesa'!$B:$AS,1,FALSE)</f>
        <v>Materiais</v>
      </c>
    </row>
    <row r="20600" spans="1:12" x14ac:dyDescent="0.3">
      <c r="A20600" s="286" t="str">
        <f t="shared" si="644"/>
        <v>2020</v>
      </c>
      <c r="B20600" s="205" t="s">
        <v>691</v>
      </c>
      <c r="C20600" s="205" t="s">
        <v>692</v>
      </c>
      <c r="D20600" s="72" t="str">
        <f t="shared" si="643"/>
        <v>out/2020</v>
      </c>
      <c r="E20600" s="206">
        <v>44120</v>
      </c>
      <c r="F20600" s="205">
        <v>445595</v>
      </c>
      <c r="G20600" s="205" t="s">
        <v>287</v>
      </c>
      <c r="H20600" s="207" t="s">
        <v>1039</v>
      </c>
      <c r="I20600" s="207" t="s">
        <v>245</v>
      </c>
      <c r="J20600" s="207">
        <v>-35.1</v>
      </c>
      <c r="K20600" s="79" t="str">
        <f>IFERROR(IFERROR(VLOOKUP(I20600,'DE-PARA'!B:D,3,0),VLOOKUP(I20600,'DE-PARA'!C:D,2,0)),"NÃO ENCONTRADO")</f>
        <v>Materiais</v>
      </c>
      <c r="L20600" s="56" t="str">
        <f>VLOOKUP(K20600,'Base -Receita-Despesa'!$B:$AS,1,FALSE)</f>
        <v>Materiais</v>
      </c>
    </row>
    <row r="20601" spans="1:12" x14ac:dyDescent="0.3">
      <c r="A20601" s="286" t="str">
        <f t="shared" si="644"/>
        <v>2020</v>
      </c>
      <c r="B20601" s="205" t="s">
        <v>691</v>
      </c>
      <c r="C20601" s="205" t="s">
        <v>692</v>
      </c>
      <c r="D20601" s="72" t="str">
        <f t="shared" si="643"/>
        <v>out/2020</v>
      </c>
      <c r="E20601" s="206">
        <v>44120</v>
      </c>
      <c r="F20601" s="205">
        <v>447762</v>
      </c>
      <c r="G20601" s="205" t="s">
        <v>287</v>
      </c>
      <c r="H20601" s="207" t="s">
        <v>1039</v>
      </c>
      <c r="I20601" s="207" t="s">
        <v>245</v>
      </c>
      <c r="J20601" s="207">
        <v>-133.56</v>
      </c>
      <c r="K20601" s="79" t="str">
        <f>IFERROR(IFERROR(VLOOKUP(I20601,'DE-PARA'!B:D,3,0),VLOOKUP(I20601,'DE-PARA'!C:D,2,0)),"NÃO ENCONTRADO")</f>
        <v>Materiais</v>
      </c>
      <c r="L20601" s="56" t="str">
        <f>VLOOKUP(K20601,'Base -Receita-Despesa'!$B:$AS,1,FALSE)</f>
        <v>Materiais</v>
      </c>
    </row>
    <row r="20602" spans="1:12" x14ac:dyDescent="0.3">
      <c r="A20602" s="286" t="str">
        <f t="shared" si="644"/>
        <v>2020</v>
      </c>
      <c r="B20602" s="205" t="s">
        <v>691</v>
      </c>
      <c r="C20602" s="205" t="s">
        <v>692</v>
      </c>
      <c r="D20602" s="72" t="str">
        <f t="shared" si="643"/>
        <v>out/2020</v>
      </c>
      <c r="E20602" s="206">
        <v>44120</v>
      </c>
      <c r="F20602" s="205">
        <v>445789</v>
      </c>
      <c r="G20602" s="205" t="s">
        <v>287</v>
      </c>
      <c r="H20602" s="207" t="s">
        <v>1039</v>
      </c>
      <c r="I20602" s="207" t="s">
        <v>245</v>
      </c>
      <c r="J20602" s="207">
        <v>-158.5</v>
      </c>
      <c r="K20602" s="79" t="str">
        <f>IFERROR(IFERROR(VLOOKUP(I20602,'DE-PARA'!B:D,3,0),VLOOKUP(I20602,'DE-PARA'!C:D,2,0)),"NÃO ENCONTRADO")</f>
        <v>Materiais</v>
      </c>
      <c r="L20602" s="56" t="str">
        <f>VLOOKUP(K20602,'Base -Receita-Despesa'!$B:$AS,1,FALSE)</f>
        <v>Materiais</v>
      </c>
    </row>
    <row r="20603" spans="1:12" x14ac:dyDescent="0.3">
      <c r="A20603" s="286" t="str">
        <f t="shared" si="644"/>
        <v>2020</v>
      </c>
      <c r="B20603" s="205" t="s">
        <v>691</v>
      </c>
      <c r="C20603" s="205" t="s">
        <v>692</v>
      </c>
      <c r="D20603" s="72" t="str">
        <f t="shared" si="643"/>
        <v>out/2020</v>
      </c>
      <c r="E20603" s="206">
        <v>44120</v>
      </c>
      <c r="F20603" s="205">
        <v>448567</v>
      </c>
      <c r="G20603" s="205" t="s">
        <v>287</v>
      </c>
      <c r="H20603" s="207" t="s">
        <v>1039</v>
      </c>
      <c r="I20603" s="207" t="s">
        <v>245</v>
      </c>
      <c r="J20603" s="207">
        <v>-165.43</v>
      </c>
      <c r="K20603" s="79" t="str">
        <f>IFERROR(IFERROR(VLOOKUP(I20603,'DE-PARA'!B:D,3,0),VLOOKUP(I20603,'DE-PARA'!C:D,2,0)),"NÃO ENCONTRADO")</f>
        <v>Materiais</v>
      </c>
      <c r="L20603" s="56" t="str">
        <f>VLOOKUP(K20603,'Base -Receita-Despesa'!$B:$AS,1,FALSE)</f>
        <v>Materiais</v>
      </c>
    </row>
    <row r="20604" spans="1:12" x14ac:dyDescent="0.3">
      <c r="A20604" s="286" t="str">
        <f t="shared" si="644"/>
        <v>2020</v>
      </c>
      <c r="B20604" s="205" t="s">
        <v>691</v>
      </c>
      <c r="C20604" s="205" t="s">
        <v>692</v>
      </c>
      <c r="D20604" s="72" t="str">
        <f t="shared" si="643"/>
        <v>out/2020</v>
      </c>
      <c r="E20604" s="206">
        <v>44120</v>
      </c>
      <c r="F20604" s="205">
        <v>447767</v>
      </c>
      <c r="G20604" s="205" t="s">
        <v>287</v>
      </c>
      <c r="H20604" s="207" t="s">
        <v>1039</v>
      </c>
      <c r="I20604" s="207" t="s">
        <v>245</v>
      </c>
      <c r="J20604" s="207">
        <v>-212.29</v>
      </c>
      <c r="K20604" s="79" t="str">
        <f>IFERROR(IFERROR(VLOOKUP(I20604,'DE-PARA'!B:D,3,0),VLOOKUP(I20604,'DE-PARA'!C:D,2,0)),"NÃO ENCONTRADO")</f>
        <v>Materiais</v>
      </c>
      <c r="L20604" s="56" t="str">
        <f>VLOOKUP(K20604,'Base -Receita-Despesa'!$B:$AS,1,FALSE)</f>
        <v>Materiais</v>
      </c>
    </row>
    <row r="20605" spans="1:12" x14ac:dyDescent="0.3">
      <c r="A20605" s="286" t="str">
        <f t="shared" si="644"/>
        <v>2020</v>
      </c>
      <c r="B20605" s="205" t="s">
        <v>691</v>
      </c>
      <c r="C20605" s="205" t="s">
        <v>692</v>
      </c>
      <c r="D20605" s="72" t="str">
        <f t="shared" si="643"/>
        <v>out/2020</v>
      </c>
      <c r="E20605" s="206">
        <v>44120</v>
      </c>
      <c r="F20605" s="205">
        <v>448601</v>
      </c>
      <c r="G20605" s="205" t="s">
        <v>287</v>
      </c>
      <c r="H20605" s="207" t="s">
        <v>1039</v>
      </c>
      <c r="I20605" s="207" t="s">
        <v>245</v>
      </c>
      <c r="J20605" s="207">
        <v>-247.93</v>
      </c>
      <c r="K20605" s="79" t="str">
        <f>IFERROR(IFERROR(VLOOKUP(I20605,'DE-PARA'!B:D,3,0),VLOOKUP(I20605,'DE-PARA'!C:D,2,0)),"NÃO ENCONTRADO")</f>
        <v>Materiais</v>
      </c>
      <c r="L20605" s="56" t="str">
        <f>VLOOKUP(K20605,'Base -Receita-Despesa'!$B:$AS,1,FALSE)</f>
        <v>Materiais</v>
      </c>
    </row>
    <row r="20606" spans="1:12" x14ac:dyDescent="0.3">
      <c r="A20606" s="286" t="str">
        <f t="shared" si="644"/>
        <v>2020</v>
      </c>
      <c r="B20606" s="205" t="s">
        <v>691</v>
      </c>
      <c r="C20606" s="205" t="s">
        <v>692</v>
      </c>
      <c r="D20606" s="72" t="str">
        <f t="shared" si="643"/>
        <v>out/2020</v>
      </c>
      <c r="E20606" s="206">
        <v>44120</v>
      </c>
      <c r="F20606" s="205">
        <v>445786</v>
      </c>
      <c r="G20606" s="205" t="s">
        <v>287</v>
      </c>
      <c r="H20606" s="207" t="s">
        <v>1039</v>
      </c>
      <c r="I20606" s="207" t="s">
        <v>245</v>
      </c>
      <c r="J20606" s="207">
        <v>-259.83999999999997</v>
      </c>
      <c r="K20606" s="79" t="str">
        <f>IFERROR(IFERROR(VLOOKUP(I20606,'DE-PARA'!B:D,3,0),VLOOKUP(I20606,'DE-PARA'!C:D,2,0)),"NÃO ENCONTRADO")</f>
        <v>Materiais</v>
      </c>
      <c r="L20606" s="56" t="str">
        <f>VLOOKUP(K20606,'Base -Receita-Despesa'!$B:$AS,1,FALSE)</f>
        <v>Materiais</v>
      </c>
    </row>
    <row r="20607" spans="1:12" x14ac:dyDescent="0.3">
      <c r="A20607" s="286" t="str">
        <f t="shared" si="644"/>
        <v>2020</v>
      </c>
      <c r="B20607" s="205" t="s">
        <v>691</v>
      </c>
      <c r="C20607" s="205" t="s">
        <v>692</v>
      </c>
      <c r="D20607" s="72" t="str">
        <f t="shared" si="643"/>
        <v>out/2020</v>
      </c>
      <c r="E20607" s="206">
        <v>44120</v>
      </c>
      <c r="F20607" s="205">
        <v>447761</v>
      </c>
      <c r="G20607" s="205" t="s">
        <v>287</v>
      </c>
      <c r="H20607" s="207" t="s">
        <v>1039</v>
      </c>
      <c r="I20607" s="207" t="s">
        <v>245</v>
      </c>
      <c r="J20607" s="207">
        <v>-266.52</v>
      </c>
      <c r="K20607" s="79" t="str">
        <f>IFERROR(IFERROR(VLOOKUP(I20607,'DE-PARA'!B:D,3,0),VLOOKUP(I20607,'DE-PARA'!C:D,2,0)),"NÃO ENCONTRADO")</f>
        <v>Materiais</v>
      </c>
      <c r="L20607" s="56" t="str">
        <f>VLOOKUP(K20607,'Base -Receita-Despesa'!$B:$AS,1,FALSE)</f>
        <v>Materiais</v>
      </c>
    </row>
    <row r="20608" spans="1:12" x14ac:dyDescent="0.3">
      <c r="A20608" s="286" t="str">
        <f t="shared" si="644"/>
        <v>2020</v>
      </c>
      <c r="B20608" s="205" t="s">
        <v>691</v>
      </c>
      <c r="C20608" s="205" t="s">
        <v>692</v>
      </c>
      <c r="D20608" s="72" t="str">
        <f t="shared" si="643"/>
        <v>out/2020</v>
      </c>
      <c r="E20608" s="206">
        <v>44120</v>
      </c>
      <c r="F20608" s="205">
        <v>447442</v>
      </c>
      <c r="G20608" s="205" t="s">
        <v>287</v>
      </c>
      <c r="H20608" s="207" t="s">
        <v>1039</v>
      </c>
      <c r="I20608" s="207" t="s">
        <v>245</v>
      </c>
      <c r="J20608" s="207">
        <v>-269.91000000000003</v>
      </c>
      <c r="K20608" s="79" t="str">
        <f>IFERROR(IFERROR(VLOOKUP(I20608,'DE-PARA'!B:D,3,0),VLOOKUP(I20608,'DE-PARA'!C:D,2,0)),"NÃO ENCONTRADO")</f>
        <v>Materiais</v>
      </c>
      <c r="L20608" s="56" t="str">
        <f>VLOOKUP(K20608,'Base -Receita-Despesa'!$B:$AS,1,FALSE)</f>
        <v>Materiais</v>
      </c>
    </row>
    <row r="20609" spans="1:12" x14ac:dyDescent="0.3">
      <c r="A20609" s="286" t="str">
        <f t="shared" si="644"/>
        <v>2020</v>
      </c>
      <c r="B20609" s="205" t="s">
        <v>691</v>
      </c>
      <c r="C20609" s="205" t="s">
        <v>692</v>
      </c>
      <c r="D20609" s="72" t="str">
        <f t="shared" si="643"/>
        <v>out/2020</v>
      </c>
      <c r="E20609" s="206">
        <v>44120</v>
      </c>
      <c r="F20609" s="205">
        <v>448549</v>
      </c>
      <c r="G20609" s="205" t="s">
        <v>287</v>
      </c>
      <c r="H20609" s="207" t="s">
        <v>1039</v>
      </c>
      <c r="I20609" s="207" t="s">
        <v>245</v>
      </c>
      <c r="J20609" s="207">
        <v>-269.91000000000003</v>
      </c>
      <c r="K20609" s="79" t="str">
        <f>IFERROR(IFERROR(VLOOKUP(I20609,'DE-PARA'!B:D,3,0),VLOOKUP(I20609,'DE-PARA'!C:D,2,0)),"NÃO ENCONTRADO")</f>
        <v>Materiais</v>
      </c>
      <c r="L20609" s="56" t="str">
        <f>VLOOKUP(K20609,'Base -Receita-Despesa'!$B:$AS,1,FALSE)</f>
        <v>Materiais</v>
      </c>
    </row>
    <row r="20610" spans="1:12" x14ac:dyDescent="0.3">
      <c r="A20610" s="286" t="str">
        <f t="shared" si="644"/>
        <v>2020</v>
      </c>
      <c r="B20610" s="205" t="s">
        <v>691</v>
      </c>
      <c r="C20610" s="205" t="s">
        <v>692</v>
      </c>
      <c r="D20610" s="72" t="str">
        <f t="shared" si="643"/>
        <v>out/2020</v>
      </c>
      <c r="E20610" s="206">
        <v>44120</v>
      </c>
      <c r="F20610" s="205">
        <v>445734</v>
      </c>
      <c r="G20610" s="205" t="s">
        <v>287</v>
      </c>
      <c r="H20610" s="207" t="s">
        <v>1039</v>
      </c>
      <c r="I20610" s="207" t="s">
        <v>245</v>
      </c>
      <c r="J20610" s="207">
        <v>-293.39999999999998</v>
      </c>
      <c r="K20610" s="79" t="str">
        <f>IFERROR(IFERROR(VLOOKUP(I20610,'DE-PARA'!B:D,3,0),VLOOKUP(I20610,'DE-PARA'!C:D,2,0)),"NÃO ENCONTRADO")</f>
        <v>Materiais</v>
      </c>
      <c r="L20610" s="56" t="str">
        <f>VLOOKUP(K20610,'Base -Receita-Despesa'!$B:$AS,1,FALSE)</f>
        <v>Materiais</v>
      </c>
    </row>
    <row r="20611" spans="1:12" x14ac:dyDescent="0.3">
      <c r="A20611" s="286" t="str">
        <f t="shared" si="644"/>
        <v>2020</v>
      </c>
      <c r="B20611" s="205" t="s">
        <v>691</v>
      </c>
      <c r="C20611" s="205" t="s">
        <v>692</v>
      </c>
      <c r="D20611" s="72" t="str">
        <f t="shared" si="643"/>
        <v>out/2020</v>
      </c>
      <c r="E20611" s="206">
        <v>44120</v>
      </c>
      <c r="F20611" s="205">
        <v>448542</v>
      </c>
      <c r="G20611" s="205" t="s">
        <v>287</v>
      </c>
      <c r="H20611" s="207" t="s">
        <v>1039</v>
      </c>
      <c r="I20611" s="207" t="s">
        <v>245</v>
      </c>
      <c r="J20611" s="207">
        <v>-293.39999999999998</v>
      </c>
      <c r="K20611" s="79" t="str">
        <f>IFERROR(IFERROR(VLOOKUP(I20611,'DE-PARA'!B:D,3,0),VLOOKUP(I20611,'DE-PARA'!C:D,2,0)),"NÃO ENCONTRADO")</f>
        <v>Materiais</v>
      </c>
      <c r="L20611" s="56" t="str">
        <f>VLOOKUP(K20611,'Base -Receita-Despesa'!$B:$AS,1,FALSE)</f>
        <v>Materiais</v>
      </c>
    </row>
    <row r="20612" spans="1:12" x14ac:dyDescent="0.3">
      <c r="A20612" s="286" t="str">
        <f t="shared" si="644"/>
        <v>2020</v>
      </c>
      <c r="B20612" s="205" t="s">
        <v>691</v>
      </c>
      <c r="C20612" s="205" t="s">
        <v>692</v>
      </c>
      <c r="D20612" s="72" t="str">
        <f t="shared" ref="D20612:D20675" si="645">TEXT(E20612,"mmm/aaaa")</f>
        <v>out/2020</v>
      </c>
      <c r="E20612" s="206">
        <v>44120</v>
      </c>
      <c r="F20612" s="205">
        <v>448551</v>
      </c>
      <c r="G20612" s="205" t="s">
        <v>287</v>
      </c>
      <c r="H20612" s="207" t="s">
        <v>1039</v>
      </c>
      <c r="I20612" s="207" t="s">
        <v>245</v>
      </c>
      <c r="J20612" s="207">
        <v>-293.39999999999998</v>
      </c>
      <c r="K20612" s="79" t="str">
        <f>IFERROR(IFERROR(VLOOKUP(I20612,'DE-PARA'!B:D,3,0),VLOOKUP(I20612,'DE-PARA'!C:D,2,0)),"NÃO ENCONTRADO")</f>
        <v>Materiais</v>
      </c>
      <c r="L20612" s="56" t="str">
        <f>VLOOKUP(K20612,'Base -Receita-Despesa'!$B:$AS,1,FALSE)</f>
        <v>Materiais</v>
      </c>
    </row>
    <row r="20613" spans="1:12" x14ac:dyDescent="0.3">
      <c r="A20613" s="286" t="str">
        <f t="shared" si="644"/>
        <v>2020</v>
      </c>
      <c r="B20613" s="205" t="s">
        <v>691</v>
      </c>
      <c r="C20613" s="205" t="s">
        <v>692</v>
      </c>
      <c r="D20613" s="72" t="str">
        <f t="shared" si="645"/>
        <v>out/2020</v>
      </c>
      <c r="E20613" s="206">
        <v>44120</v>
      </c>
      <c r="F20613" s="205">
        <v>448543</v>
      </c>
      <c r="G20613" s="205" t="s">
        <v>287</v>
      </c>
      <c r="H20613" s="207" t="s">
        <v>1039</v>
      </c>
      <c r="I20613" s="207" t="s">
        <v>245</v>
      </c>
      <c r="J20613" s="207">
        <v>-325.63</v>
      </c>
      <c r="K20613" s="79" t="str">
        <f>IFERROR(IFERROR(VLOOKUP(I20613,'DE-PARA'!B:D,3,0),VLOOKUP(I20613,'DE-PARA'!C:D,2,0)),"NÃO ENCONTRADO")</f>
        <v>Materiais</v>
      </c>
      <c r="L20613" s="56" t="str">
        <f>VLOOKUP(K20613,'Base -Receita-Despesa'!$B:$AS,1,FALSE)</f>
        <v>Materiais</v>
      </c>
    </row>
    <row r="20614" spans="1:12" x14ac:dyDescent="0.3">
      <c r="A20614" s="286" t="str">
        <f t="shared" si="644"/>
        <v>2020</v>
      </c>
      <c r="B20614" s="205" t="s">
        <v>691</v>
      </c>
      <c r="C20614" s="205" t="s">
        <v>692</v>
      </c>
      <c r="D20614" s="72" t="str">
        <f t="shared" si="645"/>
        <v>out/2020</v>
      </c>
      <c r="E20614" s="206">
        <v>44120</v>
      </c>
      <c r="F20614" s="205">
        <v>445593</v>
      </c>
      <c r="G20614" s="205" t="s">
        <v>287</v>
      </c>
      <c r="H20614" s="207" t="s">
        <v>1039</v>
      </c>
      <c r="I20614" s="207" t="s">
        <v>245</v>
      </c>
      <c r="J20614" s="207">
        <v>-583.29999999999995</v>
      </c>
      <c r="K20614" s="79" t="str">
        <f>IFERROR(IFERROR(VLOOKUP(I20614,'DE-PARA'!B:D,3,0),VLOOKUP(I20614,'DE-PARA'!C:D,2,0)),"NÃO ENCONTRADO")</f>
        <v>Materiais</v>
      </c>
      <c r="L20614" s="56" t="str">
        <f>VLOOKUP(K20614,'Base -Receita-Despesa'!$B:$AS,1,FALSE)</f>
        <v>Materiais</v>
      </c>
    </row>
    <row r="20615" spans="1:12" x14ac:dyDescent="0.3">
      <c r="A20615" s="286" t="str">
        <f t="shared" si="644"/>
        <v>2020</v>
      </c>
      <c r="B20615" s="205" t="s">
        <v>691</v>
      </c>
      <c r="C20615" s="205" t="s">
        <v>692</v>
      </c>
      <c r="D20615" s="72" t="str">
        <f t="shared" si="645"/>
        <v>out/2020</v>
      </c>
      <c r="E20615" s="206">
        <v>44120</v>
      </c>
      <c r="F20615" s="205">
        <v>447356</v>
      </c>
      <c r="G20615" s="205" t="s">
        <v>287</v>
      </c>
      <c r="H20615" s="207" t="s">
        <v>1039</v>
      </c>
      <c r="I20615" s="207" t="s">
        <v>245</v>
      </c>
      <c r="J20615" s="207">
        <v>-583.29999999999995</v>
      </c>
      <c r="K20615" s="79" t="str">
        <f>IFERROR(IFERROR(VLOOKUP(I20615,'DE-PARA'!B:D,3,0),VLOOKUP(I20615,'DE-PARA'!C:D,2,0)),"NÃO ENCONTRADO")</f>
        <v>Materiais</v>
      </c>
      <c r="L20615" s="56" t="str">
        <f>VLOOKUP(K20615,'Base -Receita-Despesa'!$B:$AS,1,FALSE)</f>
        <v>Materiais</v>
      </c>
    </row>
    <row r="20616" spans="1:12" x14ac:dyDescent="0.3">
      <c r="A20616" s="286" t="str">
        <f t="shared" si="644"/>
        <v>2020</v>
      </c>
      <c r="B20616" s="205" t="s">
        <v>691</v>
      </c>
      <c r="C20616" s="205" t="s">
        <v>692</v>
      </c>
      <c r="D20616" s="72" t="str">
        <f t="shared" si="645"/>
        <v>out/2020</v>
      </c>
      <c r="E20616" s="206">
        <v>44120</v>
      </c>
      <c r="F20616" s="205">
        <v>447344</v>
      </c>
      <c r="G20616" s="205" t="s">
        <v>287</v>
      </c>
      <c r="H20616" s="207" t="s">
        <v>1039</v>
      </c>
      <c r="I20616" s="207" t="s">
        <v>245</v>
      </c>
      <c r="J20616" s="207">
        <v>-583.29999999999995</v>
      </c>
      <c r="K20616" s="79" t="str">
        <f>IFERROR(IFERROR(VLOOKUP(I20616,'DE-PARA'!B:D,3,0),VLOOKUP(I20616,'DE-PARA'!C:D,2,0)),"NÃO ENCONTRADO")</f>
        <v>Materiais</v>
      </c>
      <c r="L20616" s="56" t="str">
        <f>VLOOKUP(K20616,'Base -Receita-Despesa'!$B:$AS,1,FALSE)</f>
        <v>Materiais</v>
      </c>
    </row>
    <row r="20617" spans="1:12" x14ac:dyDescent="0.3">
      <c r="A20617" s="286" t="str">
        <f t="shared" si="644"/>
        <v>2020</v>
      </c>
      <c r="B20617" s="205" t="s">
        <v>691</v>
      </c>
      <c r="C20617" s="205" t="s">
        <v>692</v>
      </c>
      <c r="D20617" s="72" t="str">
        <f t="shared" si="645"/>
        <v>out/2020</v>
      </c>
      <c r="E20617" s="206">
        <v>44120</v>
      </c>
      <c r="F20617" s="205">
        <v>447760</v>
      </c>
      <c r="G20617" s="205" t="s">
        <v>287</v>
      </c>
      <c r="H20617" s="207" t="s">
        <v>1039</v>
      </c>
      <c r="I20617" s="207" t="s">
        <v>245</v>
      </c>
      <c r="J20617" s="207">
        <v>-583.29999999999995</v>
      </c>
      <c r="K20617" s="79" t="str">
        <f>IFERROR(IFERROR(VLOOKUP(I20617,'DE-PARA'!B:D,3,0),VLOOKUP(I20617,'DE-PARA'!C:D,2,0)),"NÃO ENCONTRADO")</f>
        <v>Materiais</v>
      </c>
      <c r="L20617" s="56" t="str">
        <f>VLOOKUP(K20617,'Base -Receita-Despesa'!$B:$AS,1,FALSE)</f>
        <v>Materiais</v>
      </c>
    </row>
    <row r="20618" spans="1:12" x14ac:dyDescent="0.3">
      <c r="A20618" s="286" t="str">
        <f t="shared" si="644"/>
        <v>2020</v>
      </c>
      <c r="B20618" s="205" t="s">
        <v>691</v>
      </c>
      <c r="C20618" s="205" t="s">
        <v>692</v>
      </c>
      <c r="D20618" s="72" t="str">
        <f t="shared" si="645"/>
        <v>out/2020</v>
      </c>
      <c r="E20618" s="206">
        <v>44120</v>
      </c>
      <c r="F20618" s="205">
        <v>447758</v>
      </c>
      <c r="G20618" s="205" t="s">
        <v>287</v>
      </c>
      <c r="H20618" s="207" t="s">
        <v>1039</v>
      </c>
      <c r="I20618" s="207" t="s">
        <v>245</v>
      </c>
      <c r="J20618" s="207">
        <v>-583.29999999999995</v>
      </c>
      <c r="K20618" s="79" t="str">
        <f>IFERROR(IFERROR(VLOOKUP(I20618,'DE-PARA'!B:D,3,0),VLOOKUP(I20618,'DE-PARA'!C:D,2,0)),"NÃO ENCONTRADO")</f>
        <v>Materiais</v>
      </c>
      <c r="L20618" s="56" t="str">
        <f>VLOOKUP(K20618,'Base -Receita-Despesa'!$B:$AS,1,FALSE)</f>
        <v>Materiais</v>
      </c>
    </row>
    <row r="20619" spans="1:12" x14ac:dyDescent="0.3">
      <c r="A20619" s="286" t="str">
        <f t="shared" si="644"/>
        <v>2020</v>
      </c>
      <c r="B20619" s="205" t="s">
        <v>691</v>
      </c>
      <c r="C20619" s="205" t="s">
        <v>692</v>
      </c>
      <c r="D20619" s="72" t="str">
        <f t="shared" si="645"/>
        <v>out/2020</v>
      </c>
      <c r="E20619" s="206">
        <v>44120</v>
      </c>
      <c r="F20619" s="205">
        <v>447843</v>
      </c>
      <c r="G20619" s="205" t="s">
        <v>287</v>
      </c>
      <c r="H20619" s="207" t="s">
        <v>1039</v>
      </c>
      <c r="I20619" s="207" t="s">
        <v>245</v>
      </c>
      <c r="J20619" s="207">
        <v>-583.29999999999995</v>
      </c>
      <c r="K20619" s="79" t="str">
        <f>IFERROR(IFERROR(VLOOKUP(I20619,'DE-PARA'!B:D,3,0),VLOOKUP(I20619,'DE-PARA'!C:D,2,0)),"NÃO ENCONTRADO")</f>
        <v>Materiais</v>
      </c>
      <c r="L20619" s="56" t="str">
        <f>VLOOKUP(K20619,'Base -Receita-Despesa'!$B:$AS,1,FALSE)</f>
        <v>Materiais</v>
      </c>
    </row>
    <row r="20620" spans="1:12" x14ac:dyDescent="0.3">
      <c r="A20620" s="286" t="str">
        <f t="shared" si="644"/>
        <v>2020</v>
      </c>
      <c r="B20620" s="205" t="s">
        <v>691</v>
      </c>
      <c r="C20620" s="205" t="s">
        <v>692</v>
      </c>
      <c r="D20620" s="72" t="str">
        <f t="shared" si="645"/>
        <v>out/2020</v>
      </c>
      <c r="E20620" s="206">
        <v>44120</v>
      </c>
      <c r="F20620" s="205">
        <v>448554</v>
      </c>
      <c r="G20620" s="205" t="s">
        <v>287</v>
      </c>
      <c r="H20620" s="207" t="s">
        <v>1039</v>
      </c>
      <c r="I20620" s="207" t="s">
        <v>245</v>
      </c>
      <c r="J20620" s="207">
        <v>-583.29999999999995</v>
      </c>
      <c r="K20620" s="79" t="str">
        <f>IFERROR(IFERROR(VLOOKUP(I20620,'DE-PARA'!B:D,3,0),VLOOKUP(I20620,'DE-PARA'!C:D,2,0)),"NÃO ENCONTRADO")</f>
        <v>Materiais</v>
      </c>
      <c r="L20620" s="56" t="str">
        <f>VLOOKUP(K20620,'Base -Receita-Despesa'!$B:$AS,1,FALSE)</f>
        <v>Materiais</v>
      </c>
    </row>
    <row r="20621" spans="1:12" x14ac:dyDescent="0.3">
      <c r="A20621" s="286" t="str">
        <f t="shared" si="644"/>
        <v>2020</v>
      </c>
      <c r="B20621" s="205" t="s">
        <v>691</v>
      </c>
      <c r="C20621" s="205" t="s">
        <v>692</v>
      </c>
      <c r="D20621" s="72" t="str">
        <f t="shared" si="645"/>
        <v>out/2020</v>
      </c>
      <c r="E20621" s="206">
        <v>44120</v>
      </c>
      <c r="F20621" s="205">
        <v>448568</v>
      </c>
      <c r="G20621" s="205" t="s">
        <v>287</v>
      </c>
      <c r="H20621" s="207" t="s">
        <v>1039</v>
      </c>
      <c r="I20621" s="207" t="s">
        <v>245</v>
      </c>
      <c r="J20621" s="207">
        <v>-618.17999999999995</v>
      </c>
      <c r="K20621" s="79" t="str">
        <f>IFERROR(IFERROR(VLOOKUP(I20621,'DE-PARA'!B:D,3,0),VLOOKUP(I20621,'DE-PARA'!C:D,2,0)),"NÃO ENCONTRADO")</f>
        <v>Materiais</v>
      </c>
      <c r="L20621" s="56" t="str">
        <f>VLOOKUP(K20621,'Base -Receita-Despesa'!$B:$AS,1,FALSE)</f>
        <v>Materiais</v>
      </c>
    </row>
    <row r="20622" spans="1:12" x14ac:dyDescent="0.3">
      <c r="A20622" s="286" t="str">
        <f t="shared" si="644"/>
        <v>2020</v>
      </c>
      <c r="B20622" s="205" t="s">
        <v>691</v>
      </c>
      <c r="C20622" s="205" t="s">
        <v>692</v>
      </c>
      <c r="D20622" s="72" t="str">
        <f t="shared" si="645"/>
        <v>out/2020</v>
      </c>
      <c r="E20622" s="206">
        <v>44120</v>
      </c>
      <c r="F20622" s="205">
        <v>447334</v>
      </c>
      <c r="G20622" s="205" t="s">
        <v>287</v>
      </c>
      <c r="H20622" s="207" t="s">
        <v>1039</v>
      </c>
      <c r="I20622" s="207" t="s">
        <v>245</v>
      </c>
      <c r="J20622" s="207">
        <v>-567.73</v>
      </c>
      <c r="K20622" s="79" t="str">
        <f>IFERROR(IFERROR(VLOOKUP(I20622,'DE-PARA'!B:D,3,0),VLOOKUP(I20622,'DE-PARA'!C:D,2,0)),"NÃO ENCONTRADO")</f>
        <v>Materiais</v>
      </c>
      <c r="L20622" s="56" t="str">
        <f>VLOOKUP(K20622,'Base -Receita-Despesa'!$B:$AS,1,FALSE)</f>
        <v>Materiais</v>
      </c>
    </row>
    <row r="20623" spans="1:12" x14ac:dyDescent="0.3">
      <c r="A20623" s="286" t="str">
        <f t="shared" si="644"/>
        <v>2020</v>
      </c>
      <c r="B20623" s="205" t="s">
        <v>691</v>
      </c>
      <c r="C20623" s="205" t="s">
        <v>692</v>
      </c>
      <c r="D20623" s="72" t="str">
        <f t="shared" si="645"/>
        <v>out/2020</v>
      </c>
      <c r="E20623" s="206">
        <v>44120</v>
      </c>
      <c r="F20623" s="205">
        <v>445732</v>
      </c>
      <c r="G20623" s="205" t="s">
        <v>287</v>
      </c>
      <c r="H20623" s="207" t="s">
        <v>1039</v>
      </c>
      <c r="I20623" s="207" t="s">
        <v>245</v>
      </c>
      <c r="J20623" s="207">
        <v>-634.5</v>
      </c>
      <c r="K20623" s="79" t="str">
        <f>IFERROR(IFERROR(VLOOKUP(I20623,'DE-PARA'!B:D,3,0),VLOOKUP(I20623,'DE-PARA'!C:D,2,0)),"NÃO ENCONTRADO")</f>
        <v>Materiais</v>
      </c>
      <c r="L20623" s="56" t="str">
        <f>VLOOKUP(K20623,'Base -Receita-Despesa'!$B:$AS,1,FALSE)</f>
        <v>Materiais</v>
      </c>
    </row>
    <row r="20624" spans="1:12" x14ac:dyDescent="0.3">
      <c r="A20624" s="286" t="str">
        <f t="shared" si="644"/>
        <v>2020</v>
      </c>
      <c r="B20624" s="205" t="s">
        <v>691</v>
      </c>
      <c r="C20624" s="205" t="s">
        <v>692</v>
      </c>
      <c r="D20624" s="72" t="str">
        <f t="shared" si="645"/>
        <v>out/2020</v>
      </c>
      <c r="E20624" s="206">
        <v>44120</v>
      </c>
      <c r="F20624" s="205">
        <v>447846</v>
      </c>
      <c r="G20624" s="205" t="s">
        <v>287</v>
      </c>
      <c r="H20624" s="207" t="s">
        <v>1039</v>
      </c>
      <c r="I20624" s="207" t="s">
        <v>245</v>
      </c>
      <c r="J20624" s="207">
        <v>-583.29999999999995</v>
      </c>
      <c r="K20624" s="79" t="str">
        <f>IFERROR(IFERROR(VLOOKUP(I20624,'DE-PARA'!B:D,3,0),VLOOKUP(I20624,'DE-PARA'!C:D,2,0)),"NÃO ENCONTRADO")</f>
        <v>Materiais</v>
      </c>
      <c r="L20624" s="56" t="str">
        <f>VLOOKUP(K20624,'Base -Receita-Despesa'!$B:$AS,1,FALSE)</f>
        <v>Materiais</v>
      </c>
    </row>
    <row r="20625" spans="1:12" x14ac:dyDescent="0.3">
      <c r="A20625" s="286" t="str">
        <f t="shared" si="644"/>
        <v>2020</v>
      </c>
      <c r="B20625" s="205" t="s">
        <v>691</v>
      </c>
      <c r="C20625" s="205" t="s">
        <v>692</v>
      </c>
      <c r="D20625" s="72" t="str">
        <f t="shared" si="645"/>
        <v>out/2020</v>
      </c>
      <c r="E20625" s="206">
        <v>44120</v>
      </c>
      <c r="F20625" s="205">
        <v>447351</v>
      </c>
      <c r="G20625" s="205" t="s">
        <v>287</v>
      </c>
      <c r="H20625" s="207" t="s">
        <v>1039</v>
      </c>
      <c r="I20625" s="207" t="s">
        <v>245</v>
      </c>
      <c r="J20625" s="207">
        <v>-842.92</v>
      </c>
      <c r="K20625" s="79" t="str">
        <f>IFERROR(IFERROR(VLOOKUP(I20625,'DE-PARA'!B:D,3,0),VLOOKUP(I20625,'DE-PARA'!C:D,2,0)),"NÃO ENCONTRADO")</f>
        <v>Materiais</v>
      </c>
      <c r="L20625" s="56" t="str">
        <f>VLOOKUP(K20625,'Base -Receita-Despesa'!$B:$AS,1,FALSE)</f>
        <v>Materiais</v>
      </c>
    </row>
    <row r="20626" spans="1:12" x14ac:dyDescent="0.3">
      <c r="A20626" s="286" t="str">
        <f t="shared" si="644"/>
        <v>2020</v>
      </c>
      <c r="B20626" s="205" t="s">
        <v>691</v>
      </c>
      <c r="C20626" s="205" t="s">
        <v>692</v>
      </c>
      <c r="D20626" s="72" t="str">
        <f t="shared" si="645"/>
        <v>out/2020</v>
      </c>
      <c r="E20626" s="206">
        <v>44120</v>
      </c>
      <c r="F20626" s="205">
        <v>447405</v>
      </c>
      <c r="G20626" s="205" t="s">
        <v>287</v>
      </c>
      <c r="H20626" s="207" t="s">
        <v>1039</v>
      </c>
      <c r="I20626" s="207" t="s">
        <v>245</v>
      </c>
      <c r="J20626" s="207">
        <v>-842.92</v>
      </c>
      <c r="K20626" s="79" t="str">
        <f>IFERROR(IFERROR(VLOOKUP(I20626,'DE-PARA'!B:D,3,0),VLOOKUP(I20626,'DE-PARA'!C:D,2,0)),"NÃO ENCONTRADO")</f>
        <v>Materiais</v>
      </c>
      <c r="L20626" s="56" t="str">
        <f>VLOOKUP(K20626,'Base -Receita-Despesa'!$B:$AS,1,FALSE)</f>
        <v>Materiais</v>
      </c>
    </row>
    <row r="20627" spans="1:12" x14ac:dyDescent="0.3">
      <c r="A20627" s="286" t="str">
        <f t="shared" si="644"/>
        <v>2020</v>
      </c>
      <c r="B20627" s="205" t="s">
        <v>691</v>
      </c>
      <c r="C20627" s="205" t="s">
        <v>692</v>
      </c>
      <c r="D20627" s="72" t="str">
        <f t="shared" si="645"/>
        <v>out/2020</v>
      </c>
      <c r="E20627" s="206">
        <v>44120</v>
      </c>
      <c r="F20627" s="205">
        <v>447346</v>
      </c>
      <c r="G20627" s="205" t="s">
        <v>287</v>
      </c>
      <c r="H20627" s="207" t="s">
        <v>1039</v>
      </c>
      <c r="I20627" s="207" t="s">
        <v>245</v>
      </c>
      <c r="J20627" s="207">
        <v>-842.92</v>
      </c>
      <c r="K20627" s="79" t="str">
        <f>IFERROR(IFERROR(VLOOKUP(I20627,'DE-PARA'!B:D,3,0),VLOOKUP(I20627,'DE-PARA'!C:D,2,0)),"NÃO ENCONTRADO")</f>
        <v>Materiais</v>
      </c>
      <c r="L20627" s="56" t="str">
        <f>VLOOKUP(K20627,'Base -Receita-Despesa'!$B:$AS,1,FALSE)</f>
        <v>Materiais</v>
      </c>
    </row>
    <row r="20628" spans="1:12" x14ac:dyDescent="0.3">
      <c r="A20628" s="286" t="str">
        <f t="shared" si="644"/>
        <v>2020</v>
      </c>
      <c r="B20628" s="205" t="s">
        <v>691</v>
      </c>
      <c r="C20628" s="205" t="s">
        <v>692</v>
      </c>
      <c r="D20628" s="72" t="str">
        <f t="shared" si="645"/>
        <v>out/2020</v>
      </c>
      <c r="E20628" s="206">
        <v>44120</v>
      </c>
      <c r="F20628" s="205">
        <v>447759</v>
      </c>
      <c r="G20628" s="205" t="s">
        <v>287</v>
      </c>
      <c r="H20628" s="207" t="s">
        <v>1039</v>
      </c>
      <c r="I20628" s="207" t="s">
        <v>245</v>
      </c>
      <c r="J20628" s="207">
        <v>-842.92</v>
      </c>
      <c r="K20628" s="79" t="str">
        <f>IFERROR(IFERROR(VLOOKUP(I20628,'DE-PARA'!B:D,3,0),VLOOKUP(I20628,'DE-PARA'!C:D,2,0)),"NÃO ENCONTRADO")</f>
        <v>Materiais</v>
      </c>
      <c r="L20628" s="56" t="str">
        <f>VLOOKUP(K20628,'Base -Receita-Despesa'!$B:$AS,1,FALSE)</f>
        <v>Materiais</v>
      </c>
    </row>
    <row r="20629" spans="1:12" x14ac:dyDescent="0.3">
      <c r="A20629" s="286" t="str">
        <f t="shared" si="644"/>
        <v>2020</v>
      </c>
      <c r="B20629" s="205" t="s">
        <v>691</v>
      </c>
      <c r="C20629" s="205" t="s">
        <v>692</v>
      </c>
      <c r="D20629" s="72" t="str">
        <f t="shared" si="645"/>
        <v>out/2020</v>
      </c>
      <c r="E20629" s="206">
        <v>44120</v>
      </c>
      <c r="F20629" s="205">
        <v>447764</v>
      </c>
      <c r="G20629" s="205" t="s">
        <v>287</v>
      </c>
      <c r="H20629" s="207" t="s">
        <v>1039</v>
      </c>
      <c r="I20629" s="207" t="s">
        <v>245</v>
      </c>
      <c r="J20629" s="207">
        <v>-976.89</v>
      </c>
      <c r="K20629" s="79" t="str">
        <f>IFERROR(IFERROR(VLOOKUP(I20629,'DE-PARA'!B:D,3,0),VLOOKUP(I20629,'DE-PARA'!C:D,2,0)),"NÃO ENCONTRADO")</f>
        <v>Materiais</v>
      </c>
      <c r="L20629" s="56" t="str">
        <f>VLOOKUP(K20629,'Base -Receita-Despesa'!$B:$AS,1,FALSE)</f>
        <v>Materiais</v>
      </c>
    </row>
    <row r="20630" spans="1:12" x14ac:dyDescent="0.3">
      <c r="A20630" s="286" t="str">
        <f t="shared" si="644"/>
        <v>2020</v>
      </c>
      <c r="B20630" s="205" t="s">
        <v>691</v>
      </c>
      <c r="C20630" s="205" t="s">
        <v>692</v>
      </c>
      <c r="D20630" s="72" t="str">
        <f t="shared" si="645"/>
        <v>out/2020</v>
      </c>
      <c r="E20630" s="206">
        <v>44120</v>
      </c>
      <c r="F20630" s="205">
        <v>447339</v>
      </c>
      <c r="G20630" s="205" t="s">
        <v>287</v>
      </c>
      <c r="H20630" s="207" t="s">
        <v>1039</v>
      </c>
      <c r="I20630" s="207" t="s">
        <v>245</v>
      </c>
      <c r="J20630" s="207">
        <v>-986.75</v>
      </c>
      <c r="K20630" s="79" t="str">
        <f>IFERROR(IFERROR(VLOOKUP(I20630,'DE-PARA'!B:D,3,0),VLOOKUP(I20630,'DE-PARA'!C:D,2,0)),"NÃO ENCONTRADO")</f>
        <v>Materiais</v>
      </c>
      <c r="L20630" s="56" t="str">
        <f>VLOOKUP(K20630,'Base -Receita-Despesa'!$B:$AS,1,FALSE)</f>
        <v>Materiais</v>
      </c>
    </row>
    <row r="20631" spans="1:12" x14ac:dyDescent="0.3">
      <c r="A20631" s="286" t="str">
        <f t="shared" si="644"/>
        <v>2020</v>
      </c>
      <c r="B20631" s="205" t="s">
        <v>691</v>
      </c>
      <c r="C20631" s="205" t="s">
        <v>692</v>
      </c>
      <c r="D20631" s="72" t="str">
        <f t="shared" si="645"/>
        <v>out/2020</v>
      </c>
      <c r="E20631" s="206">
        <v>44120</v>
      </c>
      <c r="F20631" s="205">
        <v>448546</v>
      </c>
      <c r="G20631" s="205" t="s">
        <v>287</v>
      </c>
      <c r="H20631" s="207" t="s">
        <v>1039</v>
      </c>
      <c r="I20631" s="207" t="s">
        <v>245</v>
      </c>
      <c r="J20631" s="207">
        <v>-986.75</v>
      </c>
      <c r="K20631" s="79" t="str">
        <f>IFERROR(IFERROR(VLOOKUP(I20631,'DE-PARA'!B:D,3,0),VLOOKUP(I20631,'DE-PARA'!C:D,2,0)),"NÃO ENCONTRADO")</f>
        <v>Materiais</v>
      </c>
      <c r="L20631" s="56" t="str">
        <f>VLOOKUP(K20631,'Base -Receita-Despesa'!$B:$AS,1,FALSE)</f>
        <v>Materiais</v>
      </c>
    </row>
    <row r="20632" spans="1:12" x14ac:dyDescent="0.3">
      <c r="A20632" s="286" t="str">
        <f t="shared" si="644"/>
        <v>2020</v>
      </c>
      <c r="B20632" s="205" t="s">
        <v>691</v>
      </c>
      <c r="C20632" s="205" t="s">
        <v>692</v>
      </c>
      <c r="D20632" s="72" t="str">
        <f t="shared" si="645"/>
        <v>out/2020</v>
      </c>
      <c r="E20632" s="206">
        <v>44120</v>
      </c>
      <c r="F20632" s="205">
        <v>447153</v>
      </c>
      <c r="G20632" s="205" t="s">
        <v>287</v>
      </c>
      <c r="H20632" s="207" t="s">
        <v>1039</v>
      </c>
      <c r="I20632" s="207" t="s">
        <v>245</v>
      </c>
      <c r="J20632" s="208">
        <v>-1008</v>
      </c>
      <c r="K20632" s="79" t="str">
        <f>IFERROR(IFERROR(VLOOKUP(I20632,'DE-PARA'!B:D,3,0),VLOOKUP(I20632,'DE-PARA'!C:D,2,0)),"NÃO ENCONTRADO")</f>
        <v>Materiais</v>
      </c>
      <c r="L20632" s="56" t="str">
        <f>VLOOKUP(K20632,'Base -Receita-Despesa'!$B:$AS,1,FALSE)</f>
        <v>Materiais</v>
      </c>
    </row>
    <row r="20633" spans="1:12" x14ac:dyDescent="0.3">
      <c r="A20633" s="286" t="str">
        <f t="shared" si="644"/>
        <v>2020</v>
      </c>
      <c r="B20633" s="205" t="s">
        <v>691</v>
      </c>
      <c r="C20633" s="205" t="s">
        <v>692</v>
      </c>
      <c r="D20633" s="72" t="str">
        <f t="shared" si="645"/>
        <v>out/2020</v>
      </c>
      <c r="E20633" s="206">
        <v>44120</v>
      </c>
      <c r="F20633" s="205">
        <v>448541</v>
      </c>
      <c r="G20633" s="205" t="s">
        <v>287</v>
      </c>
      <c r="H20633" s="207" t="s">
        <v>1039</v>
      </c>
      <c r="I20633" s="207" t="s">
        <v>245</v>
      </c>
      <c r="J20633" s="208">
        <v>-1047.51</v>
      </c>
      <c r="K20633" s="79" t="str">
        <f>IFERROR(IFERROR(VLOOKUP(I20633,'DE-PARA'!B:D,3,0),VLOOKUP(I20633,'DE-PARA'!C:D,2,0)),"NÃO ENCONTRADO")</f>
        <v>Materiais</v>
      </c>
      <c r="L20633" s="56" t="str">
        <f>VLOOKUP(K20633,'Base -Receita-Despesa'!$B:$AS,1,FALSE)</f>
        <v>Materiais</v>
      </c>
    </row>
    <row r="20634" spans="1:12" x14ac:dyDescent="0.3">
      <c r="A20634" s="286" t="str">
        <f t="shared" si="644"/>
        <v>2020</v>
      </c>
      <c r="B20634" s="205" t="s">
        <v>691</v>
      </c>
      <c r="C20634" s="205" t="s">
        <v>692</v>
      </c>
      <c r="D20634" s="72" t="str">
        <f t="shared" si="645"/>
        <v>out/2020</v>
      </c>
      <c r="E20634" s="206">
        <v>44120</v>
      </c>
      <c r="F20634" s="205">
        <v>447406</v>
      </c>
      <c r="G20634" s="205" t="s">
        <v>287</v>
      </c>
      <c r="H20634" s="207" t="s">
        <v>1039</v>
      </c>
      <c r="I20634" s="207" t="s">
        <v>245</v>
      </c>
      <c r="J20634" s="207">
        <v>-986.75</v>
      </c>
      <c r="K20634" s="79" t="str">
        <f>IFERROR(IFERROR(VLOOKUP(I20634,'DE-PARA'!B:D,3,0),VLOOKUP(I20634,'DE-PARA'!C:D,2,0)),"NÃO ENCONTRADO")</f>
        <v>Materiais</v>
      </c>
      <c r="L20634" s="56" t="str">
        <f>VLOOKUP(K20634,'Base -Receita-Despesa'!$B:$AS,1,FALSE)</f>
        <v>Materiais</v>
      </c>
    </row>
    <row r="20635" spans="1:12" x14ac:dyDescent="0.3">
      <c r="A20635" s="286" t="str">
        <f t="shared" si="644"/>
        <v>2020</v>
      </c>
      <c r="B20635" s="205" t="s">
        <v>691</v>
      </c>
      <c r="C20635" s="205" t="s">
        <v>692</v>
      </c>
      <c r="D20635" s="72" t="str">
        <f t="shared" si="645"/>
        <v>out/2020</v>
      </c>
      <c r="E20635" s="206">
        <v>44120</v>
      </c>
      <c r="F20635" s="205">
        <v>445747</v>
      </c>
      <c r="G20635" s="205" t="s">
        <v>287</v>
      </c>
      <c r="H20635" s="207" t="s">
        <v>1039</v>
      </c>
      <c r="I20635" s="207" t="s">
        <v>245</v>
      </c>
      <c r="J20635" s="208">
        <v>-1215.94</v>
      </c>
      <c r="K20635" s="79" t="str">
        <f>IFERROR(IFERROR(VLOOKUP(I20635,'DE-PARA'!B:D,3,0),VLOOKUP(I20635,'DE-PARA'!C:D,2,0)),"NÃO ENCONTRADO")</f>
        <v>Materiais</v>
      </c>
      <c r="L20635" s="56" t="str">
        <f>VLOOKUP(K20635,'Base -Receita-Despesa'!$B:$AS,1,FALSE)</f>
        <v>Materiais</v>
      </c>
    </row>
    <row r="20636" spans="1:12" x14ac:dyDescent="0.3">
      <c r="A20636" s="286" t="str">
        <f t="shared" si="644"/>
        <v>2020</v>
      </c>
      <c r="B20636" s="205" t="s">
        <v>691</v>
      </c>
      <c r="C20636" s="205" t="s">
        <v>692</v>
      </c>
      <c r="D20636" s="72" t="str">
        <f t="shared" si="645"/>
        <v>out/2020</v>
      </c>
      <c r="E20636" s="206">
        <v>44120</v>
      </c>
      <c r="F20636" s="205">
        <v>449934</v>
      </c>
      <c r="G20636" s="205" t="s">
        <v>287</v>
      </c>
      <c r="H20636" s="207" t="s">
        <v>1039</v>
      </c>
      <c r="I20636" s="207" t="s">
        <v>245</v>
      </c>
      <c r="J20636" s="207">
        <v>-63.12</v>
      </c>
      <c r="K20636" s="79" t="str">
        <f>IFERROR(IFERROR(VLOOKUP(I20636,'DE-PARA'!B:D,3,0),VLOOKUP(I20636,'DE-PARA'!C:D,2,0)),"NÃO ENCONTRADO")</f>
        <v>Materiais</v>
      </c>
      <c r="L20636" s="56" t="str">
        <f>VLOOKUP(K20636,'Base -Receita-Despesa'!$B:$AS,1,FALSE)</f>
        <v>Materiais</v>
      </c>
    </row>
    <row r="20637" spans="1:12" x14ac:dyDescent="0.3">
      <c r="A20637" s="286" t="str">
        <f t="shared" si="644"/>
        <v>2020</v>
      </c>
      <c r="B20637" s="205" t="s">
        <v>691</v>
      </c>
      <c r="C20637" s="205" t="s">
        <v>692</v>
      </c>
      <c r="D20637" s="72" t="str">
        <f t="shared" si="645"/>
        <v>out/2020</v>
      </c>
      <c r="E20637" s="206">
        <v>44120</v>
      </c>
      <c r="F20637" s="205">
        <v>452905</v>
      </c>
      <c r="G20637" s="205" t="s">
        <v>287</v>
      </c>
      <c r="H20637" s="207" t="s">
        <v>1039</v>
      </c>
      <c r="I20637" s="207" t="s">
        <v>245</v>
      </c>
      <c r="J20637" s="208">
        <v>-1215.94</v>
      </c>
      <c r="K20637" s="79" t="str">
        <f>IFERROR(IFERROR(VLOOKUP(I20637,'DE-PARA'!B:D,3,0),VLOOKUP(I20637,'DE-PARA'!C:D,2,0)),"NÃO ENCONTRADO")</f>
        <v>Materiais</v>
      </c>
      <c r="L20637" s="56" t="str">
        <f>VLOOKUP(K20637,'Base -Receita-Despesa'!$B:$AS,1,FALSE)</f>
        <v>Materiais</v>
      </c>
    </row>
    <row r="20638" spans="1:12" x14ac:dyDescent="0.3">
      <c r="A20638" s="286" t="str">
        <f t="shared" si="644"/>
        <v>2020</v>
      </c>
      <c r="B20638" s="205" t="s">
        <v>691</v>
      </c>
      <c r="C20638" s="205" t="s">
        <v>692</v>
      </c>
      <c r="D20638" s="72" t="str">
        <f t="shared" si="645"/>
        <v>out/2020</v>
      </c>
      <c r="E20638" s="206">
        <v>44120</v>
      </c>
      <c r="F20638" s="205">
        <v>447407</v>
      </c>
      <c r="G20638" s="205" t="s">
        <v>287</v>
      </c>
      <c r="H20638" s="207" t="s">
        <v>1039</v>
      </c>
      <c r="I20638" s="207" t="s">
        <v>245</v>
      </c>
      <c r="J20638" s="208">
        <v>-1570.05</v>
      </c>
      <c r="K20638" s="79" t="str">
        <f>IFERROR(IFERROR(VLOOKUP(I20638,'DE-PARA'!B:D,3,0),VLOOKUP(I20638,'DE-PARA'!C:D,2,0)),"NÃO ENCONTRADO")</f>
        <v>Materiais</v>
      </c>
      <c r="L20638" s="56" t="str">
        <f>VLOOKUP(K20638,'Base -Receita-Despesa'!$B:$AS,1,FALSE)</f>
        <v>Materiais</v>
      </c>
    </row>
    <row r="20639" spans="1:12" x14ac:dyDescent="0.3">
      <c r="A20639" s="286" t="str">
        <f t="shared" si="644"/>
        <v>2020</v>
      </c>
      <c r="B20639" s="205" t="s">
        <v>691</v>
      </c>
      <c r="C20639" s="205" t="s">
        <v>692</v>
      </c>
      <c r="D20639" s="72" t="str">
        <f t="shared" si="645"/>
        <v>out/2020</v>
      </c>
      <c r="E20639" s="206">
        <v>44120</v>
      </c>
      <c r="F20639" s="205">
        <v>77617</v>
      </c>
      <c r="G20639" s="205" t="s">
        <v>287</v>
      </c>
      <c r="H20639" s="207" t="s">
        <v>3179</v>
      </c>
      <c r="I20639" s="207" t="s">
        <v>134</v>
      </c>
      <c r="J20639" s="208">
        <v>-9013.0400000000009</v>
      </c>
      <c r="K20639" s="79" t="str">
        <f>IFERROR(IFERROR(VLOOKUP(I20639,'DE-PARA'!B:D,3,0),VLOOKUP(I20639,'DE-PARA'!C:D,2,0)),"NÃO ENCONTRADO")</f>
        <v>Serviços</v>
      </c>
      <c r="L20639" s="56" t="str">
        <f>VLOOKUP(K20639,'Base -Receita-Despesa'!$B:$AS,1,FALSE)</f>
        <v>Serviços</v>
      </c>
    </row>
    <row r="20640" spans="1:12" x14ac:dyDescent="0.3">
      <c r="A20640" s="286" t="str">
        <f t="shared" si="644"/>
        <v>2020</v>
      </c>
      <c r="B20640" s="205" t="s">
        <v>691</v>
      </c>
      <c r="C20640" s="205" t="s">
        <v>692</v>
      </c>
      <c r="D20640" s="72" t="str">
        <f t="shared" si="645"/>
        <v>out/2020</v>
      </c>
      <c r="E20640" s="206">
        <v>44120</v>
      </c>
      <c r="F20640" s="205">
        <v>195164</v>
      </c>
      <c r="G20640" s="205" t="s">
        <v>317</v>
      </c>
      <c r="H20640" s="207" t="s">
        <v>1036</v>
      </c>
      <c r="I20640" s="207" t="s">
        <v>155</v>
      </c>
      <c r="J20640" s="207">
        <v>-813.25</v>
      </c>
      <c r="K20640" s="79" t="str">
        <f>IFERROR(IFERROR(VLOOKUP(I20640,'DE-PARA'!B:D,3,0),VLOOKUP(I20640,'DE-PARA'!C:D,2,0)),"NÃO ENCONTRADO")</f>
        <v>Materiais</v>
      </c>
      <c r="L20640" s="56" t="str">
        <f>VLOOKUP(K20640,'Base -Receita-Despesa'!$B:$AS,1,FALSE)</f>
        <v>Materiais</v>
      </c>
    </row>
    <row r="20641" spans="1:12" x14ac:dyDescent="0.3">
      <c r="A20641" s="286" t="str">
        <f t="shared" si="644"/>
        <v>2020</v>
      </c>
      <c r="B20641" s="205" t="s">
        <v>691</v>
      </c>
      <c r="C20641" s="205" t="s">
        <v>692</v>
      </c>
      <c r="D20641" s="72" t="str">
        <f t="shared" si="645"/>
        <v>out/2020</v>
      </c>
      <c r="E20641" s="206">
        <v>44120</v>
      </c>
      <c r="F20641" s="205">
        <v>195088</v>
      </c>
      <c r="G20641" s="205" t="s">
        <v>317</v>
      </c>
      <c r="H20641" s="207" t="s">
        <v>1036</v>
      </c>
      <c r="I20641" s="207" t="s">
        <v>243</v>
      </c>
      <c r="J20641" s="208">
        <v>-1096.56</v>
      </c>
      <c r="K20641" s="79" t="str">
        <f>IFERROR(IFERROR(VLOOKUP(I20641,'DE-PARA'!B:D,3,0),VLOOKUP(I20641,'DE-PARA'!C:D,2,0)),"NÃO ENCONTRADO")</f>
        <v>Materiais</v>
      </c>
      <c r="L20641" s="56" t="str">
        <f>VLOOKUP(K20641,'Base -Receita-Despesa'!$B:$AS,1,FALSE)</f>
        <v>Materiais</v>
      </c>
    </row>
    <row r="20642" spans="1:12" x14ac:dyDescent="0.3">
      <c r="A20642" s="286" t="str">
        <f t="shared" si="644"/>
        <v>2020</v>
      </c>
      <c r="B20642" s="205" t="s">
        <v>691</v>
      </c>
      <c r="C20642" s="205" t="s">
        <v>692</v>
      </c>
      <c r="D20642" s="72" t="str">
        <f t="shared" si="645"/>
        <v>out/2020</v>
      </c>
      <c r="E20642" s="206">
        <v>44120</v>
      </c>
      <c r="F20642" s="205">
        <v>195091</v>
      </c>
      <c r="G20642" s="205" t="s">
        <v>317</v>
      </c>
      <c r="H20642" s="207" t="s">
        <v>1036</v>
      </c>
      <c r="I20642" s="207" t="s">
        <v>243</v>
      </c>
      <c r="J20642" s="207">
        <v>-495.28</v>
      </c>
      <c r="K20642" s="79" t="str">
        <f>IFERROR(IFERROR(VLOOKUP(I20642,'DE-PARA'!B:D,3,0),VLOOKUP(I20642,'DE-PARA'!C:D,2,0)),"NÃO ENCONTRADO")</f>
        <v>Materiais</v>
      </c>
      <c r="L20642" s="56" t="str">
        <f>VLOOKUP(K20642,'Base -Receita-Despesa'!$B:$AS,1,FALSE)</f>
        <v>Materiais</v>
      </c>
    </row>
    <row r="20643" spans="1:12" x14ac:dyDescent="0.3">
      <c r="A20643" s="286" t="str">
        <f t="shared" si="644"/>
        <v>2020</v>
      </c>
      <c r="B20643" s="205" t="s">
        <v>691</v>
      </c>
      <c r="C20643" s="205" t="s">
        <v>692</v>
      </c>
      <c r="D20643" s="72" t="str">
        <f t="shared" si="645"/>
        <v>out/2020</v>
      </c>
      <c r="E20643" s="206">
        <v>44120</v>
      </c>
      <c r="F20643" s="205">
        <v>195089</v>
      </c>
      <c r="G20643" s="205" t="s">
        <v>317</v>
      </c>
      <c r="H20643" s="207" t="s">
        <v>1036</v>
      </c>
      <c r="I20643" s="207" t="s">
        <v>243</v>
      </c>
      <c r="J20643" s="207">
        <v>-809.59</v>
      </c>
      <c r="K20643" s="79" t="str">
        <f>IFERROR(IFERROR(VLOOKUP(I20643,'DE-PARA'!B:D,3,0),VLOOKUP(I20643,'DE-PARA'!C:D,2,0)),"NÃO ENCONTRADO")</f>
        <v>Materiais</v>
      </c>
      <c r="L20643" s="56" t="str">
        <f>VLOOKUP(K20643,'Base -Receita-Despesa'!$B:$AS,1,FALSE)</f>
        <v>Materiais</v>
      </c>
    </row>
    <row r="20644" spans="1:12" x14ac:dyDescent="0.3">
      <c r="A20644" s="286" t="str">
        <f t="shared" si="644"/>
        <v>2020</v>
      </c>
      <c r="B20644" s="205" t="s">
        <v>691</v>
      </c>
      <c r="C20644" s="205" t="s">
        <v>692</v>
      </c>
      <c r="D20644" s="72" t="str">
        <f t="shared" si="645"/>
        <v>out/2020</v>
      </c>
      <c r="E20644" s="206">
        <v>44120</v>
      </c>
      <c r="F20644" s="205">
        <v>195090</v>
      </c>
      <c r="G20644" s="205" t="s">
        <v>287</v>
      </c>
      <c r="H20644" s="207" t="s">
        <v>1036</v>
      </c>
      <c r="I20644" s="207" t="s">
        <v>243</v>
      </c>
      <c r="J20644" s="207">
        <v>-380</v>
      </c>
      <c r="K20644" s="79" t="str">
        <f>IFERROR(IFERROR(VLOOKUP(I20644,'DE-PARA'!B:D,3,0),VLOOKUP(I20644,'DE-PARA'!C:D,2,0)),"NÃO ENCONTRADO")</f>
        <v>Materiais</v>
      </c>
      <c r="L20644" s="56" t="str">
        <f>VLOOKUP(K20644,'Base -Receita-Despesa'!$B:$AS,1,FALSE)</f>
        <v>Materiais</v>
      </c>
    </row>
    <row r="20645" spans="1:12" x14ac:dyDescent="0.3">
      <c r="A20645" s="286" t="str">
        <f t="shared" si="644"/>
        <v>2020</v>
      </c>
      <c r="B20645" s="205" t="s">
        <v>691</v>
      </c>
      <c r="C20645" s="205" t="s">
        <v>692</v>
      </c>
      <c r="D20645" s="72" t="str">
        <f t="shared" si="645"/>
        <v>out/2020</v>
      </c>
      <c r="E20645" s="206">
        <v>44120</v>
      </c>
      <c r="F20645" s="205">
        <v>197215</v>
      </c>
      <c r="G20645" s="205" t="s">
        <v>317</v>
      </c>
      <c r="H20645" s="207" t="s">
        <v>1036</v>
      </c>
      <c r="I20645" s="207" t="s">
        <v>243</v>
      </c>
      <c r="J20645" s="208">
        <v>-1107.3900000000001</v>
      </c>
      <c r="K20645" s="79" t="str">
        <f>IFERROR(IFERROR(VLOOKUP(I20645,'DE-PARA'!B:D,3,0),VLOOKUP(I20645,'DE-PARA'!C:D,2,0)),"NÃO ENCONTRADO")</f>
        <v>Materiais</v>
      </c>
      <c r="L20645" s="56" t="str">
        <f>VLOOKUP(K20645,'Base -Receita-Despesa'!$B:$AS,1,FALSE)</f>
        <v>Materiais</v>
      </c>
    </row>
    <row r="20646" spans="1:12" x14ac:dyDescent="0.3">
      <c r="A20646" s="286" t="str">
        <f t="shared" si="644"/>
        <v>2020</v>
      </c>
      <c r="B20646" s="205" t="s">
        <v>691</v>
      </c>
      <c r="C20646" s="205" t="s">
        <v>692</v>
      </c>
      <c r="D20646" s="72" t="str">
        <f t="shared" si="645"/>
        <v>out/2020</v>
      </c>
      <c r="E20646" s="206">
        <v>44120</v>
      </c>
      <c r="F20646" s="205">
        <v>243636</v>
      </c>
      <c r="G20646" s="205" t="s">
        <v>287</v>
      </c>
      <c r="H20646" s="207" t="s">
        <v>2660</v>
      </c>
      <c r="I20646" s="207" t="s">
        <v>241</v>
      </c>
      <c r="J20646" s="208">
        <v>-15944</v>
      </c>
      <c r="K20646" s="79" t="str">
        <f>IFERROR(IFERROR(VLOOKUP(I20646,'DE-PARA'!B:D,3,0),VLOOKUP(I20646,'DE-PARA'!C:D,2,0)),"NÃO ENCONTRADO")</f>
        <v>Materiais</v>
      </c>
      <c r="L20646" s="56" t="str">
        <f>VLOOKUP(K20646,'Base -Receita-Despesa'!$B:$AS,1,FALSE)</f>
        <v>Materiais</v>
      </c>
    </row>
    <row r="20647" spans="1:12" x14ac:dyDescent="0.3">
      <c r="A20647" s="286" t="str">
        <f t="shared" si="644"/>
        <v>2020</v>
      </c>
      <c r="B20647" s="205" t="s">
        <v>691</v>
      </c>
      <c r="C20647" s="205" t="s">
        <v>692</v>
      </c>
      <c r="D20647" s="72" t="str">
        <f t="shared" si="645"/>
        <v>out/2020</v>
      </c>
      <c r="E20647" s="206">
        <v>44120</v>
      </c>
      <c r="F20647" s="205">
        <v>240950</v>
      </c>
      <c r="G20647" s="205" t="s">
        <v>287</v>
      </c>
      <c r="H20647" s="207" t="s">
        <v>2660</v>
      </c>
      <c r="I20647" s="207" t="s">
        <v>241</v>
      </c>
      <c r="J20647" s="208">
        <v>-7972</v>
      </c>
      <c r="K20647" s="79" t="str">
        <f>IFERROR(IFERROR(VLOOKUP(I20647,'DE-PARA'!B:D,3,0),VLOOKUP(I20647,'DE-PARA'!C:D,2,0)),"NÃO ENCONTRADO")</f>
        <v>Materiais</v>
      </c>
      <c r="L20647" s="56" t="str">
        <f>VLOOKUP(K20647,'Base -Receita-Despesa'!$B:$AS,1,FALSE)</f>
        <v>Materiais</v>
      </c>
    </row>
    <row r="20648" spans="1:12" x14ac:dyDescent="0.3">
      <c r="A20648" s="286" t="str">
        <f t="shared" si="644"/>
        <v>2020</v>
      </c>
      <c r="B20648" s="205" t="s">
        <v>691</v>
      </c>
      <c r="C20648" s="205" t="s">
        <v>692</v>
      </c>
      <c r="D20648" s="72" t="str">
        <f t="shared" si="645"/>
        <v>out/2020</v>
      </c>
      <c r="E20648" s="206">
        <v>44120</v>
      </c>
      <c r="F20648" s="205">
        <v>241366</v>
      </c>
      <c r="G20648" s="205" t="s">
        <v>287</v>
      </c>
      <c r="H20648" s="207" t="s">
        <v>2660</v>
      </c>
      <c r="I20648" s="207" t="s">
        <v>241</v>
      </c>
      <c r="J20648" s="208">
        <v>-20046.5</v>
      </c>
      <c r="K20648" s="79" t="str">
        <f>IFERROR(IFERROR(VLOOKUP(I20648,'DE-PARA'!B:D,3,0),VLOOKUP(I20648,'DE-PARA'!C:D,2,0)),"NÃO ENCONTRADO")</f>
        <v>Materiais</v>
      </c>
      <c r="L20648" s="56" t="str">
        <f>VLOOKUP(K20648,'Base -Receita-Despesa'!$B:$AS,1,FALSE)</f>
        <v>Materiais</v>
      </c>
    </row>
    <row r="20649" spans="1:12" x14ac:dyDescent="0.3">
      <c r="A20649" s="286" t="str">
        <f t="shared" si="644"/>
        <v>2020</v>
      </c>
      <c r="B20649" s="205" t="s">
        <v>691</v>
      </c>
      <c r="C20649" s="205" t="s">
        <v>692</v>
      </c>
      <c r="D20649" s="72" t="str">
        <f t="shared" si="645"/>
        <v>out/2020</v>
      </c>
      <c r="E20649" s="206">
        <v>44120</v>
      </c>
      <c r="F20649" s="205" t="s">
        <v>314</v>
      </c>
      <c r="G20649" s="205" t="s">
        <v>287</v>
      </c>
      <c r="H20649" s="207" t="s">
        <v>1677</v>
      </c>
      <c r="I20649" s="207" t="s">
        <v>268</v>
      </c>
      <c r="J20649" s="207">
        <v>-509.19</v>
      </c>
      <c r="K20649" s="79" t="str">
        <f>IFERROR(IFERROR(VLOOKUP(I20649,'DE-PARA'!B:D,3,0),VLOOKUP(I20649,'DE-PARA'!C:D,2,0)),"NÃO ENCONTRADO")</f>
        <v>Despesas com Viagens</v>
      </c>
      <c r="L20649" s="56" t="str">
        <f>VLOOKUP(K20649,'Base -Receita-Despesa'!$B:$AS,1,FALSE)</f>
        <v>Despesas com Viagens</v>
      </c>
    </row>
    <row r="20650" spans="1:12" x14ac:dyDescent="0.3">
      <c r="A20650" s="286" t="str">
        <f t="shared" si="644"/>
        <v>2020</v>
      </c>
      <c r="B20650" s="205" t="s">
        <v>691</v>
      </c>
      <c r="C20650" s="205" t="s">
        <v>692</v>
      </c>
      <c r="D20650" s="72" t="str">
        <f t="shared" si="645"/>
        <v>out/2020</v>
      </c>
      <c r="E20650" s="206">
        <v>44120</v>
      </c>
      <c r="F20650" s="205">
        <v>1232693</v>
      </c>
      <c r="G20650" s="205" t="s">
        <v>313</v>
      </c>
      <c r="H20650" s="207" t="s">
        <v>389</v>
      </c>
      <c r="I20650" s="207" t="s">
        <v>241</v>
      </c>
      <c r="J20650" s="208">
        <v>-2044.74</v>
      </c>
      <c r="K20650" s="79" t="str">
        <f>IFERROR(IFERROR(VLOOKUP(I20650,'DE-PARA'!B:D,3,0),VLOOKUP(I20650,'DE-PARA'!C:D,2,0)),"NÃO ENCONTRADO")</f>
        <v>Materiais</v>
      </c>
      <c r="L20650" s="56" t="str">
        <f>VLOOKUP(K20650,'Base -Receita-Despesa'!$B:$AS,1,FALSE)</f>
        <v>Materiais</v>
      </c>
    </row>
    <row r="20651" spans="1:12" x14ac:dyDescent="0.3">
      <c r="A20651" s="286" t="str">
        <f t="shared" si="644"/>
        <v>2020</v>
      </c>
      <c r="B20651" s="205" t="s">
        <v>691</v>
      </c>
      <c r="C20651" s="205" t="s">
        <v>692</v>
      </c>
      <c r="D20651" s="72" t="str">
        <f t="shared" si="645"/>
        <v>out/2020</v>
      </c>
      <c r="E20651" s="206">
        <v>44120</v>
      </c>
      <c r="F20651" s="205">
        <v>1249319</v>
      </c>
      <c r="G20651" s="205" t="s">
        <v>317</v>
      </c>
      <c r="H20651" s="207" t="s">
        <v>389</v>
      </c>
      <c r="I20651" s="207" t="s">
        <v>241</v>
      </c>
      <c r="J20651" s="208">
        <v>-1625.74</v>
      </c>
      <c r="K20651" s="79" t="str">
        <f>IFERROR(IFERROR(VLOOKUP(I20651,'DE-PARA'!B:D,3,0),VLOOKUP(I20651,'DE-PARA'!C:D,2,0)),"NÃO ENCONTRADO")</f>
        <v>Materiais</v>
      </c>
      <c r="L20651" s="56" t="str">
        <f>VLOOKUP(K20651,'Base -Receita-Despesa'!$B:$AS,1,FALSE)</f>
        <v>Materiais</v>
      </c>
    </row>
    <row r="20652" spans="1:12" x14ac:dyDescent="0.3">
      <c r="A20652" s="286" t="str">
        <f t="shared" si="644"/>
        <v>2020</v>
      </c>
      <c r="B20652" s="205" t="s">
        <v>691</v>
      </c>
      <c r="C20652" s="205" t="s">
        <v>692</v>
      </c>
      <c r="D20652" s="72" t="str">
        <f t="shared" si="645"/>
        <v>out/2020</v>
      </c>
      <c r="E20652" s="206">
        <v>44120</v>
      </c>
      <c r="F20652" s="205">
        <v>1239071</v>
      </c>
      <c r="G20652" s="205" t="s">
        <v>317</v>
      </c>
      <c r="H20652" s="207" t="s">
        <v>389</v>
      </c>
      <c r="I20652" s="207" t="s">
        <v>241</v>
      </c>
      <c r="J20652" s="208">
        <v>-10506.84</v>
      </c>
      <c r="K20652" s="79" t="str">
        <f>IFERROR(IFERROR(VLOOKUP(I20652,'DE-PARA'!B:D,3,0),VLOOKUP(I20652,'DE-PARA'!C:D,2,0)),"NÃO ENCONTRADO")</f>
        <v>Materiais</v>
      </c>
      <c r="L20652" s="56" t="str">
        <f>VLOOKUP(K20652,'Base -Receita-Despesa'!$B:$AS,1,FALSE)</f>
        <v>Materiais</v>
      </c>
    </row>
    <row r="20653" spans="1:12" x14ac:dyDescent="0.3">
      <c r="A20653" s="286" t="str">
        <f t="shared" si="644"/>
        <v>2020</v>
      </c>
      <c r="B20653" s="205" t="s">
        <v>691</v>
      </c>
      <c r="C20653" s="205" t="s">
        <v>692</v>
      </c>
      <c r="D20653" s="72" t="str">
        <f t="shared" si="645"/>
        <v>out/2020</v>
      </c>
      <c r="E20653" s="206">
        <v>44120</v>
      </c>
      <c r="F20653" s="205">
        <v>1239071</v>
      </c>
      <c r="G20653" s="205" t="s">
        <v>313</v>
      </c>
      <c r="H20653" s="207" t="s">
        <v>389</v>
      </c>
      <c r="I20653" s="207" t="s">
        <v>241</v>
      </c>
      <c r="J20653" s="208">
        <v>-10181.700000000001</v>
      </c>
      <c r="K20653" s="79" t="str">
        <f>IFERROR(IFERROR(VLOOKUP(I20653,'DE-PARA'!B:D,3,0),VLOOKUP(I20653,'DE-PARA'!C:D,2,0)),"NÃO ENCONTRADO")</f>
        <v>Materiais</v>
      </c>
      <c r="L20653" s="56" t="str">
        <f>VLOOKUP(K20653,'Base -Receita-Despesa'!$B:$AS,1,FALSE)</f>
        <v>Materiais</v>
      </c>
    </row>
    <row r="20654" spans="1:12" x14ac:dyDescent="0.3">
      <c r="A20654" s="286" t="str">
        <f t="shared" si="644"/>
        <v>2020</v>
      </c>
      <c r="B20654" s="205" t="s">
        <v>691</v>
      </c>
      <c r="C20654" s="205" t="s">
        <v>692</v>
      </c>
      <c r="D20654" s="72" t="str">
        <f t="shared" si="645"/>
        <v>out/2020</v>
      </c>
      <c r="E20654" s="206">
        <v>44120</v>
      </c>
      <c r="F20654" s="205">
        <v>1238728</v>
      </c>
      <c r="G20654" s="205" t="s">
        <v>313</v>
      </c>
      <c r="H20654" s="207" t="s">
        <v>389</v>
      </c>
      <c r="I20654" s="207" t="s">
        <v>241</v>
      </c>
      <c r="J20654" s="208">
        <v>-2359.9699999999998</v>
      </c>
      <c r="K20654" s="79" t="str">
        <f>IFERROR(IFERROR(VLOOKUP(I20654,'DE-PARA'!B:D,3,0),VLOOKUP(I20654,'DE-PARA'!C:D,2,0)),"NÃO ENCONTRADO")</f>
        <v>Materiais</v>
      </c>
      <c r="L20654" s="56" t="str">
        <f>VLOOKUP(K20654,'Base -Receita-Despesa'!$B:$AS,1,FALSE)</f>
        <v>Materiais</v>
      </c>
    </row>
    <row r="20655" spans="1:12" x14ac:dyDescent="0.3">
      <c r="A20655" s="286" t="str">
        <f t="shared" si="644"/>
        <v>2020</v>
      </c>
      <c r="B20655" s="205" t="s">
        <v>691</v>
      </c>
      <c r="C20655" s="205" t="s">
        <v>692</v>
      </c>
      <c r="D20655" s="72" t="str">
        <f t="shared" si="645"/>
        <v>out/2020</v>
      </c>
      <c r="E20655" s="206">
        <v>44120</v>
      </c>
      <c r="F20655" s="205">
        <v>1238729</v>
      </c>
      <c r="G20655" s="205" t="s">
        <v>313</v>
      </c>
      <c r="H20655" s="207" t="s">
        <v>389</v>
      </c>
      <c r="I20655" s="207" t="s">
        <v>241</v>
      </c>
      <c r="J20655" s="208">
        <v>-6254.82</v>
      </c>
      <c r="K20655" s="79" t="str">
        <f>IFERROR(IFERROR(VLOOKUP(I20655,'DE-PARA'!B:D,3,0),VLOOKUP(I20655,'DE-PARA'!C:D,2,0)),"NÃO ENCONTRADO")</f>
        <v>Materiais</v>
      </c>
      <c r="L20655" s="56" t="str">
        <f>VLOOKUP(K20655,'Base -Receita-Despesa'!$B:$AS,1,FALSE)</f>
        <v>Materiais</v>
      </c>
    </row>
    <row r="20656" spans="1:12" x14ac:dyDescent="0.3">
      <c r="A20656" s="286" t="str">
        <f t="shared" si="644"/>
        <v>2020</v>
      </c>
      <c r="B20656" s="205" t="s">
        <v>691</v>
      </c>
      <c r="C20656" s="205" t="s">
        <v>692</v>
      </c>
      <c r="D20656" s="72" t="str">
        <f t="shared" si="645"/>
        <v>out/2020</v>
      </c>
      <c r="E20656" s="206">
        <v>44120</v>
      </c>
      <c r="F20656" s="205">
        <v>1248741</v>
      </c>
      <c r="G20656" s="205" t="s">
        <v>317</v>
      </c>
      <c r="H20656" s="207" t="s">
        <v>389</v>
      </c>
      <c r="I20656" s="207" t="s">
        <v>241</v>
      </c>
      <c r="J20656" s="208">
        <v>-7105.28</v>
      </c>
      <c r="K20656" s="79" t="str">
        <f>IFERROR(IFERROR(VLOOKUP(I20656,'DE-PARA'!B:D,3,0),VLOOKUP(I20656,'DE-PARA'!C:D,2,0)),"NÃO ENCONTRADO")</f>
        <v>Materiais</v>
      </c>
      <c r="L20656" s="56" t="str">
        <f>VLOOKUP(K20656,'Base -Receita-Despesa'!$B:$AS,1,FALSE)</f>
        <v>Materiais</v>
      </c>
    </row>
    <row r="20657" spans="1:12" x14ac:dyDescent="0.3">
      <c r="A20657" s="286" t="str">
        <f t="shared" si="644"/>
        <v>2020</v>
      </c>
      <c r="B20657" s="205" t="s">
        <v>691</v>
      </c>
      <c r="C20657" s="205" t="s">
        <v>692</v>
      </c>
      <c r="D20657" s="72" t="str">
        <f t="shared" si="645"/>
        <v>out/2020</v>
      </c>
      <c r="E20657" s="206">
        <v>44120</v>
      </c>
      <c r="F20657" s="205">
        <v>1227896</v>
      </c>
      <c r="G20657" s="205" t="s">
        <v>293</v>
      </c>
      <c r="H20657" s="207" t="s">
        <v>389</v>
      </c>
      <c r="I20657" s="207" t="s">
        <v>241</v>
      </c>
      <c r="J20657" s="208">
        <v>-4484.03</v>
      </c>
      <c r="K20657" s="79" t="str">
        <f>IFERROR(IFERROR(VLOOKUP(I20657,'DE-PARA'!B:D,3,0),VLOOKUP(I20657,'DE-PARA'!C:D,2,0)),"NÃO ENCONTRADO")</f>
        <v>Materiais</v>
      </c>
      <c r="L20657" s="56" t="str">
        <f>VLOOKUP(K20657,'Base -Receita-Despesa'!$B:$AS,1,FALSE)</f>
        <v>Materiais</v>
      </c>
    </row>
    <row r="20658" spans="1:12" x14ac:dyDescent="0.3">
      <c r="A20658" s="286" t="str">
        <f t="shared" si="644"/>
        <v>2020</v>
      </c>
      <c r="B20658" s="205" t="s">
        <v>691</v>
      </c>
      <c r="C20658" s="205" t="s">
        <v>692</v>
      </c>
      <c r="D20658" s="72" t="str">
        <f t="shared" si="645"/>
        <v>out/2020</v>
      </c>
      <c r="E20658" s="206">
        <v>44120</v>
      </c>
      <c r="F20658" s="205">
        <v>1242384</v>
      </c>
      <c r="G20658" s="205" t="s">
        <v>317</v>
      </c>
      <c r="H20658" s="207" t="s">
        <v>389</v>
      </c>
      <c r="I20658" s="207" t="s">
        <v>241</v>
      </c>
      <c r="J20658" s="207">
        <v>-557.11</v>
      </c>
      <c r="K20658" s="79" t="str">
        <f>IFERROR(IFERROR(VLOOKUP(I20658,'DE-PARA'!B:D,3,0),VLOOKUP(I20658,'DE-PARA'!C:D,2,0)),"NÃO ENCONTRADO")</f>
        <v>Materiais</v>
      </c>
      <c r="L20658" s="56" t="str">
        <f>VLOOKUP(K20658,'Base -Receita-Despesa'!$B:$AS,1,FALSE)</f>
        <v>Materiais</v>
      </c>
    </row>
    <row r="20659" spans="1:12" x14ac:dyDescent="0.3">
      <c r="A20659" s="286" t="str">
        <f t="shared" si="644"/>
        <v>2020</v>
      </c>
      <c r="B20659" s="205" t="s">
        <v>691</v>
      </c>
      <c r="C20659" s="205" t="s">
        <v>692</v>
      </c>
      <c r="D20659" s="72" t="str">
        <f t="shared" si="645"/>
        <v>out/2020</v>
      </c>
      <c r="E20659" s="206">
        <v>44120</v>
      </c>
      <c r="F20659" s="205" t="s">
        <v>210</v>
      </c>
      <c r="G20659" s="205" t="s">
        <v>287</v>
      </c>
      <c r="H20659" s="207" t="s">
        <v>196</v>
      </c>
      <c r="I20659" s="207" t="s">
        <v>130</v>
      </c>
      <c r="J20659" s="207">
        <v>-10</v>
      </c>
      <c r="K20659" s="79" t="str">
        <f>IFERROR(IFERROR(VLOOKUP(I20659,'DE-PARA'!B:D,3,0),VLOOKUP(I20659,'DE-PARA'!C:D,2,0)),"NÃO ENCONTRADO")</f>
        <v>Outras Saídas</v>
      </c>
      <c r="L20659" s="56" t="str">
        <f>VLOOKUP(K20659,'Base -Receita-Despesa'!$B:$AS,1,FALSE)</f>
        <v>Outras Saídas</v>
      </c>
    </row>
    <row r="20660" spans="1:12" x14ac:dyDescent="0.3">
      <c r="A20660" s="286" t="str">
        <f t="shared" si="644"/>
        <v>2020</v>
      </c>
      <c r="B20660" s="205" t="s">
        <v>691</v>
      </c>
      <c r="C20660" s="205" t="s">
        <v>692</v>
      </c>
      <c r="D20660" s="72" t="str">
        <f t="shared" si="645"/>
        <v>out/2020</v>
      </c>
      <c r="E20660" s="206">
        <v>44120</v>
      </c>
      <c r="F20660" s="205" t="s">
        <v>210</v>
      </c>
      <c r="G20660" s="205" t="s">
        <v>287</v>
      </c>
      <c r="H20660" s="207" t="s">
        <v>196</v>
      </c>
      <c r="I20660" s="207" t="s">
        <v>130</v>
      </c>
      <c r="J20660" s="207">
        <v>-10</v>
      </c>
      <c r="K20660" s="79" t="str">
        <f>IFERROR(IFERROR(VLOOKUP(I20660,'DE-PARA'!B:D,3,0),VLOOKUP(I20660,'DE-PARA'!C:D,2,0)),"NÃO ENCONTRADO")</f>
        <v>Outras Saídas</v>
      </c>
      <c r="L20660" s="56" t="str">
        <f>VLOOKUP(K20660,'Base -Receita-Despesa'!$B:$AS,1,FALSE)</f>
        <v>Outras Saídas</v>
      </c>
    </row>
    <row r="20661" spans="1:12" x14ac:dyDescent="0.3">
      <c r="A20661" s="286" t="str">
        <f t="shared" si="644"/>
        <v>2020</v>
      </c>
      <c r="B20661" s="205" t="s">
        <v>691</v>
      </c>
      <c r="C20661" s="205" t="s">
        <v>692</v>
      </c>
      <c r="D20661" s="72" t="str">
        <f t="shared" si="645"/>
        <v>out/2020</v>
      </c>
      <c r="E20661" s="206">
        <v>44120</v>
      </c>
      <c r="F20661" s="205" t="s">
        <v>210</v>
      </c>
      <c r="G20661" s="205" t="s">
        <v>287</v>
      </c>
      <c r="H20661" s="207" t="s">
        <v>196</v>
      </c>
      <c r="I20661" s="207" t="s">
        <v>130</v>
      </c>
      <c r="J20661" s="207">
        <v>-10</v>
      </c>
      <c r="K20661" s="79" t="str">
        <f>IFERROR(IFERROR(VLOOKUP(I20661,'DE-PARA'!B:D,3,0),VLOOKUP(I20661,'DE-PARA'!C:D,2,0)),"NÃO ENCONTRADO")</f>
        <v>Outras Saídas</v>
      </c>
      <c r="L20661" s="56" t="str">
        <f>VLOOKUP(K20661,'Base -Receita-Despesa'!$B:$AS,1,FALSE)</f>
        <v>Outras Saídas</v>
      </c>
    </row>
    <row r="20662" spans="1:12" x14ac:dyDescent="0.3">
      <c r="A20662" s="286" t="str">
        <f t="shared" si="644"/>
        <v>2020</v>
      </c>
      <c r="B20662" s="205" t="s">
        <v>691</v>
      </c>
      <c r="C20662" s="205" t="s">
        <v>692</v>
      </c>
      <c r="D20662" s="72" t="str">
        <f t="shared" si="645"/>
        <v>out/2020</v>
      </c>
      <c r="E20662" s="206">
        <v>44120</v>
      </c>
      <c r="F20662" s="205" t="s">
        <v>210</v>
      </c>
      <c r="G20662" s="205" t="s">
        <v>287</v>
      </c>
      <c r="H20662" s="207" t="s">
        <v>196</v>
      </c>
      <c r="I20662" s="207" t="s">
        <v>130</v>
      </c>
      <c r="J20662" s="207">
        <v>-10</v>
      </c>
      <c r="K20662" s="79" t="str">
        <f>IFERROR(IFERROR(VLOOKUP(I20662,'DE-PARA'!B:D,3,0),VLOOKUP(I20662,'DE-PARA'!C:D,2,0)),"NÃO ENCONTRADO")</f>
        <v>Outras Saídas</v>
      </c>
      <c r="L20662" s="56" t="str">
        <f>VLOOKUP(K20662,'Base -Receita-Despesa'!$B:$AS,1,FALSE)</f>
        <v>Outras Saídas</v>
      </c>
    </row>
    <row r="20663" spans="1:12" x14ac:dyDescent="0.3">
      <c r="A20663" s="286" t="str">
        <f t="shared" ref="A20663:A20726" si="646">IF(K20663="NÃO ENCONTRADO",0,RIGHT(D20663,4))</f>
        <v>2020</v>
      </c>
      <c r="B20663" s="205" t="s">
        <v>691</v>
      </c>
      <c r="C20663" s="205" t="s">
        <v>692</v>
      </c>
      <c r="D20663" s="72" t="str">
        <f t="shared" si="645"/>
        <v>out/2020</v>
      </c>
      <c r="E20663" s="206">
        <v>44120</v>
      </c>
      <c r="F20663" s="205" t="s">
        <v>210</v>
      </c>
      <c r="G20663" s="205" t="s">
        <v>287</v>
      </c>
      <c r="H20663" s="207" t="s">
        <v>196</v>
      </c>
      <c r="I20663" s="207" t="s">
        <v>130</v>
      </c>
      <c r="J20663" s="207">
        <v>-10</v>
      </c>
      <c r="K20663" s="79" t="str">
        <f>IFERROR(IFERROR(VLOOKUP(I20663,'DE-PARA'!B:D,3,0),VLOOKUP(I20663,'DE-PARA'!C:D,2,0)),"NÃO ENCONTRADO")</f>
        <v>Outras Saídas</v>
      </c>
      <c r="L20663" s="56" t="str">
        <f>VLOOKUP(K20663,'Base -Receita-Despesa'!$B:$AS,1,FALSE)</f>
        <v>Outras Saídas</v>
      </c>
    </row>
    <row r="20664" spans="1:12" x14ac:dyDescent="0.3">
      <c r="A20664" s="286" t="str">
        <f t="shared" si="646"/>
        <v>2020</v>
      </c>
      <c r="B20664" s="205" t="s">
        <v>691</v>
      </c>
      <c r="C20664" s="205" t="s">
        <v>692</v>
      </c>
      <c r="D20664" s="72" t="str">
        <f t="shared" si="645"/>
        <v>out/2020</v>
      </c>
      <c r="E20664" s="206">
        <v>44120</v>
      </c>
      <c r="F20664" s="205" t="s">
        <v>210</v>
      </c>
      <c r="G20664" s="205" t="s">
        <v>287</v>
      </c>
      <c r="H20664" s="207" t="s">
        <v>196</v>
      </c>
      <c r="I20664" s="207" t="s">
        <v>130</v>
      </c>
      <c r="J20664" s="207">
        <v>-10</v>
      </c>
      <c r="K20664" s="79" t="str">
        <f>IFERROR(IFERROR(VLOOKUP(I20664,'DE-PARA'!B:D,3,0),VLOOKUP(I20664,'DE-PARA'!C:D,2,0)),"NÃO ENCONTRADO")</f>
        <v>Outras Saídas</v>
      </c>
      <c r="L20664" s="56" t="str">
        <f>VLOOKUP(K20664,'Base -Receita-Despesa'!$B:$AS,1,FALSE)</f>
        <v>Outras Saídas</v>
      </c>
    </row>
    <row r="20665" spans="1:12" x14ac:dyDescent="0.3">
      <c r="A20665" s="286" t="str">
        <f t="shared" si="646"/>
        <v>2020</v>
      </c>
      <c r="B20665" s="205" t="s">
        <v>691</v>
      </c>
      <c r="C20665" s="205" t="s">
        <v>692</v>
      </c>
      <c r="D20665" s="72" t="str">
        <f t="shared" si="645"/>
        <v>out/2020</v>
      </c>
      <c r="E20665" s="206">
        <v>44120</v>
      </c>
      <c r="F20665" s="205" t="s">
        <v>210</v>
      </c>
      <c r="G20665" s="205" t="s">
        <v>287</v>
      </c>
      <c r="H20665" s="207" t="s">
        <v>196</v>
      </c>
      <c r="I20665" s="207" t="s">
        <v>130</v>
      </c>
      <c r="J20665" s="207">
        <v>-10</v>
      </c>
      <c r="K20665" s="79" t="str">
        <f>IFERROR(IFERROR(VLOOKUP(I20665,'DE-PARA'!B:D,3,0),VLOOKUP(I20665,'DE-PARA'!C:D,2,0)),"NÃO ENCONTRADO")</f>
        <v>Outras Saídas</v>
      </c>
      <c r="L20665" s="56" t="str">
        <f>VLOOKUP(K20665,'Base -Receita-Despesa'!$B:$AS,1,FALSE)</f>
        <v>Outras Saídas</v>
      </c>
    </row>
    <row r="20666" spans="1:12" x14ac:dyDescent="0.3">
      <c r="A20666" s="286" t="str">
        <f t="shared" si="646"/>
        <v>2020</v>
      </c>
      <c r="B20666" s="205" t="s">
        <v>691</v>
      </c>
      <c r="C20666" s="205" t="s">
        <v>692</v>
      </c>
      <c r="D20666" s="72" t="str">
        <f t="shared" si="645"/>
        <v>out/2020</v>
      </c>
      <c r="E20666" s="206">
        <v>44120</v>
      </c>
      <c r="F20666" s="205" t="s">
        <v>210</v>
      </c>
      <c r="G20666" s="205" t="s">
        <v>287</v>
      </c>
      <c r="H20666" s="207" t="s">
        <v>196</v>
      </c>
      <c r="I20666" s="207" t="s">
        <v>130</v>
      </c>
      <c r="J20666" s="207">
        <v>-10</v>
      </c>
      <c r="K20666" s="79" t="str">
        <f>IFERROR(IFERROR(VLOOKUP(I20666,'DE-PARA'!B:D,3,0),VLOOKUP(I20666,'DE-PARA'!C:D,2,0)),"NÃO ENCONTRADO")</f>
        <v>Outras Saídas</v>
      </c>
      <c r="L20666" s="56" t="str">
        <f>VLOOKUP(K20666,'Base -Receita-Despesa'!$B:$AS,1,FALSE)</f>
        <v>Outras Saídas</v>
      </c>
    </row>
    <row r="20667" spans="1:12" x14ac:dyDescent="0.3">
      <c r="A20667" s="286" t="str">
        <f t="shared" si="646"/>
        <v>2020</v>
      </c>
      <c r="B20667" s="205" t="s">
        <v>691</v>
      </c>
      <c r="C20667" s="205" t="s">
        <v>692</v>
      </c>
      <c r="D20667" s="72" t="str">
        <f t="shared" si="645"/>
        <v>out/2020</v>
      </c>
      <c r="E20667" s="206">
        <v>44120</v>
      </c>
      <c r="F20667" s="205" t="s">
        <v>210</v>
      </c>
      <c r="G20667" s="205" t="s">
        <v>287</v>
      </c>
      <c r="H20667" s="207" t="s">
        <v>196</v>
      </c>
      <c r="I20667" s="207" t="s">
        <v>130</v>
      </c>
      <c r="J20667" s="207">
        <v>-10</v>
      </c>
      <c r="K20667" s="79" t="str">
        <f>IFERROR(IFERROR(VLOOKUP(I20667,'DE-PARA'!B:D,3,0),VLOOKUP(I20667,'DE-PARA'!C:D,2,0)),"NÃO ENCONTRADO")</f>
        <v>Outras Saídas</v>
      </c>
      <c r="L20667" s="56" t="str">
        <f>VLOOKUP(K20667,'Base -Receita-Despesa'!$B:$AS,1,FALSE)</f>
        <v>Outras Saídas</v>
      </c>
    </row>
    <row r="20668" spans="1:12" x14ac:dyDescent="0.3">
      <c r="A20668" s="286" t="str">
        <f t="shared" si="646"/>
        <v>2020</v>
      </c>
      <c r="B20668" s="205" t="s">
        <v>691</v>
      </c>
      <c r="C20668" s="205" t="s">
        <v>692</v>
      </c>
      <c r="D20668" s="72" t="str">
        <f t="shared" si="645"/>
        <v>out/2020</v>
      </c>
      <c r="E20668" s="206">
        <v>44120</v>
      </c>
      <c r="F20668" s="205" t="s">
        <v>210</v>
      </c>
      <c r="G20668" s="205" t="s">
        <v>287</v>
      </c>
      <c r="H20668" s="207" t="s">
        <v>196</v>
      </c>
      <c r="I20668" s="207" t="s">
        <v>130</v>
      </c>
      <c r="J20668" s="207">
        <v>-10</v>
      </c>
      <c r="K20668" s="79" t="str">
        <f>IFERROR(IFERROR(VLOOKUP(I20668,'DE-PARA'!B:D,3,0),VLOOKUP(I20668,'DE-PARA'!C:D,2,0)),"NÃO ENCONTRADO")</f>
        <v>Outras Saídas</v>
      </c>
      <c r="L20668" s="56" t="str">
        <f>VLOOKUP(K20668,'Base -Receita-Despesa'!$B:$AS,1,FALSE)</f>
        <v>Outras Saídas</v>
      </c>
    </row>
    <row r="20669" spans="1:12" x14ac:dyDescent="0.3">
      <c r="A20669" s="286" t="str">
        <f t="shared" si="646"/>
        <v>2020</v>
      </c>
      <c r="B20669" s="205" t="s">
        <v>691</v>
      </c>
      <c r="C20669" s="205" t="s">
        <v>692</v>
      </c>
      <c r="D20669" s="72" t="str">
        <f t="shared" si="645"/>
        <v>out/2020</v>
      </c>
      <c r="E20669" s="206">
        <v>44120</v>
      </c>
      <c r="F20669" s="205" t="s">
        <v>210</v>
      </c>
      <c r="G20669" s="205" t="s">
        <v>287</v>
      </c>
      <c r="H20669" s="207" t="s">
        <v>196</v>
      </c>
      <c r="I20669" s="207" t="s">
        <v>130</v>
      </c>
      <c r="J20669" s="207">
        <v>-10</v>
      </c>
      <c r="K20669" s="79" t="str">
        <f>IFERROR(IFERROR(VLOOKUP(I20669,'DE-PARA'!B:D,3,0),VLOOKUP(I20669,'DE-PARA'!C:D,2,0)),"NÃO ENCONTRADO")</f>
        <v>Outras Saídas</v>
      </c>
      <c r="L20669" s="56" t="str">
        <f>VLOOKUP(K20669,'Base -Receita-Despesa'!$B:$AS,1,FALSE)</f>
        <v>Outras Saídas</v>
      </c>
    </row>
    <row r="20670" spans="1:12" x14ac:dyDescent="0.3">
      <c r="A20670" s="286" t="str">
        <f t="shared" si="646"/>
        <v>2020</v>
      </c>
      <c r="B20670" s="205" t="s">
        <v>691</v>
      </c>
      <c r="C20670" s="205" t="s">
        <v>692</v>
      </c>
      <c r="D20670" s="72" t="str">
        <f t="shared" si="645"/>
        <v>out/2020</v>
      </c>
      <c r="E20670" s="206">
        <v>44120</v>
      </c>
      <c r="F20670" s="205" t="s">
        <v>210</v>
      </c>
      <c r="G20670" s="205" t="s">
        <v>287</v>
      </c>
      <c r="H20670" s="207" t="s">
        <v>196</v>
      </c>
      <c r="I20670" s="207" t="s">
        <v>130</v>
      </c>
      <c r="J20670" s="207">
        <v>-10</v>
      </c>
      <c r="K20670" s="79" t="str">
        <f>IFERROR(IFERROR(VLOOKUP(I20670,'DE-PARA'!B:D,3,0),VLOOKUP(I20670,'DE-PARA'!C:D,2,0)),"NÃO ENCONTRADO")</f>
        <v>Outras Saídas</v>
      </c>
      <c r="L20670" s="56" t="str">
        <f>VLOOKUP(K20670,'Base -Receita-Despesa'!$B:$AS,1,FALSE)</f>
        <v>Outras Saídas</v>
      </c>
    </row>
    <row r="20671" spans="1:12" x14ac:dyDescent="0.3">
      <c r="A20671" s="286" t="str">
        <f t="shared" si="646"/>
        <v>2020</v>
      </c>
      <c r="B20671" s="205" t="s">
        <v>691</v>
      </c>
      <c r="C20671" s="205" t="s">
        <v>692</v>
      </c>
      <c r="D20671" s="72" t="str">
        <f t="shared" si="645"/>
        <v>out/2020</v>
      </c>
      <c r="E20671" s="206">
        <v>44120</v>
      </c>
      <c r="F20671" s="205" t="s">
        <v>210</v>
      </c>
      <c r="G20671" s="205" t="s">
        <v>287</v>
      </c>
      <c r="H20671" s="207" t="s">
        <v>196</v>
      </c>
      <c r="I20671" s="207" t="s">
        <v>130</v>
      </c>
      <c r="J20671" s="207">
        <v>-10</v>
      </c>
      <c r="K20671" s="79" t="str">
        <f>IFERROR(IFERROR(VLOOKUP(I20671,'DE-PARA'!B:D,3,0),VLOOKUP(I20671,'DE-PARA'!C:D,2,0)),"NÃO ENCONTRADO")</f>
        <v>Outras Saídas</v>
      </c>
      <c r="L20671" s="56" t="str">
        <f>VLOOKUP(K20671,'Base -Receita-Despesa'!$B:$AS,1,FALSE)</f>
        <v>Outras Saídas</v>
      </c>
    </row>
    <row r="20672" spans="1:12" x14ac:dyDescent="0.3">
      <c r="A20672" s="286" t="str">
        <f t="shared" si="646"/>
        <v>2020</v>
      </c>
      <c r="B20672" s="205" t="s">
        <v>691</v>
      </c>
      <c r="C20672" s="205" t="s">
        <v>692</v>
      </c>
      <c r="D20672" s="72" t="str">
        <f t="shared" si="645"/>
        <v>out/2020</v>
      </c>
      <c r="E20672" s="206">
        <v>44120</v>
      </c>
      <c r="F20672" s="205" t="s">
        <v>210</v>
      </c>
      <c r="G20672" s="205" t="s">
        <v>287</v>
      </c>
      <c r="H20672" s="207" t="s">
        <v>196</v>
      </c>
      <c r="I20672" s="207" t="s">
        <v>130</v>
      </c>
      <c r="J20672" s="207">
        <v>-10</v>
      </c>
      <c r="K20672" s="79" t="str">
        <f>IFERROR(IFERROR(VLOOKUP(I20672,'DE-PARA'!B:D,3,0),VLOOKUP(I20672,'DE-PARA'!C:D,2,0)),"NÃO ENCONTRADO")</f>
        <v>Outras Saídas</v>
      </c>
      <c r="L20672" s="56" t="str">
        <f>VLOOKUP(K20672,'Base -Receita-Despesa'!$B:$AS,1,FALSE)</f>
        <v>Outras Saídas</v>
      </c>
    </row>
    <row r="20673" spans="1:12" x14ac:dyDescent="0.3">
      <c r="A20673" s="286" t="str">
        <f t="shared" si="646"/>
        <v>2020</v>
      </c>
      <c r="B20673" s="205" t="s">
        <v>691</v>
      </c>
      <c r="C20673" s="205" t="s">
        <v>692</v>
      </c>
      <c r="D20673" s="72" t="str">
        <f t="shared" si="645"/>
        <v>out/2020</v>
      </c>
      <c r="E20673" s="206">
        <v>44120</v>
      </c>
      <c r="F20673" s="205" t="s">
        <v>210</v>
      </c>
      <c r="G20673" s="205" t="s">
        <v>287</v>
      </c>
      <c r="H20673" s="207" t="s">
        <v>196</v>
      </c>
      <c r="I20673" s="207" t="s">
        <v>130</v>
      </c>
      <c r="J20673" s="207">
        <v>-10</v>
      </c>
      <c r="K20673" s="79" t="str">
        <f>IFERROR(IFERROR(VLOOKUP(I20673,'DE-PARA'!B:D,3,0),VLOOKUP(I20673,'DE-PARA'!C:D,2,0)),"NÃO ENCONTRADO")</f>
        <v>Outras Saídas</v>
      </c>
      <c r="L20673" s="56" t="str">
        <f>VLOOKUP(K20673,'Base -Receita-Despesa'!$B:$AS,1,FALSE)</f>
        <v>Outras Saídas</v>
      </c>
    </row>
    <row r="20674" spans="1:12" x14ac:dyDescent="0.3">
      <c r="A20674" s="286" t="str">
        <f t="shared" si="646"/>
        <v>2020</v>
      </c>
      <c r="B20674" s="205" t="s">
        <v>691</v>
      </c>
      <c r="C20674" s="205" t="s">
        <v>692</v>
      </c>
      <c r="D20674" s="72" t="str">
        <f t="shared" si="645"/>
        <v>out/2020</v>
      </c>
      <c r="E20674" s="206">
        <v>44120</v>
      </c>
      <c r="F20674" s="205" t="s">
        <v>210</v>
      </c>
      <c r="G20674" s="205" t="s">
        <v>287</v>
      </c>
      <c r="H20674" s="207" t="s">
        <v>196</v>
      </c>
      <c r="I20674" s="207" t="s">
        <v>130</v>
      </c>
      <c r="J20674" s="207">
        <v>-10</v>
      </c>
      <c r="K20674" s="79" t="str">
        <f>IFERROR(IFERROR(VLOOKUP(I20674,'DE-PARA'!B:D,3,0),VLOOKUP(I20674,'DE-PARA'!C:D,2,0)),"NÃO ENCONTRADO")</f>
        <v>Outras Saídas</v>
      </c>
      <c r="L20674" s="56" t="str">
        <f>VLOOKUP(K20674,'Base -Receita-Despesa'!$B:$AS,1,FALSE)</f>
        <v>Outras Saídas</v>
      </c>
    </row>
    <row r="20675" spans="1:12" x14ac:dyDescent="0.3">
      <c r="A20675" s="286" t="str">
        <f t="shared" si="646"/>
        <v>2020</v>
      </c>
      <c r="B20675" s="205" t="s">
        <v>691</v>
      </c>
      <c r="C20675" s="205" t="s">
        <v>692</v>
      </c>
      <c r="D20675" s="72" t="str">
        <f t="shared" si="645"/>
        <v>out/2020</v>
      </c>
      <c r="E20675" s="206">
        <v>44120</v>
      </c>
      <c r="F20675" s="205" t="s">
        <v>210</v>
      </c>
      <c r="G20675" s="205" t="s">
        <v>287</v>
      </c>
      <c r="H20675" s="207" t="s">
        <v>196</v>
      </c>
      <c r="I20675" s="207" t="s">
        <v>130</v>
      </c>
      <c r="J20675" s="207">
        <v>-10</v>
      </c>
      <c r="K20675" s="79" t="str">
        <f>IFERROR(IFERROR(VLOOKUP(I20675,'DE-PARA'!B:D,3,0),VLOOKUP(I20675,'DE-PARA'!C:D,2,0)),"NÃO ENCONTRADO")</f>
        <v>Outras Saídas</v>
      </c>
      <c r="L20675" s="56" t="str">
        <f>VLOOKUP(K20675,'Base -Receita-Despesa'!$B:$AS,1,FALSE)</f>
        <v>Outras Saídas</v>
      </c>
    </row>
    <row r="20676" spans="1:12" x14ac:dyDescent="0.3">
      <c r="A20676" s="286" t="str">
        <f t="shared" si="646"/>
        <v>2020</v>
      </c>
      <c r="B20676" s="205" t="s">
        <v>691</v>
      </c>
      <c r="C20676" s="205" t="s">
        <v>692</v>
      </c>
      <c r="D20676" s="72" t="str">
        <f t="shared" ref="D20676:D20739" si="647">TEXT(E20676,"mmm/aaaa")</f>
        <v>out/2020</v>
      </c>
      <c r="E20676" s="206">
        <v>44120</v>
      </c>
      <c r="F20676" s="205" t="s">
        <v>210</v>
      </c>
      <c r="G20676" s="205" t="s">
        <v>287</v>
      </c>
      <c r="H20676" s="207" t="s">
        <v>196</v>
      </c>
      <c r="I20676" s="207" t="s">
        <v>130</v>
      </c>
      <c r="J20676" s="207">
        <v>-10</v>
      </c>
      <c r="K20676" s="79" t="str">
        <f>IFERROR(IFERROR(VLOOKUP(I20676,'DE-PARA'!B:D,3,0),VLOOKUP(I20676,'DE-PARA'!C:D,2,0)),"NÃO ENCONTRADO")</f>
        <v>Outras Saídas</v>
      </c>
      <c r="L20676" s="56" t="str">
        <f>VLOOKUP(K20676,'Base -Receita-Despesa'!$B:$AS,1,FALSE)</f>
        <v>Outras Saídas</v>
      </c>
    </row>
    <row r="20677" spans="1:12" x14ac:dyDescent="0.3">
      <c r="A20677" s="286" t="str">
        <f t="shared" si="646"/>
        <v>2020</v>
      </c>
      <c r="B20677" s="205" t="s">
        <v>693</v>
      </c>
      <c r="C20677" s="205" t="s">
        <v>692</v>
      </c>
      <c r="D20677" s="72" t="str">
        <f t="shared" si="647"/>
        <v>out/2020</v>
      </c>
      <c r="E20677" s="206">
        <v>44123</v>
      </c>
      <c r="F20677" s="205" t="s">
        <v>201</v>
      </c>
      <c r="G20677" s="205" t="s">
        <v>287</v>
      </c>
      <c r="H20677" s="207" t="s">
        <v>1887</v>
      </c>
      <c r="I20677" s="207" t="s">
        <v>123</v>
      </c>
      <c r="J20677" s="208">
        <v>-88188.28</v>
      </c>
      <c r="K20677" s="79" t="str">
        <f>IFERROR(IFERROR(VLOOKUP(I20677,'DE-PARA'!B:D,3,0),VLOOKUP(I20677,'DE-PARA'!C:D,2,0)),"NÃO ENCONTRADO")</f>
        <v>TEV – Transferências Entre Contas (Entradas)</v>
      </c>
      <c r="L20677" s="56" t="str">
        <f>VLOOKUP(K20677,'Base -Receita-Despesa'!$B:$AS,1,FALSE)</f>
        <v>TEV – Transferências Entre Contas (Entradas)</v>
      </c>
    </row>
    <row r="20678" spans="1:12" x14ac:dyDescent="0.3">
      <c r="A20678" s="286" t="str">
        <f t="shared" si="646"/>
        <v>2020</v>
      </c>
      <c r="B20678" s="205" t="s">
        <v>691</v>
      </c>
      <c r="C20678" s="205" t="s">
        <v>692</v>
      </c>
      <c r="D20678" s="72" t="str">
        <f t="shared" si="647"/>
        <v>out/2020</v>
      </c>
      <c r="E20678" s="206">
        <v>44123</v>
      </c>
      <c r="F20678" s="205" t="s">
        <v>201</v>
      </c>
      <c r="G20678" s="205" t="s">
        <v>287</v>
      </c>
      <c r="H20678" s="207" t="s">
        <v>1887</v>
      </c>
      <c r="I20678" s="207" t="s">
        <v>123</v>
      </c>
      <c r="J20678" s="208">
        <v>88188.28</v>
      </c>
      <c r="K20678" s="79" t="str">
        <f>IFERROR(IFERROR(VLOOKUP(I20678,'DE-PARA'!B:D,3,0),VLOOKUP(I20678,'DE-PARA'!C:D,2,0)),"NÃO ENCONTRADO")</f>
        <v>TEV – Transferências Entre Contas (Entradas)</v>
      </c>
      <c r="L20678" s="56" t="str">
        <f>VLOOKUP(K20678,'Base -Receita-Despesa'!$B:$AS,1,FALSE)</f>
        <v>TEV – Transferências Entre Contas (Entradas)</v>
      </c>
    </row>
    <row r="20679" spans="1:12" x14ac:dyDescent="0.3">
      <c r="A20679" s="286" t="str">
        <f t="shared" si="646"/>
        <v>2020</v>
      </c>
      <c r="B20679" s="205" t="s">
        <v>691</v>
      </c>
      <c r="C20679" s="205" t="s">
        <v>692</v>
      </c>
      <c r="D20679" s="72" t="str">
        <f t="shared" si="647"/>
        <v>out/2020</v>
      </c>
      <c r="E20679" s="206">
        <v>44123</v>
      </c>
      <c r="F20679" s="205">
        <v>955</v>
      </c>
      <c r="G20679" s="205" t="s">
        <v>287</v>
      </c>
      <c r="H20679" s="207" t="s">
        <v>2626</v>
      </c>
      <c r="I20679" s="207" t="s">
        <v>163</v>
      </c>
      <c r="J20679" s="208">
        <v>-2000</v>
      </c>
      <c r="K20679" s="79" t="str">
        <f>IFERROR(IFERROR(VLOOKUP(I20679,'DE-PARA'!B:D,3,0),VLOOKUP(I20679,'DE-PARA'!C:D,2,0)),"NÃO ENCONTRADO")</f>
        <v>Serviços</v>
      </c>
      <c r="L20679" s="56" t="str">
        <f>VLOOKUP(K20679,'Base -Receita-Despesa'!$B:$AS,1,FALSE)</f>
        <v>Serviços</v>
      </c>
    </row>
    <row r="20680" spans="1:12" x14ac:dyDescent="0.3">
      <c r="A20680" s="286" t="str">
        <f t="shared" si="646"/>
        <v>2020</v>
      </c>
      <c r="B20680" s="205" t="s">
        <v>691</v>
      </c>
      <c r="C20680" s="205" t="s">
        <v>692</v>
      </c>
      <c r="D20680" s="72" t="str">
        <f t="shared" si="647"/>
        <v>out/2020</v>
      </c>
      <c r="E20680" s="206">
        <v>44123</v>
      </c>
      <c r="F20680" s="205">
        <v>954</v>
      </c>
      <c r="G20680" s="205" t="s">
        <v>287</v>
      </c>
      <c r="H20680" s="207" t="s">
        <v>2626</v>
      </c>
      <c r="I20680" s="207" t="s">
        <v>163</v>
      </c>
      <c r="J20680" s="208">
        <v>-1800</v>
      </c>
      <c r="K20680" s="79" t="str">
        <f>IFERROR(IFERROR(VLOOKUP(I20680,'DE-PARA'!B:D,3,0),VLOOKUP(I20680,'DE-PARA'!C:D,2,0)),"NÃO ENCONTRADO")</f>
        <v>Serviços</v>
      </c>
      <c r="L20680" s="56" t="str">
        <f>VLOOKUP(K20680,'Base -Receita-Despesa'!$B:$AS,1,FALSE)</f>
        <v>Serviços</v>
      </c>
    </row>
    <row r="20681" spans="1:12" x14ac:dyDescent="0.3">
      <c r="A20681" s="286" t="str">
        <f t="shared" si="646"/>
        <v>2020</v>
      </c>
      <c r="B20681" s="205" t="s">
        <v>691</v>
      </c>
      <c r="C20681" s="205" t="s">
        <v>692</v>
      </c>
      <c r="D20681" s="72" t="str">
        <f t="shared" si="647"/>
        <v>out/2020</v>
      </c>
      <c r="E20681" s="206">
        <v>44123</v>
      </c>
      <c r="F20681" s="205">
        <v>11834</v>
      </c>
      <c r="G20681" s="205" t="s">
        <v>287</v>
      </c>
      <c r="H20681" s="207" t="s">
        <v>2850</v>
      </c>
      <c r="I20681" s="207" t="s">
        <v>137</v>
      </c>
      <c r="J20681" s="208">
        <v>-4320.67</v>
      </c>
      <c r="K20681" s="79" t="str">
        <f>IFERROR(IFERROR(VLOOKUP(I20681,'DE-PARA'!B:D,3,0),VLOOKUP(I20681,'DE-PARA'!C:D,2,0)),"NÃO ENCONTRADO")</f>
        <v>Materiais</v>
      </c>
      <c r="L20681" s="56" t="str">
        <f>VLOOKUP(K20681,'Base -Receita-Despesa'!$B:$AS,1,FALSE)</f>
        <v>Materiais</v>
      </c>
    </row>
    <row r="20682" spans="1:12" x14ac:dyDescent="0.3">
      <c r="A20682" s="286" t="str">
        <f t="shared" si="646"/>
        <v>2020</v>
      </c>
      <c r="B20682" s="205" t="s">
        <v>691</v>
      </c>
      <c r="C20682" s="205" t="s">
        <v>692</v>
      </c>
      <c r="D20682" s="72" t="str">
        <f t="shared" si="647"/>
        <v>out/2020</v>
      </c>
      <c r="E20682" s="206">
        <v>44123</v>
      </c>
      <c r="F20682" s="205">
        <v>2512</v>
      </c>
      <c r="G20682" s="205" t="s">
        <v>287</v>
      </c>
      <c r="H20682" s="207" t="s">
        <v>3257</v>
      </c>
      <c r="I20682" s="207" t="s">
        <v>241</v>
      </c>
      <c r="J20682" s="208">
        <v>-14892</v>
      </c>
      <c r="K20682" s="79" t="str">
        <f>IFERROR(IFERROR(VLOOKUP(I20682,'DE-PARA'!B:D,3,0),VLOOKUP(I20682,'DE-PARA'!C:D,2,0)),"NÃO ENCONTRADO")</f>
        <v>Materiais</v>
      </c>
      <c r="L20682" s="56" t="str">
        <f>VLOOKUP(K20682,'Base -Receita-Despesa'!$B:$AS,1,FALSE)</f>
        <v>Materiais</v>
      </c>
    </row>
    <row r="20683" spans="1:12" x14ac:dyDescent="0.3">
      <c r="A20683" s="286" t="str">
        <f t="shared" si="646"/>
        <v>2020</v>
      </c>
      <c r="B20683" s="205" t="s">
        <v>691</v>
      </c>
      <c r="C20683" s="205" t="s">
        <v>692</v>
      </c>
      <c r="D20683" s="72" t="str">
        <f t="shared" si="647"/>
        <v>out/2020</v>
      </c>
      <c r="E20683" s="206">
        <v>44123</v>
      </c>
      <c r="F20683" s="205">
        <v>2020698</v>
      </c>
      <c r="G20683" s="205" t="s">
        <v>287</v>
      </c>
      <c r="H20683" s="207" t="s">
        <v>3078</v>
      </c>
      <c r="I20683" s="207" t="s">
        <v>134</v>
      </c>
      <c r="J20683" s="208">
        <v>-4081.51</v>
      </c>
      <c r="K20683" s="79" t="str">
        <f>IFERROR(IFERROR(VLOOKUP(I20683,'DE-PARA'!B:D,3,0),VLOOKUP(I20683,'DE-PARA'!C:D,2,0)),"NÃO ENCONTRADO")</f>
        <v>Serviços</v>
      </c>
      <c r="L20683" s="56" t="str">
        <f>VLOOKUP(K20683,'Base -Receita-Despesa'!$B:$AS,1,FALSE)</f>
        <v>Serviços</v>
      </c>
    </row>
    <row r="20684" spans="1:12" x14ac:dyDescent="0.3">
      <c r="A20684" s="286" t="str">
        <f t="shared" si="646"/>
        <v>2020</v>
      </c>
      <c r="B20684" s="205" t="s">
        <v>691</v>
      </c>
      <c r="C20684" s="205" t="s">
        <v>692</v>
      </c>
      <c r="D20684" s="72" t="str">
        <f t="shared" si="647"/>
        <v>out/2020</v>
      </c>
      <c r="E20684" s="206">
        <v>44123</v>
      </c>
      <c r="F20684" s="205">
        <v>10332</v>
      </c>
      <c r="G20684" s="205" t="s">
        <v>287</v>
      </c>
      <c r="H20684" s="207" t="s">
        <v>3184</v>
      </c>
      <c r="I20684" s="207" t="s">
        <v>135</v>
      </c>
      <c r="J20684" s="208">
        <v>-3180</v>
      </c>
      <c r="K20684" s="79" t="str">
        <f>IFERROR(IFERROR(VLOOKUP(I20684,'DE-PARA'!B:D,3,0),VLOOKUP(I20684,'DE-PARA'!C:D,2,0)),"NÃO ENCONTRADO")</f>
        <v>Concessionárias (água, luz e telefone)</v>
      </c>
      <c r="L20684" s="56" t="str">
        <f>VLOOKUP(K20684,'Base -Receita-Despesa'!$B:$AS,1,FALSE)</f>
        <v>Concessionárias (água, luz e telefone)</v>
      </c>
    </row>
    <row r="20685" spans="1:12" x14ac:dyDescent="0.3">
      <c r="A20685" s="286" t="str">
        <f t="shared" si="646"/>
        <v>2020</v>
      </c>
      <c r="B20685" s="205" t="s">
        <v>691</v>
      </c>
      <c r="C20685" s="205" t="s">
        <v>692</v>
      </c>
      <c r="D20685" s="72" t="str">
        <f t="shared" si="647"/>
        <v>out/2020</v>
      </c>
      <c r="E20685" s="206">
        <v>44123</v>
      </c>
      <c r="F20685" s="205">
        <v>979</v>
      </c>
      <c r="G20685" s="205" t="s">
        <v>287</v>
      </c>
      <c r="H20685" s="207" t="s">
        <v>3258</v>
      </c>
      <c r="I20685" s="207" t="s">
        <v>147</v>
      </c>
      <c r="J20685" s="208">
        <v>-4854.3999999999996</v>
      </c>
      <c r="K20685" s="79" t="str">
        <f>IFERROR(IFERROR(VLOOKUP(I20685,'DE-PARA'!B:D,3,0),VLOOKUP(I20685,'DE-PARA'!C:D,2,0)),"NÃO ENCONTRADO")</f>
        <v>Serviços</v>
      </c>
      <c r="L20685" s="56" t="str">
        <f>VLOOKUP(K20685,'Base -Receita-Despesa'!$B:$AS,1,FALSE)</f>
        <v>Serviços</v>
      </c>
    </row>
    <row r="20686" spans="1:12" x14ac:dyDescent="0.3">
      <c r="A20686" s="286" t="str">
        <f t="shared" si="646"/>
        <v>2020</v>
      </c>
      <c r="B20686" s="205" t="s">
        <v>691</v>
      </c>
      <c r="C20686" s="205" t="s">
        <v>692</v>
      </c>
      <c r="D20686" s="72" t="str">
        <f t="shared" si="647"/>
        <v>out/2020</v>
      </c>
      <c r="E20686" s="206">
        <v>44123</v>
      </c>
      <c r="F20686" s="205">
        <v>906</v>
      </c>
      <c r="G20686" s="205" t="s">
        <v>287</v>
      </c>
      <c r="H20686" s="207" t="s">
        <v>3258</v>
      </c>
      <c r="I20686" s="207" t="s">
        <v>253</v>
      </c>
      <c r="J20686" s="208">
        <v>-1266</v>
      </c>
      <c r="K20686" s="79" t="str">
        <f>IFERROR(IFERROR(VLOOKUP(I20686,'DE-PARA'!B:D,3,0),VLOOKUP(I20686,'DE-PARA'!C:D,2,0)),"NÃO ENCONTRADO")</f>
        <v>Materiais</v>
      </c>
      <c r="L20686" s="56" t="str">
        <f>VLOOKUP(K20686,'Base -Receita-Despesa'!$B:$AS,1,FALSE)</f>
        <v>Materiais</v>
      </c>
    </row>
    <row r="20687" spans="1:12" x14ac:dyDescent="0.3">
      <c r="A20687" s="286" t="str">
        <f t="shared" si="646"/>
        <v>2020</v>
      </c>
      <c r="B20687" s="205" t="s">
        <v>691</v>
      </c>
      <c r="C20687" s="205" t="s">
        <v>692</v>
      </c>
      <c r="D20687" s="72" t="str">
        <f t="shared" si="647"/>
        <v>out/2020</v>
      </c>
      <c r="E20687" s="206">
        <v>44123</v>
      </c>
      <c r="F20687" s="205">
        <v>829</v>
      </c>
      <c r="G20687" s="205" t="s">
        <v>287</v>
      </c>
      <c r="H20687" s="207" t="s">
        <v>3258</v>
      </c>
      <c r="I20687" s="207" t="s">
        <v>146</v>
      </c>
      <c r="J20687" s="208">
        <v>-3344.5</v>
      </c>
      <c r="K20687" s="79" t="str">
        <f>IFERROR(IFERROR(VLOOKUP(I20687,'DE-PARA'!B:D,3,0),VLOOKUP(I20687,'DE-PARA'!C:D,2,0)),"NÃO ENCONTRADO")</f>
        <v>Serviços</v>
      </c>
      <c r="L20687" s="56" t="str">
        <f>VLOOKUP(K20687,'Base -Receita-Despesa'!$B:$AS,1,FALSE)</f>
        <v>Serviços</v>
      </c>
    </row>
    <row r="20688" spans="1:12" x14ac:dyDescent="0.3">
      <c r="A20688" s="286" t="str">
        <f t="shared" si="646"/>
        <v>2020</v>
      </c>
      <c r="B20688" s="205" t="s">
        <v>691</v>
      </c>
      <c r="C20688" s="205" t="s">
        <v>692</v>
      </c>
      <c r="D20688" s="72" t="str">
        <f t="shared" si="647"/>
        <v>out/2020</v>
      </c>
      <c r="E20688" s="206">
        <v>44123</v>
      </c>
      <c r="F20688" s="205">
        <v>136403</v>
      </c>
      <c r="G20688" s="205" t="s">
        <v>287</v>
      </c>
      <c r="H20688" s="207" t="s">
        <v>3172</v>
      </c>
      <c r="I20688" s="207" t="s">
        <v>137</v>
      </c>
      <c r="J20688" s="207">
        <v>-650</v>
      </c>
      <c r="K20688" s="79" t="str">
        <f>IFERROR(IFERROR(VLOOKUP(I20688,'DE-PARA'!B:D,3,0),VLOOKUP(I20688,'DE-PARA'!C:D,2,0)),"NÃO ENCONTRADO")</f>
        <v>Materiais</v>
      </c>
      <c r="L20688" s="56" t="str">
        <f>VLOOKUP(K20688,'Base -Receita-Despesa'!$B:$AS,1,FALSE)</f>
        <v>Materiais</v>
      </c>
    </row>
    <row r="20689" spans="1:12" x14ac:dyDescent="0.3">
      <c r="A20689" s="286" t="str">
        <f t="shared" si="646"/>
        <v>2020</v>
      </c>
      <c r="B20689" s="205" t="s">
        <v>691</v>
      </c>
      <c r="C20689" s="205" t="s">
        <v>692</v>
      </c>
      <c r="D20689" s="72" t="str">
        <f t="shared" si="647"/>
        <v>out/2020</v>
      </c>
      <c r="E20689" s="206">
        <v>44123</v>
      </c>
      <c r="F20689" s="205" t="s">
        <v>210</v>
      </c>
      <c r="G20689" s="205" t="s">
        <v>287</v>
      </c>
      <c r="H20689" s="207" t="s">
        <v>196</v>
      </c>
      <c r="I20689" s="207" t="s">
        <v>130</v>
      </c>
      <c r="J20689" s="207">
        <v>-10</v>
      </c>
      <c r="K20689" s="79" t="str">
        <f>IFERROR(IFERROR(VLOOKUP(I20689,'DE-PARA'!B:D,3,0),VLOOKUP(I20689,'DE-PARA'!C:D,2,0)),"NÃO ENCONTRADO")</f>
        <v>Outras Saídas</v>
      </c>
      <c r="L20689" s="56" t="str">
        <f>VLOOKUP(K20689,'Base -Receita-Despesa'!$B:$AS,1,FALSE)</f>
        <v>Outras Saídas</v>
      </c>
    </row>
    <row r="20690" spans="1:12" x14ac:dyDescent="0.3">
      <c r="A20690" s="286" t="str">
        <f t="shared" si="646"/>
        <v>2020</v>
      </c>
      <c r="B20690" s="205" t="s">
        <v>691</v>
      </c>
      <c r="C20690" s="205" t="s">
        <v>692</v>
      </c>
      <c r="D20690" s="72" t="str">
        <f t="shared" si="647"/>
        <v>out/2020</v>
      </c>
      <c r="E20690" s="206">
        <v>44123</v>
      </c>
      <c r="F20690" s="205" t="s">
        <v>210</v>
      </c>
      <c r="G20690" s="205" t="s">
        <v>287</v>
      </c>
      <c r="H20690" s="207" t="s">
        <v>196</v>
      </c>
      <c r="I20690" s="207" t="s">
        <v>130</v>
      </c>
      <c r="J20690" s="207">
        <v>-10</v>
      </c>
      <c r="K20690" s="79" t="str">
        <f>IFERROR(IFERROR(VLOOKUP(I20690,'DE-PARA'!B:D,3,0),VLOOKUP(I20690,'DE-PARA'!C:D,2,0)),"NÃO ENCONTRADO")</f>
        <v>Outras Saídas</v>
      </c>
      <c r="L20690" s="56" t="str">
        <f>VLOOKUP(K20690,'Base -Receita-Despesa'!$B:$AS,1,FALSE)</f>
        <v>Outras Saídas</v>
      </c>
    </row>
    <row r="20691" spans="1:12" x14ac:dyDescent="0.3">
      <c r="A20691" s="286" t="str">
        <f t="shared" si="646"/>
        <v>2020</v>
      </c>
      <c r="B20691" s="205" t="s">
        <v>691</v>
      </c>
      <c r="C20691" s="205" t="s">
        <v>692</v>
      </c>
      <c r="D20691" s="72" t="str">
        <f t="shared" si="647"/>
        <v>out/2020</v>
      </c>
      <c r="E20691" s="206">
        <v>44123</v>
      </c>
      <c r="F20691" s="205" t="s">
        <v>210</v>
      </c>
      <c r="G20691" s="205" t="s">
        <v>287</v>
      </c>
      <c r="H20691" s="207" t="s">
        <v>196</v>
      </c>
      <c r="I20691" s="207" t="s">
        <v>130</v>
      </c>
      <c r="J20691" s="207">
        <v>-10</v>
      </c>
      <c r="K20691" s="79" t="str">
        <f>IFERROR(IFERROR(VLOOKUP(I20691,'DE-PARA'!B:D,3,0),VLOOKUP(I20691,'DE-PARA'!C:D,2,0)),"NÃO ENCONTRADO")</f>
        <v>Outras Saídas</v>
      </c>
      <c r="L20691" s="56" t="str">
        <f>VLOOKUP(K20691,'Base -Receita-Despesa'!$B:$AS,1,FALSE)</f>
        <v>Outras Saídas</v>
      </c>
    </row>
    <row r="20692" spans="1:12" x14ac:dyDescent="0.3">
      <c r="A20692" s="286" t="str">
        <f t="shared" si="646"/>
        <v>2020</v>
      </c>
      <c r="B20692" s="205" t="s">
        <v>691</v>
      </c>
      <c r="C20692" s="205" t="s">
        <v>692</v>
      </c>
      <c r="D20692" s="72" t="str">
        <f t="shared" si="647"/>
        <v>out/2020</v>
      </c>
      <c r="E20692" s="206">
        <v>44123</v>
      </c>
      <c r="F20692" s="205" t="s">
        <v>210</v>
      </c>
      <c r="G20692" s="205" t="s">
        <v>287</v>
      </c>
      <c r="H20692" s="207" t="s">
        <v>196</v>
      </c>
      <c r="I20692" s="207" t="s">
        <v>130</v>
      </c>
      <c r="J20692" s="207">
        <v>-10</v>
      </c>
      <c r="K20692" s="79" t="str">
        <f>IFERROR(IFERROR(VLOOKUP(I20692,'DE-PARA'!B:D,3,0),VLOOKUP(I20692,'DE-PARA'!C:D,2,0)),"NÃO ENCONTRADO")</f>
        <v>Outras Saídas</v>
      </c>
      <c r="L20692" s="56" t="str">
        <f>VLOOKUP(K20692,'Base -Receita-Despesa'!$B:$AS,1,FALSE)</f>
        <v>Outras Saídas</v>
      </c>
    </row>
    <row r="20693" spans="1:12" x14ac:dyDescent="0.3">
      <c r="A20693" s="286" t="str">
        <f t="shared" si="646"/>
        <v>2020</v>
      </c>
      <c r="B20693" s="205" t="s">
        <v>691</v>
      </c>
      <c r="C20693" s="205" t="s">
        <v>692</v>
      </c>
      <c r="D20693" s="72" t="str">
        <f t="shared" si="647"/>
        <v>out/2020</v>
      </c>
      <c r="E20693" s="206">
        <v>44123</v>
      </c>
      <c r="F20693" s="205" t="s">
        <v>210</v>
      </c>
      <c r="G20693" s="205" t="s">
        <v>287</v>
      </c>
      <c r="H20693" s="207" t="s">
        <v>196</v>
      </c>
      <c r="I20693" s="207" t="s">
        <v>130</v>
      </c>
      <c r="J20693" s="207">
        <v>-10</v>
      </c>
      <c r="K20693" s="79" t="str">
        <f>IFERROR(IFERROR(VLOOKUP(I20693,'DE-PARA'!B:D,3,0),VLOOKUP(I20693,'DE-PARA'!C:D,2,0)),"NÃO ENCONTRADO")</f>
        <v>Outras Saídas</v>
      </c>
      <c r="L20693" s="56" t="str">
        <f>VLOOKUP(K20693,'Base -Receita-Despesa'!$B:$AS,1,FALSE)</f>
        <v>Outras Saídas</v>
      </c>
    </row>
    <row r="20694" spans="1:12" x14ac:dyDescent="0.3">
      <c r="A20694" s="286" t="str">
        <f t="shared" si="646"/>
        <v>2020</v>
      </c>
      <c r="B20694" s="205" t="s">
        <v>691</v>
      </c>
      <c r="C20694" s="205" t="s">
        <v>692</v>
      </c>
      <c r="D20694" s="72" t="str">
        <f t="shared" si="647"/>
        <v>out/2020</v>
      </c>
      <c r="E20694" s="206">
        <v>44123</v>
      </c>
      <c r="F20694" s="205" t="s">
        <v>210</v>
      </c>
      <c r="G20694" s="205" t="s">
        <v>287</v>
      </c>
      <c r="H20694" s="207" t="s">
        <v>196</v>
      </c>
      <c r="I20694" s="207" t="s">
        <v>130</v>
      </c>
      <c r="J20694" s="207">
        <v>-10</v>
      </c>
      <c r="K20694" s="79" t="str">
        <f>IFERROR(IFERROR(VLOOKUP(I20694,'DE-PARA'!B:D,3,0),VLOOKUP(I20694,'DE-PARA'!C:D,2,0)),"NÃO ENCONTRADO")</f>
        <v>Outras Saídas</v>
      </c>
      <c r="L20694" s="56" t="str">
        <f>VLOOKUP(K20694,'Base -Receita-Despesa'!$B:$AS,1,FALSE)</f>
        <v>Outras Saídas</v>
      </c>
    </row>
    <row r="20695" spans="1:12" x14ac:dyDescent="0.3">
      <c r="A20695" s="286" t="str">
        <f t="shared" si="646"/>
        <v>2020</v>
      </c>
      <c r="B20695" s="205" t="s">
        <v>691</v>
      </c>
      <c r="C20695" s="205" t="s">
        <v>692</v>
      </c>
      <c r="D20695" s="72" t="str">
        <f t="shared" si="647"/>
        <v>out/2020</v>
      </c>
      <c r="E20695" s="206">
        <v>44123</v>
      </c>
      <c r="F20695" s="205" t="s">
        <v>210</v>
      </c>
      <c r="G20695" s="205" t="s">
        <v>287</v>
      </c>
      <c r="H20695" s="207" t="s">
        <v>196</v>
      </c>
      <c r="I20695" s="207" t="s">
        <v>130</v>
      </c>
      <c r="J20695" s="207">
        <v>-10</v>
      </c>
      <c r="K20695" s="79" t="str">
        <f>IFERROR(IFERROR(VLOOKUP(I20695,'DE-PARA'!B:D,3,0),VLOOKUP(I20695,'DE-PARA'!C:D,2,0)),"NÃO ENCONTRADO")</f>
        <v>Outras Saídas</v>
      </c>
      <c r="L20695" s="56" t="str">
        <f>VLOOKUP(K20695,'Base -Receita-Despesa'!$B:$AS,1,FALSE)</f>
        <v>Outras Saídas</v>
      </c>
    </row>
    <row r="20696" spans="1:12" x14ac:dyDescent="0.3">
      <c r="A20696" s="286" t="str">
        <f t="shared" si="646"/>
        <v>2020</v>
      </c>
      <c r="B20696" s="205" t="s">
        <v>691</v>
      </c>
      <c r="C20696" s="205" t="s">
        <v>692</v>
      </c>
      <c r="D20696" s="72" t="str">
        <f t="shared" si="647"/>
        <v>out/2020</v>
      </c>
      <c r="E20696" s="206">
        <v>44123</v>
      </c>
      <c r="F20696" s="205" t="s">
        <v>3005</v>
      </c>
      <c r="G20696" s="205" t="s">
        <v>287</v>
      </c>
      <c r="H20696" s="207" t="s">
        <v>3259</v>
      </c>
      <c r="I20696" s="207" t="s">
        <v>222</v>
      </c>
      <c r="J20696" s="208">
        <v>-36202.33</v>
      </c>
      <c r="K20696" s="79" t="str">
        <f>IFERROR(IFERROR(VLOOKUP(I20696,'DE-PARA'!B:D,3,0),VLOOKUP(I20696,'DE-PARA'!C:D,2,0)),"NÃO ENCONTRADO")</f>
        <v>Pessoal</v>
      </c>
      <c r="L20696" s="56" t="str">
        <f>VLOOKUP(K20696,'Base -Receita-Despesa'!$B:$AS,1,FALSE)</f>
        <v>Pessoal</v>
      </c>
    </row>
    <row r="20697" spans="1:12" x14ac:dyDescent="0.3">
      <c r="A20697" s="286" t="str">
        <f t="shared" si="646"/>
        <v>2020</v>
      </c>
      <c r="B20697" s="205" t="s">
        <v>691</v>
      </c>
      <c r="C20697" s="205" t="s">
        <v>692</v>
      </c>
      <c r="D20697" s="72" t="str">
        <f t="shared" si="647"/>
        <v>out/2020</v>
      </c>
      <c r="E20697" s="206">
        <v>44124</v>
      </c>
      <c r="F20697" s="205">
        <v>258787</v>
      </c>
      <c r="G20697" s="205" t="s">
        <v>287</v>
      </c>
      <c r="H20697" s="207" t="s">
        <v>3048</v>
      </c>
      <c r="I20697" s="207" t="s">
        <v>241</v>
      </c>
      <c r="J20697" s="208">
        <v>1056</v>
      </c>
      <c r="K20697" s="79" t="str">
        <f>IFERROR(IFERROR(VLOOKUP(I20697,'DE-PARA'!B:D,3,0),VLOOKUP(I20697,'DE-PARA'!C:D,2,0)),"NÃO ENCONTRADO")</f>
        <v>Materiais</v>
      </c>
      <c r="L20697" s="56" t="str">
        <f>VLOOKUP(K20697,'Base -Receita-Despesa'!$B:$AS,1,FALSE)</f>
        <v>Materiais</v>
      </c>
    </row>
    <row r="20698" spans="1:12" x14ac:dyDescent="0.3">
      <c r="A20698" s="286" t="str">
        <f t="shared" si="646"/>
        <v>2020</v>
      </c>
      <c r="B20698" s="205" t="s">
        <v>691</v>
      </c>
      <c r="C20698" s="205" t="s">
        <v>692</v>
      </c>
      <c r="D20698" s="72" t="str">
        <f t="shared" si="647"/>
        <v>out/2020</v>
      </c>
      <c r="E20698" s="206">
        <v>44124</v>
      </c>
      <c r="F20698" s="205">
        <v>542277</v>
      </c>
      <c r="G20698" s="205" t="s">
        <v>287</v>
      </c>
      <c r="H20698" s="207" t="s">
        <v>3117</v>
      </c>
      <c r="I20698" s="207" t="s">
        <v>118</v>
      </c>
      <c r="J20698" s="208">
        <v>-3618.94</v>
      </c>
      <c r="K20698" s="79" t="str">
        <f>IFERROR(IFERROR(VLOOKUP(I20698,'DE-PARA'!B:D,3,0),VLOOKUP(I20698,'DE-PARA'!C:D,2,0)),"NÃO ENCONTRADO")</f>
        <v>Serviços</v>
      </c>
      <c r="L20698" s="56" t="str">
        <f>VLOOKUP(K20698,'Base -Receita-Despesa'!$B:$AS,1,FALSE)</f>
        <v>Serviços</v>
      </c>
    </row>
    <row r="20699" spans="1:12" x14ac:dyDescent="0.3">
      <c r="A20699" s="286" t="str">
        <f t="shared" si="646"/>
        <v>2020</v>
      </c>
      <c r="B20699" s="205" t="s">
        <v>691</v>
      </c>
      <c r="C20699" s="205" t="s">
        <v>692</v>
      </c>
      <c r="D20699" s="72" t="str">
        <f t="shared" si="647"/>
        <v>out/2020</v>
      </c>
      <c r="E20699" s="206">
        <v>44124</v>
      </c>
      <c r="F20699" s="205">
        <v>90636</v>
      </c>
      <c r="G20699" s="205" t="s">
        <v>287</v>
      </c>
      <c r="H20699" s="207" t="s">
        <v>1005</v>
      </c>
      <c r="I20699" s="207" t="s">
        <v>242</v>
      </c>
      <c r="J20699" s="208">
        <v>-9838.09</v>
      </c>
      <c r="K20699" s="79" t="str">
        <f>IFERROR(IFERROR(VLOOKUP(I20699,'DE-PARA'!B:D,3,0),VLOOKUP(I20699,'DE-PARA'!C:D,2,0)),"NÃO ENCONTRADO")</f>
        <v>Materiais</v>
      </c>
      <c r="L20699" s="56" t="str">
        <f>VLOOKUP(K20699,'Base -Receita-Despesa'!$B:$AS,1,FALSE)</f>
        <v>Materiais</v>
      </c>
    </row>
    <row r="20700" spans="1:12" x14ac:dyDescent="0.3">
      <c r="A20700" s="286" t="str">
        <f t="shared" si="646"/>
        <v>2020</v>
      </c>
      <c r="B20700" s="205" t="s">
        <v>691</v>
      </c>
      <c r="C20700" s="205" t="s">
        <v>692</v>
      </c>
      <c r="D20700" s="72" t="str">
        <f t="shared" si="647"/>
        <v>out/2020</v>
      </c>
      <c r="E20700" s="206">
        <v>44124</v>
      </c>
      <c r="F20700" s="205">
        <v>90636</v>
      </c>
      <c r="G20700" s="205" t="s">
        <v>287</v>
      </c>
      <c r="H20700" s="207" t="s">
        <v>1005</v>
      </c>
      <c r="I20700" s="207" t="s">
        <v>189</v>
      </c>
      <c r="J20700" s="207">
        <v>-327.96</v>
      </c>
      <c r="K20700" s="79" t="str">
        <f>IFERROR(IFERROR(VLOOKUP(I20700,'DE-PARA'!B:D,3,0),VLOOKUP(I20700,'DE-PARA'!C:D,2,0)),"NÃO ENCONTRADO")</f>
        <v>Outras Saídas</v>
      </c>
      <c r="L20700" s="56" t="str">
        <f>VLOOKUP(K20700,'Base -Receita-Despesa'!$B:$AS,1,FALSE)</f>
        <v>Outras Saídas</v>
      </c>
    </row>
    <row r="20701" spans="1:12" x14ac:dyDescent="0.3">
      <c r="A20701" s="286" t="str">
        <f t="shared" si="646"/>
        <v>2020</v>
      </c>
      <c r="B20701" s="205" t="s">
        <v>691</v>
      </c>
      <c r="C20701" s="205" t="s">
        <v>692</v>
      </c>
      <c r="D20701" s="72" t="str">
        <f t="shared" si="647"/>
        <v>out/2020</v>
      </c>
      <c r="E20701" s="206">
        <v>44124</v>
      </c>
      <c r="F20701" s="205">
        <v>90640</v>
      </c>
      <c r="G20701" s="205" t="s">
        <v>287</v>
      </c>
      <c r="H20701" s="207" t="s">
        <v>1005</v>
      </c>
      <c r="I20701" s="207" t="s">
        <v>242</v>
      </c>
      <c r="J20701" s="207">
        <v>-335.92</v>
      </c>
      <c r="K20701" s="79" t="str">
        <f>IFERROR(IFERROR(VLOOKUP(I20701,'DE-PARA'!B:D,3,0),VLOOKUP(I20701,'DE-PARA'!C:D,2,0)),"NÃO ENCONTRADO")</f>
        <v>Materiais</v>
      </c>
      <c r="L20701" s="56" t="str">
        <f>VLOOKUP(K20701,'Base -Receita-Despesa'!$B:$AS,1,FALSE)</f>
        <v>Materiais</v>
      </c>
    </row>
    <row r="20702" spans="1:12" x14ac:dyDescent="0.3">
      <c r="A20702" s="286" t="str">
        <f t="shared" si="646"/>
        <v>2020</v>
      </c>
      <c r="B20702" s="205" t="s">
        <v>691</v>
      </c>
      <c r="C20702" s="205" t="s">
        <v>692</v>
      </c>
      <c r="D20702" s="72" t="str">
        <f t="shared" si="647"/>
        <v>out/2020</v>
      </c>
      <c r="E20702" s="206">
        <v>44124</v>
      </c>
      <c r="F20702" s="205">
        <v>90640</v>
      </c>
      <c r="G20702" s="205" t="s">
        <v>287</v>
      </c>
      <c r="H20702" s="207" t="s">
        <v>1005</v>
      </c>
      <c r="I20702" s="207" t="s">
        <v>189</v>
      </c>
      <c r="J20702" s="207">
        <v>-11.11</v>
      </c>
      <c r="K20702" s="79" t="str">
        <f>IFERROR(IFERROR(VLOOKUP(I20702,'DE-PARA'!B:D,3,0),VLOOKUP(I20702,'DE-PARA'!C:D,2,0)),"NÃO ENCONTRADO")</f>
        <v>Outras Saídas</v>
      </c>
      <c r="L20702" s="56" t="str">
        <f>VLOOKUP(K20702,'Base -Receita-Despesa'!$B:$AS,1,FALSE)</f>
        <v>Outras Saídas</v>
      </c>
    </row>
    <row r="20703" spans="1:12" x14ac:dyDescent="0.3">
      <c r="A20703" s="286" t="str">
        <f t="shared" si="646"/>
        <v>2020</v>
      </c>
      <c r="B20703" s="205" t="s">
        <v>691</v>
      </c>
      <c r="C20703" s="205" t="s">
        <v>692</v>
      </c>
      <c r="D20703" s="72" t="str">
        <f t="shared" si="647"/>
        <v>out/2020</v>
      </c>
      <c r="E20703" s="206">
        <v>44124</v>
      </c>
      <c r="F20703" s="205">
        <v>903910</v>
      </c>
      <c r="G20703" s="205" t="s">
        <v>313</v>
      </c>
      <c r="H20703" s="207" t="s">
        <v>3061</v>
      </c>
      <c r="I20703" s="207" t="s">
        <v>240</v>
      </c>
      <c r="J20703" s="208">
        <v>-1406.04</v>
      </c>
      <c r="K20703" s="79" t="str">
        <f>IFERROR(IFERROR(VLOOKUP(I20703,'DE-PARA'!B:D,3,0),VLOOKUP(I20703,'DE-PARA'!C:D,2,0)),"NÃO ENCONTRADO")</f>
        <v>Materiais</v>
      </c>
      <c r="L20703" s="56" t="str">
        <f>VLOOKUP(K20703,'Base -Receita-Despesa'!$B:$AS,1,FALSE)</f>
        <v>Materiais</v>
      </c>
    </row>
    <row r="20704" spans="1:12" x14ac:dyDescent="0.3">
      <c r="A20704" s="286" t="str">
        <f t="shared" si="646"/>
        <v>2020</v>
      </c>
      <c r="B20704" s="205" t="s">
        <v>691</v>
      </c>
      <c r="C20704" s="205" t="s">
        <v>692</v>
      </c>
      <c r="D20704" s="72" t="str">
        <f t="shared" si="647"/>
        <v>out/2020</v>
      </c>
      <c r="E20704" s="206">
        <v>44124</v>
      </c>
      <c r="F20704" s="205">
        <v>898020</v>
      </c>
      <c r="G20704" s="205" t="s">
        <v>293</v>
      </c>
      <c r="H20704" s="207" t="s">
        <v>3061</v>
      </c>
      <c r="I20704" s="207" t="s">
        <v>240</v>
      </c>
      <c r="J20704" s="208">
        <v>-5618.23</v>
      </c>
      <c r="K20704" s="79" t="str">
        <f>IFERROR(IFERROR(VLOOKUP(I20704,'DE-PARA'!B:D,3,0),VLOOKUP(I20704,'DE-PARA'!C:D,2,0)),"NÃO ENCONTRADO")</f>
        <v>Materiais</v>
      </c>
      <c r="L20704" s="56" t="str">
        <f>VLOOKUP(K20704,'Base -Receita-Despesa'!$B:$AS,1,FALSE)</f>
        <v>Materiais</v>
      </c>
    </row>
    <row r="20705" spans="1:12" x14ac:dyDescent="0.3">
      <c r="A20705" s="286" t="str">
        <f t="shared" si="646"/>
        <v>2020</v>
      </c>
      <c r="B20705" s="205" t="s">
        <v>691</v>
      </c>
      <c r="C20705" s="205" t="s">
        <v>692</v>
      </c>
      <c r="D20705" s="72" t="str">
        <f t="shared" si="647"/>
        <v>out/2020</v>
      </c>
      <c r="E20705" s="206">
        <v>44124</v>
      </c>
      <c r="F20705" s="205">
        <v>900368</v>
      </c>
      <c r="G20705" s="205" t="s">
        <v>289</v>
      </c>
      <c r="H20705" s="207" t="s">
        <v>3061</v>
      </c>
      <c r="I20705" s="207" t="s">
        <v>241</v>
      </c>
      <c r="J20705" s="208">
        <v>-1055.56</v>
      </c>
      <c r="K20705" s="79" t="str">
        <f>IFERROR(IFERROR(VLOOKUP(I20705,'DE-PARA'!B:D,3,0),VLOOKUP(I20705,'DE-PARA'!C:D,2,0)),"NÃO ENCONTRADO")</f>
        <v>Materiais</v>
      </c>
      <c r="L20705" s="56" t="str">
        <f>VLOOKUP(K20705,'Base -Receita-Despesa'!$B:$AS,1,FALSE)</f>
        <v>Materiais</v>
      </c>
    </row>
    <row r="20706" spans="1:12" x14ac:dyDescent="0.3">
      <c r="A20706" s="286" t="str">
        <f t="shared" si="646"/>
        <v>2020</v>
      </c>
      <c r="B20706" s="205" t="s">
        <v>691</v>
      </c>
      <c r="C20706" s="205" t="s">
        <v>692</v>
      </c>
      <c r="D20706" s="72" t="str">
        <f t="shared" si="647"/>
        <v>out/2020</v>
      </c>
      <c r="E20706" s="206">
        <v>44124</v>
      </c>
      <c r="F20706" s="205">
        <v>900373</v>
      </c>
      <c r="G20706" s="205" t="s">
        <v>289</v>
      </c>
      <c r="H20706" s="207" t="s">
        <v>3061</v>
      </c>
      <c r="I20706" s="207" t="s">
        <v>240</v>
      </c>
      <c r="J20706" s="208">
        <v>-8777.6299999999992</v>
      </c>
      <c r="K20706" s="79" t="str">
        <f>IFERROR(IFERROR(VLOOKUP(I20706,'DE-PARA'!B:D,3,0),VLOOKUP(I20706,'DE-PARA'!C:D,2,0)),"NÃO ENCONTRADO")</f>
        <v>Materiais</v>
      </c>
      <c r="L20706" s="56" t="str">
        <f>VLOOKUP(K20706,'Base -Receita-Despesa'!$B:$AS,1,FALSE)</f>
        <v>Materiais</v>
      </c>
    </row>
    <row r="20707" spans="1:12" x14ac:dyDescent="0.3">
      <c r="A20707" s="286" t="str">
        <f t="shared" si="646"/>
        <v>2020</v>
      </c>
      <c r="B20707" s="205" t="s">
        <v>691</v>
      </c>
      <c r="C20707" s="205" t="s">
        <v>692</v>
      </c>
      <c r="D20707" s="72" t="str">
        <f t="shared" si="647"/>
        <v>out/2020</v>
      </c>
      <c r="E20707" s="206">
        <v>44124</v>
      </c>
      <c r="F20707" s="205">
        <v>896944</v>
      </c>
      <c r="G20707" s="205" t="s">
        <v>293</v>
      </c>
      <c r="H20707" s="207" t="s">
        <v>3061</v>
      </c>
      <c r="I20707" s="207" t="s">
        <v>240</v>
      </c>
      <c r="J20707" s="208">
        <v>-2081.19</v>
      </c>
      <c r="K20707" s="79" t="str">
        <f>IFERROR(IFERROR(VLOOKUP(I20707,'DE-PARA'!B:D,3,0),VLOOKUP(I20707,'DE-PARA'!C:D,2,0)),"NÃO ENCONTRADO")</f>
        <v>Materiais</v>
      </c>
      <c r="L20707" s="56" t="str">
        <f>VLOOKUP(K20707,'Base -Receita-Despesa'!$B:$AS,1,FALSE)</f>
        <v>Materiais</v>
      </c>
    </row>
    <row r="20708" spans="1:12" x14ac:dyDescent="0.3">
      <c r="A20708" s="286" t="str">
        <f t="shared" si="646"/>
        <v>2020</v>
      </c>
      <c r="B20708" s="205" t="s">
        <v>691</v>
      </c>
      <c r="C20708" s="205" t="s">
        <v>692</v>
      </c>
      <c r="D20708" s="72" t="str">
        <f t="shared" si="647"/>
        <v>out/2020</v>
      </c>
      <c r="E20708" s="206">
        <v>44124</v>
      </c>
      <c r="F20708" s="205">
        <v>904106</v>
      </c>
      <c r="G20708" s="205" t="s">
        <v>303</v>
      </c>
      <c r="H20708" s="207" t="s">
        <v>3061</v>
      </c>
      <c r="I20708" s="207" t="s">
        <v>241</v>
      </c>
      <c r="J20708" s="207">
        <v>-898.96</v>
      </c>
      <c r="K20708" s="79" t="str">
        <f>IFERROR(IFERROR(VLOOKUP(I20708,'DE-PARA'!B:D,3,0),VLOOKUP(I20708,'DE-PARA'!C:D,2,0)),"NÃO ENCONTRADO")</f>
        <v>Materiais</v>
      </c>
      <c r="L20708" s="56" t="str">
        <f>VLOOKUP(K20708,'Base -Receita-Despesa'!$B:$AS,1,FALSE)</f>
        <v>Materiais</v>
      </c>
    </row>
    <row r="20709" spans="1:12" x14ac:dyDescent="0.3">
      <c r="A20709" s="286" t="str">
        <f t="shared" si="646"/>
        <v>2020</v>
      </c>
      <c r="B20709" s="205" t="s">
        <v>691</v>
      </c>
      <c r="C20709" s="205" t="s">
        <v>692</v>
      </c>
      <c r="D20709" s="72" t="str">
        <f t="shared" si="647"/>
        <v>out/2020</v>
      </c>
      <c r="E20709" s="206">
        <v>44124</v>
      </c>
      <c r="F20709" s="205">
        <v>904249</v>
      </c>
      <c r="G20709" s="205" t="s">
        <v>317</v>
      </c>
      <c r="H20709" s="207" t="s">
        <v>3061</v>
      </c>
      <c r="I20709" s="207" t="s">
        <v>241</v>
      </c>
      <c r="J20709" s="208">
        <v>-5069.1499999999996</v>
      </c>
      <c r="K20709" s="79" t="str">
        <f>IFERROR(IFERROR(VLOOKUP(I20709,'DE-PARA'!B:D,3,0),VLOOKUP(I20709,'DE-PARA'!C:D,2,0)),"NÃO ENCONTRADO")</f>
        <v>Materiais</v>
      </c>
      <c r="L20709" s="56" t="str">
        <f>VLOOKUP(K20709,'Base -Receita-Despesa'!$B:$AS,1,FALSE)</f>
        <v>Materiais</v>
      </c>
    </row>
    <row r="20710" spans="1:12" x14ac:dyDescent="0.3">
      <c r="A20710" s="286" t="str">
        <f t="shared" si="646"/>
        <v>2020</v>
      </c>
      <c r="B20710" s="205" t="s">
        <v>691</v>
      </c>
      <c r="C20710" s="205" t="s">
        <v>692</v>
      </c>
      <c r="D20710" s="72" t="str">
        <f t="shared" si="647"/>
        <v>out/2020</v>
      </c>
      <c r="E20710" s="206">
        <v>44124</v>
      </c>
      <c r="F20710" s="205">
        <v>903917</v>
      </c>
      <c r="G20710" s="205" t="s">
        <v>317</v>
      </c>
      <c r="H20710" s="207" t="s">
        <v>3061</v>
      </c>
      <c r="I20710" s="207" t="s">
        <v>241</v>
      </c>
      <c r="J20710" s="208">
        <v>-3024.1</v>
      </c>
      <c r="K20710" s="79" t="str">
        <f>IFERROR(IFERROR(VLOOKUP(I20710,'DE-PARA'!B:D,3,0),VLOOKUP(I20710,'DE-PARA'!C:D,2,0)),"NÃO ENCONTRADO")</f>
        <v>Materiais</v>
      </c>
      <c r="L20710" s="56" t="str">
        <f>VLOOKUP(K20710,'Base -Receita-Despesa'!$B:$AS,1,FALSE)</f>
        <v>Materiais</v>
      </c>
    </row>
    <row r="20711" spans="1:12" x14ac:dyDescent="0.3">
      <c r="A20711" s="286" t="str">
        <f t="shared" si="646"/>
        <v>2020</v>
      </c>
      <c r="B20711" s="205" t="s">
        <v>691</v>
      </c>
      <c r="C20711" s="205" t="s">
        <v>692</v>
      </c>
      <c r="D20711" s="72" t="str">
        <f t="shared" si="647"/>
        <v>out/2020</v>
      </c>
      <c r="E20711" s="206">
        <v>44124</v>
      </c>
      <c r="F20711" s="205">
        <v>903910</v>
      </c>
      <c r="G20711" s="205" t="s">
        <v>317</v>
      </c>
      <c r="H20711" s="207" t="s">
        <v>3061</v>
      </c>
      <c r="I20711" s="207" t="s">
        <v>240</v>
      </c>
      <c r="J20711" s="208">
        <v>-1406.04</v>
      </c>
      <c r="K20711" s="79" t="str">
        <f>IFERROR(IFERROR(VLOOKUP(I20711,'DE-PARA'!B:D,3,0),VLOOKUP(I20711,'DE-PARA'!C:D,2,0)),"NÃO ENCONTRADO")</f>
        <v>Materiais</v>
      </c>
      <c r="L20711" s="56" t="str">
        <f>VLOOKUP(K20711,'Base -Receita-Despesa'!$B:$AS,1,FALSE)</f>
        <v>Materiais</v>
      </c>
    </row>
    <row r="20712" spans="1:12" x14ac:dyDescent="0.3">
      <c r="A20712" s="286" t="str">
        <f t="shared" si="646"/>
        <v>2020</v>
      </c>
      <c r="B20712" s="205" t="s">
        <v>691</v>
      </c>
      <c r="C20712" s="205" t="s">
        <v>692</v>
      </c>
      <c r="D20712" s="72" t="str">
        <f t="shared" si="647"/>
        <v>out/2020</v>
      </c>
      <c r="E20712" s="206">
        <v>44124</v>
      </c>
      <c r="F20712" s="205">
        <v>903906</v>
      </c>
      <c r="G20712" s="205" t="s">
        <v>317</v>
      </c>
      <c r="H20712" s="207" t="s">
        <v>3061</v>
      </c>
      <c r="I20712" s="207" t="s">
        <v>240</v>
      </c>
      <c r="J20712" s="208">
        <v>-5817.57</v>
      </c>
      <c r="K20712" s="79" t="str">
        <f>IFERROR(IFERROR(VLOOKUP(I20712,'DE-PARA'!B:D,3,0),VLOOKUP(I20712,'DE-PARA'!C:D,2,0)),"NÃO ENCONTRADO")</f>
        <v>Materiais</v>
      </c>
      <c r="L20712" s="56" t="str">
        <f>VLOOKUP(K20712,'Base -Receita-Despesa'!$B:$AS,1,FALSE)</f>
        <v>Materiais</v>
      </c>
    </row>
    <row r="20713" spans="1:12" x14ac:dyDescent="0.3">
      <c r="A20713" s="286" t="str">
        <f t="shared" si="646"/>
        <v>2020</v>
      </c>
      <c r="B20713" s="205" t="s">
        <v>691</v>
      </c>
      <c r="C20713" s="205" t="s">
        <v>692</v>
      </c>
      <c r="D20713" s="72" t="str">
        <f t="shared" si="647"/>
        <v>out/2020</v>
      </c>
      <c r="E20713" s="206">
        <v>44124</v>
      </c>
      <c r="F20713" s="205">
        <v>903905</v>
      </c>
      <c r="G20713" s="205" t="s">
        <v>317</v>
      </c>
      <c r="H20713" s="207" t="s">
        <v>3061</v>
      </c>
      <c r="I20713" s="207" t="s">
        <v>241</v>
      </c>
      <c r="J20713" s="208">
        <v>-3958.96</v>
      </c>
      <c r="K20713" s="79" t="str">
        <f>IFERROR(IFERROR(VLOOKUP(I20713,'DE-PARA'!B:D,3,0),VLOOKUP(I20713,'DE-PARA'!C:D,2,0)),"NÃO ENCONTRADO")</f>
        <v>Materiais</v>
      </c>
      <c r="L20713" s="56" t="str">
        <f>VLOOKUP(K20713,'Base -Receita-Despesa'!$B:$AS,1,FALSE)</f>
        <v>Materiais</v>
      </c>
    </row>
    <row r="20714" spans="1:12" x14ac:dyDescent="0.3">
      <c r="A20714" s="286" t="str">
        <f t="shared" si="646"/>
        <v>2020</v>
      </c>
      <c r="B20714" s="205" t="s">
        <v>691</v>
      </c>
      <c r="C20714" s="205" t="s">
        <v>692</v>
      </c>
      <c r="D20714" s="72" t="str">
        <f t="shared" si="647"/>
        <v>out/2020</v>
      </c>
      <c r="E20714" s="206">
        <v>44124</v>
      </c>
      <c r="F20714" s="205">
        <v>258787</v>
      </c>
      <c r="G20714" s="205" t="s">
        <v>287</v>
      </c>
      <c r="H20714" s="207" t="s">
        <v>3048</v>
      </c>
      <c r="I20714" s="207" t="s">
        <v>241</v>
      </c>
      <c r="J20714" s="208">
        <v>-1056</v>
      </c>
      <c r="K20714" s="79" t="str">
        <f>IFERROR(IFERROR(VLOOKUP(I20714,'DE-PARA'!B:D,3,0),VLOOKUP(I20714,'DE-PARA'!C:D,2,0)),"NÃO ENCONTRADO")</f>
        <v>Materiais</v>
      </c>
      <c r="L20714" s="56" t="str">
        <f>VLOOKUP(K20714,'Base -Receita-Despesa'!$B:$AS,1,FALSE)</f>
        <v>Materiais</v>
      </c>
    </row>
    <row r="20715" spans="1:12" x14ac:dyDescent="0.3">
      <c r="A20715" s="286" t="str">
        <f t="shared" si="646"/>
        <v>2020</v>
      </c>
      <c r="B20715" s="205" t="s">
        <v>691</v>
      </c>
      <c r="C20715" s="205" t="s">
        <v>692</v>
      </c>
      <c r="D20715" s="72" t="str">
        <f t="shared" si="647"/>
        <v>out/2020</v>
      </c>
      <c r="E20715" s="206">
        <v>44124</v>
      </c>
      <c r="F20715" s="205">
        <v>7373</v>
      </c>
      <c r="G20715" s="205" t="s">
        <v>287</v>
      </c>
      <c r="H20715" s="207" t="s">
        <v>3260</v>
      </c>
      <c r="I20715" s="207" t="s">
        <v>146</v>
      </c>
      <c r="J20715" s="208">
        <v>-3282.5</v>
      </c>
      <c r="K20715" s="79" t="str">
        <f>IFERROR(IFERROR(VLOOKUP(I20715,'DE-PARA'!B:D,3,0),VLOOKUP(I20715,'DE-PARA'!C:D,2,0)),"NÃO ENCONTRADO")</f>
        <v>Serviços</v>
      </c>
      <c r="L20715" s="56" t="str">
        <f>VLOOKUP(K20715,'Base -Receita-Despesa'!$B:$AS,1,FALSE)</f>
        <v>Serviços</v>
      </c>
    </row>
    <row r="20716" spans="1:12" x14ac:dyDescent="0.3">
      <c r="A20716" s="286" t="str">
        <f t="shared" si="646"/>
        <v>2020</v>
      </c>
      <c r="B20716" s="205" t="s">
        <v>691</v>
      </c>
      <c r="C20716" s="205" t="s">
        <v>692</v>
      </c>
      <c r="D20716" s="72" t="str">
        <f t="shared" si="647"/>
        <v>out/2020</v>
      </c>
      <c r="E20716" s="206">
        <v>44124</v>
      </c>
      <c r="F20716" s="205">
        <v>7936</v>
      </c>
      <c r="G20716" s="205" t="s">
        <v>287</v>
      </c>
      <c r="H20716" s="207" t="s">
        <v>3260</v>
      </c>
      <c r="I20716" s="207" t="s">
        <v>1937</v>
      </c>
      <c r="J20716" s="207">
        <v>-843</v>
      </c>
      <c r="K20716" s="79" t="str">
        <f>IFERROR(IFERROR(VLOOKUP(I20716,'DE-PARA'!B:D,3,0),VLOOKUP(I20716,'DE-PARA'!C:D,2,0)),"NÃO ENCONTRADO")</f>
        <v>Serviços</v>
      </c>
      <c r="L20716" s="56" t="str">
        <f>VLOOKUP(K20716,'Base -Receita-Despesa'!$B:$AS,1,FALSE)</f>
        <v>Serviços</v>
      </c>
    </row>
    <row r="20717" spans="1:12" x14ac:dyDescent="0.3">
      <c r="A20717" s="286" t="str">
        <f t="shared" si="646"/>
        <v>2020</v>
      </c>
      <c r="B20717" s="205" t="s">
        <v>691</v>
      </c>
      <c r="C20717" s="205" t="s">
        <v>692</v>
      </c>
      <c r="D20717" s="72" t="str">
        <f t="shared" si="647"/>
        <v>out/2020</v>
      </c>
      <c r="E20717" s="206">
        <v>44124</v>
      </c>
      <c r="F20717" s="205">
        <v>2090</v>
      </c>
      <c r="G20717" s="205" t="s">
        <v>287</v>
      </c>
      <c r="H20717" s="207" t="s">
        <v>2196</v>
      </c>
      <c r="I20717" s="207" t="s">
        <v>146</v>
      </c>
      <c r="J20717" s="208">
        <v>-1670</v>
      </c>
      <c r="K20717" s="79" t="str">
        <f>IFERROR(IFERROR(VLOOKUP(I20717,'DE-PARA'!B:D,3,0),VLOOKUP(I20717,'DE-PARA'!C:D,2,0)),"NÃO ENCONTRADO")</f>
        <v>Serviços</v>
      </c>
      <c r="L20717" s="56" t="str">
        <f>VLOOKUP(K20717,'Base -Receita-Despesa'!$B:$AS,1,FALSE)</f>
        <v>Serviços</v>
      </c>
    </row>
    <row r="20718" spans="1:12" x14ac:dyDescent="0.3">
      <c r="A20718" s="286" t="str">
        <f t="shared" si="646"/>
        <v>2020</v>
      </c>
      <c r="B20718" s="205" t="s">
        <v>691</v>
      </c>
      <c r="C20718" s="205" t="s">
        <v>692</v>
      </c>
      <c r="D20718" s="72" t="str">
        <f t="shared" si="647"/>
        <v>out/2020</v>
      </c>
      <c r="E20718" s="206">
        <v>44124</v>
      </c>
      <c r="F20718" s="205">
        <v>2063</v>
      </c>
      <c r="G20718" s="205" t="s">
        <v>287</v>
      </c>
      <c r="H20718" s="207" t="s">
        <v>2196</v>
      </c>
      <c r="I20718" s="207" t="s">
        <v>146</v>
      </c>
      <c r="J20718" s="208">
        <v>-2940</v>
      </c>
      <c r="K20718" s="79" t="str">
        <f>IFERROR(IFERROR(VLOOKUP(I20718,'DE-PARA'!B:D,3,0),VLOOKUP(I20718,'DE-PARA'!C:D,2,0)),"NÃO ENCONTRADO")</f>
        <v>Serviços</v>
      </c>
      <c r="L20718" s="56" t="str">
        <f>VLOOKUP(K20718,'Base -Receita-Despesa'!$B:$AS,1,FALSE)</f>
        <v>Serviços</v>
      </c>
    </row>
    <row r="20719" spans="1:12" x14ac:dyDescent="0.3">
      <c r="A20719" s="286" t="str">
        <f t="shared" si="646"/>
        <v>2020</v>
      </c>
      <c r="B20719" s="205" t="s">
        <v>691</v>
      </c>
      <c r="C20719" s="205" t="s">
        <v>692</v>
      </c>
      <c r="D20719" s="72" t="str">
        <f t="shared" si="647"/>
        <v>out/2020</v>
      </c>
      <c r="E20719" s="206">
        <v>44124</v>
      </c>
      <c r="F20719" s="205">
        <v>15</v>
      </c>
      <c r="G20719" s="205" t="s">
        <v>287</v>
      </c>
      <c r="H20719" s="207" t="s">
        <v>3261</v>
      </c>
      <c r="I20719" s="207" t="s">
        <v>137</v>
      </c>
      <c r="J20719" s="208">
        <v>-30416.45</v>
      </c>
      <c r="K20719" s="79" t="str">
        <f>IFERROR(IFERROR(VLOOKUP(I20719,'DE-PARA'!B:D,3,0),VLOOKUP(I20719,'DE-PARA'!C:D,2,0)),"NÃO ENCONTRADO")</f>
        <v>Materiais</v>
      </c>
      <c r="L20719" s="56" t="str">
        <f>VLOOKUP(K20719,'Base -Receita-Despesa'!$B:$AS,1,FALSE)</f>
        <v>Materiais</v>
      </c>
    </row>
    <row r="20720" spans="1:12" x14ac:dyDescent="0.3">
      <c r="A20720" s="286" t="str">
        <f t="shared" si="646"/>
        <v>2020</v>
      </c>
      <c r="B20720" s="205" t="s">
        <v>691</v>
      </c>
      <c r="C20720" s="205" t="s">
        <v>692</v>
      </c>
      <c r="D20720" s="72" t="str">
        <f t="shared" si="647"/>
        <v>out/2020</v>
      </c>
      <c r="E20720" s="206">
        <v>44124</v>
      </c>
      <c r="F20720" s="205">
        <v>12</v>
      </c>
      <c r="G20720" s="205" t="s">
        <v>287</v>
      </c>
      <c r="H20720" s="207" t="s">
        <v>3261</v>
      </c>
      <c r="I20720" s="207" t="s">
        <v>137</v>
      </c>
      <c r="J20720" s="208">
        <v>-13232.38</v>
      </c>
      <c r="K20720" s="79" t="str">
        <f>IFERROR(IFERROR(VLOOKUP(I20720,'DE-PARA'!B:D,3,0),VLOOKUP(I20720,'DE-PARA'!C:D,2,0)),"NÃO ENCONTRADO")</f>
        <v>Materiais</v>
      </c>
      <c r="L20720" s="56" t="str">
        <f>VLOOKUP(K20720,'Base -Receita-Despesa'!$B:$AS,1,FALSE)</f>
        <v>Materiais</v>
      </c>
    </row>
    <row r="20721" spans="1:12" x14ac:dyDescent="0.3">
      <c r="A20721" s="286" t="str">
        <f t="shared" si="646"/>
        <v>2020</v>
      </c>
      <c r="B20721" s="205" t="s">
        <v>691</v>
      </c>
      <c r="C20721" s="205" t="s">
        <v>692</v>
      </c>
      <c r="D20721" s="72" t="str">
        <f t="shared" si="647"/>
        <v>out/2020</v>
      </c>
      <c r="E20721" s="206">
        <v>44124</v>
      </c>
      <c r="F20721" s="205">
        <v>16291</v>
      </c>
      <c r="G20721" s="205" t="s">
        <v>287</v>
      </c>
      <c r="H20721" s="207" t="s">
        <v>2091</v>
      </c>
      <c r="I20721" s="207" t="s">
        <v>118</v>
      </c>
      <c r="J20721" s="207">
        <v>-620.4</v>
      </c>
      <c r="K20721" s="79" t="str">
        <f>IFERROR(IFERROR(VLOOKUP(I20721,'DE-PARA'!B:D,3,0),VLOOKUP(I20721,'DE-PARA'!C:D,2,0)),"NÃO ENCONTRADO")</f>
        <v>Serviços</v>
      </c>
      <c r="L20721" s="56" t="str">
        <f>VLOOKUP(K20721,'Base -Receita-Despesa'!$B:$AS,1,FALSE)</f>
        <v>Serviços</v>
      </c>
    </row>
    <row r="20722" spans="1:12" x14ac:dyDescent="0.3">
      <c r="A20722" s="286" t="str">
        <f t="shared" si="646"/>
        <v>2020</v>
      </c>
      <c r="B20722" s="205" t="s">
        <v>691</v>
      </c>
      <c r="C20722" s="205" t="s">
        <v>692</v>
      </c>
      <c r="D20722" s="72" t="str">
        <f t="shared" si="647"/>
        <v>out/2020</v>
      </c>
      <c r="E20722" s="206">
        <v>44124</v>
      </c>
      <c r="F20722" s="205">
        <v>284</v>
      </c>
      <c r="G20722" s="205" t="s">
        <v>303</v>
      </c>
      <c r="H20722" s="207" t="s">
        <v>3262</v>
      </c>
      <c r="I20722" s="207" t="s">
        <v>241</v>
      </c>
      <c r="J20722" s="208">
        <v>-5700</v>
      </c>
      <c r="K20722" s="79" t="str">
        <f>IFERROR(IFERROR(VLOOKUP(I20722,'DE-PARA'!B:D,3,0),VLOOKUP(I20722,'DE-PARA'!C:D,2,0)),"NÃO ENCONTRADO")</f>
        <v>Materiais</v>
      </c>
      <c r="L20722" s="56" t="str">
        <f>VLOOKUP(K20722,'Base -Receita-Despesa'!$B:$AS,1,FALSE)</f>
        <v>Materiais</v>
      </c>
    </row>
    <row r="20723" spans="1:12" x14ac:dyDescent="0.3">
      <c r="A20723" s="286" t="str">
        <f t="shared" si="646"/>
        <v>2020</v>
      </c>
      <c r="B20723" s="205" t="s">
        <v>691</v>
      </c>
      <c r="C20723" s="205" t="s">
        <v>692</v>
      </c>
      <c r="D20723" s="72" t="str">
        <f t="shared" si="647"/>
        <v>out/2020</v>
      </c>
      <c r="E20723" s="206">
        <v>44124</v>
      </c>
      <c r="F20723" s="205" t="s">
        <v>2948</v>
      </c>
      <c r="G20723" s="205" t="s">
        <v>287</v>
      </c>
      <c r="H20723" s="207" t="s">
        <v>294</v>
      </c>
      <c r="I20723" s="207" t="s">
        <v>229</v>
      </c>
      <c r="J20723" s="208">
        <v>-15987.36</v>
      </c>
      <c r="K20723" s="79" t="str">
        <f>IFERROR(IFERROR(VLOOKUP(I20723,'DE-PARA'!B:D,3,0),VLOOKUP(I20723,'DE-PARA'!C:D,2,0)),"NÃO ENCONTRADO")</f>
        <v>Reembolso de Rateios(-)</v>
      </c>
      <c r="L20723" s="56" t="str">
        <f>VLOOKUP(K20723,'Base -Receita-Despesa'!$B:$AS,1,FALSE)</f>
        <v>Reembolso de Rateios(-)</v>
      </c>
    </row>
    <row r="20724" spans="1:12" x14ac:dyDescent="0.3">
      <c r="A20724" s="286" t="str">
        <f t="shared" si="646"/>
        <v>2020</v>
      </c>
      <c r="B20724" s="205" t="s">
        <v>691</v>
      </c>
      <c r="C20724" s="205" t="s">
        <v>692</v>
      </c>
      <c r="D20724" s="72" t="str">
        <f t="shared" si="647"/>
        <v>out/2020</v>
      </c>
      <c r="E20724" s="206">
        <v>44124</v>
      </c>
      <c r="F20724" s="205" t="s">
        <v>210</v>
      </c>
      <c r="G20724" s="205" t="s">
        <v>287</v>
      </c>
      <c r="H20724" s="207" t="s">
        <v>196</v>
      </c>
      <c r="I20724" s="207" t="s">
        <v>130</v>
      </c>
      <c r="J20724" s="207">
        <v>-10</v>
      </c>
      <c r="K20724" s="79" t="str">
        <f>IFERROR(IFERROR(VLOOKUP(I20724,'DE-PARA'!B:D,3,0),VLOOKUP(I20724,'DE-PARA'!C:D,2,0)),"NÃO ENCONTRADO")</f>
        <v>Outras Saídas</v>
      </c>
      <c r="L20724" s="56" t="str">
        <f>VLOOKUP(K20724,'Base -Receita-Despesa'!$B:$AS,1,FALSE)</f>
        <v>Outras Saídas</v>
      </c>
    </row>
    <row r="20725" spans="1:12" x14ac:dyDescent="0.3">
      <c r="A20725" s="286" t="str">
        <f t="shared" si="646"/>
        <v>2020</v>
      </c>
      <c r="B20725" s="205" t="s">
        <v>691</v>
      </c>
      <c r="C20725" s="205" t="s">
        <v>692</v>
      </c>
      <c r="D20725" s="72" t="str">
        <f t="shared" si="647"/>
        <v>out/2020</v>
      </c>
      <c r="E20725" s="206">
        <v>44124</v>
      </c>
      <c r="F20725" s="205" t="s">
        <v>210</v>
      </c>
      <c r="G20725" s="205" t="s">
        <v>287</v>
      </c>
      <c r="H20725" s="207" t="s">
        <v>196</v>
      </c>
      <c r="I20725" s="207" t="s">
        <v>130</v>
      </c>
      <c r="J20725" s="207">
        <v>-10</v>
      </c>
      <c r="K20725" s="79" t="str">
        <f>IFERROR(IFERROR(VLOOKUP(I20725,'DE-PARA'!B:D,3,0),VLOOKUP(I20725,'DE-PARA'!C:D,2,0)),"NÃO ENCONTRADO")</f>
        <v>Outras Saídas</v>
      </c>
      <c r="L20725" s="56" t="str">
        <f>VLOOKUP(K20725,'Base -Receita-Despesa'!$B:$AS,1,FALSE)</f>
        <v>Outras Saídas</v>
      </c>
    </row>
    <row r="20726" spans="1:12" x14ac:dyDescent="0.3">
      <c r="A20726" s="286" t="str">
        <f t="shared" si="646"/>
        <v>2020</v>
      </c>
      <c r="B20726" s="205" t="s">
        <v>691</v>
      </c>
      <c r="C20726" s="205" t="s">
        <v>692</v>
      </c>
      <c r="D20726" s="72" t="str">
        <f t="shared" si="647"/>
        <v>out/2020</v>
      </c>
      <c r="E20726" s="206">
        <v>44124</v>
      </c>
      <c r="F20726" s="205" t="s">
        <v>210</v>
      </c>
      <c r="G20726" s="205" t="s">
        <v>287</v>
      </c>
      <c r="H20726" s="207" t="s">
        <v>196</v>
      </c>
      <c r="I20726" s="207" t="s">
        <v>130</v>
      </c>
      <c r="J20726" s="207">
        <v>-10</v>
      </c>
      <c r="K20726" s="79" t="str">
        <f>IFERROR(IFERROR(VLOOKUP(I20726,'DE-PARA'!B:D,3,0),VLOOKUP(I20726,'DE-PARA'!C:D,2,0)),"NÃO ENCONTRADO")</f>
        <v>Outras Saídas</v>
      </c>
      <c r="L20726" s="56" t="str">
        <f>VLOOKUP(K20726,'Base -Receita-Despesa'!$B:$AS,1,FALSE)</f>
        <v>Outras Saídas</v>
      </c>
    </row>
    <row r="20727" spans="1:12" x14ac:dyDescent="0.3">
      <c r="A20727" s="286" t="str">
        <f t="shared" ref="A20727:A20790" si="648">IF(K20727="NÃO ENCONTRADO",0,RIGHT(D20727,4))</f>
        <v>2020</v>
      </c>
      <c r="B20727" s="205" t="s">
        <v>691</v>
      </c>
      <c r="C20727" s="205" t="s">
        <v>692</v>
      </c>
      <c r="D20727" s="72" t="str">
        <f t="shared" si="647"/>
        <v>out/2020</v>
      </c>
      <c r="E20727" s="206">
        <v>44124</v>
      </c>
      <c r="F20727" s="205" t="s">
        <v>210</v>
      </c>
      <c r="G20727" s="205" t="s">
        <v>287</v>
      </c>
      <c r="H20727" s="207" t="s">
        <v>196</v>
      </c>
      <c r="I20727" s="207" t="s">
        <v>130</v>
      </c>
      <c r="J20727" s="207">
        <v>-10</v>
      </c>
      <c r="K20727" s="79" t="str">
        <f>IFERROR(IFERROR(VLOOKUP(I20727,'DE-PARA'!B:D,3,0),VLOOKUP(I20727,'DE-PARA'!C:D,2,0)),"NÃO ENCONTRADO")</f>
        <v>Outras Saídas</v>
      </c>
      <c r="L20727" s="56" t="str">
        <f>VLOOKUP(K20727,'Base -Receita-Despesa'!$B:$AS,1,FALSE)</f>
        <v>Outras Saídas</v>
      </c>
    </row>
    <row r="20728" spans="1:12" x14ac:dyDescent="0.3">
      <c r="A20728" s="286" t="str">
        <f t="shared" si="648"/>
        <v>2020</v>
      </c>
      <c r="B20728" s="205" t="s">
        <v>691</v>
      </c>
      <c r="C20728" s="205" t="s">
        <v>692</v>
      </c>
      <c r="D20728" s="72" t="str">
        <f t="shared" si="647"/>
        <v>out/2020</v>
      </c>
      <c r="E20728" s="206">
        <v>44124</v>
      </c>
      <c r="F20728" s="205" t="s">
        <v>210</v>
      </c>
      <c r="G20728" s="205" t="s">
        <v>287</v>
      </c>
      <c r="H20728" s="207" t="s">
        <v>196</v>
      </c>
      <c r="I20728" s="207" t="s">
        <v>130</v>
      </c>
      <c r="J20728" s="207">
        <v>-10</v>
      </c>
      <c r="K20728" s="79" t="str">
        <f>IFERROR(IFERROR(VLOOKUP(I20728,'DE-PARA'!B:D,3,0),VLOOKUP(I20728,'DE-PARA'!C:D,2,0)),"NÃO ENCONTRADO")</f>
        <v>Outras Saídas</v>
      </c>
      <c r="L20728" s="56" t="str">
        <f>VLOOKUP(K20728,'Base -Receita-Despesa'!$B:$AS,1,FALSE)</f>
        <v>Outras Saídas</v>
      </c>
    </row>
    <row r="20729" spans="1:12" x14ac:dyDescent="0.3">
      <c r="A20729" s="286" t="str">
        <f t="shared" si="648"/>
        <v>2020</v>
      </c>
      <c r="B20729" s="205" t="s">
        <v>691</v>
      </c>
      <c r="C20729" s="205" t="s">
        <v>692</v>
      </c>
      <c r="D20729" s="72" t="str">
        <f t="shared" si="647"/>
        <v>out/2020</v>
      </c>
      <c r="E20729" s="206">
        <v>44124</v>
      </c>
      <c r="F20729" s="205" t="s">
        <v>210</v>
      </c>
      <c r="G20729" s="205" t="s">
        <v>287</v>
      </c>
      <c r="H20729" s="207" t="s">
        <v>196</v>
      </c>
      <c r="I20729" s="207" t="s">
        <v>130</v>
      </c>
      <c r="J20729" s="207">
        <v>-10</v>
      </c>
      <c r="K20729" s="79" t="str">
        <f>IFERROR(IFERROR(VLOOKUP(I20729,'DE-PARA'!B:D,3,0),VLOOKUP(I20729,'DE-PARA'!C:D,2,0)),"NÃO ENCONTRADO")</f>
        <v>Outras Saídas</v>
      </c>
      <c r="L20729" s="56" t="str">
        <f>VLOOKUP(K20729,'Base -Receita-Despesa'!$B:$AS,1,FALSE)</f>
        <v>Outras Saídas</v>
      </c>
    </row>
    <row r="20730" spans="1:12" x14ac:dyDescent="0.3">
      <c r="A20730" s="286" t="str">
        <f t="shared" si="648"/>
        <v>2020</v>
      </c>
      <c r="B20730" s="205" t="s">
        <v>691</v>
      </c>
      <c r="C20730" s="205" t="s">
        <v>692</v>
      </c>
      <c r="D20730" s="72" t="str">
        <f t="shared" si="647"/>
        <v>out/2020</v>
      </c>
      <c r="E20730" s="206">
        <v>44124</v>
      </c>
      <c r="F20730" s="205" t="s">
        <v>210</v>
      </c>
      <c r="G20730" s="205" t="s">
        <v>287</v>
      </c>
      <c r="H20730" s="207" t="s">
        <v>196</v>
      </c>
      <c r="I20730" s="207" t="s">
        <v>130</v>
      </c>
      <c r="J20730" s="207">
        <v>-10</v>
      </c>
      <c r="K20730" s="79" t="str">
        <f>IFERROR(IFERROR(VLOOKUP(I20730,'DE-PARA'!B:D,3,0),VLOOKUP(I20730,'DE-PARA'!C:D,2,0)),"NÃO ENCONTRADO")</f>
        <v>Outras Saídas</v>
      </c>
      <c r="L20730" s="56" t="str">
        <f>VLOOKUP(K20730,'Base -Receita-Despesa'!$B:$AS,1,FALSE)</f>
        <v>Outras Saídas</v>
      </c>
    </row>
    <row r="20731" spans="1:12" x14ac:dyDescent="0.3">
      <c r="A20731" s="286" t="str">
        <f t="shared" si="648"/>
        <v>2020</v>
      </c>
      <c r="B20731" s="205" t="s">
        <v>691</v>
      </c>
      <c r="C20731" s="205" t="s">
        <v>692</v>
      </c>
      <c r="D20731" s="72" t="str">
        <f t="shared" si="647"/>
        <v>out/2020</v>
      </c>
      <c r="E20731" s="206">
        <v>44125</v>
      </c>
      <c r="F20731" s="205">
        <v>8883</v>
      </c>
      <c r="G20731" s="205" t="s">
        <v>317</v>
      </c>
      <c r="H20731" s="207" t="s">
        <v>3047</v>
      </c>
      <c r="I20731" s="207" t="s">
        <v>240</v>
      </c>
      <c r="J20731" s="208">
        <v>-1866.67</v>
      </c>
      <c r="K20731" s="79" t="str">
        <f>IFERROR(IFERROR(VLOOKUP(I20731,'DE-PARA'!B:D,3,0),VLOOKUP(I20731,'DE-PARA'!C:D,2,0)),"NÃO ENCONTRADO")</f>
        <v>Materiais</v>
      </c>
      <c r="L20731" s="56" t="str">
        <f>VLOOKUP(K20731,'Base -Receita-Despesa'!$B:$AS,1,FALSE)</f>
        <v>Materiais</v>
      </c>
    </row>
    <row r="20732" spans="1:12" x14ac:dyDescent="0.3">
      <c r="A20732" s="286" t="str">
        <f t="shared" si="648"/>
        <v>2020</v>
      </c>
      <c r="B20732" s="205" t="s">
        <v>691</v>
      </c>
      <c r="C20732" s="205" t="s">
        <v>692</v>
      </c>
      <c r="D20732" s="72" t="str">
        <f t="shared" si="647"/>
        <v>out/2020</v>
      </c>
      <c r="E20732" s="206">
        <v>44125</v>
      </c>
      <c r="F20732" s="205">
        <v>8757</v>
      </c>
      <c r="G20732" s="205" t="s">
        <v>317</v>
      </c>
      <c r="H20732" s="207" t="s">
        <v>3047</v>
      </c>
      <c r="I20732" s="207" t="s">
        <v>240</v>
      </c>
      <c r="J20732" s="207">
        <v>-933.33</v>
      </c>
      <c r="K20732" s="79" t="str">
        <f>IFERROR(IFERROR(VLOOKUP(I20732,'DE-PARA'!B:D,3,0),VLOOKUP(I20732,'DE-PARA'!C:D,2,0)),"NÃO ENCONTRADO")</f>
        <v>Materiais</v>
      </c>
      <c r="L20732" s="56" t="str">
        <f>VLOOKUP(K20732,'Base -Receita-Despesa'!$B:$AS,1,FALSE)</f>
        <v>Materiais</v>
      </c>
    </row>
    <row r="20733" spans="1:12" x14ac:dyDescent="0.3">
      <c r="A20733" s="286" t="str">
        <f t="shared" si="648"/>
        <v>2020</v>
      </c>
      <c r="B20733" s="205" t="s">
        <v>691</v>
      </c>
      <c r="C20733" s="205" t="s">
        <v>692</v>
      </c>
      <c r="D20733" s="72" t="str">
        <f t="shared" si="647"/>
        <v>out/2020</v>
      </c>
      <c r="E20733" s="206">
        <v>44125</v>
      </c>
      <c r="F20733" s="205">
        <v>258787</v>
      </c>
      <c r="G20733" s="205" t="s">
        <v>287</v>
      </c>
      <c r="H20733" s="207" t="s">
        <v>3048</v>
      </c>
      <c r="I20733" s="207" t="s">
        <v>241</v>
      </c>
      <c r="J20733" s="208">
        <v>-1056</v>
      </c>
      <c r="K20733" s="79" t="str">
        <f>IFERROR(IFERROR(VLOOKUP(I20733,'DE-PARA'!B:D,3,0),VLOOKUP(I20733,'DE-PARA'!C:D,2,0)),"NÃO ENCONTRADO")</f>
        <v>Materiais</v>
      </c>
      <c r="L20733" s="56" t="str">
        <f>VLOOKUP(K20733,'Base -Receita-Despesa'!$B:$AS,1,FALSE)</f>
        <v>Materiais</v>
      </c>
    </row>
    <row r="20734" spans="1:12" x14ac:dyDescent="0.3">
      <c r="A20734" s="286" t="str">
        <f t="shared" si="648"/>
        <v>2020</v>
      </c>
      <c r="B20734" s="205" t="s">
        <v>691</v>
      </c>
      <c r="C20734" s="205" t="s">
        <v>692</v>
      </c>
      <c r="D20734" s="72" t="str">
        <f t="shared" si="647"/>
        <v>out/2020</v>
      </c>
      <c r="E20734" s="206">
        <v>44125</v>
      </c>
      <c r="F20734" s="205" t="s">
        <v>210</v>
      </c>
      <c r="G20734" s="205" t="s">
        <v>287</v>
      </c>
      <c r="H20734" s="207" t="s">
        <v>196</v>
      </c>
      <c r="I20734" s="207" t="s">
        <v>130</v>
      </c>
      <c r="J20734" s="207">
        <v>-10</v>
      </c>
      <c r="K20734" s="79" t="str">
        <f>IFERROR(IFERROR(VLOOKUP(I20734,'DE-PARA'!B:D,3,0),VLOOKUP(I20734,'DE-PARA'!C:D,2,0)),"NÃO ENCONTRADO")</f>
        <v>Outras Saídas</v>
      </c>
      <c r="L20734" s="56" t="str">
        <f>VLOOKUP(K20734,'Base -Receita-Despesa'!$B:$AS,1,FALSE)</f>
        <v>Outras Saídas</v>
      </c>
    </row>
    <row r="20735" spans="1:12" x14ac:dyDescent="0.3">
      <c r="A20735" s="286" t="str">
        <f t="shared" si="648"/>
        <v>2020</v>
      </c>
      <c r="B20735" s="205" t="s">
        <v>691</v>
      </c>
      <c r="C20735" s="205" t="s">
        <v>692</v>
      </c>
      <c r="D20735" s="72" t="str">
        <f t="shared" si="647"/>
        <v>out/2020</v>
      </c>
      <c r="E20735" s="206">
        <v>44125</v>
      </c>
      <c r="F20735" s="205" t="s">
        <v>210</v>
      </c>
      <c r="G20735" s="205" t="s">
        <v>287</v>
      </c>
      <c r="H20735" s="207" t="s">
        <v>196</v>
      </c>
      <c r="I20735" s="207" t="s">
        <v>130</v>
      </c>
      <c r="J20735" s="207">
        <v>-10</v>
      </c>
      <c r="K20735" s="79" t="str">
        <f>IFERROR(IFERROR(VLOOKUP(I20735,'DE-PARA'!B:D,3,0),VLOOKUP(I20735,'DE-PARA'!C:D,2,0)),"NÃO ENCONTRADO")</f>
        <v>Outras Saídas</v>
      </c>
      <c r="L20735" s="56" t="str">
        <f>VLOOKUP(K20735,'Base -Receita-Despesa'!$B:$AS,1,FALSE)</f>
        <v>Outras Saídas</v>
      </c>
    </row>
    <row r="20736" spans="1:12" x14ac:dyDescent="0.3">
      <c r="A20736" s="286" t="str">
        <f t="shared" si="648"/>
        <v>2020</v>
      </c>
      <c r="B20736" s="205" t="s">
        <v>691</v>
      </c>
      <c r="C20736" s="205" t="s">
        <v>692</v>
      </c>
      <c r="D20736" s="72" t="str">
        <f t="shared" si="647"/>
        <v>out/2020</v>
      </c>
      <c r="E20736" s="206">
        <v>44125</v>
      </c>
      <c r="F20736" s="205" t="s">
        <v>210</v>
      </c>
      <c r="G20736" s="205" t="s">
        <v>287</v>
      </c>
      <c r="H20736" s="207" t="s">
        <v>133</v>
      </c>
      <c r="I20736" s="207" t="s">
        <v>130</v>
      </c>
      <c r="J20736" s="207">
        <v>-58.83</v>
      </c>
      <c r="K20736" s="79" t="str">
        <f>IFERROR(IFERROR(VLOOKUP(I20736,'DE-PARA'!B:D,3,0),VLOOKUP(I20736,'DE-PARA'!C:D,2,0)),"NÃO ENCONTRADO")</f>
        <v>Outras Saídas</v>
      </c>
      <c r="L20736" s="56" t="str">
        <f>VLOOKUP(K20736,'Base -Receita-Despesa'!$B:$AS,1,FALSE)</f>
        <v>Outras Saídas</v>
      </c>
    </row>
    <row r="20737" spans="1:12" x14ac:dyDescent="0.3">
      <c r="A20737" s="286" t="str">
        <f t="shared" si="648"/>
        <v>2020</v>
      </c>
      <c r="B20737" s="205" t="s">
        <v>691</v>
      </c>
      <c r="C20737" s="205" t="s">
        <v>692</v>
      </c>
      <c r="D20737" s="72" t="str">
        <f t="shared" si="647"/>
        <v>out/2020</v>
      </c>
      <c r="E20737" s="206">
        <v>44126</v>
      </c>
      <c r="F20737" s="205">
        <v>11803</v>
      </c>
      <c r="G20737" s="205" t="s">
        <v>287</v>
      </c>
      <c r="H20737" s="207" t="s">
        <v>3112</v>
      </c>
      <c r="I20737" s="207" t="s">
        <v>134</v>
      </c>
      <c r="J20737" s="208">
        <v>-1379.3</v>
      </c>
      <c r="K20737" s="79" t="str">
        <f>IFERROR(IFERROR(VLOOKUP(I20737,'DE-PARA'!B:D,3,0),VLOOKUP(I20737,'DE-PARA'!C:D,2,0)),"NÃO ENCONTRADO")</f>
        <v>Serviços</v>
      </c>
      <c r="L20737" s="56" t="str">
        <f>VLOOKUP(K20737,'Base -Receita-Despesa'!$B:$AS,1,FALSE)</f>
        <v>Serviços</v>
      </c>
    </row>
    <row r="20738" spans="1:12" x14ac:dyDescent="0.3">
      <c r="A20738" s="286" t="str">
        <f t="shared" si="648"/>
        <v>2020</v>
      </c>
      <c r="B20738" s="205" t="s">
        <v>691</v>
      </c>
      <c r="C20738" s="205" t="s">
        <v>692</v>
      </c>
      <c r="D20738" s="72" t="str">
        <f t="shared" si="647"/>
        <v>out/2020</v>
      </c>
      <c r="E20738" s="206">
        <v>44126</v>
      </c>
      <c r="F20738" s="205">
        <v>7804</v>
      </c>
      <c r="G20738" s="205" t="s">
        <v>287</v>
      </c>
      <c r="H20738" s="207" t="s">
        <v>3174</v>
      </c>
      <c r="I20738" s="207" t="s">
        <v>241</v>
      </c>
      <c r="J20738" s="208">
        <v>-1122</v>
      </c>
      <c r="K20738" s="79" t="str">
        <f>IFERROR(IFERROR(VLOOKUP(I20738,'DE-PARA'!B:D,3,0),VLOOKUP(I20738,'DE-PARA'!C:D,2,0)),"NÃO ENCONTRADO")</f>
        <v>Materiais</v>
      </c>
      <c r="L20738" s="56" t="str">
        <f>VLOOKUP(K20738,'Base -Receita-Despesa'!$B:$AS,1,FALSE)</f>
        <v>Materiais</v>
      </c>
    </row>
    <row r="20739" spans="1:12" x14ac:dyDescent="0.3">
      <c r="A20739" s="286" t="str">
        <f t="shared" si="648"/>
        <v>2020</v>
      </c>
      <c r="B20739" s="205" t="s">
        <v>691</v>
      </c>
      <c r="C20739" s="205" t="s">
        <v>692</v>
      </c>
      <c r="D20739" s="72" t="str">
        <f t="shared" si="647"/>
        <v>out/2020</v>
      </c>
      <c r="E20739" s="206">
        <v>44126</v>
      </c>
      <c r="F20739" s="205">
        <v>7804</v>
      </c>
      <c r="G20739" s="205" t="s">
        <v>287</v>
      </c>
      <c r="H20739" s="207" t="s">
        <v>3174</v>
      </c>
      <c r="I20739" s="207" t="s">
        <v>189</v>
      </c>
      <c r="J20739" s="207">
        <v>-53.85</v>
      </c>
      <c r="K20739" s="79" t="str">
        <f>IFERROR(IFERROR(VLOOKUP(I20739,'DE-PARA'!B:D,3,0),VLOOKUP(I20739,'DE-PARA'!C:D,2,0)),"NÃO ENCONTRADO")</f>
        <v>Outras Saídas</v>
      </c>
      <c r="L20739" s="56" t="str">
        <f>VLOOKUP(K20739,'Base -Receita-Despesa'!$B:$AS,1,FALSE)</f>
        <v>Outras Saídas</v>
      </c>
    </row>
    <row r="20740" spans="1:12" x14ac:dyDescent="0.3">
      <c r="A20740" s="286" t="str">
        <f t="shared" si="648"/>
        <v>2020</v>
      </c>
      <c r="B20740" s="205" t="s">
        <v>691</v>
      </c>
      <c r="C20740" s="205" t="s">
        <v>692</v>
      </c>
      <c r="D20740" s="72" t="str">
        <f t="shared" ref="D20740:D20803" si="649">TEXT(E20740,"mmm/aaaa")</f>
        <v>out/2020</v>
      </c>
      <c r="E20740" s="206">
        <v>44126</v>
      </c>
      <c r="F20740" s="205">
        <v>701</v>
      </c>
      <c r="G20740" s="205" t="s">
        <v>287</v>
      </c>
      <c r="H20740" s="207" t="s">
        <v>3251</v>
      </c>
      <c r="I20740" s="207" t="s">
        <v>146</v>
      </c>
      <c r="J20740" s="208">
        <v>-2100</v>
      </c>
      <c r="K20740" s="79" t="str">
        <f>IFERROR(IFERROR(VLOOKUP(I20740,'DE-PARA'!B:D,3,0),VLOOKUP(I20740,'DE-PARA'!C:D,2,0)),"NÃO ENCONTRADO")</f>
        <v>Serviços</v>
      </c>
      <c r="L20740" s="56" t="str">
        <f>VLOOKUP(K20740,'Base -Receita-Despesa'!$B:$AS,1,FALSE)</f>
        <v>Serviços</v>
      </c>
    </row>
    <row r="20741" spans="1:12" x14ac:dyDescent="0.3">
      <c r="A20741" s="286" t="str">
        <f t="shared" si="648"/>
        <v>2020</v>
      </c>
      <c r="B20741" s="205" t="s">
        <v>691</v>
      </c>
      <c r="C20741" s="205" t="s">
        <v>692</v>
      </c>
      <c r="D20741" s="72" t="str">
        <f t="shared" si="649"/>
        <v>out/2020</v>
      </c>
      <c r="E20741" s="206">
        <v>44126</v>
      </c>
      <c r="F20741" s="205">
        <v>87061</v>
      </c>
      <c r="G20741" s="205" t="s">
        <v>287</v>
      </c>
      <c r="H20741" s="207" t="s">
        <v>3230</v>
      </c>
      <c r="I20741" s="207" t="s">
        <v>240</v>
      </c>
      <c r="J20741" s="208">
        <v>-4146.76</v>
      </c>
      <c r="K20741" s="79" t="str">
        <f>IFERROR(IFERROR(VLOOKUP(I20741,'DE-PARA'!B:D,3,0),VLOOKUP(I20741,'DE-PARA'!C:D,2,0)),"NÃO ENCONTRADO")</f>
        <v>Materiais</v>
      </c>
      <c r="L20741" s="56" t="str">
        <f>VLOOKUP(K20741,'Base -Receita-Despesa'!$B:$AS,1,FALSE)</f>
        <v>Materiais</v>
      </c>
    </row>
    <row r="20742" spans="1:12" x14ac:dyDescent="0.3">
      <c r="A20742" s="286" t="str">
        <f t="shared" si="648"/>
        <v>2020</v>
      </c>
      <c r="B20742" s="205" t="s">
        <v>691</v>
      </c>
      <c r="C20742" s="205" t="s">
        <v>692</v>
      </c>
      <c r="D20742" s="72" t="str">
        <f t="shared" si="649"/>
        <v>out/2020</v>
      </c>
      <c r="E20742" s="206">
        <v>44126</v>
      </c>
      <c r="F20742" s="205" t="s">
        <v>201</v>
      </c>
      <c r="G20742" s="205" t="s">
        <v>287</v>
      </c>
      <c r="H20742" s="207" t="s">
        <v>1887</v>
      </c>
      <c r="I20742" s="207" t="s">
        <v>123</v>
      </c>
      <c r="J20742" s="208">
        <v>-100000</v>
      </c>
      <c r="K20742" s="79" t="str">
        <f>IFERROR(IFERROR(VLOOKUP(I20742,'DE-PARA'!B:D,3,0),VLOOKUP(I20742,'DE-PARA'!C:D,2,0)),"NÃO ENCONTRADO")</f>
        <v>TEV – Transferências Entre Contas (Entradas)</v>
      </c>
      <c r="L20742" s="56" t="str">
        <f>VLOOKUP(K20742,'Base -Receita-Despesa'!$B:$AS,1,FALSE)</f>
        <v>TEV – Transferências Entre Contas (Entradas)</v>
      </c>
    </row>
    <row r="20743" spans="1:12" x14ac:dyDescent="0.3">
      <c r="A20743" s="286" t="str">
        <f t="shared" si="648"/>
        <v>2020</v>
      </c>
      <c r="B20743" s="205" t="s">
        <v>691</v>
      </c>
      <c r="C20743" s="205" t="s">
        <v>692</v>
      </c>
      <c r="D20743" s="72" t="str">
        <f t="shared" si="649"/>
        <v>out/2020</v>
      </c>
      <c r="E20743" s="206">
        <v>44126</v>
      </c>
      <c r="F20743" s="205" t="s">
        <v>210</v>
      </c>
      <c r="G20743" s="205" t="s">
        <v>287</v>
      </c>
      <c r="H20743" s="207" t="s">
        <v>196</v>
      </c>
      <c r="I20743" s="207" t="s">
        <v>130</v>
      </c>
      <c r="J20743" s="207">
        <v>-10</v>
      </c>
      <c r="K20743" s="79" t="str">
        <f>IFERROR(IFERROR(VLOOKUP(I20743,'DE-PARA'!B:D,3,0),VLOOKUP(I20743,'DE-PARA'!C:D,2,0)),"NÃO ENCONTRADO")</f>
        <v>Outras Saídas</v>
      </c>
      <c r="L20743" s="56" t="str">
        <f>VLOOKUP(K20743,'Base -Receita-Despesa'!$B:$AS,1,FALSE)</f>
        <v>Outras Saídas</v>
      </c>
    </row>
    <row r="20744" spans="1:12" x14ac:dyDescent="0.3">
      <c r="A20744" s="286" t="str">
        <f t="shared" si="648"/>
        <v>2020</v>
      </c>
      <c r="B20744" s="205" t="s">
        <v>691</v>
      </c>
      <c r="C20744" s="205" t="s">
        <v>692</v>
      </c>
      <c r="D20744" s="72" t="str">
        <f t="shared" si="649"/>
        <v>out/2020</v>
      </c>
      <c r="E20744" s="206">
        <v>44126</v>
      </c>
      <c r="F20744" s="205" t="s">
        <v>210</v>
      </c>
      <c r="G20744" s="205" t="s">
        <v>287</v>
      </c>
      <c r="H20744" s="207" t="s">
        <v>196</v>
      </c>
      <c r="I20744" s="207" t="s">
        <v>130</v>
      </c>
      <c r="J20744" s="207">
        <v>-10</v>
      </c>
      <c r="K20744" s="79" t="str">
        <f>IFERROR(IFERROR(VLOOKUP(I20744,'DE-PARA'!B:D,3,0),VLOOKUP(I20744,'DE-PARA'!C:D,2,0)),"NÃO ENCONTRADO")</f>
        <v>Outras Saídas</v>
      </c>
      <c r="L20744" s="56" t="str">
        <f>VLOOKUP(K20744,'Base -Receita-Despesa'!$B:$AS,1,FALSE)</f>
        <v>Outras Saídas</v>
      </c>
    </row>
    <row r="20745" spans="1:12" x14ac:dyDescent="0.3">
      <c r="A20745" s="286" t="str">
        <f t="shared" si="648"/>
        <v>2020</v>
      </c>
      <c r="B20745" s="205" t="s">
        <v>691</v>
      </c>
      <c r="C20745" s="205" t="s">
        <v>692</v>
      </c>
      <c r="D20745" s="72" t="str">
        <f t="shared" si="649"/>
        <v>out/2020</v>
      </c>
      <c r="E20745" s="206">
        <v>44127</v>
      </c>
      <c r="F20745" s="205" t="s">
        <v>3263</v>
      </c>
      <c r="G20745" s="205" t="s">
        <v>287</v>
      </c>
      <c r="H20745" s="207" t="s">
        <v>399</v>
      </c>
      <c r="I20745" s="207" t="s">
        <v>188</v>
      </c>
      <c r="J20745" s="207">
        <v>-201.25</v>
      </c>
      <c r="K20745" s="79" t="str">
        <f>IFERROR(IFERROR(VLOOKUP(I20745,'DE-PARA'!B:D,3,0),VLOOKUP(I20745,'DE-PARA'!C:D,2,0)),"NÃO ENCONTRADO")</f>
        <v>Tributos, Taxas e Contribuições</v>
      </c>
      <c r="L20745" s="56" t="str">
        <f>VLOOKUP(K20745,'Base -Receita-Despesa'!$B:$AS,1,FALSE)</f>
        <v>Tributos, Taxas e Contribuições</v>
      </c>
    </row>
    <row r="20746" spans="1:12" x14ac:dyDescent="0.3">
      <c r="A20746" s="286" t="str">
        <f t="shared" si="648"/>
        <v>2020</v>
      </c>
      <c r="B20746" s="205" t="s">
        <v>691</v>
      </c>
      <c r="C20746" s="205" t="s">
        <v>692</v>
      </c>
      <c r="D20746" s="72" t="str">
        <f t="shared" si="649"/>
        <v>out/2020</v>
      </c>
      <c r="E20746" s="206">
        <v>44127</v>
      </c>
      <c r="F20746" s="205" t="s">
        <v>1670</v>
      </c>
      <c r="G20746" s="205" t="s">
        <v>287</v>
      </c>
      <c r="H20746" s="207" t="s">
        <v>3264</v>
      </c>
      <c r="I20746" s="207" t="s">
        <v>126</v>
      </c>
      <c r="J20746" s="208">
        <v>-2539</v>
      </c>
      <c r="K20746" s="79" t="str">
        <f>IFERROR(IFERROR(VLOOKUP(I20746,'DE-PARA'!B:D,3,0),VLOOKUP(I20746,'DE-PARA'!C:D,2,0)),"NÃO ENCONTRADO")</f>
        <v>Rescisões Trabalhistas</v>
      </c>
      <c r="L20746" s="56" t="str">
        <f>VLOOKUP(K20746,'Base -Receita-Despesa'!$B:$AS,1,FALSE)</f>
        <v>Rescisões Trabalhistas</v>
      </c>
    </row>
    <row r="20747" spans="1:12" x14ac:dyDescent="0.3">
      <c r="A20747" s="286" t="str">
        <f t="shared" si="648"/>
        <v>2020</v>
      </c>
      <c r="B20747" s="205" t="s">
        <v>691</v>
      </c>
      <c r="C20747" s="205" t="s">
        <v>692</v>
      </c>
      <c r="D20747" s="72" t="str">
        <f t="shared" si="649"/>
        <v>out/2020</v>
      </c>
      <c r="E20747" s="206">
        <v>44127</v>
      </c>
      <c r="F20747" s="205" t="s">
        <v>1670</v>
      </c>
      <c r="G20747" s="205" t="s">
        <v>287</v>
      </c>
      <c r="H20747" s="207" t="s">
        <v>3195</v>
      </c>
      <c r="I20747" s="207" t="s">
        <v>126</v>
      </c>
      <c r="J20747" s="207">
        <v>-101.53</v>
      </c>
      <c r="K20747" s="79" t="str">
        <f>IFERROR(IFERROR(VLOOKUP(I20747,'DE-PARA'!B:D,3,0),VLOOKUP(I20747,'DE-PARA'!C:D,2,0)),"NÃO ENCONTRADO")</f>
        <v>Rescisões Trabalhistas</v>
      </c>
      <c r="L20747" s="56" t="str">
        <f>VLOOKUP(K20747,'Base -Receita-Despesa'!$B:$AS,1,FALSE)</f>
        <v>Rescisões Trabalhistas</v>
      </c>
    </row>
    <row r="20748" spans="1:12" x14ac:dyDescent="0.3">
      <c r="A20748" s="286" t="str">
        <f t="shared" si="648"/>
        <v>2020</v>
      </c>
      <c r="B20748" s="205" t="s">
        <v>691</v>
      </c>
      <c r="C20748" s="205" t="s">
        <v>692</v>
      </c>
      <c r="D20748" s="72" t="str">
        <f t="shared" si="649"/>
        <v>out/2020</v>
      </c>
      <c r="E20748" s="206">
        <v>44127</v>
      </c>
      <c r="F20748" s="205" t="s">
        <v>172</v>
      </c>
      <c r="G20748" s="205" t="s">
        <v>287</v>
      </c>
      <c r="H20748" s="207" t="s">
        <v>3265</v>
      </c>
      <c r="I20748" s="207" t="s">
        <v>126</v>
      </c>
      <c r="J20748" s="208">
        <v>-1431.36</v>
      </c>
      <c r="K20748" s="79" t="str">
        <f>IFERROR(IFERROR(VLOOKUP(I20748,'DE-PARA'!B:D,3,0),VLOOKUP(I20748,'DE-PARA'!C:D,2,0)),"NÃO ENCONTRADO")</f>
        <v>Rescisões Trabalhistas</v>
      </c>
      <c r="L20748" s="56" t="str">
        <f>VLOOKUP(K20748,'Base -Receita-Despesa'!$B:$AS,1,FALSE)</f>
        <v>Rescisões Trabalhistas</v>
      </c>
    </row>
    <row r="20749" spans="1:12" x14ac:dyDescent="0.3">
      <c r="A20749" s="286" t="str">
        <f t="shared" si="648"/>
        <v>2020</v>
      </c>
      <c r="B20749" s="205" t="s">
        <v>691</v>
      </c>
      <c r="C20749" s="205" t="s">
        <v>692</v>
      </c>
      <c r="D20749" s="72" t="str">
        <f t="shared" si="649"/>
        <v>out/2020</v>
      </c>
      <c r="E20749" s="206">
        <v>44127</v>
      </c>
      <c r="F20749" s="205" t="s">
        <v>172</v>
      </c>
      <c r="G20749" s="205" t="s">
        <v>287</v>
      </c>
      <c r="H20749" s="207" t="s">
        <v>3264</v>
      </c>
      <c r="I20749" s="207" t="s">
        <v>126</v>
      </c>
      <c r="J20749" s="208">
        <v>-12562.13</v>
      </c>
      <c r="K20749" s="79" t="str">
        <f>IFERROR(IFERROR(VLOOKUP(I20749,'DE-PARA'!B:D,3,0),VLOOKUP(I20749,'DE-PARA'!C:D,2,0)),"NÃO ENCONTRADO")</f>
        <v>Rescisões Trabalhistas</v>
      </c>
      <c r="L20749" s="56" t="str">
        <f>VLOOKUP(K20749,'Base -Receita-Despesa'!$B:$AS,1,FALSE)</f>
        <v>Rescisões Trabalhistas</v>
      </c>
    </row>
    <row r="20750" spans="1:12" x14ac:dyDescent="0.3">
      <c r="A20750" s="286" t="str">
        <f t="shared" si="648"/>
        <v>2020</v>
      </c>
      <c r="B20750" s="205" t="s">
        <v>691</v>
      </c>
      <c r="C20750" s="205" t="s">
        <v>692</v>
      </c>
      <c r="D20750" s="72" t="str">
        <f t="shared" si="649"/>
        <v>out/2020</v>
      </c>
      <c r="E20750" s="206">
        <v>44127</v>
      </c>
      <c r="F20750" s="205">
        <v>8885</v>
      </c>
      <c r="G20750" s="205" t="s">
        <v>287</v>
      </c>
      <c r="H20750" s="207" t="s">
        <v>2701</v>
      </c>
      <c r="I20750" s="207" t="s">
        <v>118</v>
      </c>
      <c r="J20750" s="207">
        <v>-436.7</v>
      </c>
      <c r="K20750" s="79" t="str">
        <f>IFERROR(IFERROR(VLOOKUP(I20750,'DE-PARA'!B:D,3,0),VLOOKUP(I20750,'DE-PARA'!C:D,2,0)),"NÃO ENCONTRADO")</f>
        <v>Serviços</v>
      </c>
      <c r="L20750" s="56" t="str">
        <f>VLOOKUP(K20750,'Base -Receita-Despesa'!$B:$AS,1,FALSE)</f>
        <v>Serviços</v>
      </c>
    </row>
    <row r="20751" spans="1:12" x14ac:dyDescent="0.3">
      <c r="A20751" s="286" t="str">
        <f t="shared" si="648"/>
        <v>2020</v>
      </c>
      <c r="B20751" s="205" t="s">
        <v>691</v>
      </c>
      <c r="C20751" s="205" t="s">
        <v>692</v>
      </c>
      <c r="D20751" s="72" t="str">
        <f t="shared" si="649"/>
        <v>out/2020</v>
      </c>
      <c r="E20751" s="206">
        <v>44127</v>
      </c>
      <c r="F20751" s="205">
        <v>258785</v>
      </c>
      <c r="G20751" s="205" t="s">
        <v>287</v>
      </c>
      <c r="H20751" s="207" t="s">
        <v>3048</v>
      </c>
      <c r="I20751" s="207" t="s">
        <v>241</v>
      </c>
      <c r="J20751" s="208">
        <v>-1331.2</v>
      </c>
      <c r="K20751" s="79" t="str">
        <f>IFERROR(IFERROR(VLOOKUP(I20751,'DE-PARA'!B:D,3,0),VLOOKUP(I20751,'DE-PARA'!C:D,2,0)),"NÃO ENCONTRADO")</f>
        <v>Materiais</v>
      </c>
      <c r="L20751" s="56" t="str">
        <f>VLOOKUP(K20751,'Base -Receita-Despesa'!$B:$AS,1,FALSE)</f>
        <v>Materiais</v>
      </c>
    </row>
    <row r="20752" spans="1:12" x14ac:dyDescent="0.3">
      <c r="A20752" s="286" t="str">
        <f t="shared" si="648"/>
        <v>2020</v>
      </c>
      <c r="B20752" s="205" t="s">
        <v>691</v>
      </c>
      <c r="C20752" s="205" t="s">
        <v>692</v>
      </c>
      <c r="D20752" s="72" t="str">
        <f t="shared" si="649"/>
        <v>out/2020</v>
      </c>
      <c r="E20752" s="206">
        <v>44127</v>
      </c>
      <c r="F20752" s="205">
        <v>1001</v>
      </c>
      <c r="G20752" s="205" t="s">
        <v>287</v>
      </c>
      <c r="H20752" s="207" t="s">
        <v>3258</v>
      </c>
      <c r="I20752" s="207" t="s">
        <v>147</v>
      </c>
      <c r="J20752" s="207">
        <v>-404.5</v>
      </c>
      <c r="K20752" s="79" t="str">
        <f>IFERROR(IFERROR(VLOOKUP(I20752,'DE-PARA'!B:D,3,0),VLOOKUP(I20752,'DE-PARA'!C:D,2,0)),"NÃO ENCONTRADO")</f>
        <v>Serviços</v>
      </c>
      <c r="L20752" s="56" t="str">
        <f>VLOOKUP(K20752,'Base -Receita-Despesa'!$B:$AS,1,FALSE)</f>
        <v>Serviços</v>
      </c>
    </row>
    <row r="20753" spans="1:12" x14ac:dyDescent="0.3">
      <c r="A20753" s="286" t="str">
        <f t="shared" si="648"/>
        <v>2020</v>
      </c>
      <c r="B20753" s="205" t="s">
        <v>691</v>
      </c>
      <c r="C20753" s="205" t="s">
        <v>692</v>
      </c>
      <c r="D20753" s="72" t="str">
        <f t="shared" si="649"/>
        <v>out/2020</v>
      </c>
      <c r="E20753" s="206">
        <v>44127</v>
      </c>
      <c r="F20753" s="205">
        <v>1022</v>
      </c>
      <c r="G20753" s="205" t="s">
        <v>287</v>
      </c>
      <c r="H20753" s="207" t="s">
        <v>3258</v>
      </c>
      <c r="I20753" s="207" t="s">
        <v>147</v>
      </c>
      <c r="J20753" s="208">
        <v>-3575.1</v>
      </c>
      <c r="K20753" s="79" t="str">
        <f>IFERROR(IFERROR(VLOOKUP(I20753,'DE-PARA'!B:D,3,0),VLOOKUP(I20753,'DE-PARA'!C:D,2,0)),"NÃO ENCONTRADO")</f>
        <v>Serviços</v>
      </c>
      <c r="L20753" s="56" t="str">
        <f>VLOOKUP(K20753,'Base -Receita-Despesa'!$B:$AS,1,FALSE)</f>
        <v>Serviços</v>
      </c>
    </row>
    <row r="20754" spans="1:12" x14ac:dyDescent="0.3">
      <c r="A20754" s="286" t="str">
        <f t="shared" si="648"/>
        <v>2020</v>
      </c>
      <c r="B20754" s="205" t="s">
        <v>691</v>
      </c>
      <c r="C20754" s="205" t="s">
        <v>692</v>
      </c>
      <c r="D20754" s="72" t="str">
        <f t="shared" si="649"/>
        <v>out/2020</v>
      </c>
      <c r="E20754" s="206">
        <v>44127</v>
      </c>
      <c r="F20754" s="205">
        <v>1683</v>
      </c>
      <c r="G20754" s="205" t="s">
        <v>287</v>
      </c>
      <c r="H20754" s="207" t="s">
        <v>3266</v>
      </c>
      <c r="I20754" s="207" t="s">
        <v>241</v>
      </c>
      <c r="J20754" s="208">
        <v>-1600</v>
      </c>
      <c r="K20754" s="79" t="str">
        <f>IFERROR(IFERROR(VLOOKUP(I20754,'DE-PARA'!B:D,3,0),VLOOKUP(I20754,'DE-PARA'!C:D,2,0)),"NÃO ENCONTRADO")</f>
        <v>Materiais</v>
      </c>
      <c r="L20754" s="56" t="str">
        <f>VLOOKUP(K20754,'Base -Receita-Despesa'!$B:$AS,1,FALSE)</f>
        <v>Materiais</v>
      </c>
    </row>
    <row r="20755" spans="1:12" x14ac:dyDescent="0.3">
      <c r="A20755" s="286" t="str">
        <f t="shared" si="648"/>
        <v>2020</v>
      </c>
      <c r="B20755" s="205" t="s">
        <v>691</v>
      </c>
      <c r="C20755" s="205" t="s">
        <v>692</v>
      </c>
      <c r="D20755" s="72" t="str">
        <f t="shared" si="649"/>
        <v>out/2020</v>
      </c>
      <c r="E20755" s="206">
        <v>44127</v>
      </c>
      <c r="F20755" s="205">
        <v>156028</v>
      </c>
      <c r="G20755" s="205" t="s">
        <v>287</v>
      </c>
      <c r="H20755" s="207" t="s">
        <v>2262</v>
      </c>
      <c r="I20755" s="207" t="s">
        <v>247</v>
      </c>
      <c r="J20755" s="208">
        <v>-7122.73</v>
      </c>
      <c r="K20755" s="79" t="str">
        <f>IFERROR(IFERROR(VLOOKUP(I20755,'DE-PARA'!B:D,3,0),VLOOKUP(I20755,'DE-PARA'!C:D,2,0)),"NÃO ENCONTRADO")</f>
        <v>Materiais</v>
      </c>
      <c r="L20755" s="56" t="str">
        <f>VLOOKUP(K20755,'Base -Receita-Despesa'!$B:$AS,1,FALSE)</f>
        <v>Materiais</v>
      </c>
    </row>
    <row r="20756" spans="1:12" x14ac:dyDescent="0.3">
      <c r="A20756" s="286" t="str">
        <f t="shared" si="648"/>
        <v>2020</v>
      </c>
      <c r="B20756" s="205" t="s">
        <v>691</v>
      </c>
      <c r="C20756" s="205" t="s">
        <v>692</v>
      </c>
      <c r="D20756" s="72" t="str">
        <f t="shared" si="649"/>
        <v>out/2020</v>
      </c>
      <c r="E20756" s="206">
        <v>44127</v>
      </c>
      <c r="F20756" s="205">
        <v>155744</v>
      </c>
      <c r="G20756" s="205" t="s">
        <v>287</v>
      </c>
      <c r="H20756" s="207" t="s">
        <v>2262</v>
      </c>
      <c r="I20756" s="207" t="s">
        <v>247</v>
      </c>
      <c r="J20756" s="207">
        <v>-248.5</v>
      </c>
      <c r="K20756" s="79" t="str">
        <f>IFERROR(IFERROR(VLOOKUP(I20756,'DE-PARA'!B:D,3,0),VLOOKUP(I20756,'DE-PARA'!C:D,2,0)),"NÃO ENCONTRADO")</f>
        <v>Materiais</v>
      </c>
      <c r="L20756" s="56" t="str">
        <f>VLOOKUP(K20756,'Base -Receita-Despesa'!$B:$AS,1,FALSE)</f>
        <v>Materiais</v>
      </c>
    </row>
    <row r="20757" spans="1:12" x14ac:dyDescent="0.3">
      <c r="A20757" s="286" t="str">
        <f t="shared" si="648"/>
        <v>2020</v>
      </c>
      <c r="B20757" s="205" t="s">
        <v>691</v>
      </c>
      <c r="C20757" s="205" t="s">
        <v>692</v>
      </c>
      <c r="D20757" s="72" t="str">
        <f t="shared" si="649"/>
        <v>out/2020</v>
      </c>
      <c r="E20757" s="206">
        <v>44127</v>
      </c>
      <c r="F20757" s="205">
        <v>3121</v>
      </c>
      <c r="G20757" s="205" t="s">
        <v>287</v>
      </c>
      <c r="H20757" s="207" t="s">
        <v>2839</v>
      </c>
      <c r="I20757" s="207" t="s">
        <v>240</v>
      </c>
      <c r="J20757" s="208">
        <v>-5136</v>
      </c>
      <c r="K20757" s="79" t="str">
        <f>IFERROR(IFERROR(VLOOKUP(I20757,'DE-PARA'!B:D,3,0),VLOOKUP(I20757,'DE-PARA'!C:D,2,0)),"NÃO ENCONTRADO")</f>
        <v>Materiais</v>
      </c>
      <c r="L20757" s="56" t="str">
        <f>VLOOKUP(K20757,'Base -Receita-Despesa'!$B:$AS,1,FALSE)</f>
        <v>Materiais</v>
      </c>
    </row>
    <row r="20758" spans="1:12" x14ac:dyDescent="0.3">
      <c r="A20758" s="286" t="str">
        <f t="shared" si="648"/>
        <v>2020</v>
      </c>
      <c r="B20758" s="205" t="s">
        <v>691</v>
      </c>
      <c r="C20758" s="205" t="s">
        <v>692</v>
      </c>
      <c r="D20758" s="72" t="str">
        <f t="shared" si="649"/>
        <v>out/2020</v>
      </c>
      <c r="E20758" s="206">
        <v>44127</v>
      </c>
      <c r="F20758" s="205">
        <v>1347787</v>
      </c>
      <c r="G20758" s="205" t="s">
        <v>287</v>
      </c>
      <c r="H20758" s="207" t="s">
        <v>3084</v>
      </c>
      <c r="I20758" s="207" t="s">
        <v>241</v>
      </c>
      <c r="J20758" s="208">
        <v>-5075.04</v>
      </c>
      <c r="K20758" s="79" t="str">
        <f>IFERROR(IFERROR(VLOOKUP(I20758,'DE-PARA'!B:D,3,0),VLOOKUP(I20758,'DE-PARA'!C:D,2,0)),"NÃO ENCONTRADO")</f>
        <v>Materiais</v>
      </c>
      <c r="L20758" s="56" t="str">
        <f>VLOOKUP(K20758,'Base -Receita-Despesa'!$B:$AS,1,FALSE)</f>
        <v>Materiais</v>
      </c>
    </row>
    <row r="20759" spans="1:12" x14ac:dyDescent="0.3">
      <c r="A20759" s="286" t="str">
        <f t="shared" si="648"/>
        <v>2020</v>
      </c>
      <c r="B20759" s="205" t="s">
        <v>691</v>
      </c>
      <c r="C20759" s="205" t="s">
        <v>692</v>
      </c>
      <c r="D20759" s="72" t="str">
        <f t="shared" si="649"/>
        <v>out/2020</v>
      </c>
      <c r="E20759" s="206">
        <v>44127</v>
      </c>
      <c r="F20759" s="205">
        <v>4081</v>
      </c>
      <c r="G20759" s="205" t="s">
        <v>287</v>
      </c>
      <c r="H20759" s="207" t="s">
        <v>3267</v>
      </c>
      <c r="I20759" s="207" t="s">
        <v>253</v>
      </c>
      <c r="J20759" s="207">
        <v>-341.54</v>
      </c>
      <c r="K20759" s="79" t="str">
        <f>IFERROR(IFERROR(VLOOKUP(I20759,'DE-PARA'!B:D,3,0),VLOOKUP(I20759,'DE-PARA'!C:D,2,0)),"NÃO ENCONTRADO")</f>
        <v>Materiais</v>
      </c>
      <c r="L20759" s="56" t="str">
        <f>VLOOKUP(K20759,'Base -Receita-Despesa'!$B:$AS,1,FALSE)</f>
        <v>Materiais</v>
      </c>
    </row>
    <row r="20760" spans="1:12" x14ac:dyDescent="0.3">
      <c r="A20760" s="286" t="str">
        <f t="shared" si="648"/>
        <v>2020</v>
      </c>
      <c r="B20760" s="205" t="s">
        <v>691</v>
      </c>
      <c r="C20760" s="205" t="s">
        <v>692</v>
      </c>
      <c r="D20760" s="72" t="str">
        <f t="shared" si="649"/>
        <v>out/2020</v>
      </c>
      <c r="E20760" s="206">
        <v>44127</v>
      </c>
      <c r="F20760" s="205">
        <v>4110</v>
      </c>
      <c r="G20760" s="205" t="s">
        <v>287</v>
      </c>
      <c r="H20760" s="207" t="s">
        <v>3267</v>
      </c>
      <c r="I20760" s="207" t="s">
        <v>253</v>
      </c>
      <c r="J20760" s="207">
        <v>-464.64</v>
      </c>
      <c r="K20760" s="79" t="str">
        <f>IFERROR(IFERROR(VLOOKUP(I20760,'DE-PARA'!B:D,3,0),VLOOKUP(I20760,'DE-PARA'!C:D,2,0)),"NÃO ENCONTRADO")</f>
        <v>Materiais</v>
      </c>
      <c r="L20760" s="56" t="str">
        <f>VLOOKUP(K20760,'Base -Receita-Despesa'!$B:$AS,1,FALSE)</f>
        <v>Materiais</v>
      </c>
    </row>
    <row r="20761" spans="1:12" x14ac:dyDescent="0.3">
      <c r="A20761" s="286" t="str">
        <f t="shared" si="648"/>
        <v>2020</v>
      </c>
      <c r="B20761" s="205" t="s">
        <v>691</v>
      </c>
      <c r="C20761" s="205" t="s">
        <v>692</v>
      </c>
      <c r="D20761" s="72" t="str">
        <f t="shared" si="649"/>
        <v>out/2020</v>
      </c>
      <c r="E20761" s="206">
        <v>44127</v>
      </c>
      <c r="F20761" s="205" t="s">
        <v>3268</v>
      </c>
      <c r="G20761" s="205" t="s">
        <v>287</v>
      </c>
      <c r="H20761" s="207" t="s">
        <v>3269</v>
      </c>
      <c r="I20761" s="207" t="s">
        <v>273</v>
      </c>
      <c r="J20761" s="208">
        <v>-150000</v>
      </c>
      <c r="K20761" s="79" t="str">
        <f>IFERROR(IFERROR(VLOOKUP(I20761,'DE-PARA'!B:D,3,0),VLOOKUP(I20761,'DE-PARA'!C:D,2,0)),"NÃO ENCONTRADO")</f>
        <v>Outras Saídas</v>
      </c>
      <c r="L20761" s="56" t="str">
        <f>VLOOKUP(K20761,'Base -Receita-Despesa'!$B:$AS,1,FALSE)</f>
        <v>Outras Saídas</v>
      </c>
    </row>
    <row r="20762" spans="1:12" x14ac:dyDescent="0.3">
      <c r="A20762" s="286" t="str">
        <f t="shared" si="648"/>
        <v>2020</v>
      </c>
      <c r="B20762" s="205" t="s">
        <v>691</v>
      </c>
      <c r="C20762" s="205" t="s">
        <v>692</v>
      </c>
      <c r="D20762" s="72" t="str">
        <f t="shared" si="649"/>
        <v>out/2020</v>
      </c>
      <c r="E20762" s="206">
        <v>44127</v>
      </c>
      <c r="F20762" s="205">
        <v>80317</v>
      </c>
      <c r="G20762" s="205" t="s">
        <v>287</v>
      </c>
      <c r="H20762" s="207" t="s">
        <v>2780</v>
      </c>
      <c r="I20762" s="207" t="s">
        <v>240</v>
      </c>
      <c r="J20762" s="208">
        <v>-19515.25</v>
      </c>
      <c r="K20762" s="79" t="str">
        <f>IFERROR(IFERROR(VLOOKUP(I20762,'DE-PARA'!B:D,3,0),VLOOKUP(I20762,'DE-PARA'!C:D,2,0)),"NÃO ENCONTRADO")</f>
        <v>Materiais</v>
      </c>
      <c r="L20762" s="56" t="str">
        <f>VLOOKUP(K20762,'Base -Receita-Despesa'!$B:$AS,1,FALSE)</f>
        <v>Materiais</v>
      </c>
    </row>
    <row r="20763" spans="1:12" x14ac:dyDescent="0.3">
      <c r="A20763" s="286" t="str">
        <f t="shared" si="648"/>
        <v>2020</v>
      </c>
      <c r="B20763" s="205" t="s">
        <v>691</v>
      </c>
      <c r="C20763" s="205" t="s">
        <v>692</v>
      </c>
      <c r="D20763" s="72" t="str">
        <f t="shared" si="649"/>
        <v>out/2020</v>
      </c>
      <c r="E20763" s="206">
        <v>44127</v>
      </c>
      <c r="F20763" s="205" t="s">
        <v>172</v>
      </c>
      <c r="G20763" s="205" t="s">
        <v>287</v>
      </c>
      <c r="H20763" s="207" t="s">
        <v>3195</v>
      </c>
      <c r="I20763" s="207" t="s">
        <v>126</v>
      </c>
      <c r="J20763" s="208">
        <v>-1337.73</v>
      </c>
      <c r="K20763" s="79" t="str">
        <f>IFERROR(IFERROR(VLOOKUP(I20763,'DE-PARA'!B:D,3,0),VLOOKUP(I20763,'DE-PARA'!C:D,2,0)),"NÃO ENCONTRADO")</f>
        <v>Rescisões Trabalhistas</v>
      </c>
      <c r="L20763" s="56" t="str">
        <f>VLOOKUP(K20763,'Base -Receita-Despesa'!$B:$AS,1,FALSE)</f>
        <v>Rescisões Trabalhistas</v>
      </c>
    </row>
    <row r="20764" spans="1:12" x14ac:dyDescent="0.3">
      <c r="A20764" s="286" t="str">
        <f t="shared" si="648"/>
        <v>2020</v>
      </c>
      <c r="B20764" s="205" t="s">
        <v>691</v>
      </c>
      <c r="C20764" s="205" t="s">
        <v>692</v>
      </c>
      <c r="D20764" s="72" t="str">
        <f t="shared" si="649"/>
        <v>out/2020</v>
      </c>
      <c r="E20764" s="206">
        <v>44127</v>
      </c>
      <c r="F20764" s="205" t="s">
        <v>172</v>
      </c>
      <c r="G20764" s="205" t="s">
        <v>287</v>
      </c>
      <c r="H20764" s="207" t="s">
        <v>3270</v>
      </c>
      <c r="I20764" s="207" t="s">
        <v>126</v>
      </c>
      <c r="J20764" s="208">
        <v>-1568.05</v>
      </c>
      <c r="K20764" s="79" t="str">
        <f>IFERROR(IFERROR(VLOOKUP(I20764,'DE-PARA'!B:D,3,0),VLOOKUP(I20764,'DE-PARA'!C:D,2,0)),"NÃO ENCONTRADO")</f>
        <v>Rescisões Trabalhistas</v>
      </c>
      <c r="L20764" s="56" t="str">
        <f>VLOOKUP(K20764,'Base -Receita-Despesa'!$B:$AS,1,FALSE)</f>
        <v>Rescisões Trabalhistas</v>
      </c>
    </row>
    <row r="20765" spans="1:12" x14ac:dyDescent="0.3">
      <c r="A20765" s="286" t="str">
        <f t="shared" si="648"/>
        <v>2020</v>
      </c>
      <c r="B20765" s="205" t="s">
        <v>691</v>
      </c>
      <c r="C20765" s="205" t="s">
        <v>692</v>
      </c>
      <c r="D20765" s="72" t="str">
        <f t="shared" si="649"/>
        <v>out/2020</v>
      </c>
      <c r="E20765" s="206">
        <v>44127</v>
      </c>
      <c r="F20765" s="205" t="s">
        <v>210</v>
      </c>
      <c r="G20765" s="205" t="s">
        <v>287</v>
      </c>
      <c r="H20765" s="207" t="s">
        <v>196</v>
      </c>
      <c r="I20765" s="207" t="s">
        <v>130</v>
      </c>
      <c r="J20765" s="207">
        <v>-10</v>
      </c>
      <c r="K20765" s="79" t="str">
        <f>IFERROR(IFERROR(VLOOKUP(I20765,'DE-PARA'!B:D,3,0),VLOOKUP(I20765,'DE-PARA'!C:D,2,0)),"NÃO ENCONTRADO")</f>
        <v>Outras Saídas</v>
      </c>
      <c r="L20765" s="56" t="str">
        <f>VLOOKUP(K20765,'Base -Receita-Despesa'!$B:$AS,1,FALSE)</f>
        <v>Outras Saídas</v>
      </c>
    </row>
    <row r="20766" spans="1:12" x14ac:dyDescent="0.3">
      <c r="A20766" s="286" t="str">
        <f t="shared" si="648"/>
        <v>2020</v>
      </c>
      <c r="B20766" s="205" t="s">
        <v>691</v>
      </c>
      <c r="C20766" s="205" t="s">
        <v>692</v>
      </c>
      <c r="D20766" s="72" t="str">
        <f t="shared" si="649"/>
        <v>out/2020</v>
      </c>
      <c r="E20766" s="206">
        <v>44127</v>
      </c>
      <c r="F20766" s="205" t="s">
        <v>210</v>
      </c>
      <c r="G20766" s="205" t="s">
        <v>287</v>
      </c>
      <c r="H20766" s="207" t="s">
        <v>196</v>
      </c>
      <c r="I20766" s="207" t="s">
        <v>130</v>
      </c>
      <c r="J20766" s="207">
        <v>-10</v>
      </c>
      <c r="K20766" s="79" t="str">
        <f>IFERROR(IFERROR(VLOOKUP(I20766,'DE-PARA'!B:D,3,0),VLOOKUP(I20766,'DE-PARA'!C:D,2,0)),"NÃO ENCONTRADO")</f>
        <v>Outras Saídas</v>
      </c>
      <c r="L20766" s="56" t="str">
        <f>VLOOKUP(K20766,'Base -Receita-Despesa'!$B:$AS,1,FALSE)</f>
        <v>Outras Saídas</v>
      </c>
    </row>
    <row r="20767" spans="1:12" x14ac:dyDescent="0.3">
      <c r="A20767" s="286" t="str">
        <f t="shared" si="648"/>
        <v>2020</v>
      </c>
      <c r="B20767" s="205" t="s">
        <v>691</v>
      </c>
      <c r="C20767" s="205" t="s">
        <v>692</v>
      </c>
      <c r="D20767" s="72" t="str">
        <f t="shared" si="649"/>
        <v>out/2020</v>
      </c>
      <c r="E20767" s="206">
        <v>44127</v>
      </c>
      <c r="F20767" s="205" t="s">
        <v>210</v>
      </c>
      <c r="G20767" s="205" t="s">
        <v>287</v>
      </c>
      <c r="H20767" s="207" t="s">
        <v>196</v>
      </c>
      <c r="I20767" s="207" t="s">
        <v>130</v>
      </c>
      <c r="J20767" s="207">
        <v>-10</v>
      </c>
      <c r="K20767" s="79" t="str">
        <f>IFERROR(IFERROR(VLOOKUP(I20767,'DE-PARA'!B:D,3,0),VLOOKUP(I20767,'DE-PARA'!C:D,2,0)),"NÃO ENCONTRADO")</f>
        <v>Outras Saídas</v>
      </c>
      <c r="L20767" s="56" t="str">
        <f>VLOOKUP(K20767,'Base -Receita-Despesa'!$B:$AS,1,FALSE)</f>
        <v>Outras Saídas</v>
      </c>
    </row>
    <row r="20768" spans="1:12" x14ac:dyDescent="0.3">
      <c r="A20768" s="286" t="str">
        <f t="shared" si="648"/>
        <v>2020</v>
      </c>
      <c r="B20768" s="205" t="s">
        <v>691</v>
      </c>
      <c r="C20768" s="205" t="s">
        <v>692</v>
      </c>
      <c r="D20768" s="72" t="str">
        <f t="shared" si="649"/>
        <v>out/2020</v>
      </c>
      <c r="E20768" s="206">
        <v>44127</v>
      </c>
      <c r="F20768" s="205" t="s">
        <v>210</v>
      </c>
      <c r="G20768" s="205" t="s">
        <v>287</v>
      </c>
      <c r="H20768" s="207" t="s">
        <v>196</v>
      </c>
      <c r="I20768" s="207" t="s">
        <v>130</v>
      </c>
      <c r="J20768" s="207">
        <v>-10</v>
      </c>
      <c r="K20768" s="79" t="str">
        <f>IFERROR(IFERROR(VLOOKUP(I20768,'DE-PARA'!B:D,3,0),VLOOKUP(I20768,'DE-PARA'!C:D,2,0)),"NÃO ENCONTRADO")</f>
        <v>Outras Saídas</v>
      </c>
      <c r="L20768" s="56" t="str">
        <f>VLOOKUP(K20768,'Base -Receita-Despesa'!$B:$AS,1,FALSE)</f>
        <v>Outras Saídas</v>
      </c>
    </row>
    <row r="20769" spans="1:12" x14ac:dyDescent="0.3">
      <c r="A20769" s="286" t="str">
        <f t="shared" si="648"/>
        <v>2020</v>
      </c>
      <c r="B20769" s="205" t="s">
        <v>691</v>
      </c>
      <c r="C20769" s="205" t="s">
        <v>692</v>
      </c>
      <c r="D20769" s="72" t="str">
        <f t="shared" si="649"/>
        <v>out/2020</v>
      </c>
      <c r="E20769" s="206">
        <v>44127</v>
      </c>
      <c r="F20769" s="205" t="s">
        <v>210</v>
      </c>
      <c r="G20769" s="205" t="s">
        <v>287</v>
      </c>
      <c r="H20769" s="207" t="s">
        <v>196</v>
      </c>
      <c r="I20769" s="207" t="s">
        <v>130</v>
      </c>
      <c r="J20769" s="207">
        <v>-10</v>
      </c>
      <c r="K20769" s="79" t="str">
        <f>IFERROR(IFERROR(VLOOKUP(I20769,'DE-PARA'!B:D,3,0),VLOOKUP(I20769,'DE-PARA'!C:D,2,0)),"NÃO ENCONTRADO")</f>
        <v>Outras Saídas</v>
      </c>
      <c r="L20769" s="56" t="str">
        <f>VLOOKUP(K20769,'Base -Receita-Despesa'!$B:$AS,1,FALSE)</f>
        <v>Outras Saídas</v>
      </c>
    </row>
    <row r="20770" spans="1:12" x14ac:dyDescent="0.3">
      <c r="A20770" s="286" t="str">
        <f t="shared" si="648"/>
        <v>2020</v>
      </c>
      <c r="B20770" s="205" t="s">
        <v>691</v>
      </c>
      <c r="C20770" s="205" t="s">
        <v>692</v>
      </c>
      <c r="D20770" s="72" t="str">
        <f t="shared" si="649"/>
        <v>out/2020</v>
      </c>
      <c r="E20770" s="206">
        <v>44127</v>
      </c>
      <c r="F20770" s="205" t="s">
        <v>210</v>
      </c>
      <c r="G20770" s="205" t="s">
        <v>287</v>
      </c>
      <c r="H20770" s="207" t="s">
        <v>196</v>
      </c>
      <c r="I20770" s="207" t="s">
        <v>130</v>
      </c>
      <c r="J20770" s="207">
        <v>-10</v>
      </c>
      <c r="K20770" s="79" t="str">
        <f>IFERROR(IFERROR(VLOOKUP(I20770,'DE-PARA'!B:D,3,0),VLOOKUP(I20770,'DE-PARA'!C:D,2,0)),"NÃO ENCONTRADO")</f>
        <v>Outras Saídas</v>
      </c>
      <c r="L20770" s="56" t="str">
        <f>VLOOKUP(K20770,'Base -Receita-Despesa'!$B:$AS,1,FALSE)</f>
        <v>Outras Saídas</v>
      </c>
    </row>
    <row r="20771" spans="1:12" x14ac:dyDescent="0.3">
      <c r="A20771" s="286" t="str">
        <f t="shared" si="648"/>
        <v>2020</v>
      </c>
      <c r="B20771" s="205" t="s">
        <v>691</v>
      </c>
      <c r="C20771" s="205" t="s">
        <v>692</v>
      </c>
      <c r="D20771" s="72" t="str">
        <f t="shared" si="649"/>
        <v>out/2020</v>
      </c>
      <c r="E20771" s="206">
        <v>44127</v>
      </c>
      <c r="F20771" s="205" t="s">
        <v>210</v>
      </c>
      <c r="G20771" s="205" t="s">
        <v>287</v>
      </c>
      <c r="H20771" s="207" t="s">
        <v>196</v>
      </c>
      <c r="I20771" s="207" t="s">
        <v>130</v>
      </c>
      <c r="J20771" s="207">
        <v>-10</v>
      </c>
      <c r="K20771" s="79" t="str">
        <f>IFERROR(IFERROR(VLOOKUP(I20771,'DE-PARA'!B:D,3,0),VLOOKUP(I20771,'DE-PARA'!C:D,2,0)),"NÃO ENCONTRADO")</f>
        <v>Outras Saídas</v>
      </c>
      <c r="L20771" s="56" t="str">
        <f>VLOOKUP(K20771,'Base -Receita-Despesa'!$B:$AS,1,FALSE)</f>
        <v>Outras Saídas</v>
      </c>
    </row>
    <row r="20772" spans="1:12" x14ac:dyDescent="0.3">
      <c r="A20772" s="286" t="str">
        <f t="shared" si="648"/>
        <v>2020</v>
      </c>
      <c r="B20772" s="205" t="s">
        <v>691</v>
      </c>
      <c r="C20772" s="205" t="s">
        <v>692</v>
      </c>
      <c r="D20772" s="72" t="str">
        <f t="shared" si="649"/>
        <v>out/2020</v>
      </c>
      <c r="E20772" s="206">
        <v>44127</v>
      </c>
      <c r="F20772" s="205" t="s">
        <v>210</v>
      </c>
      <c r="G20772" s="205" t="s">
        <v>287</v>
      </c>
      <c r="H20772" s="207" t="s">
        <v>196</v>
      </c>
      <c r="I20772" s="207" t="s">
        <v>130</v>
      </c>
      <c r="J20772" s="207">
        <v>-10</v>
      </c>
      <c r="K20772" s="79" t="str">
        <f>IFERROR(IFERROR(VLOOKUP(I20772,'DE-PARA'!B:D,3,0),VLOOKUP(I20772,'DE-PARA'!C:D,2,0)),"NÃO ENCONTRADO")</f>
        <v>Outras Saídas</v>
      </c>
      <c r="L20772" s="56" t="str">
        <f>VLOOKUP(K20772,'Base -Receita-Despesa'!$B:$AS,1,FALSE)</f>
        <v>Outras Saídas</v>
      </c>
    </row>
    <row r="20773" spans="1:12" x14ac:dyDescent="0.3">
      <c r="A20773" s="286" t="str">
        <f t="shared" si="648"/>
        <v>2020</v>
      </c>
      <c r="B20773" s="205" t="s">
        <v>691</v>
      </c>
      <c r="C20773" s="205" t="s">
        <v>692</v>
      </c>
      <c r="D20773" s="72" t="str">
        <f t="shared" si="649"/>
        <v>out/2020</v>
      </c>
      <c r="E20773" s="206">
        <v>44127</v>
      </c>
      <c r="F20773" s="205" t="s">
        <v>210</v>
      </c>
      <c r="G20773" s="205" t="s">
        <v>287</v>
      </c>
      <c r="H20773" s="207" t="s">
        <v>196</v>
      </c>
      <c r="I20773" s="207" t="s">
        <v>130</v>
      </c>
      <c r="J20773" s="207">
        <v>-10</v>
      </c>
      <c r="K20773" s="79" t="str">
        <f>IFERROR(IFERROR(VLOOKUP(I20773,'DE-PARA'!B:D,3,0),VLOOKUP(I20773,'DE-PARA'!C:D,2,0)),"NÃO ENCONTRADO")</f>
        <v>Outras Saídas</v>
      </c>
      <c r="L20773" s="56" t="str">
        <f>VLOOKUP(K20773,'Base -Receita-Despesa'!$B:$AS,1,FALSE)</f>
        <v>Outras Saídas</v>
      </c>
    </row>
    <row r="20774" spans="1:12" x14ac:dyDescent="0.3">
      <c r="A20774" s="286" t="str">
        <f t="shared" si="648"/>
        <v>2020</v>
      </c>
      <c r="B20774" s="205" t="s">
        <v>691</v>
      </c>
      <c r="C20774" s="205" t="s">
        <v>692</v>
      </c>
      <c r="D20774" s="72" t="str">
        <f t="shared" si="649"/>
        <v>out/2020</v>
      </c>
      <c r="E20774" s="206">
        <v>44127</v>
      </c>
      <c r="F20774" s="205" t="s">
        <v>210</v>
      </c>
      <c r="G20774" s="205" t="s">
        <v>287</v>
      </c>
      <c r="H20774" s="207" t="s">
        <v>196</v>
      </c>
      <c r="I20774" s="207" t="s">
        <v>130</v>
      </c>
      <c r="J20774" s="207">
        <v>-10</v>
      </c>
      <c r="K20774" s="79" t="str">
        <f>IFERROR(IFERROR(VLOOKUP(I20774,'DE-PARA'!B:D,3,0),VLOOKUP(I20774,'DE-PARA'!C:D,2,0)),"NÃO ENCONTRADO")</f>
        <v>Outras Saídas</v>
      </c>
      <c r="L20774" s="56" t="str">
        <f>VLOOKUP(K20774,'Base -Receita-Despesa'!$B:$AS,1,FALSE)</f>
        <v>Outras Saídas</v>
      </c>
    </row>
    <row r="20775" spans="1:12" x14ac:dyDescent="0.3">
      <c r="A20775" s="286" t="str">
        <f t="shared" si="648"/>
        <v>2020</v>
      </c>
      <c r="B20775" s="205" t="s">
        <v>691</v>
      </c>
      <c r="C20775" s="205" t="s">
        <v>692</v>
      </c>
      <c r="D20775" s="72" t="str">
        <f t="shared" si="649"/>
        <v>out/2020</v>
      </c>
      <c r="E20775" s="206">
        <v>44130</v>
      </c>
      <c r="F20775" s="205" t="s">
        <v>1670</v>
      </c>
      <c r="G20775" s="205" t="s">
        <v>287</v>
      </c>
      <c r="H20775" s="207" t="s">
        <v>3270</v>
      </c>
      <c r="I20775" s="207" t="s">
        <v>126</v>
      </c>
      <c r="J20775" s="207">
        <v>-359.42</v>
      </c>
      <c r="K20775" s="79" t="str">
        <f>IFERROR(IFERROR(VLOOKUP(I20775,'DE-PARA'!B:D,3,0),VLOOKUP(I20775,'DE-PARA'!C:D,2,0)),"NÃO ENCONTRADO")</f>
        <v>Rescisões Trabalhistas</v>
      </c>
      <c r="L20775" s="56" t="str">
        <f>VLOOKUP(K20775,'Base -Receita-Despesa'!$B:$AS,1,FALSE)</f>
        <v>Rescisões Trabalhistas</v>
      </c>
    </row>
    <row r="20776" spans="1:12" x14ac:dyDescent="0.3">
      <c r="A20776" s="286" t="str">
        <f t="shared" si="648"/>
        <v>2020</v>
      </c>
      <c r="B20776" s="205" t="s">
        <v>691</v>
      </c>
      <c r="C20776" s="205" t="s">
        <v>692</v>
      </c>
      <c r="D20776" s="72" t="str">
        <f t="shared" si="649"/>
        <v>out/2020</v>
      </c>
      <c r="E20776" s="206">
        <v>44130</v>
      </c>
      <c r="F20776" s="205" t="s">
        <v>1670</v>
      </c>
      <c r="G20776" s="205" t="s">
        <v>287</v>
      </c>
      <c r="H20776" s="207" t="s">
        <v>3265</v>
      </c>
      <c r="I20776" s="207" t="s">
        <v>126</v>
      </c>
      <c r="J20776" s="207">
        <v>-177.95</v>
      </c>
      <c r="K20776" s="79" t="str">
        <f>IFERROR(IFERROR(VLOOKUP(I20776,'DE-PARA'!B:D,3,0),VLOOKUP(I20776,'DE-PARA'!C:D,2,0)),"NÃO ENCONTRADO")</f>
        <v>Rescisões Trabalhistas</v>
      </c>
      <c r="L20776" s="56" t="str">
        <f>VLOOKUP(K20776,'Base -Receita-Despesa'!$B:$AS,1,FALSE)</f>
        <v>Rescisões Trabalhistas</v>
      </c>
    </row>
    <row r="20777" spans="1:12" x14ac:dyDescent="0.3">
      <c r="A20777" s="286" t="str">
        <f t="shared" si="648"/>
        <v>2020</v>
      </c>
      <c r="B20777" s="205" t="s">
        <v>691</v>
      </c>
      <c r="C20777" s="205" t="s">
        <v>692</v>
      </c>
      <c r="D20777" s="72" t="str">
        <f t="shared" si="649"/>
        <v>out/2020</v>
      </c>
      <c r="E20777" s="206">
        <v>44130</v>
      </c>
      <c r="F20777" s="205">
        <v>903906</v>
      </c>
      <c r="G20777" s="205" t="s">
        <v>313</v>
      </c>
      <c r="H20777" s="207" t="s">
        <v>3061</v>
      </c>
      <c r="I20777" s="207" t="s">
        <v>240</v>
      </c>
      <c r="J20777" s="208">
        <v>-5817.57</v>
      </c>
      <c r="K20777" s="79" t="str">
        <f>IFERROR(IFERROR(VLOOKUP(I20777,'DE-PARA'!B:D,3,0),VLOOKUP(I20777,'DE-PARA'!C:D,2,0)),"NÃO ENCONTRADO")</f>
        <v>Materiais</v>
      </c>
      <c r="L20777" s="56" t="str">
        <f>VLOOKUP(K20777,'Base -Receita-Despesa'!$B:$AS,1,FALSE)</f>
        <v>Materiais</v>
      </c>
    </row>
    <row r="20778" spans="1:12" x14ac:dyDescent="0.3">
      <c r="A20778" s="286" t="str">
        <f t="shared" si="648"/>
        <v>2020</v>
      </c>
      <c r="B20778" s="205" t="s">
        <v>691</v>
      </c>
      <c r="C20778" s="205" t="s">
        <v>692</v>
      </c>
      <c r="D20778" s="72" t="str">
        <f t="shared" si="649"/>
        <v>out/2020</v>
      </c>
      <c r="E20778" s="206">
        <v>44130</v>
      </c>
      <c r="F20778" s="205">
        <v>903917</v>
      </c>
      <c r="G20778" s="205" t="s">
        <v>313</v>
      </c>
      <c r="H20778" s="207" t="s">
        <v>3061</v>
      </c>
      <c r="I20778" s="207" t="s">
        <v>241</v>
      </c>
      <c r="J20778" s="208">
        <v>-3024.1</v>
      </c>
      <c r="K20778" s="79" t="str">
        <f>IFERROR(IFERROR(VLOOKUP(I20778,'DE-PARA'!B:D,3,0),VLOOKUP(I20778,'DE-PARA'!C:D,2,0)),"NÃO ENCONTRADO")</f>
        <v>Materiais</v>
      </c>
      <c r="L20778" s="56" t="str">
        <f>VLOOKUP(K20778,'Base -Receita-Despesa'!$B:$AS,1,FALSE)</f>
        <v>Materiais</v>
      </c>
    </row>
    <row r="20779" spans="1:12" x14ac:dyDescent="0.3">
      <c r="A20779" s="286" t="str">
        <f t="shared" si="648"/>
        <v>2020</v>
      </c>
      <c r="B20779" s="205" t="s">
        <v>691</v>
      </c>
      <c r="C20779" s="205" t="s">
        <v>692</v>
      </c>
      <c r="D20779" s="72" t="str">
        <f t="shared" si="649"/>
        <v>out/2020</v>
      </c>
      <c r="E20779" s="206">
        <v>44130</v>
      </c>
      <c r="F20779" s="205">
        <v>903905</v>
      </c>
      <c r="G20779" s="205" t="s">
        <v>313</v>
      </c>
      <c r="H20779" s="207" t="s">
        <v>3061</v>
      </c>
      <c r="I20779" s="207" t="s">
        <v>241</v>
      </c>
      <c r="J20779" s="208">
        <v>-3958.96</v>
      </c>
      <c r="K20779" s="79" t="str">
        <f>IFERROR(IFERROR(VLOOKUP(I20779,'DE-PARA'!B:D,3,0),VLOOKUP(I20779,'DE-PARA'!C:D,2,0)),"NÃO ENCONTRADO")</f>
        <v>Materiais</v>
      </c>
      <c r="L20779" s="56" t="str">
        <f>VLOOKUP(K20779,'Base -Receita-Despesa'!$B:$AS,1,FALSE)</f>
        <v>Materiais</v>
      </c>
    </row>
    <row r="20780" spans="1:12" x14ac:dyDescent="0.3">
      <c r="A20780" s="286" t="str">
        <f t="shared" si="648"/>
        <v>2020</v>
      </c>
      <c r="B20780" s="205" t="s">
        <v>691</v>
      </c>
      <c r="C20780" s="205" t="s">
        <v>692</v>
      </c>
      <c r="D20780" s="72" t="str">
        <f t="shared" si="649"/>
        <v>out/2020</v>
      </c>
      <c r="E20780" s="206">
        <v>44130</v>
      </c>
      <c r="F20780" s="205">
        <v>124782</v>
      </c>
      <c r="G20780" s="205" t="s">
        <v>287</v>
      </c>
      <c r="H20780" s="207" t="s">
        <v>1714</v>
      </c>
      <c r="I20780" s="207" t="s">
        <v>146</v>
      </c>
      <c r="J20780" s="208">
        <v>-7113.43</v>
      </c>
      <c r="K20780" s="79" t="str">
        <f>IFERROR(IFERROR(VLOOKUP(I20780,'DE-PARA'!B:D,3,0),VLOOKUP(I20780,'DE-PARA'!C:D,2,0)),"NÃO ENCONTRADO")</f>
        <v>Serviços</v>
      </c>
      <c r="L20780" s="56" t="str">
        <f>VLOOKUP(K20780,'Base -Receita-Despesa'!$B:$AS,1,FALSE)</f>
        <v>Serviços</v>
      </c>
    </row>
    <row r="20781" spans="1:12" x14ac:dyDescent="0.3">
      <c r="A20781" s="286" t="str">
        <f t="shared" si="648"/>
        <v>2020</v>
      </c>
      <c r="B20781" s="205" t="s">
        <v>691</v>
      </c>
      <c r="C20781" s="205" t="s">
        <v>692</v>
      </c>
      <c r="D20781" s="72" t="str">
        <f t="shared" si="649"/>
        <v>out/2020</v>
      </c>
      <c r="E20781" s="206">
        <v>44130</v>
      </c>
      <c r="F20781" s="205" t="s">
        <v>172</v>
      </c>
      <c r="G20781" s="205" t="s">
        <v>287</v>
      </c>
      <c r="H20781" s="207" t="s">
        <v>781</v>
      </c>
      <c r="I20781" s="207" t="s">
        <v>126</v>
      </c>
      <c r="J20781" s="208">
        <v>-2495.2399999999998</v>
      </c>
      <c r="K20781" s="79" t="str">
        <f>IFERROR(IFERROR(VLOOKUP(I20781,'DE-PARA'!B:D,3,0),VLOOKUP(I20781,'DE-PARA'!C:D,2,0)),"NÃO ENCONTRADO")</f>
        <v>Rescisões Trabalhistas</v>
      </c>
      <c r="L20781" s="56" t="str">
        <f>VLOOKUP(K20781,'Base -Receita-Despesa'!$B:$AS,1,FALSE)</f>
        <v>Rescisões Trabalhistas</v>
      </c>
    </row>
    <row r="20782" spans="1:12" x14ac:dyDescent="0.3">
      <c r="A20782" s="286" t="str">
        <f t="shared" si="648"/>
        <v>2020</v>
      </c>
      <c r="B20782" s="205" t="s">
        <v>691</v>
      </c>
      <c r="C20782" s="205" t="s">
        <v>692</v>
      </c>
      <c r="D20782" s="72" t="str">
        <f t="shared" si="649"/>
        <v>out/2020</v>
      </c>
      <c r="E20782" s="206">
        <v>44130</v>
      </c>
      <c r="F20782" s="205" t="s">
        <v>210</v>
      </c>
      <c r="G20782" s="205" t="s">
        <v>287</v>
      </c>
      <c r="H20782" s="207" t="s">
        <v>196</v>
      </c>
      <c r="I20782" s="207" t="s">
        <v>130</v>
      </c>
      <c r="J20782" s="207">
        <v>-10</v>
      </c>
      <c r="K20782" s="79" t="str">
        <f>IFERROR(IFERROR(VLOOKUP(I20782,'DE-PARA'!B:D,3,0),VLOOKUP(I20782,'DE-PARA'!C:D,2,0)),"NÃO ENCONTRADO")</f>
        <v>Outras Saídas</v>
      </c>
      <c r="L20782" s="56" t="str">
        <f>VLOOKUP(K20782,'Base -Receita-Despesa'!$B:$AS,1,FALSE)</f>
        <v>Outras Saídas</v>
      </c>
    </row>
    <row r="20783" spans="1:12" x14ac:dyDescent="0.3">
      <c r="A20783" s="286" t="str">
        <f t="shared" si="648"/>
        <v>2020</v>
      </c>
      <c r="B20783" s="205" t="s">
        <v>691</v>
      </c>
      <c r="C20783" s="205" t="s">
        <v>692</v>
      </c>
      <c r="D20783" s="72" t="str">
        <f t="shared" si="649"/>
        <v>out/2020</v>
      </c>
      <c r="E20783" s="206">
        <v>44130</v>
      </c>
      <c r="F20783" s="205" t="s">
        <v>210</v>
      </c>
      <c r="G20783" s="205" t="s">
        <v>287</v>
      </c>
      <c r="H20783" s="207" t="s">
        <v>196</v>
      </c>
      <c r="I20783" s="207" t="s">
        <v>130</v>
      </c>
      <c r="J20783" s="207">
        <v>-10</v>
      </c>
      <c r="K20783" s="79" t="str">
        <f>IFERROR(IFERROR(VLOOKUP(I20783,'DE-PARA'!B:D,3,0),VLOOKUP(I20783,'DE-PARA'!C:D,2,0)),"NÃO ENCONTRADO")</f>
        <v>Outras Saídas</v>
      </c>
      <c r="L20783" s="56" t="str">
        <f>VLOOKUP(K20783,'Base -Receita-Despesa'!$B:$AS,1,FALSE)</f>
        <v>Outras Saídas</v>
      </c>
    </row>
    <row r="20784" spans="1:12" x14ac:dyDescent="0.3">
      <c r="A20784" s="286" t="str">
        <f t="shared" si="648"/>
        <v>2020</v>
      </c>
      <c r="B20784" s="205" t="s">
        <v>691</v>
      </c>
      <c r="C20784" s="205" t="s">
        <v>692</v>
      </c>
      <c r="D20784" s="72" t="str">
        <f t="shared" si="649"/>
        <v>out/2020</v>
      </c>
      <c r="E20784" s="206">
        <v>44131</v>
      </c>
      <c r="F20784" s="205">
        <v>17537</v>
      </c>
      <c r="G20784" s="205" t="s">
        <v>287</v>
      </c>
      <c r="H20784" s="207" t="s">
        <v>3167</v>
      </c>
      <c r="I20784" s="207" t="s">
        <v>248</v>
      </c>
      <c r="J20784" s="208">
        <v>-4160.6000000000004</v>
      </c>
      <c r="K20784" s="79" t="str">
        <f>IFERROR(IFERROR(VLOOKUP(I20784,'DE-PARA'!B:D,3,0),VLOOKUP(I20784,'DE-PARA'!C:D,2,0)),"NÃO ENCONTRADO")</f>
        <v>Materiais</v>
      </c>
      <c r="L20784" s="56" t="str">
        <f>VLOOKUP(K20784,'Base -Receita-Despesa'!$B:$AS,1,FALSE)</f>
        <v>Materiais</v>
      </c>
    </row>
    <row r="20785" spans="1:12" x14ac:dyDescent="0.3">
      <c r="A20785" s="286" t="str">
        <f t="shared" si="648"/>
        <v>2020</v>
      </c>
      <c r="B20785" s="205" t="s">
        <v>691</v>
      </c>
      <c r="C20785" s="205" t="s">
        <v>692</v>
      </c>
      <c r="D20785" s="72" t="str">
        <f t="shared" si="649"/>
        <v>out/2020</v>
      </c>
      <c r="E20785" s="206">
        <v>44131</v>
      </c>
      <c r="F20785" s="205">
        <v>13424</v>
      </c>
      <c r="G20785" s="205" t="s">
        <v>287</v>
      </c>
      <c r="H20785" s="207" t="s">
        <v>3271</v>
      </c>
      <c r="I20785" s="207" t="s">
        <v>253</v>
      </c>
      <c r="J20785" s="207">
        <v>-595.29999999999995</v>
      </c>
      <c r="K20785" s="79" t="str">
        <f>IFERROR(IFERROR(VLOOKUP(I20785,'DE-PARA'!B:D,3,0),VLOOKUP(I20785,'DE-PARA'!C:D,2,0)),"NÃO ENCONTRADO")</f>
        <v>Materiais</v>
      </c>
      <c r="L20785" s="56" t="str">
        <f>VLOOKUP(K20785,'Base -Receita-Despesa'!$B:$AS,1,FALSE)</f>
        <v>Materiais</v>
      </c>
    </row>
    <row r="20786" spans="1:12" x14ac:dyDescent="0.3">
      <c r="A20786" s="286" t="str">
        <f t="shared" si="648"/>
        <v>2020</v>
      </c>
      <c r="B20786" s="205" t="s">
        <v>691</v>
      </c>
      <c r="C20786" s="205" t="s">
        <v>692</v>
      </c>
      <c r="D20786" s="72" t="str">
        <f t="shared" si="649"/>
        <v>out/2020</v>
      </c>
      <c r="E20786" s="206">
        <v>44131</v>
      </c>
      <c r="F20786" s="205" t="s">
        <v>210</v>
      </c>
      <c r="G20786" s="205" t="s">
        <v>287</v>
      </c>
      <c r="H20786" s="207" t="s">
        <v>196</v>
      </c>
      <c r="I20786" s="207" t="s">
        <v>130</v>
      </c>
      <c r="J20786" s="207">
        <v>-10</v>
      </c>
      <c r="K20786" s="79" t="str">
        <f>IFERROR(IFERROR(VLOOKUP(I20786,'DE-PARA'!B:D,3,0),VLOOKUP(I20786,'DE-PARA'!C:D,2,0)),"NÃO ENCONTRADO")</f>
        <v>Outras Saídas</v>
      </c>
      <c r="L20786" s="56" t="str">
        <f>VLOOKUP(K20786,'Base -Receita-Despesa'!$B:$AS,1,FALSE)</f>
        <v>Outras Saídas</v>
      </c>
    </row>
    <row r="20787" spans="1:12" x14ac:dyDescent="0.3">
      <c r="A20787" s="286" t="str">
        <f t="shared" si="648"/>
        <v>2020</v>
      </c>
      <c r="B20787" s="205" t="s">
        <v>691</v>
      </c>
      <c r="C20787" s="205" t="s">
        <v>692</v>
      </c>
      <c r="D20787" s="72" t="str">
        <f t="shared" si="649"/>
        <v>out/2020</v>
      </c>
      <c r="E20787" s="206">
        <v>44131</v>
      </c>
      <c r="F20787" s="205" t="s">
        <v>210</v>
      </c>
      <c r="G20787" s="205" t="s">
        <v>287</v>
      </c>
      <c r="H20787" s="207" t="s">
        <v>196</v>
      </c>
      <c r="I20787" s="207" t="s">
        <v>130</v>
      </c>
      <c r="J20787" s="207">
        <v>-10</v>
      </c>
      <c r="K20787" s="79" t="str">
        <f>IFERROR(IFERROR(VLOOKUP(I20787,'DE-PARA'!B:D,3,0),VLOOKUP(I20787,'DE-PARA'!C:D,2,0)),"NÃO ENCONTRADO")</f>
        <v>Outras Saídas</v>
      </c>
      <c r="L20787" s="56" t="str">
        <f>VLOOKUP(K20787,'Base -Receita-Despesa'!$B:$AS,1,FALSE)</f>
        <v>Outras Saídas</v>
      </c>
    </row>
    <row r="20788" spans="1:12" x14ac:dyDescent="0.3">
      <c r="A20788" s="286" t="str">
        <f t="shared" si="648"/>
        <v>2020</v>
      </c>
      <c r="B20788" s="205" t="s">
        <v>693</v>
      </c>
      <c r="C20788" s="205" t="s">
        <v>692</v>
      </c>
      <c r="D20788" s="72" t="str">
        <f t="shared" si="649"/>
        <v>out/2020</v>
      </c>
      <c r="E20788" s="206">
        <v>44132</v>
      </c>
      <c r="F20788" s="205" t="s">
        <v>140</v>
      </c>
      <c r="G20788" s="205" t="s">
        <v>287</v>
      </c>
      <c r="H20788" s="207" t="s">
        <v>140</v>
      </c>
      <c r="I20788" s="207" t="s">
        <v>227</v>
      </c>
      <c r="J20788" s="208">
        <v>1218680.74</v>
      </c>
      <c r="K20788" s="79" t="str">
        <f>IFERROR(IFERROR(VLOOKUP(I20788,'DE-PARA'!B:D,3,0),VLOOKUP(I20788,'DE-PARA'!C:D,2,0)),"NÃO ENCONTRADO")</f>
        <v>Repasses Contrato de Gestão</v>
      </c>
      <c r="L20788" s="56" t="str">
        <f>VLOOKUP(K20788,'Base -Receita-Despesa'!$B:$AS,1,FALSE)</f>
        <v>Repasses Contrato de Gestão</v>
      </c>
    </row>
    <row r="20789" spans="1:12" x14ac:dyDescent="0.3">
      <c r="A20789" s="286" t="str">
        <f t="shared" si="648"/>
        <v>2020</v>
      </c>
      <c r="B20789" s="205" t="s">
        <v>693</v>
      </c>
      <c r="C20789" s="205" t="s">
        <v>692</v>
      </c>
      <c r="D20789" s="72" t="str">
        <f t="shared" si="649"/>
        <v>out/2020</v>
      </c>
      <c r="E20789" s="206">
        <v>44132</v>
      </c>
      <c r="F20789" s="205" t="s">
        <v>201</v>
      </c>
      <c r="G20789" s="205" t="s">
        <v>287</v>
      </c>
      <c r="H20789" s="207" t="s">
        <v>1887</v>
      </c>
      <c r="I20789" s="207" t="s">
        <v>123</v>
      </c>
      <c r="J20789" s="208">
        <v>-500000</v>
      </c>
      <c r="K20789" s="79" t="str">
        <f>IFERROR(IFERROR(VLOOKUP(I20789,'DE-PARA'!B:D,3,0),VLOOKUP(I20789,'DE-PARA'!C:D,2,0)),"NÃO ENCONTRADO")</f>
        <v>TEV – Transferências Entre Contas (Entradas)</v>
      </c>
      <c r="L20789" s="56" t="str">
        <f>VLOOKUP(K20789,'Base -Receita-Despesa'!$B:$AS,1,FALSE)</f>
        <v>TEV – Transferências Entre Contas (Entradas)</v>
      </c>
    </row>
    <row r="20790" spans="1:12" x14ac:dyDescent="0.3">
      <c r="A20790" s="286" t="str">
        <f t="shared" si="648"/>
        <v>2020</v>
      </c>
      <c r="B20790" s="205" t="s">
        <v>693</v>
      </c>
      <c r="C20790" s="205" t="s">
        <v>692</v>
      </c>
      <c r="D20790" s="72" t="str">
        <f t="shared" si="649"/>
        <v>out/2020</v>
      </c>
      <c r="E20790" s="206">
        <v>44132</v>
      </c>
      <c r="F20790" s="205" t="s">
        <v>210</v>
      </c>
      <c r="G20790" s="205" t="s">
        <v>287</v>
      </c>
      <c r="H20790" s="207" t="s">
        <v>193</v>
      </c>
      <c r="I20790" s="207" t="s">
        <v>130</v>
      </c>
      <c r="J20790" s="207">
        <v>-36.5</v>
      </c>
      <c r="K20790" s="79" t="str">
        <f>IFERROR(IFERROR(VLOOKUP(I20790,'DE-PARA'!B:D,3,0),VLOOKUP(I20790,'DE-PARA'!C:D,2,0)),"NÃO ENCONTRADO")</f>
        <v>Outras Saídas</v>
      </c>
      <c r="L20790" s="56" t="str">
        <f>VLOOKUP(K20790,'Base -Receita-Despesa'!$B:$AS,1,FALSE)</f>
        <v>Outras Saídas</v>
      </c>
    </row>
    <row r="20791" spans="1:12" x14ac:dyDescent="0.3">
      <c r="A20791" s="286" t="str">
        <f t="shared" ref="A20791:A20854" si="650">IF(K20791="NÃO ENCONTRADO",0,RIGHT(D20791,4))</f>
        <v>2020</v>
      </c>
      <c r="B20791" s="205" t="s">
        <v>691</v>
      </c>
      <c r="C20791" s="205" t="s">
        <v>692</v>
      </c>
      <c r="D20791" s="72" t="str">
        <f t="shared" si="649"/>
        <v>out/2020</v>
      </c>
      <c r="E20791" s="206">
        <v>44132</v>
      </c>
      <c r="F20791" s="205" t="s">
        <v>201</v>
      </c>
      <c r="G20791" s="205" t="s">
        <v>287</v>
      </c>
      <c r="H20791" s="207" t="s">
        <v>1887</v>
      </c>
      <c r="I20791" s="207" t="s">
        <v>123</v>
      </c>
      <c r="J20791" s="208">
        <v>500000</v>
      </c>
      <c r="K20791" s="79" t="str">
        <f>IFERROR(IFERROR(VLOOKUP(I20791,'DE-PARA'!B:D,3,0),VLOOKUP(I20791,'DE-PARA'!C:D,2,0)),"NÃO ENCONTRADO")</f>
        <v>TEV – Transferências Entre Contas (Entradas)</v>
      </c>
      <c r="L20791" s="56" t="str">
        <f>VLOOKUP(K20791,'Base -Receita-Despesa'!$B:$AS,1,FALSE)</f>
        <v>TEV – Transferências Entre Contas (Entradas)</v>
      </c>
    </row>
    <row r="20792" spans="1:12" x14ac:dyDescent="0.3">
      <c r="A20792" s="286" t="str">
        <f t="shared" si="650"/>
        <v>2020</v>
      </c>
      <c r="B20792" s="205" t="s">
        <v>691</v>
      </c>
      <c r="C20792" s="205" t="s">
        <v>692</v>
      </c>
      <c r="D20792" s="72" t="str">
        <f t="shared" si="649"/>
        <v>out/2020</v>
      </c>
      <c r="E20792" s="206">
        <v>44132</v>
      </c>
      <c r="F20792" s="205">
        <v>8098</v>
      </c>
      <c r="G20792" s="205" t="s">
        <v>287</v>
      </c>
      <c r="H20792" s="207" t="s">
        <v>2845</v>
      </c>
      <c r="I20792" s="207" t="s">
        <v>155</v>
      </c>
      <c r="J20792" s="208">
        <v>-9487.5</v>
      </c>
      <c r="K20792" s="79" t="str">
        <f>IFERROR(IFERROR(VLOOKUP(I20792,'DE-PARA'!B:D,3,0),VLOOKUP(I20792,'DE-PARA'!C:D,2,0)),"NÃO ENCONTRADO")</f>
        <v>Materiais</v>
      </c>
      <c r="L20792" s="56" t="str">
        <f>VLOOKUP(K20792,'Base -Receita-Despesa'!$B:$AS,1,FALSE)</f>
        <v>Materiais</v>
      </c>
    </row>
    <row r="20793" spans="1:12" x14ac:dyDescent="0.3">
      <c r="A20793" s="286" t="str">
        <f t="shared" si="650"/>
        <v>2020</v>
      </c>
      <c r="B20793" s="205" t="s">
        <v>691</v>
      </c>
      <c r="C20793" s="205" t="s">
        <v>692</v>
      </c>
      <c r="D20793" s="72" t="str">
        <f t="shared" si="649"/>
        <v>out/2020</v>
      </c>
      <c r="E20793" s="206">
        <v>44132</v>
      </c>
      <c r="F20793" s="205" t="s">
        <v>210</v>
      </c>
      <c r="G20793" s="205" t="s">
        <v>287</v>
      </c>
      <c r="H20793" s="207" t="s">
        <v>196</v>
      </c>
      <c r="I20793" s="207" t="s">
        <v>130</v>
      </c>
      <c r="J20793" s="207">
        <v>-10</v>
      </c>
      <c r="K20793" s="79" t="str">
        <f>IFERROR(IFERROR(VLOOKUP(I20793,'DE-PARA'!B:D,3,0),VLOOKUP(I20793,'DE-PARA'!C:D,2,0)),"NÃO ENCONTRADO")</f>
        <v>Outras Saídas</v>
      </c>
      <c r="L20793" s="56" t="str">
        <f>VLOOKUP(K20793,'Base -Receita-Despesa'!$B:$AS,1,FALSE)</f>
        <v>Outras Saídas</v>
      </c>
    </row>
    <row r="20794" spans="1:12" x14ac:dyDescent="0.3">
      <c r="A20794" s="286" t="str">
        <f t="shared" si="650"/>
        <v>2020</v>
      </c>
      <c r="B20794" s="205" t="s">
        <v>691</v>
      </c>
      <c r="C20794" s="205" t="s">
        <v>692</v>
      </c>
      <c r="D20794" s="72" t="str">
        <f t="shared" si="649"/>
        <v>out/2020</v>
      </c>
      <c r="E20794" s="206">
        <v>44132</v>
      </c>
      <c r="F20794" s="205" t="s">
        <v>201</v>
      </c>
      <c r="G20794" s="205" t="s">
        <v>287</v>
      </c>
      <c r="H20794" s="207" t="s">
        <v>1887</v>
      </c>
      <c r="I20794" s="207" t="s">
        <v>123</v>
      </c>
      <c r="J20794" s="208">
        <v>500000</v>
      </c>
      <c r="K20794" s="79" t="str">
        <f>IFERROR(IFERROR(VLOOKUP(I20794,'DE-PARA'!B:D,3,0),VLOOKUP(I20794,'DE-PARA'!C:D,2,0)),"NÃO ENCONTRADO")</f>
        <v>TEV – Transferências Entre Contas (Entradas)</v>
      </c>
      <c r="L20794" s="56" t="str">
        <f>VLOOKUP(K20794,'Base -Receita-Despesa'!$B:$AS,1,FALSE)</f>
        <v>TEV – Transferências Entre Contas (Entradas)</v>
      </c>
    </row>
    <row r="20795" spans="1:12" x14ac:dyDescent="0.3">
      <c r="A20795" s="286" t="str">
        <f t="shared" si="650"/>
        <v>2020</v>
      </c>
      <c r="B20795" s="205" t="s">
        <v>693</v>
      </c>
      <c r="C20795" s="205" t="s">
        <v>692</v>
      </c>
      <c r="D20795" s="72" t="str">
        <f t="shared" si="649"/>
        <v>out/2020</v>
      </c>
      <c r="E20795" s="206">
        <v>44133</v>
      </c>
      <c r="F20795" s="205" t="s">
        <v>201</v>
      </c>
      <c r="G20795" s="205" t="s">
        <v>287</v>
      </c>
      <c r="H20795" s="207" t="s">
        <v>1887</v>
      </c>
      <c r="I20795" s="207" t="s">
        <v>123</v>
      </c>
      <c r="J20795" s="208">
        <v>-500000</v>
      </c>
      <c r="K20795" s="79" t="str">
        <f>IFERROR(IFERROR(VLOOKUP(I20795,'DE-PARA'!B:D,3,0),VLOOKUP(I20795,'DE-PARA'!C:D,2,0)),"NÃO ENCONTRADO")</f>
        <v>TEV – Transferências Entre Contas (Entradas)</v>
      </c>
      <c r="L20795" s="56" t="str">
        <f>VLOOKUP(K20795,'Base -Receita-Despesa'!$B:$AS,1,FALSE)</f>
        <v>TEV – Transferências Entre Contas (Entradas)</v>
      </c>
    </row>
    <row r="20796" spans="1:12" x14ac:dyDescent="0.3">
      <c r="A20796" s="286" t="str">
        <f t="shared" si="650"/>
        <v>2020</v>
      </c>
      <c r="B20796" s="205" t="s">
        <v>691</v>
      </c>
      <c r="C20796" s="205" t="s">
        <v>692</v>
      </c>
      <c r="D20796" s="72" t="str">
        <f t="shared" si="649"/>
        <v>out/2020</v>
      </c>
      <c r="E20796" s="206">
        <v>44133</v>
      </c>
      <c r="F20796" s="205">
        <v>23371</v>
      </c>
      <c r="G20796" s="205" t="s">
        <v>287</v>
      </c>
      <c r="H20796" s="207" t="s">
        <v>346</v>
      </c>
      <c r="I20796" s="207" t="s">
        <v>240</v>
      </c>
      <c r="J20796" s="208">
        <v>-1656</v>
      </c>
      <c r="K20796" s="79" t="str">
        <f>IFERROR(IFERROR(VLOOKUP(I20796,'DE-PARA'!B:D,3,0),VLOOKUP(I20796,'DE-PARA'!C:D,2,0)),"NÃO ENCONTRADO")</f>
        <v>Materiais</v>
      </c>
      <c r="L20796" s="56" t="str">
        <f>VLOOKUP(K20796,'Base -Receita-Despesa'!$B:$AS,1,FALSE)</f>
        <v>Materiais</v>
      </c>
    </row>
    <row r="20797" spans="1:12" x14ac:dyDescent="0.3">
      <c r="A20797" s="286" t="str">
        <f t="shared" si="650"/>
        <v>2020</v>
      </c>
      <c r="B20797" s="205" t="s">
        <v>691</v>
      </c>
      <c r="C20797" s="205" t="s">
        <v>692</v>
      </c>
      <c r="D20797" s="72" t="str">
        <f t="shared" si="649"/>
        <v>out/2020</v>
      </c>
      <c r="E20797" s="206">
        <v>44133</v>
      </c>
      <c r="F20797" s="205">
        <v>23371</v>
      </c>
      <c r="G20797" s="205" t="s">
        <v>287</v>
      </c>
      <c r="H20797" s="207" t="s">
        <v>346</v>
      </c>
      <c r="I20797" s="207" t="s">
        <v>189</v>
      </c>
      <c r="J20797" s="207">
        <v>-11.04</v>
      </c>
      <c r="K20797" s="79" t="str">
        <f>IFERROR(IFERROR(VLOOKUP(I20797,'DE-PARA'!B:D,3,0),VLOOKUP(I20797,'DE-PARA'!C:D,2,0)),"NÃO ENCONTRADO")</f>
        <v>Outras Saídas</v>
      </c>
      <c r="L20797" s="56" t="str">
        <f>VLOOKUP(K20797,'Base -Receita-Despesa'!$B:$AS,1,FALSE)</f>
        <v>Outras Saídas</v>
      </c>
    </row>
    <row r="20798" spans="1:12" x14ac:dyDescent="0.3">
      <c r="A20798" s="286" t="str">
        <f t="shared" si="650"/>
        <v>2020</v>
      </c>
      <c r="B20798" s="205" t="s">
        <v>691</v>
      </c>
      <c r="C20798" s="205" t="s">
        <v>692</v>
      </c>
      <c r="D20798" s="72" t="str">
        <f t="shared" si="649"/>
        <v>out/2020</v>
      </c>
      <c r="E20798" s="206">
        <v>44133</v>
      </c>
      <c r="F20798" s="205" t="s">
        <v>1886</v>
      </c>
      <c r="G20798" s="205" t="s">
        <v>287</v>
      </c>
      <c r="H20798" s="207" t="s">
        <v>3272</v>
      </c>
      <c r="I20798" s="207" t="s">
        <v>124</v>
      </c>
      <c r="J20798" s="208">
        <v>-64522.92</v>
      </c>
      <c r="K20798" s="79" t="str">
        <f>IFERROR(IFERROR(VLOOKUP(I20798,'DE-PARA'!B:D,3,0),VLOOKUP(I20798,'DE-PARA'!C:D,2,0)),"NÃO ENCONTRADO")</f>
        <v>Encargos sobre Folha de Pagamento</v>
      </c>
      <c r="L20798" s="56" t="str">
        <f>VLOOKUP(K20798,'Base -Receita-Despesa'!$B:$AS,1,FALSE)</f>
        <v>Encargos sobre Folha de Pagamento</v>
      </c>
    </row>
    <row r="20799" spans="1:12" x14ac:dyDescent="0.3">
      <c r="A20799" s="286" t="str">
        <f t="shared" si="650"/>
        <v>2020</v>
      </c>
      <c r="B20799" s="205" t="s">
        <v>691</v>
      </c>
      <c r="C20799" s="205" t="s">
        <v>692</v>
      </c>
      <c r="D20799" s="72" t="str">
        <f t="shared" si="649"/>
        <v>out/2020</v>
      </c>
      <c r="E20799" s="206">
        <v>44133</v>
      </c>
      <c r="F20799" s="205" t="s">
        <v>1886</v>
      </c>
      <c r="G20799" s="205" t="s">
        <v>287</v>
      </c>
      <c r="H20799" s="207" t="s">
        <v>3272</v>
      </c>
      <c r="I20799" s="207" t="s">
        <v>189</v>
      </c>
      <c r="J20799" s="208">
        <v>-7132.96</v>
      </c>
      <c r="K20799" s="79" t="str">
        <f>IFERROR(IFERROR(VLOOKUP(I20799,'DE-PARA'!B:D,3,0),VLOOKUP(I20799,'DE-PARA'!C:D,2,0)),"NÃO ENCONTRADO")</f>
        <v>Outras Saídas</v>
      </c>
      <c r="L20799" s="56" t="str">
        <f>VLOOKUP(K20799,'Base -Receita-Despesa'!$B:$AS,1,FALSE)</f>
        <v>Outras Saídas</v>
      </c>
    </row>
    <row r="20800" spans="1:12" x14ac:dyDescent="0.3">
      <c r="A20800" s="286" t="str">
        <f t="shared" si="650"/>
        <v>2020</v>
      </c>
      <c r="B20800" s="205" t="s">
        <v>691</v>
      </c>
      <c r="C20800" s="205" t="s">
        <v>692</v>
      </c>
      <c r="D20800" s="72" t="str">
        <f t="shared" si="649"/>
        <v>out/2020</v>
      </c>
      <c r="E20800" s="206">
        <v>44133</v>
      </c>
      <c r="F20800" s="205" t="s">
        <v>1886</v>
      </c>
      <c r="G20800" s="205" t="s">
        <v>287</v>
      </c>
      <c r="H20800" s="207" t="s">
        <v>3273</v>
      </c>
      <c r="I20800" s="207" t="s">
        <v>124</v>
      </c>
      <c r="J20800" s="207">
        <v>-15.04</v>
      </c>
      <c r="K20800" s="79" t="str">
        <f>IFERROR(IFERROR(VLOOKUP(I20800,'DE-PARA'!B:D,3,0),VLOOKUP(I20800,'DE-PARA'!C:D,2,0)),"NÃO ENCONTRADO")</f>
        <v>Encargos sobre Folha de Pagamento</v>
      </c>
      <c r="L20800" s="56" t="str">
        <f>VLOOKUP(K20800,'Base -Receita-Despesa'!$B:$AS,1,FALSE)</f>
        <v>Encargos sobre Folha de Pagamento</v>
      </c>
    </row>
    <row r="20801" spans="1:12" x14ac:dyDescent="0.3">
      <c r="A20801" s="286" t="str">
        <f t="shared" si="650"/>
        <v>2020</v>
      </c>
      <c r="B20801" s="205" t="s">
        <v>691</v>
      </c>
      <c r="C20801" s="205" t="s">
        <v>692</v>
      </c>
      <c r="D20801" s="72" t="str">
        <f t="shared" si="649"/>
        <v>out/2020</v>
      </c>
      <c r="E20801" s="206">
        <v>44133</v>
      </c>
      <c r="F20801" s="205" t="s">
        <v>1886</v>
      </c>
      <c r="G20801" s="205" t="s">
        <v>287</v>
      </c>
      <c r="H20801" s="207" t="s">
        <v>3273</v>
      </c>
      <c r="I20801" s="207" t="s">
        <v>189</v>
      </c>
      <c r="J20801" s="207">
        <v>-1.65</v>
      </c>
      <c r="K20801" s="79" t="str">
        <f>IFERROR(IFERROR(VLOOKUP(I20801,'DE-PARA'!B:D,3,0),VLOOKUP(I20801,'DE-PARA'!C:D,2,0)),"NÃO ENCONTRADO")</f>
        <v>Outras Saídas</v>
      </c>
      <c r="L20801" s="56" t="str">
        <f>VLOOKUP(K20801,'Base -Receita-Despesa'!$B:$AS,1,FALSE)</f>
        <v>Outras Saídas</v>
      </c>
    </row>
    <row r="20802" spans="1:12" x14ac:dyDescent="0.3">
      <c r="A20802" s="286" t="str">
        <f t="shared" si="650"/>
        <v>2020</v>
      </c>
      <c r="B20802" s="205" t="s">
        <v>691</v>
      </c>
      <c r="C20802" s="205" t="s">
        <v>692</v>
      </c>
      <c r="D20802" s="72" t="str">
        <f t="shared" si="649"/>
        <v>out/2020</v>
      </c>
      <c r="E20802" s="206">
        <v>44133</v>
      </c>
      <c r="F20802" s="205" t="s">
        <v>314</v>
      </c>
      <c r="G20802" s="205" t="s">
        <v>287</v>
      </c>
      <c r="H20802" s="207" t="s">
        <v>3254</v>
      </c>
      <c r="I20802" s="207" t="s">
        <v>268</v>
      </c>
      <c r="J20802" s="208">
        <v>-1588.34</v>
      </c>
      <c r="K20802" s="79" t="str">
        <f>IFERROR(IFERROR(VLOOKUP(I20802,'DE-PARA'!B:D,3,0),VLOOKUP(I20802,'DE-PARA'!C:D,2,0)),"NÃO ENCONTRADO")</f>
        <v>Despesas com Viagens</v>
      </c>
      <c r="L20802" s="56" t="str">
        <f>VLOOKUP(K20802,'Base -Receita-Despesa'!$B:$AS,1,FALSE)</f>
        <v>Despesas com Viagens</v>
      </c>
    </row>
    <row r="20803" spans="1:12" x14ac:dyDescent="0.3">
      <c r="A20803" s="286" t="str">
        <f t="shared" si="650"/>
        <v>2020</v>
      </c>
      <c r="B20803" s="205" t="s">
        <v>691</v>
      </c>
      <c r="C20803" s="205" t="s">
        <v>692</v>
      </c>
      <c r="D20803" s="72" t="str">
        <f t="shared" si="649"/>
        <v>out/2020</v>
      </c>
      <c r="E20803" s="206">
        <v>44133</v>
      </c>
      <c r="F20803" s="205">
        <v>5467</v>
      </c>
      <c r="G20803" s="205" t="s">
        <v>287</v>
      </c>
      <c r="H20803" s="207" t="s">
        <v>2701</v>
      </c>
      <c r="I20803" s="207" t="s">
        <v>118</v>
      </c>
      <c r="J20803" s="207">
        <v>-436.7</v>
      </c>
      <c r="K20803" s="79" t="str">
        <f>IFERROR(IFERROR(VLOOKUP(I20803,'DE-PARA'!B:D,3,0),VLOOKUP(I20803,'DE-PARA'!C:D,2,0)),"NÃO ENCONTRADO")</f>
        <v>Serviços</v>
      </c>
      <c r="L20803" s="56" t="str">
        <f>VLOOKUP(K20803,'Base -Receita-Despesa'!$B:$AS,1,FALSE)</f>
        <v>Serviços</v>
      </c>
    </row>
    <row r="20804" spans="1:12" x14ac:dyDescent="0.3">
      <c r="A20804" s="286" t="str">
        <f t="shared" si="650"/>
        <v>2020</v>
      </c>
      <c r="B20804" s="205" t="s">
        <v>691</v>
      </c>
      <c r="C20804" s="205" t="s">
        <v>692</v>
      </c>
      <c r="D20804" s="72" t="str">
        <f t="shared" ref="D20804:D20867" si="651">TEXT(E20804,"mmm/aaaa")</f>
        <v>out/2020</v>
      </c>
      <c r="E20804" s="206">
        <v>44133</v>
      </c>
      <c r="F20804" s="205">
        <v>721</v>
      </c>
      <c r="G20804" s="205" t="s">
        <v>287</v>
      </c>
      <c r="H20804" s="207" t="s">
        <v>3274</v>
      </c>
      <c r="I20804" s="207" t="s">
        <v>118</v>
      </c>
      <c r="J20804" s="207">
        <v>-880</v>
      </c>
      <c r="K20804" s="79" t="str">
        <f>IFERROR(IFERROR(VLOOKUP(I20804,'DE-PARA'!B:D,3,0),VLOOKUP(I20804,'DE-PARA'!C:D,2,0)),"NÃO ENCONTRADO")</f>
        <v>Serviços</v>
      </c>
      <c r="L20804" s="56" t="str">
        <f>VLOOKUP(K20804,'Base -Receita-Despesa'!$B:$AS,1,FALSE)</f>
        <v>Serviços</v>
      </c>
    </row>
    <row r="20805" spans="1:12" x14ac:dyDescent="0.3">
      <c r="A20805" s="286" t="str">
        <f t="shared" si="650"/>
        <v>2020</v>
      </c>
      <c r="B20805" s="205" t="s">
        <v>691</v>
      </c>
      <c r="C20805" s="205" t="s">
        <v>692</v>
      </c>
      <c r="D20805" s="72" t="str">
        <f t="shared" si="651"/>
        <v>out/2020</v>
      </c>
      <c r="E20805" s="206">
        <v>44133</v>
      </c>
      <c r="F20805" s="205">
        <v>16723</v>
      </c>
      <c r="G20805" s="205" t="s">
        <v>287</v>
      </c>
      <c r="H20805" s="207" t="s">
        <v>2091</v>
      </c>
      <c r="I20805" s="207" t="s">
        <v>118</v>
      </c>
      <c r="J20805" s="207">
        <v>-597.29999999999995</v>
      </c>
      <c r="K20805" s="79" t="str">
        <f>IFERROR(IFERROR(VLOOKUP(I20805,'DE-PARA'!B:D,3,0),VLOOKUP(I20805,'DE-PARA'!C:D,2,0)),"NÃO ENCONTRADO")</f>
        <v>Serviços</v>
      </c>
      <c r="L20805" s="56" t="str">
        <f>VLOOKUP(K20805,'Base -Receita-Despesa'!$B:$AS,1,FALSE)</f>
        <v>Serviços</v>
      </c>
    </row>
    <row r="20806" spans="1:12" x14ac:dyDescent="0.3">
      <c r="A20806" s="286" t="str">
        <f t="shared" si="650"/>
        <v>2020</v>
      </c>
      <c r="B20806" s="205" t="s">
        <v>691</v>
      </c>
      <c r="C20806" s="205" t="s">
        <v>692</v>
      </c>
      <c r="D20806" s="72" t="str">
        <f t="shared" si="651"/>
        <v>out/2020</v>
      </c>
      <c r="E20806" s="206">
        <v>44133</v>
      </c>
      <c r="F20806" s="205">
        <v>11953</v>
      </c>
      <c r="G20806" s="205" t="s">
        <v>287</v>
      </c>
      <c r="H20806" s="207" t="s">
        <v>2850</v>
      </c>
      <c r="I20806" s="207" t="s">
        <v>137</v>
      </c>
      <c r="J20806" s="208">
        <v>-1802.31</v>
      </c>
      <c r="K20806" s="79" t="str">
        <f>IFERROR(IFERROR(VLOOKUP(I20806,'DE-PARA'!B:D,3,0),VLOOKUP(I20806,'DE-PARA'!C:D,2,0)),"NÃO ENCONTRADO")</f>
        <v>Materiais</v>
      </c>
      <c r="L20806" s="56" t="str">
        <f>VLOOKUP(K20806,'Base -Receita-Despesa'!$B:$AS,1,FALSE)</f>
        <v>Materiais</v>
      </c>
    </row>
    <row r="20807" spans="1:12" x14ac:dyDescent="0.3">
      <c r="A20807" s="286" t="str">
        <f t="shared" si="650"/>
        <v>2020</v>
      </c>
      <c r="B20807" s="205" t="s">
        <v>691</v>
      </c>
      <c r="C20807" s="205" t="s">
        <v>692</v>
      </c>
      <c r="D20807" s="72" t="str">
        <f t="shared" si="651"/>
        <v>out/2020</v>
      </c>
      <c r="E20807" s="206">
        <v>44133</v>
      </c>
      <c r="F20807" s="205">
        <v>1350416</v>
      </c>
      <c r="G20807" s="205" t="s">
        <v>287</v>
      </c>
      <c r="H20807" s="207" t="s">
        <v>3084</v>
      </c>
      <c r="I20807" s="207" t="s">
        <v>241</v>
      </c>
      <c r="J20807" s="208">
        <v>-2213.86</v>
      </c>
      <c r="K20807" s="79" t="str">
        <f>IFERROR(IFERROR(VLOOKUP(I20807,'DE-PARA'!B:D,3,0),VLOOKUP(I20807,'DE-PARA'!C:D,2,0)),"NÃO ENCONTRADO")</f>
        <v>Materiais</v>
      </c>
      <c r="L20807" s="56" t="str">
        <f>VLOOKUP(K20807,'Base -Receita-Despesa'!$B:$AS,1,FALSE)</f>
        <v>Materiais</v>
      </c>
    </row>
    <row r="20808" spans="1:12" x14ac:dyDescent="0.3">
      <c r="A20808" s="286" t="str">
        <f t="shared" si="650"/>
        <v>2020</v>
      </c>
      <c r="B20808" s="205" t="s">
        <v>691</v>
      </c>
      <c r="C20808" s="205" t="s">
        <v>692</v>
      </c>
      <c r="D20808" s="72" t="str">
        <f t="shared" si="651"/>
        <v>out/2020</v>
      </c>
      <c r="E20808" s="206">
        <v>44133</v>
      </c>
      <c r="F20808" s="205">
        <v>1347803</v>
      </c>
      <c r="G20808" s="205" t="s">
        <v>287</v>
      </c>
      <c r="H20808" s="207" t="s">
        <v>3084</v>
      </c>
      <c r="I20808" s="207" t="s">
        <v>240</v>
      </c>
      <c r="J20808" s="208">
        <v>-13520</v>
      </c>
      <c r="K20808" s="79" t="str">
        <f>IFERROR(IFERROR(VLOOKUP(I20808,'DE-PARA'!B:D,3,0),VLOOKUP(I20808,'DE-PARA'!C:D,2,0)),"NÃO ENCONTRADO")</f>
        <v>Materiais</v>
      </c>
      <c r="L20808" s="56" t="str">
        <f>VLOOKUP(K20808,'Base -Receita-Despesa'!$B:$AS,1,FALSE)</f>
        <v>Materiais</v>
      </c>
    </row>
    <row r="20809" spans="1:12" x14ac:dyDescent="0.3">
      <c r="A20809" s="286" t="str">
        <f t="shared" si="650"/>
        <v>2020</v>
      </c>
      <c r="B20809" s="205" t="s">
        <v>691</v>
      </c>
      <c r="C20809" s="205" t="s">
        <v>692</v>
      </c>
      <c r="D20809" s="72" t="str">
        <f t="shared" si="651"/>
        <v>out/2020</v>
      </c>
      <c r="E20809" s="206">
        <v>44133</v>
      </c>
      <c r="F20809" s="205">
        <v>3186</v>
      </c>
      <c r="G20809" s="205" t="s">
        <v>287</v>
      </c>
      <c r="H20809" s="207" t="s">
        <v>2843</v>
      </c>
      <c r="I20809" s="207" t="s">
        <v>263</v>
      </c>
      <c r="J20809" s="208">
        <v>-19947.490000000002</v>
      </c>
      <c r="K20809" s="79" t="str">
        <f>IFERROR(IFERROR(VLOOKUP(I20809,'DE-PARA'!B:D,3,0),VLOOKUP(I20809,'DE-PARA'!C:D,2,0)),"NÃO ENCONTRADO")</f>
        <v>Serviços</v>
      </c>
      <c r="L20809" s="56" t="str">
        <f>VLOOKUP(K20809,'Base -Receita-Despesa'!$B:$AS,1,FALSE)</f>
        <v>Serviços</v>
      </c>
    </row>
    <row r="20810" spans="1:12" x14ac:dyDescent="0.3">
      <c r="A20810" s="286" t="str">
        <f t="shared" si="650"/>
        <v>2020</v>
      </c>
      <c r="B20810" s="205" t="s">
        <v>691</v>
      </c>
      <c r="C20810" s="205" t="s">
        <v>692</v>
      </c>
      <c r="D20810" s="72" t="str">
        <f t="shared" si="651"/>
        <v>out/2020</v>
      </c>
      <c r="E20810" s="206">
        <v>44133</v>
      </c>
      <c r="F20810" s="205">
        <v>2411</v>
      </c>
      <c r="G20810" s="205" t="s">
        <v>287</v>
      </c>
      <c r="H20810" s="207" t="s">
        <v>3116</v>
      </c>
      <c r="I20810" s="207" t="s">
        <v>134</v>
      </c>
      <c r="J20810" s="208">
        <v>-3500</v>
      </c>
      <c r="K20810" s="79" t="str">
        <f>IFERROR(IFERROR(VLOOKUP(I20810,'DE-PARA'!B:D,3,0),VLOOKUP(I20810,'DE-PARA'!C:D,2,0)),"NÃO ENCONTRADO")</f>
        <v>Serviços</v>
      </c>
      <c r="L20810" s="56" t="str">
        <f>VLOOKUP(K20810,'Base -Receita-Despesa'!$B:$AS,1,FALSE)</f>
        <v>Serviços</v>
      </c>
    </row>
    <row r="20811" spans="1:12" x14ac:dyDescent="0.3">
      <c r="A20811" s="286" t="str">
        <f t="shared" si="650"/>
        <v>2020</v>
      </c>
      <c r="B20811" s="205" t="s">
        <v>691</v>
      </c>
      <c r="C20811" s="205" t="s">
        <v>692</v>
      </c>
      <c r="D20811" s="72" t="str">
        <f t="shared" si="651"/>
        <v>out/2020</v>
      </c>
      <c r="E20811" s="206">
        <v>44133</v>
      </c>
      <c r="F20811" s="205" t="s">
        <v>3005</v>
      </c>
      <c r="G20811" s="205" t="s">
        <v>287</v>
      </c>
      <c r="H20811" s="207" t="s">
        <v>3195</v>
      </c>
      <c r="I20811" s="207" t="s">
        <v>132</v>
      </c>
      <c r="J20811" s="207">
        <v>-610.79</v>
      </c>
      <c r="K20811" s="79" t="str">
        <f>IFERROR(IFERROR(VLOOKUP(I20811,'DE-PARA'!B:D,3,0),VLOOKUP(I20811,'DE-PARA'!C:D,2,0)),"NÃO ENCONTRADO")</f>
        <v>Pessoal</v>
      </c>
      <c r="L20811" s="56" t="str">
        <f>VLOOKUP(K20811,'Base -Receita-Despesa'!$B:$AS,1,FALSE)</f>
        <v>Pessoal</v>
      </c>
    </row>
    <row r="20812" spans="1:12" x14ac:dyDescent="0.3">
      <c r="A20812" s="286" t="str">
        <f t="shared" si="650"/>
        <v>2020</v>
      </c>
      <c r="B20812" s="205" t="s">
        <v>691</v>
      </c>
      <c r="C20812" s="205" t="s">
        <v>692</v>
      </c>
      <c r="D20812" s="72" t="str">
        <f t="shared" si="651"/>
        <v>out/2020</v>
      </c>
      <c r="E20812" s="206">
        <v>44133</v>
      </c>
      <c r="F20812" s="205" t="s">
        <v>3005</v>
      </c>
      <c r="G20812" s="205" t="s">
        <v>287</v>
      </c>
      <c r="H20812" s="207" t="s">
        <v>3007</v>
      </c>
      <c r="I20812" s="207" t="s">
        <v>132</v>
      </c>
      <c r="J20812" s="207">
        <v>-330.08</v>
      </c>
      <c r="K20812" s="79" t="str">
        <f>IFERROR(IFERROR(VLOOKUP(I20812,'DE-PARA'!B:D,3,0),VLOOKUP(I20812,'DE-PARA'!C:D,2,0)),"NÃO ENCONTRADO")</f>
        <v>Pessoal</v>
      </c>
      <c r="L20812" s="56" t="str">
        <f>VLOOKUP(K20812,'Base -Receita-Despesa'!$B:$AS,1,FALSE)</f>
        <v>Pessoal</v>
      </c>
    </row>
    <row r="20813" spans="1:12" x14ac:dyDescent="0.3">
      <c r="A20813" s="286" t="str">
        <f t="shared" si="650"/>
        <v>2020</v>
      </c>
      <c r="B20813" s="205" t="s">
        <v>691</v>
      </c>
      <c r="C20813" s="205" t="s">
        <v>692</v>
      </c>
      <c r="D20813" s="72" t="str">
        <f t="shared" si="651"/>
        <v>out/2020</v>
      </c>
      <c r="E20813" s="206">
        <v>44133</v>
      </c>
      <c r="F20813" s="205" t="s">
        <v>3005</v>
      </c>
      <c r="G20813" s="205" t="s">
        <v>287</v>
      </c>
      <c r="H20813" s="207" t="s">
        <v>3114</v>
      </c>
      <c r="I20813" s="207" t="s">
        <v>132</v>
      </c>
      <c r="J20813" s="207">
        <v>-387.35</v>
      </c>
      <c r="K20813" s="79" t="str">
        <f>IFERROR(IFERROR(VLOOKUP(I20813,'DE-PARA'!B:D,3,0),VLOOKUP(I20813,'DE-PARA'!C:D,2,0)),"NÃO ENCONTRADO")</f>
        <v>Pessoal</v>
      </c>
      <c r="L20813" s="56" t="str">
        <f>VLOOKUP(K20813,'Base -Receita-Despesa'!$B:$AS,1,FALSE)</f>
        <v>Pessoal</v>
      </c>
    </row>
    <row r="20814" spans="1:12" x14ac:dyDescent="0.3">
      <c r="A20814" s="286" t="str">
        <f t="shared" si="650"/>
        <v>2020</v>
      </c>
      <c r="B20814" s="205" t="s">
        <v>691</v>
      </c>
      <c r="C20814" s="205" t="s">
        <v>692</v>
      </c>
      <c r="D20814" s="72" t="str">
        <f t="shared" si="651"/>
        <v>out/2020</v>
      </c>
      <c r="E20814" s="206">
        <v>44133</v>
      </c>
      <c r="F20814" s="205" t="s">
        <v>3005</v>
      </c>
      <c r="G20814" s="205" t="s">
        <v>287</v>
      </c>
      <c r="H20814" s="207" t="s">
        <v>3237</v>
      </c>
      <c r="I20814" s="207" t="s">
        <v>132</v>
      </c>
      <c r="J20814" s="207">
        <v>-599.54999999999995</v>
      </c>
      <c r="K20814" s="79" t="str">
        <f>IFERROR(IFERROR(VLOOKUP(I20814,'DE-PARA'!B:D,3,0),VLOOKUP(I20814,'DE-PARA'!C:D,2,0)),"NÃO ENCONTRADO")</f>
        <v>Pessoal</v>
      </c>
      <c r="L20814" s="56" t="str">
        <f>VLOOKUP(K20814,'Base -Receita-Despesa'!$B:$AS,1,FALSE)</f>
        <v>Pessoal</v>
      </c>
    </row>
    <row r="20815" spans="1:12" x14ac:dyDescent="0.3">
      <c r="A20815" s="286" t="str">
        <f t="shared" si="650"/>
        <v>2020</v>
      </c>
      <c r="B20815" s="205" t="s">
        <v>691</v>
      </c>
      <c r="C20815" s="205" t="s">
        <v>692</v>
      </c>
      <c r="D20815" s="72" t="str">
        <f t="shared" si="651"/>
        <v>out/2020</v>
      </c>
      <c r="E20815" s="206">
        <v>44133</v>
      </c>
      <c r="F20815" s="205" t="s">
        <v>3005</v>
      </c>
      <c r="G20815" s="205" t="s">
        <v>287</v>
      </c>
      <c r="H20815" s="207" t="s">
        <v>3275</v>
      </c>
      <c r="I20815" s="207" t="s">
        <v>132</v>
      </c>
      <c r="J20815" s="207">
        <v>-781.91</v>
      </c>
      <c r="K20815" s="79" t="str">
        <f>IFERROR(IFERROR(VLOOKUP(I20815,'DE-PARA'!B:D,3,0),VLOOKUP(I20815,'DE-PARA'!C:D,2,0)),"NÃO ENCONTRADO")</f>
        <v>Pessoal</v>
      </c>
      <c r="L20815" s="56" t="str">
        <f>VLOOKUP(K20815,'Base -Receita-Despesa'!$B:$AS,1,FALSE)</f>
        <v>Pessoal</v>
      </c>
    </row>
    <row r="20816" spans="1:12" x14ac:dyDescent="0.3">
      <c r="A20816" s="286" t="str">
        <f t="shared" si="650"/>
        <v>2020</v>
      </c>
      <c r="B20816" s="205" t="s">
        <v>691</v>
      </c>
      <c r="C20816" s="205" t="s">
        <v>692</v>
      </c>
      <c r="D20816" s="72" t="str">
        <f t="shared" si="651"/>
        <v>out/2020</v>
      </c>
      <c r="E20816" s="206">
        <v>44133</v>
      </c>
      <c r="F20816" s="205" t="s">
        <v>172</v>
      </c>
      <c r="G20816" s="205" t="s">
        <v>287</v>
      </c>
      <c r="H20816" s="207" t="s">
        <v>3276</v>
      </c>
      <c r="I20816" s="207" t="s">
        <v>126</v>
      </c>
      <c r="J20816" s="207">
        <v>-561.02</v>
      </c>
      <c r="K20816" s="79" t="str">
        <f>IFERROR(IFERROR(VLOOKUP(I20816,'DE-PARA'!B:D,3,0),VLOOKUP(I20816,'DE-PARA'!C:D,2,0)),"NÃO ENCONTRADO")</f>
        <v>Rescisões Trabalhistas</v>
      </c>
      <c r="L20816" s="56" t="str">
        <f>VLOOKUP(K20816,'Base -Receita-Despesa'!$B:$AS,1,FALSE)</f>
        <v>Rescisões Trabalhistas</v>
      </c>
    </row>
    <row r="20817" spans="1:12" x14ac:dyDescent="0.3">
      <c r="A20817" s="286" t="str">
        <f t="shared" si="650"/>
        <v>2020</v>
      </c>
      <c r="B20817" s="205" t="s">
        <v>691</v>
      </c>
      <c r="C20817" s="205" t="s">
        <v>692</v>
      </c>
      <c r="D20817" s="72" t="str">
        <f t="shared" si="651"/>
        <v>out/2020</v>
      </c>
      <c r="E20817" s="206">
        <v>44133</v>
      </c>
      <c r="F20817" s="205">
        <v>49075</v>
      </c>
      <c r="G20817" s="205" t="s">
        <v>287</v>
      </c>
      <c r="H20817" s="207" t="s">
        <v>3176</v>
      </c>
      <c r="I20817" s="207" t="s">
        <v>188</v>
      </c>
      <c r="J20817" s="207">
        <v>-90</v>
      </c>
      <c r="K20817" s="79" t="str">
        <f>IFERROR(IFERROR(VLOOKUP(I20817,'DE-PARA'!B:D,3,0),VLOOKUP(I20817,'DE-PARA'!C:D,2,0)),"NÃO ENCONTRADO")</f>
        <v>Tributos, Taxas e Contribuições</v>
      </c>
      <c r="L20817" s="56" t="str">
        <f>VLOOKUP(K20817,'Base -Receita-Despesa'!$B:$AS,1,FALSE)</f>
        <v>Tributos, Taxas e Contribuições</v>
      </c>
    </row>
    <row r="20818" spans="1:12" x14ac:dyDescent="0.3">
      <c r="A20818" s="286" t="str">
        <f t="shared" si="650"/>
        <v>2020</v>
      </c>
      <c r="B20818" s="205" t="s">
        <v>691</v>
      </c>
      <c r="C20818" s="205" t="s">
        <v>692</v>
      </c>
      <c r="D20818" s="72" t="str">
        <f t="shared" si="651"/>
        <v>out/2020</v>
      </c>
      <c r="E20818" s="206">
        <v>44133</v>
      </c>
      <c r="F20818" s="205" t="s">
        <v>210</v>
      </c>
      <c r="G20818" s="205" t="s">
        <v>287</v>
      </c>
      <c r="H20818" s="207" t="s">
        <v>196</v>
      </c>
      <c r="I20818" s="207" t="s">
        <v>130</v>
      </c>
      <c r="J20818" s="207">
        <v>-10</v>
      </c>
      <c r="K20818" s="79" t="str">
        <f>IFERROR(IFERROR(VLOOKUP(I20818,'DE-PARA'!B:D,3,0),VLOOKUP(I20818,'DE-PARA'!C:D,2,0)),"NÃO ENCONTRADO")</f>
        <v>Outras Saídas</v>
      </c>
      <c r="L20818" s="56" t="str">
        <f>VLOOKUP(K20818,'Base -Receita-Despesa'!$B:$AS,1,FALSE)</f>
        <v>Outras Saídas</v>
      </c>
    </row>
    <row r="20819" spans="1:12" x14ac:dyDescent="0.3">
      <c r="A20819" s="286" t="str">
        <f t="shared" si="650"/>
        <v>2020</v>
      </c>
      <c r="B20819" s="205" t="s">
        <v>691</v>
      </c>
      <c r="C20819" s="205" t="s">
        <v>692</v>
      </c>
      <c r="D20819" s="72" t="str">
        <f t="shared" si="651"/>
        <v>out/2020</v>
      </c>
      <c r="E20819" s="206">
        <v>44133</v>
      </c>
      <c r="F20819" s="205" t="s">
        <v>210</v>
      </c>
      <c r="G20819" s="205" t="s">
        <v>287</v>
      </c>
      <c r="H20819" s="207" t="s">
        <v>196</v>
      </c>
      <c r="I20819" s="207" t="s">
        <v>130</v>
      </c>
      <c r="J20819" s="207">
        <v>-10</v>
      </c>
      <c r="K20819" s="79" t="str">
        <f>IFERROR(IFERROR(VLOOKUP(I20819,'DE-PARA'!B:D,3,0),VLOOKUP(I20819,'DE-PARA'!C:D,2,0)),"NÃO ENCONTRADO")</f>
        <v>Outras Saídas</v>
      </c>
      <c r="L20819" s="56" t="str">
        <f>VLOOKUP(K20819,'Base -Receita-Despesa'!$B:$AS,1,FALSE)</f>
        <v>Outras Saídas</v>
      </c>
    </row>
    <row r="20820" spans="1:12" x14ac:dyDescent="0.3">
      <c r="A20820" s="286" t="str">
        <f t="shared" si="650"/>
        <v>2020</v>
      </c>
      <c r="B20820" s="205" t="s">
        <v>691</v>
      </c>
      <c r="C20820" s="205" t="s">
        <v>692</v>
      </c>
      <c r="D20820" s="72" t="str">
        <f t="shared" si="651"/>
        <v>out/2020</v>
      </c>
      <c r="E20820" s="206">
        <v>44133</v>
      </c>
      <c r="F20820" s="205" t="s">
        <v>210</v>
      </c>
      <c r="G20820" s="205" t="s">
        <v>287</v>
      </c>
      <c r="H20820" s="207" t="s">
        <v>196</v>
      </c>
      <c r="I20820" s="207" t="s">
        <v>130</v>
      </c>
      <c r="J20820" s="207">
        <v>-10</v>
      </c>
      <c r="K20820" s="79" t="str">
        <f>IFERROR(IFERROR(VLOOKUP(I20820,'DE-PARA'!B:D,3,0),VLOOKUP(I20820,'DE-PARA'!C:D,2,0)),"NÃO ENCONTRADO")</f>
        <v>Outras Saídas</v>
      </c>
      <c r="L20820" s="56" t="str">
        <f>VLOOKUP(K20820,'Base -Receita-Despesa'!$B:$AS,1,FALSE)</f>
        <v>Outras Saídas</v>
      </c>
    </row>
    <row r="20821" spans="1:12" x14ac:dyDescent="0.3">
      <c r="A20821" s="286" t="str">
        <f t="shared" si="650"/>
        <v>2020</v>
      </c>
      <c r="B20821" s="205" t="s">
        <v>691</v>
      </c>
      <c r="C20821" s="205" t="s">
        <v>692</v>
      </c>
      <c r="D20821" s="72" t="str">
        <f t="shared" si="651"/>
        <v>out/2020</v>
      </c>
      <c r="E20821" s="206">
        <v>44133</v>
      </c>
      <c r="F20821" s="205" t="s">
        <v>210</v>
      </c>
      <c r="G20821" s="205" t="s">
        <v>287</v>
      </c>
      <c r="H20821" s="207" t="s">
        <v>196</v>
      </c>
      <c r="I20821" s="207" t="s">
        <v>130</v>
      </c>
      <c r="J20821" s="207">
        <v>-10</v>
      </c>
      <c r="K20821" s="79" t="str">
        <f>IFERROR(IFERROR(VLOOKUP(I20821,'DE-PARA'!B:D,3,0),VLOOKUP(I20821,'DE-PARA'!C:D,2,0)),"NÃO ENCONTRADO")</f>
        <v>Outras Saídas</v>
      </c>
      <c r="L20821" s="56" t="str">
        <f>VLOOKUP(K20821,'Base -Receita-Despesa'!$B:$AS,1,FALSE)</f>
        <v>Outras Saídas</v>
      </c>
    </row>
    <row r="20822" spans="1:12" x14ac:dyDescent="0.3">
      <c r="A20822" s="286" t="str">
        <f t="shared" si="650"/>
        <v>2020</v>
      </c>
      <c r="B20822" s="205" t="s">
        <v>691</v>
      </c>
      <c r="C20822" s="205" t="s">
        <v>692</v>
      </c>
      <c r="D20822" s="72" t="str">
        <f t="shared" si="651"/>
        <v>out/2020</v>
      </c>
      <c r="E20822" s="206">
        <v>44133</v>
      </c>
      <c r="F20822" s="205" t="s">
        <v>210</v>
      </c>
      <c r="G20822" s="205" t="s">
        <v>287</v>
      </c>
      <c r="H20822" s="207" t="s">
        <v>196</v>
      </c>
      <c r="I20822" s="207" t="s">
        <v>130</v>
      </c>
      <c r="J20822" s="207">
        <v>-10</v>
      </c>
      <c r="K20822" s="79" t="str">
        <f>IFERROR(IFERROR(VLOOKUP(I20822,'DE-PARA'!B:D,3,0),VLOOKUP(I20822,'DE-PARA'!C:D,2,0)),"NÃO ENCONTRADO")</f>
        <v>Outras Saídas</v>
      </c>
      <c r="L20822" s="56" t="str">
        <f>VLOOKUP(K20822,'Base -Receita-Despesa'!$B:$AS,1,FALSE)</f>
        <v>Outras Saídas</v>
      </c>
    </row>
    <row r="20823" spans="1:12" x14ac:dyDescent="0.3">
      <c r="A20823" s="286" t="str">
        <f t="shared" si="650"/>
        <v>2020</v>
      </c>
      <c r="B20823" s="205" t="s">
        <v>691</v>
      </c>
      <c r="C20823" s="205" t="s">
        <v>692</v>
      </c>
      <c r="D20823" s="72" t="str">
        <f t="shared" si="651"/>
        <v>out/2020</v>
      </c>
      <c r="E20823" s="206">
        <v>44133</v>
      </c>
      <c r="F20823" s="205" t="s">
        <v>210</v>
      </c>
      <c r="G20823" s="205" t="s">
        <v>287</v>
      </c>
      <c r="H20823" s="207" t="s">
        <v>196</v>
      </c>
      <c r="I20823" s="207" t="s">
        <v>130</v>
      </c>
      <c r="J20823" s="207">
        <v>-10</v>
      </c>
      <c r="K20823" s="79" t="str">
        <f>IFERROR(IFERROR(VLOOKUP(I20823,'DE-PARA'!B:D,3,0),VLOOKUP(I20823,'DE-PARA'!C:D,2,0)),"NÃO ENCONTRADO")</f>
        <v>Outras Saídas</v>
      </c>
      <c r="L20823" s="56" t="str">
        <f>VLOOKUP(K20823,'Base -Receita-Despesa'!$B:$AS,1,FALSE)</f>
        <v>Outras Saídas</v>
      </c>
    </row>
    <row r="20824" spans="1:12" x14ac:dyDescent="0.3">
      <c r="A20824" s="286" t="str">
        <f t="shared" si="650"/>
        <v>2020</v>
      </c>
      <c r="B20824" s="205" t="s">
        <v>691</v>
      </c>
      <c r="C20824" s="205" t="s">
        <v>692</v>
      </c>
      <c r="D20824" s="72" t="str">
        <f t="shared" si="651"/>
        <v>out/2020</v>
      </c>
      <c r="E20824" s="206">
        <v>44133</v>
      </c>
      <c r="F20824" s="205" t="s">
        <v>210</v>
      </c>
      <c r="G20824" s="205" t="s">
        <v>287</v>
      </c>
      <c r="H20824" s="207" t="s">
        <v>196</v>
      </c>
      <c r="I20824" s="207" t="s">
        <v>130</v>
      </c>
      <c r="J20824" s="207">
        <v>-10</v>
      </c>
      <c r="K20824" s="79" t="str">
        <f>IFERROR(IFERROR(VLOOKUP(I20824,'DE-PARA'!B:D,3,0),VLOOKUP(I20824,'DE-PARA'!C:D,2,0)),"NÃO ENCONTRADO")</f>
        <v>Outras Saídas</v>
      </c>
      <c r="L20824" s="56" t="str">
        <f>VLOOKUP(K20824,'Base -Receita-Despesa'!$B:$AS,1,FALSE)</f>
        <v>Outras Saídas</v>
      </c>
    </row>
    <row r="20825" spans="1:12" x14ac:dyDescent="0.3">
      <c r="A20825" s="286" t="str">
        <f t="shared" si="650"/>
        <v>2020</v>
      </c>
      <c r="B20825" s="205" t="s">
        <v>691</v>
      </c>
      <c r="C20825" s="205" t="s">
        <v>692</v>
      </c>
      <c r="D20825" s="72" t="str">
        <f t="shared" si="651"/>
        <v>out/2020</v>
      </c>
      <c r="E20825" s="206">
        <v>44133</v>
      </c>
      <c r="F20825" s="205" t="s">
        <v>210</v>
      </c>
      <c r="G20825" s="205" t="s">
        <v>287</v>
      </c>
      <c r="H20825" s="207" t="s">
        <v>196</v>
      </c>
      <c r="I20825" s="207" t="s">
        <v>130</v>
      </c>
      <c r="J20825" s="207">
        <v>-10</v>
      </c>
      <c r="K20825" s="79" t="str">
        <f>IFERROR(IFERROR(VLOOKUP(I20825,'DE-PARA'!B:D,3,0),VLOOKUP(I20825,'DE-PARA'!C:D,2,0)),"NÃO ENCONTRADO")</f>
        <v>Outras Saídas</v>
      </c>
      <c r="L20825" s="56" t="str">
        <f>VLOOKUP(K20825,'Base -Receita-Despesa'!$B:$AS,1,FALSE)</f>
        <v>Outras Saídas</v>
      </c>
    </row>
    <row r="20826" spans="1:12" x14ac:dyDescent="0.3">
      <c r="A20826" s="286" t="str">
        <f t="shared" si="650"/>
        <v>2020</v>
      </c>
      <c r="B20826" s="205" t="s">
        <v>691</v>
      </c>
      <c r="C20826" s="205" t="s">
        <v>692</v>
      </c>
      <c r="D20826" s="72" t="str">
        <f t="shared" si="651"/>
        <v>out/2020</v>
      </c>
      <c r="E20826" s="206">
        <v>44133</v>
      </c>
      <c r="F20826" s="205" t="s">
        <v>3005</v>
      </c>
      <c r="G20826" s="205" t="s">
        <v>287</v>
      </c>
      <c r="H20826" s="207" t="s">
        <v>3277</v>
      </c>
      <c r="I20826" s="207" t="s">
        <v>132</v>
      </c>
      <c r="J20826" s="208">
        <v>-156641.85999999999</v>
      </c>
      <c r="K20826" s="79" t="str">
        <f>IFERROR(IFERROR(VLOOKUP(I20826,'DE-PARA'!B:D,3,0),VLOOKUP(I20826,'DE-PARA'!C:D,2,0)),"NÃO ENCONTRADO")</f>
        <v>Pessoal</v>
      </c>
      <c r="L20826" s="56" t="str">
        <f>VLOOKUP(K20826,'Base -Receita-Despesa'!$B:$AS,1,FALSE)</f>
        <v>Pessoal</v>
      </c>
    </row>
    <row r="20827" spans="1:12" x14ac:dyDescent="0.3">
      <c r="A20827" s="286" t="str">
        <f t="shared" si="650"/>
        <v>2020</v>
      </c>
      <c r="B20827" s="205" t="s">
        <v>691</v>
      </c>
      <c r="C20827" s="205" t="s">
        <v>692</v>
      </c>
      <c r="D20827" s="72" t="str">
        <f t="shared" si="651"/>
        <v>out/2020</v>
      </c>
      <c r="E20827" s="206">
        <v>44133</v>
      </c>
      <c r="F20827" s="205" t="s">
        <v>127</v>
      </c>
      <c r="G20827" s="205" t="s">
        <v>287</v>
      </c>
      <c r="H20827" s="207" t="s">
        <v>3278</v>
      </c>
      <c r="I20827" s="207" t="s">
        <v>128</v>
      </c>
      <c r="J20827" s="208">
        <v>-1791.64</v>
      </c>
      <c r="K20827" s="79" t="str">
        <f>IFERROR(IFERROR(VLOOKUP(I20827,'DE-PARA'!B:D,3,0),VLOOKUP(I20827,'DE-PARA'!C:D,2,0)),"NÃO ENCONTRADO")</f>
        <v>Pessoal</v>
      </c>
      <c r="L20827" s="56" t="str">
        <f>VLOOKUP(K20827,'Base -Receita-Despesa'!$B:$AS,1,FALSE)</f>
        <v>Pessoal</v>
      </c>
    </row>
    <row r="20828" spans="1:12" x14ac:dyDescent="0.3">
      <c r="A20828" s="286" t="str">
        <f t="shared" si="650"/>
        <v>2020</v>
      </c>
      <c r="B20828" s="205" t="s">
        <v>691</v>
      </c>
      <c r="C20828" s="205" t="s">
        <v>692</v>
      </c>
      <c r="D20828" s="72" t="str">
        <f t="shared" si="651"/>
        <v>out/2020</v>
      </c>
      <c r="E20828" s="206">
        <v>44133</v>
      </c>
      <c r="F20828" s="205" t="s">
        <v>127</v>
      </c>
      <c r="G20828" s="205" t="s">
        <v>287</v>
      </c>
      <c r="H20828" s="207" t="s">
        <v>3279</v>
      </c>
      <c r="I20828" s="207" t="s">
        <v>128</v>
      </c>
      <c r="J20828" s="208">
        <v>-2851.23</v>
      </c>
      <c r="K20828" s="79" t="str">
        <f>IFERROR(IFERROR(VLOOKUP(I20828,'DE-PARA'!B:D,3,0),VLOOKUP(I20828,'DE-PARA'!C:D,2,0)),"NÃO ENCONTRADO")</f>
        <v>Pessoal</v>
      </c>
      <c r="L20828" s="56" t="str">
        <f>VLOOKUP(K20828,'Base -Receita-Despesa'!$B:$AS,1,FALSE)</f>
        <v>Pessoal</v>
      </c>
    </row>
    <row r="20829" spans="1:12" x14ac:dyDescent="0.3">
      <c r="A20829" s="286" t="str">
        <f t="shared" si="650"/>
        <v>2020</v>
      </c>
      <c r="B20829" s="205" t="s">
        <v>691</v>
      </c>
      <c r="C20829" s="205" t="s">
        <v>692</v>
      </c>
      <c r="D20829" s="72" t="str">
        <f t="shared" si="651"/>
        <v>out/2020</v>
      </c>
      <c r="E20829" s="206">
        <v>44133</v>
      </c>
      <c r="F20829" s="205" t="s">
        <v>127</v>
      </c>
      <c r="G20829" s="205" t="s">
        <v>287</v>
      </c>
      <c r="H20829" s="207" t="s">
        <v>723</v>
      </c>
      <c r="I20829" s="207" t="s">
        <v>128</v>
      </c>
      <c r="J20829" s="208">
        <v>-4018.42</v>
      </c>
      <c r="K20829" s="79" t="str">
        <f>IFERROR(IFERROR(VLOOKUP(I20829,'DE-PARA'!B:D,3,0),VLOOKUP(I20829,'DE-PARA'!C:D,2,0)),"NÃO ENCONTRADO")</f>
        <v>Pessoal</v>
      </c>
      <c r="L20829" s="56" t="str">
        <f>VLOOKUP(K20829,'Base -Receita-Despesa'!$B:$AS,1,FALSE)</f>
        <v>Pessoal</v>
      </c>
    </row>
    <row r="20830" spans="1:12" x14ac:dyDescent="0.3">
      <c r="A20830" s="286" t="str">
        <f t="shared" si="650"/>
        <v>2020</v>
      </c>
      <c r="B20830" s="205" t="s">
        <v>691</v>
      </c>
      <c r="C20830" s="205" t="s">
        <v>692</v>
      </c>
      <c r="D20830" s="72" t="str">
        <f t="shared" si="651"/>
        <v>out/2020</v>
      </c>
      <c r="E20830" s="206">
        <v>44133</v>
      </c>
      <c r="F20830" s="205" t="s">
        <v>127</v>
      </c>
      <c r="G20830" s="205" t="s">
        <v>287</v>
      </c>
      <c r="H20830" s="207" t="s">
        <v>1422</v>
      </c>
      <c r="I20830" s="207" t="s">
        <v>128</v>
      </c>
      <c r="J20830" s="208">
        <v>-1688.11</v>
      </c>
      <c r="K20830" s="79" t="str">
        <f>IFERROR(IFERROR(VLOOKUP(I20830,'DE-PARA'!B:D,3,0),VLOOKUP(I20830,'DE-PARA'!C:D,2,0)),"NÃO ENCONTRADO")</f>
        <v>Pessoal</v>
      </c>
      <c r="L20830" s="56" t="str">
        <f>VLOOKUP(K20830,'Base -Receita-Despesa'!$B:$AS,1,FALSE)</f>
        <v>Pessoal</v>
      </c>
    </row>
    <row r="20831" spans="1:12" x14ac:dyDescent="0.3">
      <c r="A20831" s="286" t="str">
        <f t="shared" si="650"/>
        <v>2020</v>
      </c>
      <c r="B20831" s="205" t="s">
        <v>691</v>
      </c>
      <c r="C20831" s="205" t="s">
        <v>692</v>
      </c>
      <c r="D20831" s="72" t="str">
        <f t="shared" si="651"/>
        <v>out/2020</v>
      </c>
      <c r="E20831" s="206">
        <v>44133</v>
      </c>
      <c r="F20831" s="205" t="s">
        <v>127</v>
      </c>
      <c r="G20831" s="205" t="s">
        <v>287</v>
      </c>
      <c r="H20831" s="207" t="s">
        <v>3280</v>
      </c>
      <c r="I20831" s="207" t="s">
        <v>128</v>
      </c>
      <c r="J20831" s="208">
        <v>-2601.1</v>
      </c>
      <c r="K20831" s="79" t="str">
        <f>IFERROR(IFERROR(VLOOKUP(I20831,'DE-PARA'!B:D,3,0),VLOOKUP(I20831,'DE-PARA'!C:D,2,0)),"NÃO ENCONTRADO")</f>
        <v>Pessoal</v>
      </c>
      <c r="L20831" s="56" t="str">
        <f>VLOOKUP(K20831,'Base -Receita-Despesa'!$B:$AS,1,FALSE)</f>
        <v>Pessoal</v>
      </c>
    </row>
    <row r="20832" spans="1:12" x14ac:dyDescent="0.3">
      <c r="A20832" s="286" t="str">
        <f t="shared" si="650"/>
        <v>2020</v>
      </c>
      <c r="B20832" s="205" t="s">
        <v>691</v>
      </c>
      <c r="C20832" s="205" t="s">
        <v>692</v>
      </c>
      <c r="D20832" s="72" t="str">
        <f t="shared" si="651"/>
        <v>out/2020</v>
      </c>
      <c r="E20832" s="206">
        <v>44133</v>
      </c>
      <c r="F20832" s="205" t="s">
        <v>127</v>
      </c>
      <c r="G20832" s="205" t="s">
        <v>287</v>
      </c>
      <c r="H20832" s="207" t="s">
        <v>3281</v>
      </c>
      <c r="I20832" s="207" t="s">
        <v>128</v>
      </c>
      <c r="J20832" s="208">
        <v>-1610.37</v>
      </c>
      <c r="K20832" s="79" t="str">
        <f>IFERROR(IFERROR(VLOOKUP(I20832,'DE-PARA'!B:D,3,0),VLOOKUP(I20832,'DE-PARA'!C:D,2,0)),"NÃO ENCONTRADO")</f>
        <v>Pessoal</v>
      </c>
      <c r="L20832" s="56" t="str">
        <f>VLOOKUP(K20832,'Base -Receita-Despesa'!$B:$AS,1,FALSE)</f>
        <v>Pessoal</v>
      </c>
    </row>
    <row r="20833" spans="1:12" x14ac:dyDescent="0.3">
      <c r="A20833" s="286" t="str">
        <f t="shared" si="650"/>
        <v>2020</v>
      </c>
      <c r="B20833" s="205" t="s">
        <v>691</v>
      </c>
      <c r="C20833" s="205" t="s">
        <v>692</v>
      </c>
      <c r="D20833" s="72" t="str">
        <f t="shared" si="651"/>
        <v>out/2020</v>
      </c>
      <c r="E20833" s="206">
        <v>44133</v>
      </c>
      <c r="F20833" s="205" t="s">
        <v>127</v>
      </c>
      <c r="G20833" s="205" t="s">
        <v>287</v>
      </c>
      <c r="H20833" s="207" t="s">
        <v>882</v>
      </c>
      <c r="I20833" s="207" t="s">
        <v>128</v>
      </c>
      <c r="J20833" s="208">
        <v>-2748.81</v>
      </c>
      <c r="K20833" s="79" t="str">
        <f>IFERROR(IFERROR(VLOOKUP(I20833,'DE-PARA'!B:D,3,0),VLOOKUP(I20833,'DE-PARA'!C:D,2,0)),"NÃO ENCONTRADO")</f>
        <v>Pessoal</v>
      </c>
      <c r="L20833" s="56" t="str">
        <f>VLOOKUP(K20833,'Base -Receita-Despesa'!$B:$AS,1,FALSE)</f>
        <v>Pessoal</v>
      </c>
    </row>
    <row r="20834" spans="1:12" x14ac:dyDescent="0.3">
      <c r="A20834" s="286" t="str">
        <f t="shared" si="650"/>
        <v>2020</v>
      </c>
      <c r="B20834" s="205" t="s">
        <v>691</v>
      </c>
      <c r="C20834" s="205" t="s">
        <v>692</v>
      </c>
      <c r="D20834" s="72" t="str">
        <f t="shared" si="651"/>
        <v>out/2020</v>
      </c>
      <c r="E20834" s="206">
        <v>44133</v>
      </c>
      <c r="F20834" s="205" t="s">
        <v>127</v>
      </c>
      <c r="G20834" s="205" t="s">
        <v>287</v>
      </c>
      <c r="H20834" s="207" t="s">
        <v>2118</v>
      </c>
      <c r="I20834" s="207" t="s">
        <v>128</v>
      </c>
      <c r="J20834" s="208">
        <v>-3590.63</v>
      </c>
      <c r="K20834" s="79" t="str">
        <f>IFERROR(IFERROR(VLOOKUP(I20834,'DE-PARA'!B:D,3,0),VLOOKUP(I20834,'DE-PARA'!C:D,2,0)),"NÃO ENCONTRADO")</f>
        <v>Pessoal</v>
      </c>
      <c r="L20834" s="56" t="str">
        <f>VLOOKUP(K20834,'Base -Receita-Despesa'!$B:$AS,1,FALSE)</f>
        <v>Pessoal</v>
      </c>
    </row>
    <row r="20835" spans="1:12" x14ac:dyDescent="0.3">
      <c r="A20835" s="286" t="str">
        <f t="shared" si="650"/>
        <v>2020</v>
      </c>
      <c r="B20835" s="205" t="s">
        <v>691</v>
      </c>
      <c r="C20835" s="205" t="s">
        <v>692</v>
      </c>
      <c r="D20835" s="72" t="str">
        <f t="shared" si="651"/>
        <v>out/2020</v>
      </c>
      <c r="E20835" s="206">
        <v>44133</v>
      </c>
      <c r="F20835" s="205" t="s">
        <v>127</v>
      </c>
      <c r="G20835" s="205" t="s">
        <v>287</v>
      </c>
      <c r="H20835" s="207" t="s">
        <v>814</v>
      </c>
      <c r="I20835" s="207" t="s">
        <v>128</v>
      </c>
      <c r="J20835" s="207">
        <v>-984.11</v>
      </c>
      <c r="K20835" s="79" t="str">
        <f>IFERROR(IFERROR(VLOOKUP(I20835,'DE-PARA'!B:D,3,0),VLOOKUP(I20835,'DE-PARA'!C:D,2,0)),"NÃO ENCONTRADO")</f>
        <v>Pessoal</v>
      </c>
      <c r="L20835" s="56" t="str">
        <f>VLOOKUP(K20835,'Base -Receita-Despesa'!$B:$AS,1,FALSE)</f>
        <v>Pessoal</v>
      </c>
    </row>
    <row r="20836" spans="1:12" x14ac:dyDescent="0.3">
      <c r="A20836" s="286" t="str">
        <f t="shared" si="650"/>
        <v>2020</v>
      </c>
      <c r="B20836" s="205" t="s">
        <v>691</v>
      </c>
      <c r="C20836" s="205" t="s">
        <v>692</v>
      </c>
      <c r="D20836" s="72" t="str">
        <f t="shared" si="651"/>
        <v>out/2020</v>
      </c>
      <c r="E20836" s="206">
        <v>44133</v>
      </c>
      <c r="F20836" s="205" t="s">
        <v>127</v>
      </c>
      <c r="G20836" s="205" t="s">
        <v>287</v>
      </c>
      <c r="H20836" s="207" t="s">
        <v>3282</v>
      </c>
      <c r="I20836" s="207" t="s">
        <v>128</v>
      </c>
      <c r="J20836" s="208">
        <v>-2346.98</v>
      </c>
      <c r="K20836" s="79" t="str">
        <f>IFERROR(IFERROR(VLOOKUP(I20836,'DE-PARA'!B:D,3,0),VLOOKUP(I20836,'DE-PARA'!C:D,2,0)),"NÃO ENCONTRADO")</f>
        <v>Pessoal</v>
      </c>
      <c r="L20836" s="56" t="str">
        <f>VLOOKUP(K20836,'Base -Receita-Despesa'!$B:$AS,1,FALSE)</f>
        <v>Pessoal</v>
      </c>
    </row>
    <row r="20837" spans="1:12" x14ac:dyDescent="0.3">
      <c r="A20837" s="286" t="str">
        <f t="shared" si="650"/>
        <v>2020</v>
      </c>
      <c r="B20837" s="205" t="s">
        <v>691</v>
      </c>
      <c r="C20837" s="205" t="s">
        <v>692</v>
      </c>
      <c r="D20837" s="72" t="str">
        <f t="shared" si="651"/>
        <v>out/2020</v>
      </c>
      <c r="E20837" s="206">
        <v>44133</v>
      </c>
      <c r="F20837" s="205" t="s">
        <v>127</v>
      </c>
      <c r="G20837" s="205" t="s">
        <v>287</v>
      </c>
      <c r="H20837" s="207" t="s">
        <v>3051</v>
      </c>
      <c r="I20837" s="207" t="s">
        <v>128</v>
      </c>
      <c r="J20837" s="208">
        <v>-2415.2800000000002</v>
      </c>
      <c r="K20837" s="79" t="str">
        <f>IFERROR(IFERROR(VLOOKUP(I20837,'DE-PARA'!B:D,3,0),VLOOKUP(I20837,'DE-PARA'!C:D,2,0)),"NÃO ENCONTRADO")</f>
        <v>Pessoal</v>
      </c>
      <c r="L20837" s="56" t="str">
        <f>VLOOKUP(K20837,'Base -Receita-Despesa'!$B:$AS,1,FALSE)</f>
        <v>Pessoal</v>
      </c>
    </row>
    <row r="20838" spans="1:12" x14ac:dyDescent="0.3">
      <c r="A20838" s="286" t="str">
        <f t="shared" si="650"/>
        <v>2020</v>
      </c>
      <c r="B20838" s="205" t="s">
        <v>691</v>
      </c>
      <c r="C20838" s="205" t="s">
        <v>692</v>
      </c>
      <c r="D20838" s="72" t="str">
        <f t="shared" si="651"/>
        <v>out/2020</v>
      </c>
      <c r="E20838" s="206">
        <v>44133</v>
      </c>
      <c r="F20838" s="205" t="s">
        <v>127</v>
      </c>
      <c r="G20838" s="205" t="s">
        <v>287</v>
      </c>
      <c r="H20838" s="207" t="s">
        <v>2226</v>
      </c>
      <c r="I20838" s="207" t="s">
        <v>128</v>
      </c>
      <c r="J20838" s="208">
        <v>-1791.54</v>
      </c>
      <c r="K20838" s="79" t="str">
        <f>IFERROR(IFERROR(VLOOKUP(I20838,'DE-PARA'!B:D,3,0),VLOOKUP(I20838,'DE-PARA'!C:D,2,0)),"NÃO ENCONTRADO")</f>
        <v>Pessoal</v>
      </c>
      <c r="L20838" s="56" t="str">
        <f>VLOOKUP(K20838,'Base -Receita-Despesa'!$B:$AS,1,FALSE)</f>
        <v>Pessoal</v>
      </c>
    </row>
    <row r="20839" spans="1:12" x14ac:dyDescent="0.3">
      <c r="A20839" s="286" t="str">
        <f t="shared" si="650"/>
        <v>2020</v>
      </c>
      <c r="B20839" s="205" t="s">
        <v>691</v>
      </c>
      <c r="C20839" s="205" t="s">
        <v>692</v>
      </c>
      <c r="D20839" s="72" t="str">
        <f t="shared" si="651"/>
        <v>out/2020</v>
      </c>
      <c r="E20839" s="206">
        <v>44133</v>
      </c>
      <c r="F20839" s="205" t="s">
        <v>127</v>
      </c>
      <c r="G20839" s="205" t="s">
        <v>287</v>
      </c>
      <c r="H20839" s="209" t="s">
        <v>714</v>
      </c>
      <c r="I20839" s="207" t="s">
        <v>128</v>
      </c>
      <c r="J20839" s="208">
        <v>-2228.06</v>
      </c>
      <c r="K20839" s="79" t="str">
        <f>IFERROR(IFERROR(VLOOKUP(I20839,'DE-PARA'!B:D,3,0),VLOOKUP(I20839,'DE-PARA'!C:D,2,0)),"NÃO ENCONTRADO")</f>
        <v>Pessoal</v>
      </c>
      <c r="L20839" s="56" t="str">
        <f>VLOOKUP(K20839,'Base -Receita-Despesa'!$B:$AS,1,FALSE)</f>
        <v>Pessoal</v>
      </c>
    </row>
    <row r="20840" spans="1:12" x14ac:dyDescent="0.3">
      <c r="A20840" s="286" t="str">
        <f t="shared" si="650"/>
        <v>2020</v>
      </c>
      <c r="B20840" s="205" t="s">
        <v>691</v>
      </c>
      <c r="C20840" s="205" t="s">
        <v>692</v>
      </c>
      <c r="D20840" s="72" t="str">
        <f t="shared" si="651"/>
        <v>out/2020</v>
      </c>
      <c r="E20840" s="206">
        <v>44134</v>
      </c>
      <c r="F20840" s="205" t="s">
        <v>211</v>
      </c>
      <c r="G20840" s="205" t="s">
        <v>287</v>
      </c>
      <c r="H20840" s="207" t="s">
        <v>3283</v>
      </c>
      <c r="I20840" s="207" t="s">
        <v>139</v>
      </c>
      <c r="J20840" s="207">
        <v>32.07</v>
      </c>
      <c r="K20840" s="79" t="str">
        <f>IFERROR(IFERROR(VLOOKUP(I20840,'DE-PARA'!B:D,3,0),VLOOKUP(I20840,'DE-PARA'!C:D,2,0)),"NÃO ENCONTRADO")</f>
        <v>Outras Saídas</v>
      </c>
      <c r="L20840" s="56" t="str">
        <f>VLOOKUP(K20840,'Base -Receita-Despesa'!$B:$AS,1,FALSE)</f>
        <v>Outras Saídas</v>
      </c>
    </row>
    <row r="20841" spans="1:12" x14ac:dyDescent="0.3">
      <c r="A20841" s="286" t="str">
        <f t="shared" si="650"/>
        <v>2020</v>
      </c>
      <c r="B20841" s="205" t="s">
        <v>691</v>
      </c>
      <c r="C20841" s="205" t="s">
        <v>692</v>
      </c>
      <c r="D20841" s="72" t="str">
        <f t="shared" si="651"/>
        <v>out/2020</v>
      </c>
      <c r="E20841" s="206">
        <v>44134</v>
      </c>
      <c r="F20841" s="205">
        <v>14328</v>
      </c>
      <c r="G20841" s="205" t="s">
        <v>287</v>
      </c>
      <c r="H20841" s="207" t="s">
        <v>310</v>
      </c>
      <c r="I20841" s="207" t="s">
        <v>241</v>
      </c>
      <c r="J20841" s="208">
        <v>-1110.9000000000001</v>
      </c>
      <c r="K20841" s="79" t="str">
        <f>IFERROR(IFERROR(VLOOKUP(I20841,'DE-PARA'!B:D,3,0),VLOOKUP(I20841,'DE-PARA'!C:D,2,0)),"NÃO ENCONTRADO")</f>
        <v>Materiais</v>
      </c>
      <c r="L20841" s="56" t="str">
        <f>VLOOKUP(K20841,'Base -Receita-Despesa'!$B:$AS,1,FALSE)</f>
        <v>Materiais</v>
      </c>
    </row>
    <row r="20842" spans="1:12" x14ac:dyDescent="0.3">
      <c r="A20842" s="286" t="str">
        <f t="shared" si="650"/>
        <v>2020</v>
      </c>
      <c r="B20842" s="205" t="s">
        <v>691</v>
      </c>
      <c r="C20842" s="205" t="s">
        <v>692</v>
      </c>
      <c r="D20842" s="72" t="str">
        <f t="shared" si="651"/>
        <v>out/2020</v>
      </c>
      <c r="E20842" s="206">
        <v>44134</v>
      </c>
      <c r="F20842" s="205">
        <v>16038</v>
      </c>
      <c r="G20842" s="205" t="s">
        <v>287</v>
      </c>
      <c r="H20842" s="207" t="s">
        <v>310</v>
      </c>
      <c r="I20842" s="207" t="s">
        <v>241</v>
      </c>
      <c r="J20842" s="207">
        <v>-203.1</v>
      </c>
      <c r="K20842" s="79" t="str">
        <f>IFERROR(IFERROR(VLOOKUP(I20842,'DE-PARA'!B:D,3,0),VLOOKUP(I20842,'DE-PARA'!C:D,2,0)),"NÃO ENCONTRADO")</f>
        <v>Materiais</v>
      </c>
      <c r="L20842" s="56" t="str">
        <f>VLOOKUP(K20842,'Base -Receita-Despesa'!$B:$AS,1,FALSE)</f>
        <v>Materiais</v>
      </c>
    </row>
    <row r="20843" spans="1:12" x14ac:dyDescent="0.3">
      <c r="A20843" s="286" t="str">
        <f t="shared" si="650"/>
        <v>2020</v>
      </c>
      <c r="B20843" s="205" t="s">
        <v>691</v>
      </c>
      <c r="C20843" s="205" t="s">
        <v>692</v>
      </c>
      <c r="D20843" s="72" t="str">
        <f t="shared" si="651"/>
        <v>out/2020</v>
      </c>
      <c r="E20843" s="206">
        <v>44134</v>
      </c>
      <c r="F20843" s="205">
        <v>16037</v>
      </c>
      <c r="G20843" s="205" t="s">
        <v>287</v>
      </c>
      <c r="H20843" s="207" t="s">
        <v>310</v>
      </c>
      <c r="I20843" s="207" t="s">
        <v>240</v>
      </c>
      <c r="J20843" s="208">
        <v>-3104.23</v>
      </c>
      <c r="K20843" s="79" t="str">
        <f>IFERROR(IFERROR(VLOOKUP(I20843,'DE-PARA'!B:D,3,0),VLOOKUP(I20843,'DE-PARA'!C:D,2,0)),"NÃO ENCONTRADO")</f>
        <v>Materiais</v>
      </c>
      <c r="L20843" s="56" t="str">
        <f>VLOOKUP(K20843,'Base -Receita-Despesa'!$B:$AS,1,FALSE)</f>
        <v>Materiais</v>
      </c>
    </row>
    <row r="20844" spans="1:12" x14ac:dyDescent="0.3">
      <c r="A20844" s="286" t="str">
        <f t="shared" si="650"/>
        <v>2020</v>
      </c>
      <c r="B20844" s="205" t="s">
        <v>691</v>
      </c>
      <c r="C20844" s="205" t="s">
        <v>692</v>
      </c>
      <c r="D20844" s="72" t="str">
        <f t="shared" si="651"/>
        <v>out/2020</v>
      </c>
      <c r="E20844" s="206">
        <v>44134</v>
      </c>
      <c r="F20844" s="205">
        <v>16182</v>
      </c>
      <c r="G20844" s="205" t="s">
        <v>287</v>
      </c>
      <c r="H20844" s="207" t="s">
        <v>310</v>
      </c>
      <c r="I20844" s="207" t="s">
        <v>240</v>
      </c>
      <c r="J20844" s="207">
        <v>-632.5</v>
      </c>
      <c r="K20844" s="79" t="str">
        <f>IFERROR(IFERROR(VLOOKUP(I20844,'DE-PARA'!B:D,3,0),VLOOKUP(I20844,'DE-PARA'!C:D,2,0)),"NÃO ENCONTRADO")</f>
        <v>Materiais</v>
      </c>
      <c r="L20844" s="56" t="str">
        <f>VLOOKUP(K20844,'Base -Receita-Despesa'!$B:$AS,1,FALSE)</f>
        <v>Materiais</v>
      </c>
    </row>
    <row r="20845" spans="1:12" x14ac:dyDescent="0.3">
      <c r="A20845" s="286" t="str">
        <f t="shared" si="650"/>
        <v>2020</v>
      </c>
      <c r="B20845" s="205" t="s">
        <v>691</v>
      </c>
      <c r="C20845" s="205" t="s">
        <v>692</v>
      </c>
      <c r="D20845" s="72" t="str">
        <f t="shared" si="651"/>
        <v>out/2020</v>
      </c>
      <c r="E20845" s="206">
        <v>44134</v>
      </c>
      <c r="F20845" s="205">
        <v>5919</v>
      </c>
      <c r="G20845" s="205" t="s">
        <v>287</v>
      </c>
      <c r="H20845" s="207" t="s">
        <v>3058</v>
      </c>
      <c r="I20845" s="207" t="s">
        <v>241</v>
      </c>
      <c r="J20845" s="208">
        <v>-2345</v>
      </c>
      <c r="K20845" s="79" t="str">
        <f>IFERROR(IFERROR(VLOOKUP(I20845,'DE-PARA'!B:D,3,0),VLOOKUP(I20845,'DE-PARA'!C:D,2,0)),"NÃO ENCONTRADO")</f>
        <v>Materiais</v>
      </c>
      <c r="L20845" s="56" t="str">
        <f>VLOOKUP(K20845,'Base -Receita-Despesa'!$B:$AS,1,FALSE)</f>
        <v>Materiais</v>
      </c>
    </row>
    <row r="20846" spans="1:12" x14ac:dyDescent="0.3">
      <c r="A20846" s="286" t="str">
        <f t="shared" si="650"/>
        <v>2020</v>
      </c>
      <c r="B20846" s="205" t="s">
        <v>691</v>
      </c>
      <c r="C20846" s="205" t="s">
        <v>692</v>
      </c>
      <c r="D20846" s="72" t="str">
        <f t="shared" si="651"/>
        <v>out/2020</v>
      </c>
      <c r="E20846" s="206">
        <v>44134</v>
      </c>
      <c r="F20846" s="205">
        <v>906766</v>
      </c>
      <c r="G20846" s="205" t="s">
        <v>303</v>
      </c>
      <c r="H20846" s="207" t="s">
        <v>3061</v>
      </c>
      <c r="I20846" s="207" t="s">
        <v>241</v>
      </c>
      <c r="J20846" s="208">
        <v>-1995.68</v>
      </c>
      <c r="K20846" s="79" t="str">
        <f>IFERROR(IFERROR(VLOOKUP(I20846,'DE-PARA'!B:D,3,0),VLOOKUP(I20846,'DE-PARA'!C:D,2,0)),"NÃO ENCONTRADO")</f>
        <v>Materiais</v>
      </c>
      <c r="L20846" s="56" t="str">
        <f>VLOOKUP(K20846,'Base -Receita-Despesa'!$B:$AS,1,FALSE)</f>
        <v>Materiais</v>
      </c>
    </row>
    <row r="20847" spans="1:12" x14ac:dyDescent="0.3">
      <c r="A20847" s="286" t="str">
        <f t="shared" si="650"/>
        <v>2020</v>
      </c>
      <c r="B20847" s="205" t="s">
        <v>691</v>
      </c>
      <c r="C20847" s="205" t="s">
        <v>692</v>
      </c>
      <c r="D20847" s="72" t="str">
        <f t="shared" si="651"/>
        <v>out/2020</v>
      </c>
      <c r="E20847" s="206">
        <v>44134</v>
      </c>
      <c r="F20847" s="205">
        <v>906770</v>
      </c>
      <c r="G20847" s="205" t="s">
        <v>317</v>
      </c>
      <c r="H20847" s="207" t="s">
        <v>3061</v>
      </c>
      <c r="I20847" s="207" t="s">
        <v>240</v>
      </c>
      <c r="J20847" s="208">
        <v>-2079.9299999999998</v>
      </c>
      <c r="K20847" s="79" t="str">
        <f>IFERROR(IFERROR(VLOOKUP(I20847,'DE-PARA'!B:D,3,0),VLOOKUP(I20847,'DE-PARA'!C:D,2,0)),"NÃO ENCONTRADO")</f>
        <v>Materiais</v>
      </c>
      <c r="L20847" s="56" t="str">
        <f>VLOOKUP(K20847,'Base -Receita-Despesa'!$B:$AS,1,FALSE)</f>
        <v>Materiais</v>
      </c>
    </row>
    <row r="20848" spans="1:12" x14ac:dyDescent="0.3">
      <c r="A20848" s="286" t="str">
        <f t="shared" si="650"/>
        <v>2020</v>
      </c>
      <c r="B20848" s="205" t="s">
        <v>691</v>
      </c>
      <c r="C20848" s="205" t="s">
        <v>692</v>
      </c>
      <c r="D20848" s="72" t="str">
        <f t="shared" si="651"/>
        <v>out/2020</v>
      </c>
      <c r="E20848" s="206">
        <v>44134</v>
      </c>
      <c r="F20848" s="205">
        <v>904249</v>
      </c>
      <c r="G20848" s="205" t="s">
        <v>313</v>
      </c>
      <c r="H20848" s="207" t="s">
        <v>3061</v>
      </c>
      <c r="I20848" s="207" t="s">
        <v>241</v>
      </c>
      <c r="J20848" s="208">
        <v>-5069.1499999999996</v>
      </c>
      <c r="K20848" s="79" t="str">
        <f>IFERROR(IFERROR(VLOOKUP(I20848,'DE-PARA'!B:D,3,0),VLOOKUP(I20848,'DE-PARA'!C:D,2,0)),"NÃO ENCONTRADO")</f>
        <v>Materiais</v>
      </c>
      <c r="L20848" s="56" t="str">
        <f>VLOOKUP(K20848,'Base -Receita-Despesa'!$B:$AS,1,FALSE)</f>
        <v>Materiais</v>
      </c>
    </row>
    <row r="20849" spans="1:12" x14ac:dyDescent="0.3">
      <c r="A20849" s="286" t="str">
        <f t="shared" si="650"/>
        <v>2020</v>
      </c>
      <c r="B20849" s="205" t="s">
        <v>691</v>
      </c>
      <c r="C20849" s="205" t="s">
        <v>692</v>
      </c>
      <c r="D20849" s="72" t="str">
        <f t="shared" si="651"/>
        <v>out/2020</v>
      </c>
      <c r="E20849" s="206">
        <v>44134</v>
      </c>
      <c r="F20849" s="205">
        <v>898302</v>
      </c>
      <c r="G20849" s="205" t="s">
        <v>293</v>
      </c>
      <c r="H20849" s="207" t="s">
        <v>3061</v>
      </c>
      <c r="I20849" s="207" t="s">
        <v>240</v>
      </c>
      <c r="J20849" s="208">
        <v>-2187.1999999999998</v>
      </c>
      <c r="K20849" s="79" t="str">
        <f>IFERROR(IFERROR(VLOOKUP(I20849,'DE-PARA'!B:D,3,0),VLOOKUP(I20849,'DE-PARA'!C:D,2,0)),"NÃO ENCONTRADO")</f>
        <v>Materiais</v>
      </c>
      <c r="L20849" s="56" t="str">
        <f>VLOOKUP(K20849,'Base -Receita-Despesa'!$B:$AS,1,FALSE)</f>
        <v>Materiais</v>
      </c>
    </row>
    <row r="20850" spans="1:12" x14ac:dyDescent="0.3">
      <c r="A20850" s="286" t="str">
        <f t="shared" si="650"/>
        <v>2020</v>
      </c>
      <c r="B20850" s="205" t="s">
        <v>691</v>
      </c>
      <c r="C20850" s="205" t="s">
        <v>692</v>
      </c>
      <c r="D20850" s="72" t="str">
        <f t="shared" si="651"/>
        <v>out/2020</v>
      </c>
      <c r="E20850" s="206">
        <v>44134</v>
      </c>
      <c r="F20850" s="205">
        <v>898657</v>
      </c>
      <c r="G20850" s="205" t="s">
        <v>293</v>
      </c>
      <c r="H20850" s="207" t="s">
        <v>3061</v>
      </c>
      <c r="I20850" s="207" t="s">
        <v>240</v>
      </c>
      <c r="J20850" s="208">
        <v>-2617.2399999999998</v>
      </c>
      <c r="K20850" s="79" t="str">
        <f>IFERROR(IFERROR(VLOOKUP(I20850,'DE-PARA'!B:D,3,0),VLOOKUP(I20850,'DE-PARA'!C:D,2,0)),"NÃO ENCONTRADO")</f>
        <v>Materiais</v>
      </c>
      <c r="L20850" s="56" t="str">
        <f>VLOOKUP(K20850,'Base -Receita-Despesa'!$B:$AS,1,FALSE)</f>
        <v>Materiais</v>
      </c>
    </row>
    <row r="20851" spans="1:12" x14ac:dyDescent="0.3">
      <c r="A20851" s="286" t="str">
        <f t="shared" si="650"/>
        <v>2020</v>
      </c>
      <c r="B20851" s="205" t="s">
        <v>691</v>
      </c>
      <c r="C20851" s="205" t="s">
        <v>692</v>
      </c>
      <c r="D20851" s="72" t="str">
        <f t="shared" si="651"/>
        <v>out/2020</v>
      </c>
      <c r="E20851" s="206">
        <v>44134</v>
      </c>
      <c r="F20851" s="205">
        <v>49</v>
      </c>
      <c r="G20851" s="205" t="s">
        <v>287</v>
      </c>
      <c r="H20851" s="207" t="s">
        <v>3040</v>
      </c>
      <c r="I20851" s="207" t="s">
        <v>236</v>
      </c>
      <c r="J20851" s="208">
        <v>-20000</v>
      </c>
      <c r="K20851" s="79" t="str">
        <f>IFERROR(IFERROR(VLOOKUP(I20851,'DE-PARA'!B:D,3,0),VLOOKUP(I20851,'DE-PARA'!C:D,2,0)),"NÃO ENCONTRADO")</f>
        <v>Pessoal</v>
      </c>
      <c r="L20851" s="56" t="str">
        <f>VLOOKUP(K20851,'Base -Receita-Despesa'!$B:$AS,1,FALSE)</f>
        <v>Pessoal</v>
      </c>
    </row>
    <row r="20852" spans="1:12" x14ac:dyDescent="0.3">
      <c r="A20852" s="286" t="str">
        <f t="shared" si="650"/>
        <v>2020</v>
      </c>
      <c r="B20852" s="205" t="s">
        <v>691</v>
      </c>
      <c r="C20852" s="205" t="s">
        <v>692</v>
      </c>
      <c r="D20852" s="72" t="str">
        <f t="shared" si="651"/>
        <v>out/2020</v>
      </c>
      <c r="E20852" s="206">
        <v>44134</v>
      </c>
      <c r="F20852" s="205" t="s">
        <v>210</v>
      </c>
      <c r="G20852" s="205" t="s">
        <v>287</v>
      </c>
      <c r="H20852" s="207" t="s">
        <v>196</v>
      </c>
      <c r="I20852" s="207" t="s">
        <v>130</v>
      </c>
      <c r="J20852" s="207">
        <v>-10</v>
      </c>
      <c r="K20852" s="79" t="str">
        <f>IFERROR(IFERROR(VLOOKUP(I20852,'DE-PARA'!B:D,3,0),VLOOKUP(I20852,'DE-PARA'!C:D,2,0)),"NÃO ENCONTRADO")</f>
        <v>Outras Saídas</v>
      </c>
      <c r="L20852" s="56" t="str">
        <f>VLOOKUP(K20852,'Base -Receita-Despesa'!$B:$AS,1,FALSE)</f>
        <v>Outras Saídas</v>
      </c>
    </row>
    <row r="20853" spans="1:12" x14ac:dyDescent="0.3">
      <c r="A20853" s="286" t="str">
        <f t="shared" si="650"/>
        <v>2020</v>
      </c>
      <c r="B20853" s="205" t="s">
        <v>691</v>
      </c>
      <c r="C20853" s="205" t="s">
        <v>692</v>
      </c>
      <c r="D20853" s="72" t="str">
        <f t="shared" si="651"/>
        <v>out/2020</v>
      </c>
      <c r="E20853" s="206">
        <v>44134</v>
      </c>
      <c r="F20853" s="205" t="s">
        <v>210</v>
      </c>
      <c r="G20853" s="205" t="s">
        <v>287</v>
      </c>
      <c r="H20853" s="207" t="s">
        <v>196</v>
      </c>
      <c r="I20853" s="207" t="s">
        <v>130</v>
      </c>
      <c r="J20853" s="207">
        <v>-10</v>
      </c>
      <c r="K20853" s="79" t="str">
        <f>IFERROR(IFERROR(VLOOKUP(I20853,'DE-PARA'!B:D,3,0),VLOOKUP(I20853,'DE-PARA'!C:D,2,0)),"NÃO ENCONTRADO")</f>
        <v>Outras Saídas</v>
      </c>
      <c r="L20853" s="56" t="str">
        <f>VLOOKUP(K20853,'Base -Receita-Despesa'!$B:$AS,1,FALSE)</f>
        <v>Outras Saídas</v>
      </c>
    </row>
    <row r="20854" spans="1:12" x14ac:dyDescent="0.3">
      <c r="A20854" s="286" t="str">
        <f t="shared" si="650"/>
        <v>2020</v>
      </c>
      <c r="B20854" s="205" t="s">
        <v>691</v>
      </c>
      <c r="C20854" s="205" t="s">
        <v>692</v>
      </c>
      <c r="D20854" s="72" t="str">
        <f t="shared" si="651"/>
        <v>out/2020</v>
      </c>
      <c r="E20854" s="206">
        <v>44134</v>
      </c>
      <c r="F20854" s="205" t="s">
        <v>210</v>
      </c>
      <c r="G20854" s="205" t="s">
        <v>287</v>
      </c>
      <c r="H20854" s="207" t="s">
        <v>196</v>
      </c>
      <c r="I20854" s="207" t="s">
        <v>130</v>
      </c>
      <c r="J20854" s="207">
        <v>-10</v>
      </c>
      <c r="K20854" s="79" t="str">
        <f>IFERROR(IFERROR(VLOOKUP(I20854,'DE-PARA'!B:D,3,0),VLOOKUP(I20854,'DE-PARA'!C:D,2,0)),"NÃO ENCONTRADO")</f>
        <v>Outras Saídas</v>
      </c>
      <c r="L20854" s="56" t="str">
        <f>VLOOKUP(K20854,'Base -Receita-Despesa'!$B:$AS,1,FALSE)</f>
        <v>Outras Saídas</v>
      </c>
    </row>
    <row r="20855" spans="1:12" x14ac:dyDescent="0.3">
      <c r="A20855" s="286" t="str">
        <f t="shared" ref="A20855:A20918" si="652">IF(K20855="NÃO ENCONTRADO",0,RIGHT(D20855,4))</f>
        <v>2020</v>
      </c>
      <c r="B20855" s="205" t="s">
        <v>691</v>
      </c>
      <c r="C20855" s="205" t="s">
        <v>692</v>
      </c>
      <c r="D20855" s="72" t="str">
        <f t="shared" si="651"/>
        <v>out/2020</v>
      </c>
      <c r="E20855" s="206">
        <v>44134</v>
      </c>
      <c r="F20855" s="205" t="s">
        <v>210</v>
      </c>
      <c r="G20855" s="205" t="s">
        <v>287</v>
      </c>
      <c r="H20855" s="207" t="s">
        <v>196</v>
      </c>
      <c r="I20855" s="207" t="s">
        <v>130</v>
      </c>
      <c r="J20855" s="207">
        <v>-10</v>
      </c>
      <c r="K20855" s="79" t="str">
        <f>IFERROR(IFERROR(VLOOKUP(I20855,'DE-PARA'!B:D,3,0),VLOOKUP(I20855,'DE-PARA'!C:D,2,0)),"NÃO ENCONTRADO")</f>
        <v>Outras Saídas</v>
      </c>
      <c r="L20855" s="56" t="str">
        <f>VLOOKUP(K20855,'Base -Receita-Despesa'!$B:$AS,1,FALSE)</f>
        <v>Outras Saídas</v>
      </c>
    </row>
    <row r="20856" spans="1:12" x14ac:dyDescent="0.3">
      <c r="A20856" s="286" t="str">
        <f t="shared" si="652"/>
        <v>2020</v>
      </c>
      <c r="B20856" s="205" t="s">
        <v>691</v>
      </c>
      <c r="C20856" s="205" t="s">
        <v>692</v>
      </c>
      <c r="D20856" s="72" t="str">
        <f t="shared" si="651"/>
        <v>out/2020</v>
      </c>
      <c r="E20856" s="206">
        <v>44134</v>
      </c>
      <c r="F20856" s="205" t="s">
        <v>3154</v>
      </c>
      <c r="G20856" s="205" t="s">
        <v>287</v>
      </c>
      <c r="H20856" s="207" t="s">
        <v>3284</v>
      </c>
      <c r="I20856" s="207" t="s">
        <v>230</v>
      </c>
      <c r="J20856" s="207">
        <v>2.97</v>
      </c>
      <c r="K20856" s="79" t="str">
        <f>IFERROR(IFERROR(VLOOKUP(I20856,'DE-PARA'!B:D,3,0),VLOOKUP(I20856,'DE-PARA'!C:D,2,0)),"NÃO ENCONTRADO")</f>
        <v>Rendimentos sobre Aplicações Financeiras</v>
      </c>
      <c r="L20856" s="56" t="str">
        <f>VLOOKUP(K20856,'Base -Receita-Despesa'!$B:$AS,1,FALSE)</f>
        <v>Rendimentos sobre Aplicações Financeiras</v>
      </c>
    </row>
    <row r="20857" spans="1:12" x14ac:dyDescent="0.3">
      <c r="A20857" s="286" t="str">
        <f t="shared" si="652"/>
        <v>2020</v>
      </c>
      <c r="B20857" s="205" t="s">
        <v>693</v>
      </c>
      <c r="C20857" s="205" t="s">
        <v>692</v>
      </c>
      <c r="D20857" s="72" t="str">
        <f t="shared" si="651"/>
        <v>nov/2020</v>
      </c>
      <c r="E20857" s="206">
        <v>44138</v>
      </c>
      <c r="F20857" s="205" t="s">
        <v>201</v>
      </c>
      <c r="G20857" s="205" t="s">
        <v>287</v>
      </c>
      <c r="H20857" s="207" t="s">
        <v>1887</v>
      </c>
      <c r="I20857" s="207" t="s">
        <v>123</v>
      </c>
      <c r="J20857" s="208">
        <v>-218644.24</v>
      </c>
      <c r="K20857" s="79" t="str">
        <f>IFERROR(IFERROR(VLOOKUP(I20857,'DE-PARA'!B:D,3,0),VLOOKUP(I20857,'DE-PARA'!C:D,2,0)),"NÃO ENCONTRADO")</f>
        <v>TEV – Transferências Entre Contas (Entradas)</v>
      </c>
      <c r="L20857" s="56" t="str">
        <f>VLOOKUP(K20857,'Base -Receita-Despesa'!$B:$AS,1,FALSE)</f>
        <v>TEV – Transferências Entre Contas (Entradas)</v>
      </c>
    </row>
    <row r="20858" spans="1:12" x14ac:dyDescent="0.3">
      <c r="A20858" s="286" t="str">
        <f t="shared" si="652"/>
        <v>2020</v>
      </c>
      <c r="B20858" s="205" t="s">
        <v>691</v>
      </c>
      <c r="C20858" s="205" t="s">
        <v>692</v>
      </c>
      <c r="D20858" s="72" t="str">
        <f t="shared" si="651"/>
        <v>nov/2020</v>
      </c>
      <c r="E20858" s="206">
        <v>44138</v>
      </c>
      <c r="F20858" s="205" t="s">
        <v>201</v>
      </c>
      <c r="G20858" s="205" t="s">
        <v>287</v>
      </c>
      <c r="H20858" s="207" t="s">
        <v>1887</v>
      </c>
      <c r="I20858" s="207" t="s">
        <v>123</v>
      </c>
      <c r="J20858" s="208">
        <v>218644.24</v>
      </c>
      <c r="K20858" s="79" t="str">
        <f>IFERROR(IFERROR(VLOOKUP(I20858,'DE-PARA'!B:D,3,0),VLOOKUP(I20858,'DE-PARA'!C:D,2,0)),"NÃO ENCONTRADO")</f>
        <v>TEV – Transferências Entre Contas (Entradas)</v>
      </c>
      <c r="L20858" s="56" t="str">
        <f>VLOOKUP(K20858,'Base -Receita-Despesa'!$B:$AS,1,FALSE)</f>
        <v>TEV – Transferências Entre Contas (Entradas)</v>
      </c>
    </row>
    <row r="20859" spans="1:12" x14ac:dyDescent="0.3">
      <c r="A20859" s="286" t="str">
        <f t="shared" si="652"/>
        <v>2020</v>
      </c>
      <c r="B20859" s="205" t="s">
        <v>691</v>
      </c>
      <c r="C20859" s="205" t="s">
        <v>692</v>
      </c>
      <c r="D20859" s="72" t="str">
        <f t="shared" si="651"/>
        <v>nov/2020</v>
      </c>
      <c r="E20859" s="206">
        <v>44138</v>
      </c>
      <c r="F20859" s="205">
        <v>506</v>
      </c>
      <c r="G20859" s="205" t="s">
        <v>303</v>
      </c>
      <c r="H20859" s="207" t="s">
        <v>3185</v>
      </c>
      <c r="I20859" s="207" t="s">
        <v>252</v>
      </c>
      <c r="J20859" s="208">
        <v>-3998.62</v>
      </c>
      <c r="K20859" s="79" t="str">
        <f>IFERROR(IFERROR(VLOOKUP(I20859,'DE-PARA'!B:D,3,0),VLOOKUP(I20859,'DE-PARA'!C:D,2,0)),"NÃO ENCONTRADO")</f>
        <v>Materiais</v>
      </c>
      <c r="L20859" s="56" t="str">
        <f>VLOOKUP(K20859,'Base -Receita-Despesa'!$B:$AS,1,FALSE)</f>
        <v>Materiais</v>
      </c>
    </row>
    <row r="20860" spans="1:12" x14ac:dyDescent="0.3">
      <c r="A20860" s="286" t="str">
        <f t="shared" si="652"/>
        <v>2020</v>
      </c>
      <c r="B20860" s="205" t="s">
        <v>691</v>
      </c>
      <c r="C20860" s="205" t="s">
        <v>692</v>
      </c>
      <c r="D20860" s="72" t="str">
        <f t="shared" si="651"/>
        <v>nov/2020</v>
      </c>
      <c r="E20860" s="206">
        <v>44138</v>
      </c>
      <c r="F20860" s="205">
        <v>506</v>
      </c>
      <c r="G20860" s="205" t="s">
        <v>303</v>
      </c>
      <c r="H20860" s="207" t="s">
        <v>3185</v>
      </c>
      <c r="I20860" s="207" t="s">
        <v>189</v>
      </c>
      <c r="J20860" s="207">
        <v>-300.7</v>
      </c>
      <c r="K20860" s="79" t="str">
        <f>IFERROR(IFERROR(VLOOKUP(I20860,'DE-PARA'!B:D,3,0),VLOOKUP(I20860,'DE-PARA'!C:D,2,0)),"NÃO ENCONTRADO")</f>
        <v>Outras Saídas</v>
      </c>
      <c r="L20860" s="56" t="str">
        <f>VLOOKUP(K20860,'Base -Receita-Despesa'!$B:$AS,1,FALSE)</f>
        <v>Outras Saídas</v>
      </c>
    </row>
    <row r="20861" spans="1:12" x14ac:dyDescent="0.3">
      <c r="A20861" s="286" t="str">
        <f t="shared" si="652"/>
        <v>2020</v>
      </c>
      <c r="B20861" s="205" t="s">
        <v>691</v>
      </c>
      <c r="C20861" s="205" t="s">
        <v>692</v>
      </c>
      <c r="D20861" s="72" t="str">
        <f t="shared" si="651"/>
        <v>nov/2020</v>
      </c>
      <c r="E20861" s="206">
        <v>44138</v>
      </c>
      <c r="F20861" s="205">
        <v>21014</v>
      </c>
      <c r="G20861" s="205" t="s">
        <v>287</v>
      </c>
      <c r="H20861" s="207" t="s">
        <v>346</v>
      </c>
      <c r="I20861" s="207" t="s">
        <v>241</v>
      </c>
      <c r="J20861" s="208">
        <v>-1800</v>
      </c>
      <c r="K20861" s="79" t="str">
        <f>IFERROR(IFERROR(VLOOKUP(I20861,'DE-PARA'!B:D,3,0),VLOOKUP(I20861,'DE-PARA'!C:D,2,0)),"NÃO ENCONTRADO")</f>
        <v>Materiais</v>
      </c>
      <c r="L20861" s="56" t="str">
        <f>VLOOKUP(K20861,'Base -Receita-Despesa'!$B:$AS,1,FALSE)</f>
        <v>Materiais</v>
      </c>
    </row>
    <row r="20862" spans="1:12" x14ac:dyDescent="0.3">
      <c r="A20862" s="286" t="str">
        <f t="shared" si="652"/>
        <v>2020</v>
      </c>
      <c r="B20862" s="205" t="s">
        <v>691</v>
      </c>
      <c r="C20862" s="205" t="s">
        <v>692</v>
      </c>
      <c r="D20862" s="72" t="str">
        <f t="shared" si="651"/>
        <v>nov/2020</v>
      </c>
      <c r="E20862" s="206">
        <v>44138</v>
      </c>
      <c r="F20862" s="205">
        <v>23398</v>
      </c>
      <c r="G20862" s="205" t="s">
        <v>287</v>
      </c>
      <c r="H20862" s="207" t="s">
        <v>346</v>
      </c>
      <c r="I20862" s="207" t="s">
        <v>241</v>
      </c>
      <c r="J20862" s="208">
        <v>-11233.63</v>
      </c>
      <c r="K20862" s="79" t="str">
        <f>IFERROR(IFERROR(VLOOKUP(I20862,'DE-PARA'!B:D,3,0),VLOOKUP(I20862,'DE-PARA'!C:D,2,0)),"NÃO ENCONTRADO")</f>
        <v>Materiais</v>
      </c>
      <c r="L20862" s="56" t="str">
        <f>VLOOKUP(K20862,'Base -Receita-Despesa'!$B:$AS,1,FALSE)</f>
        <v>Materiais</v>
      </c>
    </row>
    <row r="20863" spans="1:12" x14ac:dyDescent="0.3">
      <c r="A20863" s="286" t="str">
        <f t="shared" si="652"/>
        <v>2020</v>
      </c>
      <c r="B20863" s="205" t="s">
        <v>691</v>
      </c>
      <c r="C20863" s="205" t="s">
        <v>692</v>
      </c>
      <c r="D20863" s="72" t="str">
        <f t="shared" si="651"/>
        <v>nov/2020</v>
      </c>
      <c r="E20863" s="206">
        <v>44138</v>
      </c>
      <c r="F20863" s="205">
        <v>20072</v>
      </c>
      <c r="G20863" s="205" t="s">
        <v>293</v>
      </c>
      <c r="H20863" s="207" t="s">
        <v>346</v>
      </c>
      <c r="I20863" s="207" t="s">
        <v>240</v>
      </c>
      <c r="J20863" s="208">
        <v>-6771.41</v>
      </c>
      <c r="K20863" s="79" t="str">
        <f>IFERROR(IFERROR(VLOOKUP(I20863,'DE-PARA'!B:D,3,0),VLOOKUP(I20863,'DE-PARA'!C:D,2,0)),"NÃO ENCONTRADO")</f>
        <v>Materiais</v>
      </c>
      <c r="L20863" s="56" t="str">
        <f>VLOOKUP(K20863,'Base -Receita-Despesa'!$B:$AS,1,FALSE)</f>
        <v>Materiais</v>
      </c>
    </row>
    <row r="20864" spans="1:12" x14ac:dyDescent="0.3">
      <c r="A20864" s="286" t="str">
        <f t="shared" si="652"/>
        <v>2020</v>
      </c>
      <c r="B20864" s="205" t="s">
        <v>691</v>
      </c>
      <c r="C20864" s="205" t="s">
        <v>692</v>
      </c>
      <c r="D20864" s="72" t="str">
        <f t="shared" si="651"/>
        <v>nov/2020</v>
      </c>
      <c r="E20864" s="206">
        <v>44138</v>
      </c>
      <c r="F20864" s="205">
        <v>20791</v>
      </c>
      <c r="G20864" s="205" t="s">
        <v>287</v>
      </c>
      <c r="H20864" s="207" t="s">
        <v>346</v>
      </c>
      <c r="I20864" s="207" t="s">
        <v>240</v>
      </c>
      <c r="J20864" s="208">
        <v>-11254.75</v>
      </c>
      <c r="K20864" s="79" t="str">
        <f>IFERROR(IFERROR(VLOOKUP(I20864,'DE-PARA'!B:D,3,0),VLOOKUP(I20864,'DE-PARA'!C:D,2,0)),"NÃO ENCONTRADO")</f>
        <v>Materiais</v>
      </c>
      <c r="L20864" s="56" t="str">
        <f>VLOOKUP(K20864,'Base -Receita-Despesa'!$B:$AS,1,FALSE)</f>
        <v>Materiais</v>
      </c>
    </row>
    <row r="20865" spans="1:12" x14ac:dyDescent="0.3">
      <c r="A20865" s="286" t="str">
        <f t="shared" si="652"/>
        <v>2020</v>
      </c>
      <c r="B20865" s="205" t="s">
        <v>691</v>
      </c>
      <c r="C20865" s="205" t="s">
        <v>692</v>
      </c>
      <c r="D20865" s="72" t="str">
        <f t="shared" si="651"/>
        <v>nov/2020</v>
      </c>
      <c r="E20865" s="206">
        <v>44138</v>
      </c>
      <c r="F20865" s="205">
        <v>20534</v>
      </c>
      <c r="G20865" s="205" t="s">
        <v>287</v>
      </c>
      <c r="H20865" s="207" t="s">
        <v>346</v>
      </c>
      <c r="I20865" s="207" t="s">
        <v>241</v>
      </c>
      <c r="J20865" s="208">
        <v>-3996.55</v>
      </c>
      <c r="K20865" s="79" t="str">
        <f>IFERROR(IFERROR(VLOOKUP(I20865,'DE-PARA'!B:D,3,0),VLOOKUP(I20865,'DE-PARA'!C:D,2,0)),"NÃO ENCONTRADO")</f>
        <v>Materiais</v>
      </c>
      <c r="L20865" s="56" t="str">
        <f>VLOOKUP(K20865,'Base -Receita-Despesa'!$B:$AS,1,FALSE)</f>
        <v>Materiais</v>
      </c>
    </row>
    <row r="20866" spans="1:12" x14ac:dyDescent="0.3">
      <c r="A20866" s="286" t="str">
        <f t="shared" si="652"/>
        <v>2020</v>
      </c>
      <c r="B20866" s="205" t="s">
        <v>691</v>
      </c>
      <c r="C20866" s="205" t="s">
        <v>692</v>
      </c>
      <c r="D20866" s="72" t="str">
        <f t="shared" si="651"/>
        <v>nov/2020</v>
      </c>
      <c r="E20866" s="206">
        <v>44138</v>
      </c>
      <c r="F20866" s="205">
        <v>21013</v>
      </c>
      <c r="G20866" s="205" t="s">
        <v>287</v>
      </c>
      <c r="H20866" s="207" t="s">
        <v>346</v>
      </c>
      <c r="I20866" s="207" t="s">
        <v>240</v>
      </c>
      <c r="J20866" s="208">
        <v>-5550</v>
      </c>
      <c r="K20866" s="79" t="str">
        <f>IFERROR(IFERROR(VLOOKUP(I20866,'DE-PARA'!B:D,3,0),VLOOKUP(I20866,'DE-PARA'!C:D,2,0)),"NÃO ENCONTRADO")</f>
        <v>Materiais</v>
      </c>
      <c r="L20866" s="56" t="str">
        <f>VLOOKUP(K20866,'Base -Receita-Despesa'!$B:$AS,1,FALSE)</f>
        <v>Materiais</v>
      </c>
    </row>
    <row r="20867" spans="1:12" x14ac:dyDescent="0.3">
      <c r="A20867" s="286" t="str">
        <f t="shared" si="652"/>
        <v>2020</v>
      </c>
      <c r="B20867" s="205" t="s">
        <v>691</v>
      </c>
      <c r="C20867" s="205" t="s">
        <v>692</v>
      </c>
      <c r="D20867" s="72" t="str">
        <f t="shared" si="651"/>
        <v>nov/2020</v>
      </c>
      <c r="E20867" s="206">
        <v>44138</v>
      </c>
      <c r="F20867" s="205">
        <v>21015</v>
      </c>
      <c r="G20867" s="205" t="s">
        <v>287</v>
      </c>
      <c r="H20867" s="207" t="s">
        <v>346</v>
      </c>
      <c r="I20867" s="207" t="s">
        <v>241</v>
      </c>
      <c r="J20867" s="208">
        <v>-12870</v>
      </c>
      <c r="K20867" s="79" t="str">
        <f>IFERROR(IFERROR(VLOOKUP(I20867,'DE-PARA'!B:D,3,0),VLOOKUP(I20867,'DE-PARA'!C:D,2,0)),"NÃO ENCONTRADO")</f>
        <v>Materiais</v>
      </c>
      <c r="L20867" s="56" t="str">
        <f>VLOOKUP(K20867,'Base -Receita-Despesa'!$B:$AS,1,FALSE)</f>
        <v>Materiais</v>
      </c>
    </row>
    <row r="20868" spans="1:12" x14ac:dyDescent="0.3">
      <c r="A20868" s="286" t="str">
        <f t="shared" si="652"/>
        <v>2020</v>
      </c>
      <c r="B20868" s="205" t="s">
        <v>691</v>
      </c>
      <c r="C20868" s="205" t="s">
        <v>692</v>
      </c>
      <c r="D20868" s="72" t="str">
        <f t="shared" ref="D20868:D20931" si="653">TEXT(E20868,"mmm/aaaa")</f>
        <v>nov/2020</v>
      </c>
      <c r="E20868" s="206">
        <v>44138</v>
      </c>
      <c r="F20868" s="205">
        <v>20605</v>
      </c>
      <c r="G20868" s="205" t="s">
        <v>287</v>
      </c>
      <c r="H20868" s="207" t="s">
        <v>346</v>
      </c>
      <c r="I20868" s="207" t="s">
        <v>241</v>
      </c>
      <c r="J20868" s="208">
        <v>-3000</v>
      </c>
      <c r="K20868" s="79" t="str">
        <f>IFERROR(IFERROR(VLOOKUP(I20868,'DE-PARA'!B:D,3,0),VLOOKUP(I20868,'DE-PARA'!C:D,2,0)),"NÃO ENCONTRADO")</f>
        <v>Materiais</v>
      </c>
      <c r="L20868" s="56" t="str">
        <f>VLOOKUP(K20868,'Base -Receita-Despesa'!$B:$AS,1,FALSE)</f>
        <v>Materiais</v>
      </c>
    </row>
    <row r="20869" spans="1:12" x14ac:dyDescent="0.3">
      <c r="A20869" s="286" t="str">
        <f t="shared" si="652"/>
        <v>2020</v>
      </c>
      <c r="B20869" s="205" t="s">
        <v>691</v>
      </c>
      <c r="C20869" s="205" t="s">
        <v>692</v>
      </c>
      <c r="D20869" s="72" t="str">
        <f t="shared" si="653"/>
        <v>nov/2020</v>
      </c>
      <c r="E20869" s="206">
        <v>44138</v>
      </c>
      <c r="F20869" s="205">
        <v>20762</v>
      </c>
      <c r="G20869" s="205" t="s">
        <v>287</v>
      </c>
      <c r="H20869" s="207" t="s">
        <v>346</v>
      </c>
      <c r="I20869" s="207" t="s">
        <v>241</v>
      </c>
      <c r="J20869" s="208">
        <v>-12231.88</v>
      </c>
      <c r="K20869" s="79" t="str">
        <f>IFERROR(IFERROR(VLOOKUP(I20869,'DE-PARA'!B:D,3,0),VLOOKUP(I20869,'DE-PARA'!C:D,2,0)),"NÃO ENCONTRADO")</f>
        <v>Materiais</v>
      </c>
      <c r="L20869" s="56" t="str">
        <f>VLOOKUP(K20869,'Base -Receita-Despesa'!$B:$AS,1,FALSE)</f>
        <v>Materiais</v>
      </c>
    </row>
    <row r="20870" spans="1:12" x14ac:dyDescent="0.3">
      <c r="A20870" s="286" t="str">
        <f t="shared" si="652"/>
        <v>2020</v>
      </c>
      <c r="B20870" s="205" t="s">
        <v>691</v>
      </c>
      <c r="C20870" s="205" t="s">
        <v>692</v>
      </c>
      <c r="D20870" s="72" t="str">
        <f t="shared" si="653"/>
        <v>nov/2020</v>
      </c>
      <c r="E20870" s="206">
        <v>44138</v>
      </c>
      <c r="F20870" s="205">
        <v>20761</v>
      </c>
      <c r="G20870" s="205" t="s">
        <v>287</v>
      </c>
      <c r="H20870" s="207" t="s">
        <v>346</v>
      </c>
      <c r="I20870" s="207" t="s">
        <v>240</v>
      </c>
      <c r="J20870" s="208">
        <v>-1098</v>
      </c>
      <c r="K20870" s="79" t="str">
        <f>IFERROR(IFERROR(VLOOKUP(I20870,'DE-PARA'!B:D,3,0),VLOOKUP(I20870,'DE-PARA'!C:D,2,0)),"NÃO ENCONTRADO")</f>
        <v>Materiais</v>
      </c>
      <c r="L20870" s="56" t="str">
        <f>VLOOKUP(K20870,'Base -Receita-Despesa'!$B:$AS,1,FALSE)</f>
        <v>Materiais</v>
      </c>
    </row>
    <row r="20871" spans="1:12" x14ac:dyDescent="0.3">
      <c r="A20871" s="286" t="str">
        <f t="shared" si="652"/>
        <v>2020</v>
      </c>
      <c r="B20871" s="205" t="s">
        <v>691</v>
      </c>
      <c r="C20871" s="205" t="s">
        <v>692</v>
      </c>
      <c r="D20871" s="72" t="str">
        <f t="shared" si="653"/>
        <v>nov/2020</v>
      </c>
      <c r="E20871" s="206">
        <v>44138</v>
      </c>
      <c r="F20871" s="205">
        <v>20763</v>
      </c>
      <c r="G20871" s="205" t="s">
        <v>287</v>
      </c>
      <c r="H20871" s="207" t="s">
        <v>346</v>
      </c>
      <c r="I20871" s="207" t="s">
        <v>241</v>
      </c>
      <c r="J20871" s="208">
        <v>-2290.1999999999998</v>
      </c>
      <c r="K20871" s="79" t="str">
        <f>IFERROR(IFERROR(VLOOKUP(I20871,'DE-PARA'!B:D,3,0),VLOOKUP(I20871,'DE-PARA'!C:D,2,0)),"NÃO ENCONTRADO")</f>
        <v>Materiais</v>
      </c>
      <c r="L20871" s="56" t="str">
        <f>VLOOKUP(K20871,'Base -Receita-Despesa'!$B:$AS,1,FALSE)</f>
        <v>Materiais</v>
      </c>
    </row>
    <row r="20872" spans="1:12" x14ac:dyDescent="0.3">
      <c r="A20872" s="286" t="str">
        <f t="shared" si="652"/>
        <v>2020</v>
      </c>
      <c r="B20872" s="205" t="s">
        <v>691</v>
      </c>
      <c r="C20872" s="205" t="s">
        <v>692</v>
      </c>
      <c r="D20872" s="72" t="str">
        <f t="shared" si="653"/>
        <v>nov/2020</v>
      </c>
      <c r="E20872" s="206">
        <v>44138</v>
      </c>
      <c r="F20872" s="205"/>
      <c r="G20872" s="205" t="s">
        <v>287</v>
      </c>
      <c r="H20872" s="207" t="s">
        <v>346</v>
      </c>
      <c r="I20872" s="207" t="s">
        <v>189</v>
      </c>
      <c r="J20872" s="208">
        <v>-3000</v>
      </c>
      <c r="K20872" s="79" t="str">
        <f>IFERROR(IFERROR(VLOOKUP(I20872,'DE-PARA'!B:D,3,0),VLOOKUP(I20872,'DE-PARA'!C:D,2,0)),"NÃO ENCONTRADO")</f>
        <v>Outras Saídas</v>
      </c>
      <c r="L20872" s="56" t="str">
        <f>VLOOKUP(K20872,'Base -Receita-Despesa'!$B:$AS,1,FALSE)</f>
        <v>Outras Saídas</v>
      </c>
    </row>
    <row r="20873" spans="1:12" x14ac:dyDescent="0.3">
      <c r="A20873" s="286" t="str">
        <f t="shared" si="652"/>
        <v>2020</v>
      </c>
      <c r="B20873" s="205" t="s">
        <v>691</v>
      </c>
      <c r="C20873" s="205" t="s">
        <v>692</v>
      </c>
      <c r="D20873" s="72" t="str">
        <f t="shared" si="653"/>
        <v>nov/2020</v>
      </c>
      <c r="E20873" s="206">
        <v>44138</v>
      </c>
      <c r="F20873" s="205">
        <v>953</v>
      </c>
      <c r="G20873" s="205" t="s">
        <v>287</v>
      </c>
      <c r="H20873" s="207" t="s">
        <v>2626</v>
      </c>
      <c r="I20873" s="207" t="s">
        <v>163</v>
      </c>
      <c r="J20873" s="208">
        <v>-1800</v>
      </c>
      <c r="K20873" s="79" t="str">
        <f>IFERROR(IFERROR(VLOOKUP(I20873,'DE-PARA'!B:D,3,0),VLOOKUP(I20873,'DE-PARA'!C:D,2,0)),"NÃO ENCONTRADO")</f>
        <v>Serviços</v>
      </c>
      <c r="L20873" s="56" t="str">
        <f>VLOOKUP(K20873,'Base -Receita-Despesa'!$B:$AS,1,FALSE)</f>
        <v>Serviços</v>
      </c>
    </row>
    <row r="20874" spans="1:12" x14ac:dyDescent="0.3">
      <c r="A20874" s="286" t="str">
        <f t="shared" si="652"/>
        <v>2020</v>
      </c>
      <c r="B20874" s="205" t="s">
        <v>691</v>
      </c>
      <c r="C20874" s="205" t="s">
        <v>692</v>
      </c>
      <c r="D20874" s="72" t="str">
        <f t="shared" si="653"/>
        <v>nov/2020</v>
      </c>
      <c r="E20874" s="206">
        <v>44138</v>
      </c>
      <c r="F20874" s="205">
        <v>952</v>
      </c>
      <c r="G20874" s="205" t="s">
        <v>287</v>
      </c>
      <c r="H20874" s="207" t="s">
        <v>2626</v>
      </c>
      <c r="I20874" s="207" t="s">
        <v>163</v>
      </c>
      <c r="J20874" s="208">
        <v>-1500</v>
      </c>
      <c r="K20874" s="79" t="str">
        <f>IFERROR(IFERROR(VLOOKUP(I20874,'DE-PARA'!B:D,3,0),VLOOKUP(I20874,'DE-PARA'!C:D,2,0)),"NÃO ENCONTRADO")</f>
        <v>Serviços</v>
      </c>
      <c r="L20874" s="56" t="str">
        <f>VLOOKUP(K20874,'Base -Receita-Despesa'!$B:$AS,1,FALSE)</f>
        <v>Serviços</v>
      </c>
    </row>
    <row r="20875" spans="1:12" x14ac:dyDescent="0.3">
      <c r="A20875" s="286" t="str">
        <f t="shared" si="652"/>
        <v>2020</v>
      </c>
      <c r="B20875" s="205" t="s">
        <v>691</v>
      </c>
      <c r="C20875" s="205" t="s">
        <v>692</v>
      </c>
      <c r="D20875" s="72" t="str">
        <f t="shared" si="653"/>
        <v>nov/2020</v>
      </c>
      <c r="E20875" s="206">
        <v>44138</v>
      </c>
      <c r="F20875" s="205">
        <v>188</v>
      </c>
      <c r="G20875" s="205" t="s">
        <v>287</v>
      </c>
      <c r="H20875" s="207" t="s">
        <v>3285</v>
      </c>
      <c r="I20875" s="207" t="s">
        <v>241</v>
      </c>
      <c r="J20875" s="208">
        <v>-3312</v>
      </c>
      <c r="K20875" s="79" t="str">
        <f>IFERROR(IFERROR(VLOOKUP(I20875,'DE-PARA'!B:D,3,0),VLOOKUP(I20875,'DE-PARA'!C:D,2,0)),"NÃO ENCONTRADO")</f>
        <v>Materiais</v>
      </c>
      <c r="L20875" s="56" t="str">
        <f>VLOOKUP(K20875,'Base -Receita-Despesa'!$B:$AS,1,FALSE)</f>
        <v>Materiais</v>
      </c>
    </row>
    <row r="20876" spans="1:12" x14ac:dyDescent="0.3">
      <c r="A20876" s="286" t="str">
        <f t="shared" si="652"/>
        <v>2020</v>
      </c>
      <c r="B20876" s="205" t="s">
        <v>691</v>
      </c>
      <c r="C20876" s="205" t="s">
        <v>692</v>
      </c>
      <c r="D20876" s="72" t="str">
        <f t="shared" si="653"/>
        <v>nov/2020</v>
      </c>
      <c r="E20876" s="206">
        <v>44138</v>
      </c>
      <c r="F20876" s="205">
        <v>9404</v>
      </c>
      <c r="G20876" s="205" t="s">
        <v>287</v>
      </c>
      <c r="H20876" s="207" t="s">
        <v>2710</v>
      </c>
      <c r="I20876" s="207" t="s">
        <v>192</v>
      </c>
      <c r="J20876" s="208">
        <v>-5421.52</v>
      </c>
      <c r="K20876" s="79" t="str">
        <f>IFERROR(IFERROR(VLOOKUP(I20876,'DE-PARA'!B:D,3,0),VLOOKUP(I20876,'DE-PARA'!C:D,2,0)),"NÃO ENCONTRADO")</f>
        <v>Serviços</v>
      </c>
      <c r="L20876" s="56" t="str">
        <f>VLOOKUP(K20876,'Base -Receita-Despesa'!$B:$AS,1,FALSE)</f>
        <v>Serviços</v>
      </c>
    </row>
    <row r="20877" spans="1:12" x14ac:dyDescent="0.3">
      <c r="A20877" s="286" t="str">
        <f t="shared" si="652"/>
        <v>2020</v>
      </c>
      <c r="B20877" s="205" t="s">
        <v>691</v>
      </c>
      <c r="C20877" s="205" t="s">
        <v>692</v>
      </c>
      <c r="D20877" s="72" t="str">
        <f t="shared" si="653"/>
        <v>nov/2020</v>
      </c>
      <c r="E20877" s="206">
        <v>44138</v>
      </c>
      <c r="F20877" s="205" t="s">
        <v>210</v>
      </c>
      <c r="G20877" s="205" t="s">
        <v>287</v>
      </c>
      <c r="H20877" s="207" t="s">
        <v>133</v>
      </c>
      <c r="I20877" s="207" t="s">
        <v>130</v>
      </c>
      <c r="J20877" s="207">
        <v>-443.61</v>
      </c>
      <c r="K20877" s="79" t="str">
        <f>IFERROR(IFERROR(VLOOKUP(I20877,'DE-PARA'!B:D,3,0),VLOOKUP(I20877,'DE-PARA'!C:D,2,0)),"NÃO ENCONTRADO")</f>
        <v>Outras Saídas</v>
      </c>
      <c r="L20877" s="56" t="str">
        <f>VLOOKUP(K20877,'Base -Receita-Despesa'!$B:$AS,1,FALSE)</f>
        <v>Outras Saídas</v>
      </c>
    </row>
    <row r="20878" spans="1:12" x14ac:dyDescent="0.3">
      <c r="A20878" s="286" t="str">
        <f t="shared" si="652"/>
        <v>2020</v>
      </c>
      <c r="B20878" s="205" t="s">
        <v>691</v>
      </c>
      <c r="C20878" s="205" t="s">
        <v>692</v>
      </c>
      <c r="D20878" s="72" t="str">
        <f t="shared" si="653"/>
        <v>nov/2020</v>
      </c>
      <c r="E20878" s="206">
        <v>44139</v>
      </c>
      <c r="F20878" s="205">
        <v>124201</v>
      </c>
      <c r="G20878" s="205" t="s">
        <v>287</v>
      </c>
      <c r="H20878" s="207" t="s">
        <v>1714</v>
      </c>
      <c r="I20878" s="207" t="s">
        <v>146</v>
      </c>
      <c r="J20878" s="208">
        <v>-7113.43</v>
      </c>
      <c r="K20878" s="79" t="str">
        <f>IFERROR(IFERROR(VLOOKUP(I20878,'DE-PARA'!B:D,3,0),VLOOKUP(I20878,'DE-PARA'!C:D,2,0)),"NÃO ENCONTRADO")</f>
        <v>Serviços</v>
      </c>
      <c r="L20878" s="56" t="str">
        <f>VLOOKUP(K20878,'Base -Receita-Despesa'!$B:$AS,1,FALSE)</f>
        <v>Serviços</v>
      </c>
    </row>
    <row r="20879" spans="1:12" x14ac:dyDescent="0.3">
      <c r="A20879" s="286" t="str">
        <f t="shared" si="652"/>
        <v>2020</v>
      </c>
      <c r="B20879" s="205" t="s">
        <v>691</v>
      </c>
      <c r="C20879" s="205" t="s">
        <v>692</v>
      </c>
      <c r="D20879" s="72" t="str">
        <f t="shared" si="653"/>
        <v>nov/2020</v>
      </c>
      <c r="E20879" s="206">
        <v>44139</v>
      </c>
      <c r="F20879" s="205">
        <v>195091</v>
      </c>
      <c r="G20879" s="205" t="s">
        <v>313</v>
      </c>
      <c r="H20879" s="207" t="s">
        <v>1036</v>
      </c>
      <c r="I20879" s="207" t="s">
        <v>243</v>
      </c>
      <c r="J20879" s="207">
        <v>-495.28</v>
      </c>
      <c r="K20879" s="79" t="str">
        <f>IFERROR(IFERROR(VLOOKUP(I20879,'DE-PARA'!B:D,3,0),VLOOKUP(I20879,'DE-PARA'!C:D,2,0)),"NÃO ENCONTRADO")</f>
        <v>Materiais</v>
      </c>
      <c r="L20879" s="56" t="str">
        <f>VLOOKUP(K20879,'Base -Receita-Despesa'!$B:$AS,1,FALSE)</f>
        <v>Materiais</v>
      </c>
    </row>
    <row r="20880" spans="1:12" x14ac:dyDescent="0.3">
      <c r="A20880" s="286" t="str">
        <f t="shared" si="652"/>
        <v>2020</v>
      </c>
      <c r="B20880" s="205" t="s">
        <v>691</v>
      </c>
      <c r="C20880" s="205" t="s">
        <v>692</v>
      </c>
      <c r="D20880" s="72" t="str">
        <f t="shared" si="653"/>
        <v>nov/2020</v>
      </c>
      <c r="E20880" s="206">
        <v>44139</v>
      </c>
      <c r="F20880" s="205">
        <v>195089</v>
      </c>
      <c r="G20880" s="205" t="s">
        <v>313</v>
      </c>
      <c r="H20880" s="207" t="s">
        <v>1036</v>
      </c>
      <c r="I20880" s="207" t="s">
        <v>243</v>
      </c>
      <c r="J20880" s="207">
        <v>-809.59</v>
      </c>
      <c r="K20880" s="79" t="str">
        <f>IFERROR(IFERROR(VLOOKUP(I20880,'DE-PARA'!B:D,3,0),VLOOKUP(I20880,'DE-PARA'!C:D,2,0)),"NÃO ENCONTRADO")</f>
        <v>Materiais</v>
      </c>
      <c r="L20880" s="56" t="str">
        <f>VLOOKUP(K20880,'Base -Receita-Despesa'!$B:$AS,1,FALSE)</f>
        <v>Materiais</v>
      </c>
    </row>
    <row r="20881" spans="1:12" x14ac:dyDescent="0.3">
      <c r="A20881" s="286" t="str">
        <f t="shared" si="652"/>
        <v>2020</v>
      </c>
      <c r="B20881" s="205" t="s">
        <v>691</v>
      </c>
      <c r="C20881" s="205" t="s">
        <v>692</v>
      </c>
      <c r="D20881" s="72" t="str">
        <f t="shared" si="653"/>
        <v>nov/2020</v>
      </c>
      <c r="E20881" s="206">
        <v>44139</v>
      </c>
      <c r="F20881" s="205">
        <v>195088</v>
      </c>
      <c r="G20881" s="205" t="s">
        <v>313</v>
      </c>
      <c r="H20881" s="207" t="s">
        <v>1036</v>
      </c>
      <c r="I20881" s="207" t="s">
        <v>243</v>
      </c>
      <c r="J20881" s="208">
        <v>-1096.56</v>
      </c>
      <c r="K20881" s="79" t="str">
        <f>IFERROR(IFERROR(VLOOKUP(I20881,'DE-PARA'!B:D,3,0),VLOOKUP(I20881,'DE-PARA'!C:D,2,0)),"NÃO ENCONTRADO")</f>
        <v>Materiais</v>
      </c>
      <c r="L20881" s="56" t="str">
        <f>VLOOKUP(K20881,'Base -Receita-Despesa'!$B:$AS,1,FALSE)</f>
        <v>Materiais</v>
      </c>
    </row>
    <row r="20882" spans="1:12" x14ac:dyDescent="0.3">
      <c r="A20882" s="286" t="str">
        <f t="shared" si="652"/>
        <v>2020</v>
      </c>
      <c r="B20882" s="205" t="s">
        <v>691</v>
      </c>
      <c r="C20882" s="205" t="s">
        <v>692</v>
      </c>
      <c r="D20882" s="72" t="str">
        <f t="shared" si="653"/>
        <v>nov/2020</v>
      </c>
      <c r="E20882" s="206">
        <v>44139</v>
      </c>
      <c r="F20882" s="205">
        <v>195164</v>
      </c>
      <c r="G20882" s="205" t="s">
        <v>313</v>
      </c>
      <c r="H20882" s="207" t="s">
        <v>1036</v>
      </c>
      <c r="I20882" s="207" t="s">
        <v>155</v>
      </c>
      <c r="J20882" s="207">
        <v>-813.25</v>
      </c>
      <c r="K20882" s="79" t="str">
        <f>IFERROR(IFERROR(VLOOKUP(I20882,'DE-PARA'!B:D,3,0),VLOOKUP(I20882,'DE-PARA'!C:D,2,0)),"NÃO ENCONTRADO")</f>
        <v>Materiais</v>
      </c>
      <c r="L20882" s="56" t="str">
        <f>VLOOKUP(K20882,'Base -Receita-Despesa'!$B:$AS,1,FALSE)</f>
        <v>Materiais</v>
      </c>
    </row>
    <row r="20883" spans="1:12" x14ac:dyDescent="0.3">
      <c r="A20883" s="286" t="str">
        <f t="shared" si="652"/>
        <v>2020</v>
      </c>
      <c r="B20883" s="205" t="s">
        <v>691</v>
      </c>
      <c r="C20883" s="205" t="s">
        <v>692</v>
      </c>
      <c r="D20883" s="72" t="str">
        <f t="shared" si="653"/>
        <v>nov/2020</v>
      </c>
      <c r="E20883" s="206">
        <v>44139</v>
      </c>
      <c r="F20883" s="205" t="s">
        <v>2948</v>
      </c>
      <c r="G20883" s="205" t="s">
        <v>287</v>
      </c>
      <c r="H20883" s="207" t="s">
        <v>294</v>
      </c>
      <c r="I20883" s="207" t="s">
        <v>229</v>
      </c>
      <c r="J20883" s="208">
        <v>-137016.14000000001</v>
      </c>
      <c r="K20883" s="79" t="str">
        <f>IFERROR(IFERROR(VLOOKUP(I20883,'DE-PARA'!B:D,3,0),VLOOKUP(I20883,'DE-PARA'!C:D,2,0)),"NÃO ENCONTRADO")</f>
        <v>Reembolso de Rateios(-)</v>
      </c>
      <c r="L20883" s="56" t="str">
        <f>VLOOKUP(K20883,'Base -Receita-Despesa'!$B:$AS,1,FALSE)</f>
        <v>Reembolso de Rateios(-)</v>
      </c>
    </row>
    <row r="20884" spans="1:12" x14ac:dyDescent="0.3">
      <c r="A20884" s="286" t="str">
        <f t="shared" si="652"/>
        <v>2020</v>
      </c>
      <c r="B20884" s="205" t="s">
        <v>691</v>
      </c>
      <c r="C20884" s="205" t="s">
        <v>692</v>
      </c>
      <c r="D20884" s="72" t="str">
        <f t="shared" si="653"/>
        <v>nov/2020</v>
      </c>
      <c r="E20884" s="206">
        <v>44139</v>
      </c>
      <c r="F20884" s="205" t="s">
        <v>210</v>
      </c>
      <c r="G20884" s="205" t="s">
        <v>287</v>
      </c>
      <c r="H20884" s="207" t="s">
        <v>196</v>
      </c>
      <c r="I20884" s="207" t="s">
        <v>130</v>
      </c>
      <c r="J20884" s="207">
        <v>-10</v>
      </c>
      <c r="K20884" s="79" t="str">
        <f>IFERROR(IFERROR(VLOOKUP(I20884,'DE-PARA'!B:D,3,0),VLOOKUP(I20884,'DE-PARA'!C:D,2,0)),"NÃO ENCONTRADO")</f>
        <v>Outras Saídas</v>
      </c>
      <c r="L20884" s="56" t="str">
        <f>VLOOKUP(K20884,'Base -Receita-Despesa'!$B:$AS,1,FALSE)</f>
        <v>Outras Saídas</v>
      </c>
    </row>
    <row r="20885" spans="1:12" x14ac:dyDescent="0.3">
      <c r="A20885" s="286" t="str">
        <f t="shared" si="652"/>
        <v>2020</v>
      </c>
      <c r="B20885" s="205" t="s">
        <v>691</v>
      </c>
      <c r="C20885" s="205" t="s">
        <v>692</v>
      </c>
      <c r="D20885" s="72" t="str">
        <f t="shared" si="653"/>
        <v>nov/2020</v>
      </c>
      <c r="E20885" s="206">
        <v>44140</v>
      </c>
      <c r="F20885" s="205" t="s">
        <v>2948</v>
      </c>
      <c r="G20885" s="205" t="s">
        <v>287</v>
      </c>
      <c r="H20885" s="207" t="s">
        <v>294</v>
      </c>
      <c r="I20885" s="207" t="s">
        <v>229</v>
      </c>
      <c r="J20885" s="207">
        <v>506.15</v>
      </c>
      <c r="K20885" s="79" t="str">
        <f>IFERROR(IFERROR(VLOOKUP(I20885,'DE-PARA'!B:D,3,0),VLOOKUP(I20885,'DE-PARA'!C:D,2,0)),"NÃO ENCONTRADO")</f>
        <v>Reembolso de Rateios(-)</v>
      </c>
      <c r="L20885" s="56" t="str">
        <f>VLOOKUP(K20885,'Base -Receita-Despesa'!$B:$AS,1,FALSE)</f>
        <v>Reembolso de Rateios(-)</v>
      </c>
    </row>
    <row r="20886" spans="1:12" x14ac:dyDescent="0.3">
      <c r="A20886" s="286" t="str">
        <f t="shared" si="652"/>
        <v>2020</v>
      </c>
      <c r="B20886" s="205" t="s">
        <v>691</v>
      </c>
      <c r="C20886" s="205" t="s">
        <v>692</v>
      </c>
      <c r="D20886" s="72" t="str">
        <f t="shared" si="653"/>
        <v>nov/2020</v>
      </c>
      <c r="E20886" s="206">
        <v>44140</v>
      </c>
      <c r="F20886" s="205" t="s">
        <v>1886</v>
      </c>
      <c r="G20886" s="205" t="s">
        <v>287</v>
      </c>
      <c r="H20886" s="207" t="s">
        <v>3286</v>
      </c>
      <c r="I20886" s="207" t="s">
        <v>124</v>
      </c>
      <c r="J20886" s="207">
        <v>-22.56</v>
      </c>
      <c r="K20886" s="79" t="str">
        <f>IFERROR(IFERROR(VLOOKUP(I20886,'DE-PARA'!B:D,3,0),VLOOKUP(I20886,'DE-PARA'!C:D,2,0)),"NÃO ENCONTRADO")</f>
        <v>Encargos sobre Folha de Pagamento</v>
      </c>
      <c r="L20886" s="56" t="str">
        <f>VLOOKUP(K20886,'Base -Receita-Despesa'!$B:$AS,1,FALSE)</f>
        <v>Encargos sobre Folha de Pagamento</v>
      </c>
    </row>
    <row r="20887" spans="1:12" x14ac:dyDescent="0.3">
      <c r="A20887" s="286" t="str">
        <f t="shared" si="652"/>
        <v>2020</v>
      </c>
      <c r="B20887" s="205" t="s">
        <v>691</v>
      </c>
      <c r="C20887" s="205" t="s">
        <v>692</v>
      </c>
      <c r="D20887" s="72" t="str">
        <f t="shared" si="653"/>
        <v>nov/2020</v>
      </c>
      <c r="E20887" s="206">
        <v>44140</v>
      </c>
      <c r="F20887" s="205" t="s">
        <v>1886</v>
      </c>
      <c r="G20887" s="205" t="s">
        <v>287</v>
      </c>
      <c r="H20887" s="207" t="s">
        <v>3286</v>
      </c>
      <c r="I20887" s="207" t="s">
        <v>189</v>
      </c>
      <c r="J20887" s="207">
        <v>-2.48</v>
      </c>
      <c r="K20887" s="79" t="str">
        <f>IFERROR(IFERROR(VLOOKUP(I20887,'DE-PARA'!B:D,3,0),VLOOKUP(I20887,'DE-PARA'!C:D,2,0)),"NÃO ENCONTRADO")</f>
        <v>Outras Saídas</v>
      </c>
      <c r="L20887" s="56" t="str">
        <f>VLOOKUP(K20887,'Base -Receita-Despesa'!$B:$AS,1,FALSE)</f>
        <v>Outras Saídas</v>
      </c>
    </row>
    <row r="20888" spans="1:12" x14ac:dyDescent="0.3">
      <c r="A20888" s="286" t="str">
        <f t="shared" si="652"/>
        <v>2020</v>
      </c>
      <c r="B20888" s="205" t="s">
        <v>691</v>
      </c>
      <c r="C20888" s="205" t="s">
        <v>692</v>
      </c>
      <c r="D20888" s="72" t="str">
        <f t="shared" si="653"/>
        <v>nov/2020</v>
      </c>
      <c r="E20888" s="206">
        <v>44140</v>
      </c>
      <c r="F20888" s="205" t="s">
        <v>1886</v>
      </c>
      <c r="G20888" s="205" t="s">
        <v>287</v>
      </c>
      <c r="H20888" s="207" t="s">
        <v>3287</v>
      </c>
      <c r="I20888" s="207" t="s">
        <v>124</v>
      </c>
      <c r="J20888" s="208">
        <v>-66670.559999999998</v>
      </c>
      <c r="K20888" s="79" t="str">
        <f>IFERROR(IFERROR(VLOOKUP(I20888,'DE-PARA'!B:D,3,0),VLOOKUP(I20888,'DE-PARA'!C:D,2,0)),"NÃO ENCONTRADO")</f>
        <v>Encargos sobre Folha de Pagamento</v>
      </c>
      <c r="L20888" s="56" t="str">
        <f>VLOOKUP(K20888,'Base -Receita-Despesa'!$B:$AS,1,FALSE)</f>
        <v>Encargos sobre Folha de Pagamento</v>
      </c>
    </row>
    <row r="20889" spans="1:12" x14ac:dyDescent="0.3">
      <c r="A20889" s="286" t="str">
        <f t="shared" si="652"/>
        <v>2020</v>
      </c>
      <c r="B20889" s="205" t="s">
        <v>691</v>
      </c>
      <c r="C20889" s="205" t="s">
        <v>692</v>
      </c>
      <c r="D20889" s="72" t="str">
        <f t="shared" si="653"/>
        <v>nov/2020</v>
      </c>
      <c r="E20889" s="206">
        <v>44140</v>
      </c>
      <c r="F20889" s="205" t="s">
        <v>1886</v>
      </c>
      <c r="G20889" s="205" t="s">
        <v>287</v>
      </c>
      <c r="H20889" s="207" t="s">
        <v>3287</v>
      </c>
      <c r="I20889" s="207" t="s">
        <v>189</v>
      </c>
      <c r="J20889" s="208">
        <v>-7333.76</v>
      </c>
      <c r="K20889" s="79" t="str">
        <f>IFERROR(IFERROR(VLOOKUP(I20889,'DE-PARA'!B:D,3,0),VLOOKUP(I20889,'DE-PARA'!C:D,2,0)),"NÃO ENCONTRADO")</f>
        <v>Outras Saídas</v>
      </c>
      <c r="L20889" s="56" t="str">
        <f>VLOOKUP(K20889,'Base -Receita-Despesa'!$B:$AS,1,FALSE)</f>
        <v>Outras Saídas</v>
      </c>
    </row>
    <row r="20890" spans="1:12" x14ac:dyDescent="0.3">
      <c r="A20890" s="286" t="str">
        <f t="shared" si="652"/>
        <v>2020</v>
      </c>
      <c r="B20890" s="205" t="s">
        <v>691</v>
      </c>
      <c r="C20890" s="205" t="s">
        <v>692</v>
      </c>
      <c r="D20890" s="72" t="str">
        <f t="shared" si="653"/>
        <v>nov/2020</v>
      </c>
      <c r="E20890" s="206">
        <v>44140</v>
      </c>
      <c r="F20890" s="205">
        <v>41986</v>
      </c>
      <c r="G20890" s="205" t="s">
        <v>287</v>
      </c>
      <c r="H20890" s="207" t="s">
        <v>3288</v>
      </c>
      <c r="I20890" s="207" t="s">
        <v>118</v>
      </c>
      <c r="J20890" s="207">
        <v>-564.20000000000005</v>
      </c>
      <c r="K20890" s="79" t="str">
        <f>IFERROR(IFERROR(VLOOKUP(I20890,'DE-PARA'!B:D,3,0),VLOOKUP(I20890,'DE-PARA'!C:D,2,0)),"NÃO ENCONTRADO")</f>
        <v>Serviços</v>
      </c>
      <c r="L20890" s="56" t="str">
        <f>VLOOKUP(K20890,'Base -Receita-Despesa'!$B:$AS,1,FALSE)</f>
        <v>Serviços</v>
      </c>
    </row>
    <row r="20891" spans="1:12" x14ac:dyDescent="0.3">
      <c r="A20891" s="286" t="str">
        <f t="shared" si="652"/>
        <v>2020</v>
      </c>
      <c r="B20891" s="205" t="s">
        <v>691</v>
      </c>
      <c r="C20891" s="205" t="s">
        <v>692</v>
      </c>
      <c r="D20891" s="72" t="str">
        <f t="shared" si="653"/>
        <v>nov/2020</v>
      </c>
      <c r="E20891" s="206">
        <v>44140</v>
      </c>
      <c r="F20891" s="205" t="s">
        <v>131</v>
      </c>
      <c r="G20891" s="205" t="s">
        <v>287</v>
      </c>
      <c r="H20891" s="207" t="s">
        <v>3237</v>
      </c>
      <c r="I20891" s="207" t="s">
        <v>132</v>
      </c>
      <c r="J20891" s="208">
        <v>-1669.35</v>
      </c>
      <c r="K20891" s="79" t="str">
        <f>IFERROR(IFERROR(VLOOKUP(I20891,'DE-PARA'!B:D,3,0),VLOOKUP(I20891,'DE-PARA'!C:D,2,0)),"NÃO ENCONTRADO")</f>
        <v>Pessoal</v>
      </c>
      <c r="L20891" s="56" t="str">
        <f>VLOOKUP(K20891,'Base -Receita-Despesa'!$B:$AS,1,FALSE)</f>
        <v>Pessoal</v>
      </c>
    </row>
    <row r="20892" spans="1:12" x14ac:dyDescent="0.3">
      <c r="A20892" s="286" t="str">
        <f t="shared" si="652"/>
        <v>2020</v>
      </c>
      <c r="B20892" s="205" t="s">
        <v>691</v>
      </c>
      <c r="C20892" s="205" t="s">
        <v>692</v>
      </c>
      <c r="D20892" s="72" t="str">
        <f t="shared" si="653"/>
        <v>nov/2020</v>
      </c>
      <c r="E20892" s="206">
        <v>44140</v>
      </c>
      <c r="F20892" s="205" t="s">
        <v>131</v>
      </c>
      <c r="G20892" s="205" t="s">
        <v>287</v>
      </c>
      <c r="H20892" s="207" t="s">
        <v>3007</v>
      </c>
      <c r="I20892" s="207" t="s">
        <v>132</v>
      </c>
      <c r="J20892" s="207">
        <v>-925.66</v>
      </c>
      <c r="K20892" s="79" t="str">
        <f>IFERROR(IFERROR(VLOOKUP(I20892,'DE-PARA'!B:D,3,0),VLOOKUP(I20892,'DE-PARA'!C:D,2,0)),"NÃO ENCONTRADO")</f>
        <v>Pessoal</v>
      </c>
      <c r="L20892" s="56" t="str">
        <f>VLOOKUP(K20892,'Base -Receita-Despesa'!$B:$AS,1,FALSE)</f>
        <v>Pessoal</v>
      </c>
    </row>
    <row r="20893" spans="1:12" x14ac:dyDescent="0.3">
      <c r="A20893" s="286" t="str">
        <f t="shared" si="652"/>
        <v>2020</v>
      </c>
      <c r="B20893" s="205" t="s">
        <v>691</v>
      </c>
      <c r="C20893" s="205" t="s">
        <v>692</v>
      </c>
      <c r="D20893" s="72" t="str">
        <f t="shared" si="653"/>
        <v>nov/2020</v>
      </c>
      <c r="E20893" s="206">
        <v>44140</v>
      </c>
      <c r="F20893" s="205" t="s">
        <v>131</v>
      </c>
      <c r="G20893" s="205" t="s">
        <v>287</v>
      </c>
      <c r="H20893" s="207" t="s">
        <v>3114</v>
      </c>
      <c r="I20893" s="207" t="s">
        <v>132</v>
      </c>
      <c r="J20893" s="208">
        <v>-1127.77</v>
      </c>
      <c r="K20893" s="79" t="str">
        <f>IFERROR(IFERROR(VLOOKUP(I20893,'DE-PARA'!B:D,3,0),VLOOKUP(I20893,'DE-PARA'!C:D,2,0)),"NÃO ENCONTRADO")</f>
        <v>Pessoal</v>
      </c>
      <c r="L20893" s="56" t="str">
        <f>VLOOKUP(K20893,'Base -Receita-Despesa'!$B:$AS,1,FALSE)</f>
        <v>Pessoal</v>
      </c>
    </row>
    <row r="20894" spans="1:12" x14ac:dyDescent="0.3">
      <c r="A20894" s="286" t="str">
        <f t="shared" si="652"/>
        <v>2020</v>
      </c>
      <c r="B20894" s="205" t="s">
        <v>691</v>
      </c>
      <c r="C20894" s="205" t="s">
        <v>692</v>
      </c>
      <c r="D20894" s="72" t="str">
        <f t="shared" si="653"/>
        <v>nov/2020</v>
      </c>
      <c r="E20894" s="206">
        <v>44140</v>
      </c>
      <c r="F20894" s="205">
        <v>3164</v>
      </c>
      <c r="G20894" s="205" t="s">
        <v>287</v>
      </c>
      <c r="H20894" s="207" t="s">
        <v>2112</v>
      </c>
      <c r="I20894" s="207" t="s">
        <v>146</v>
      </c>
      <c r="J20894" s="207">
        <v>-580</v>
      </c>
      <c r="K20894" s="79" t="str">
        <f>IFERROR(IFERROR(VLOOKUP(I20894,'DE-PARA'!B:D,3,0),VLOOKUP(I20894,'DE-PARA'!C:D,2,0)),"NÃO ENCONTRADO")</f>
        <v>Serviços</v>
      </c>
      <c r="L20894" s="56" t="str">
        <f>VLOOKUP(K20894,'Base -Receita-Despesa'!$B:$AS,1,FALSE)</f>
        <v>Serviços</v>
      </c>
    </row>
    <row r="20895" spans="1:12" x14ac:dyDescent="0.3">
      <c r="A20895" s="286" t="str">
        <f t="shared" si="652"/>
        <v>2020</v>
      </c>
      <c r="B20895" s="205" t="s">
        <v>691</v>
      </c>
      <c r="C20895" s="205" t="s">
        <v>692</v>
      </c>
      <c r="D20895" s="72" t="str">
        <f t="shared" si="653"/>
        <v>nov/2020</v>
      </c>
      <c r="E20895" s="206">
        <v>44140</v>
      </c>
      <c r="F20895" s="205" t="s">
        <v>211</v>
      </c>
      <c r="G20895" s="205" t="s">
        <v>287</v>
      </c>
      <c r="H20895" s="207" t="s">
        <v>3289</v>
      </c>
      <c r="I20895" s="207" t="s">
        <v>139</v>
      </c>
      <c r="J20895" s="208">
        <v>-5000</v>
      </c>
      <c r="K20895" s="79" t="str">
        <f>IFERROR(IFERROR(VLOOKUP(I20895,'DE-PARA'!B:D,3,0),VLOOKUP(I20895,'DE-PARA'!C:D,2,0)),"NÃO ENCONTRADO")</f>
        <v>Outras Saídas</v>
      </c>
      <c r="L20895" s="56" t="str">
        <f>VLOOKUP(K20895,'Base -Receita-Despesa'!$B:$AS,1,FALSE)</f>
        <v>Outras Saídas</v>
      </c>
    </row>
    <row r="20896" spans="1:12" x14ac:dyDescent="0.3">
      <c r="A20896" s="286" t="str">
        <f t="shared" si="652"/>
        <v>2020</v>
      </c>
      <c r="B20896" s="205" t="s">
        <v>691</v>
      </c>
      <c r="C20896" s="205" t="s">
        <v>692</v>
      </c>
      <c r="D20896" s="72" t="str">
        <f t="shared" si="653"/>
        <v>nov/2020</v>
      </c>
      <c r="E20896" s="206">
        <v>44140</v>
      </c>
      <c r="F20896" s="205" t="s">
        <v>210</v>
      </c>
      <c r="G20896" s="205" t="s">
        <v>287</v>
      </c>
      <c r="H20896" s="207" t="s">
        <v>196</v>
      </c>
      <c r="I20896" s="207" t="s">
        <v>130</v>
      </c>
      <c r="J20896" s="207">
        <v>-10</v>
      </c>
      <c r="K20896" s="79" t="str">
        <f>IFERROR(IFERROR(VLOOKUP(I20896,'DE-PARA'!B:D,3,0),VLOOKUP(I20896,'DE-PARA'!C:D,2,0)),"NÃO ENCONTRADO")</f>
        <v>Outras Saídas</v>
      </c>
      <c r="L20896" s="56" t="str">
        <f>VLOOKUP(K20896,'Base -Receita-Despesa'!$B:$AS,1,FALSE)</f>
        <v>Outras Saídas</v>
      </c>
    </row>
    <row r="20897" spans="1:12" x14ac:dyDescent="0.3">
      <c r="A20897" s="286" t="str">
        <f t="shared" si="652"/>
        <v>2020</v>
      </c>
      <c r="B20897" s="205" t="s">
        <v>691</v>
      </c>
      <c r="C20897" s="205" t="s">
        <v>692</v>
      </c>
      <c r="D20897" s="72" t="str">
        <f t="shared" si="653"/>
        <v>nov/2020</v>
      </c>
      <c r="E20897" s="206">
        <v>44140</v>
      </c>
      <c r="F20897" s="205" t="s">
        <v>131</v>
      </c>
      <c r="G20897" s="205" t="s">
        <v>287</v>
      </c>
      <c r="H20897" s="207" t="s">
        <v>3290</v>
      </c>
      <c r="I20897" s="207" t="s">
        <v>132</v>
      </c>
      <c r="J20897" s="208">
        <v>-478352.82</v>
      </c>
      <c r="K20897" s="79" t="str">
        <f>IFERROR(IFERROR(VLOOKUP(I20897,'DE-PARA'!B:D,3,0),VLOOKUP(I20897,'DE-PARA'!C:D,2,0)),"NÃO ENCONTRADO")</f>
        <v>Pessoal</v>
      </c>
      <c r="L20897" s="56" t="str">
        <f>VLOOKUP(K20897,'Base -Receita-Despesa'!$B:$AS,1,FALSE)</f>
        <v>Pessoal</v>
      </c>
    </row>
    <row r="20898" spans="1:12" x14ac:dyDescent="0.3">
      <c r="A20898" s="286" t="str">
        <f t="shared" si="652"/>
        <v>2020</v>
      </c>
      <c r="B20898" s="205" t="s">
        <v>691</v>
      </c>
      <c r="C20898" s="205" t="s">
        <v>692</v>
      </c>
      <c r="D20898" s="72" t="str">
        <f t="shared" si="653"/>
        <v>nov/2020</v>
      </c>
      <c r="E20898" s="206">
        <v>44141</v>
      </c>
      <c r="F20898" s="205">
        <v>100329</v>
      </c>
      <c r="G20898" s="205" t="s">
        <v>287</v>
      </c>
      <c r="H20898" s="207" t="s">
        <v>3291</v>
      </c>
      <c r="I20898" s="207" t="s">
        <v>240</v>
      </c>
      <c r="J20898" s="208">
        <v>-1045.52</v>
      </c>
      <c r="K20898" s="79" t="str">
        <f>IFERROR(IFERROR(VLOOKUP(I20898,'DE-PARA'!B:D,3,0),VLOOKUP(I20898,'DE-PARA'!C:D,2,0)),"NÃO ENCONTRADO")</f>
        <v>Materiais</v>
      </c>
      <c r="L20898" s="56" t="str">
        <f>VLOOKUP(K20898,'Base -Receita-Despesa'!$B:$AS,1,FALSE)</f>
        <v>Materiais</v>
      </c>
    </row>
    <row r="20899" spans="1:12" x14ac:dyDescent="0.3">
      <c r="A20899" s="286" t="str">
        <f t="shared" si="652"/>
        <v>2020</v>
      </c>
      <c r="B20899" s="205" t="s">
        <v>691</v>
      </c>
      <c r="C20899" s="205" t="s">
        <v>692</v>
      </c>
      <c r="D20899" s="72" t="str">
        <f t="shared" si="653"/>
        <v>nov/2020</v>
      </c>
      <c r="E20899" s="206">
        <v>44141</v>
      </c>
      <c r="F20899" s="205" t="s">
        <v>1886</v>
      </c>
      <c r="G20899" s="205" t="s">
        <v>287</v>
      </c>
      <c r="H20899" s="207" t="s">
        <v>3292</v>
      </c>
      <c r="I20899" s="207" t="s">
        <v>124</v>
      </c>
      <c r="J20899" s="207">
        <v>-15.04</v>
      </c>
      <c r="K20899" s="79" t="str">
        <f>IFERROR(IFERROR(VLOOKUP(I20899,'DE-PARA'!B:D,3,0),VLOOKUP(I20899,'DE-PARA'!C:D,2,0)),"NÃO ENCONTRADO")</f>
        <v>Encargos sobre Folha de Pagamento</v>
      </c>
      <c r="L20899" s="56" t="str">
        <f>VLOOKUP(K20899,'Base -Receita-Despesa'!$B:$AS,1,FALSE)</f>
        <v>Encargos sobre Folha de Pagamento</v>
      </c>
    </row>
    <row r="20900" spans="1:12" x14ac:dyDescent="0.3">
      <c r="A20900" s="286" t="str">
        <f t="shared" si="652"/>
        <v>2020</v>
      </c>
      <c r="B20900" s="205" t="s">
        <v>691</v>
      </c>
      <c r="C20900" s="205" t="s">
        <v>692</v>
      </c>
      <c r="D20900" s="72" t="str">
        <f t="shared" si="653"/>
        <v>nov/2020</v>
      </c>
      <c r="E20900" s="206">
        <v>44141</v>
      </c>
      <c r="F20900" s="205" t="s">
        <v>3293</v>
      </c>
      <c r="G20900" s="205" t="s">
        <v>287</v>
      </c>
      <c r="H20900" s="207" t="s">
        <v>3294</v>
      </c>
      <c r="I20900" s="207" t="s">
        <v>145</v>
      </c>
      <c r="J20900" s="208">
        <v>-1478</v>
      </c>
      <c r="K20900" s="79" t="str">
        <f>IFERROR(IFERROR(VLOOKUP(I20900,'DE-PARA'!B:D,3,0),VLOOKUP(I20900,'DE-PARA'!C:D,2,0)),"NÃO ENCONTRADO")</f>
        <v>Pessoal</v>
      </c>
      <c r="L20900" s="56" t="str">
        <f>VLOOKUP(K20900,'Base -Receita-Despesa'!$B:$AS,1,FALSE)</f>
        <v>Pessoal</v>
      </c>
    </row>
    <row r="20901" spans="1:12" x14ac:dyDescent="0.3">
      <c r="A20901" s="286" t="str">
        <f t="shared" si="652"/>
        <v>2020</v>
      </c>
      <c r="B20901" s="205" t="s">
        <v>691</v>
      </c>
      <c r="C20901" s="205" t="s">
        <v>692</v>
      </c>
      <c r="D20901" s="72" t="str">
        <f t="shared" si="653"/>
        <v>nov/2020</v>
      </c>
      <c r="E20901" s="206">
        <v>44141</v>
      </c>
      <c r="F20901" s="205" t="s">
        <v>3295</v>
      </c>
      <c r="G20901" s="205" t="s">
        <v>287</v>
      </c>
      <c r="H20901" s="207" t="s">
        <v>2144</v>
      </c>
      <c r="I20901" s="207" t="s">
        <v>145</v>
      </c>
      <c r="J20901" s="208">
        <v>-1564.92</v>
      </c>
      <c r="K20901" s="79" t="str">
        <f>IFERROR(IFERROR(VLOOKUP(I20901,'DE-PARA'!B:D,3,0),VLOOKUP(I20901,'DE-PARA'!C:D,2,0)),"NÃO ENCONTRADO")</f>
        <v>Pessoal</v>
      </c>
      <c r="L20901" s="56" t="str">
        <f>VLOOKUP(K20901,'Base -Receita-Despesa'!$B:$AS,1,FALSE)</f>
        <v>Pessoal</v>
      </c>
    </row>
    <row r="20902" spans="1:12" x14ac:dyDescent="0.3">
      <c r="A20902" s="286" t="str">
        <f t="shared" si="652"/>
        <v>2020</v>
      </c>
      <c r="B20902" s="205" t="s">
        <v>691</v>
      </c>
      <c r="C20902" s="205" t="s">
        <v>692</v>
      </c>
      <c r="D20902" s="72" t="str">
        <f t="shared" si="653"/>
        <v>nov/2020</v>
      </c>
      <c r="E20902" s="206">
        <v>44141</v>
      </c>
      <c r="F20902" s="205" t="s">
        <v>3296</v>
      </c>
      <c r="G20902" s="205" t="s">
        <v>287</v>
      </c>
      <c r="H20902" s="207" t="s">
        <v>3297</v>
      </c>
      <c r="I20902" s="207" t="s">
        <v>145</v>
      </c>
      <c r="J20902" s="208">
        <v>-1825.76</v>
      </c>
      <c r="K20902" s="79" t="str">
        <f>IFERROR(IFERROR(VLOOKUP(I20902,'DE-PARA'!B:D,3,0),VLOOKUP(I20902,'DE-PARA'!C:D,2,0)),"NÃO ENCONTRADO")</f>
        <v>Pessoal</v>
      </c>
      <c r="L20902" s="56" t="str">
        <f>VLOOKUP(K20902,'Base -Receita-Despesa'!$B:$AS,1,FALSE)</f>
        <v>Pessoal</v>
      </c>
    </row>
    <row r="20903" spans="1:12" x14ac:dyDescent="0.3">
      <c r="A20903" s="286" t="str">
        <f t="shared" si="652"/>
        <v>2020</v>
      </c>
      <c r="B20903" s="205" t="s">
        <v>691</v>
      </c>
      <c r="C20903" s="205" t="s">
        <v>692</v>
      </c>
      <c r="D20903" s="72" t="str">
        <f t="shared" si="653"/>
        <v>nov/2020</v>
      </c>
      <c r="E20903" s="206">
        <v>44141</v>
      </c>
      <c r="F20903" s="205">
        <v>82515</v>
      </c>
      <c r="G20903" s="205" t="s">
        <v>287</v>
      </c>
      <c r="H20903" s="207" t="s">
        <v>2780</v>
      </c>
      <c r="I20903" s="207" t="s">
        <v>240</v>
      </c>
      <c r="J20903" s="208">
        <v>-2740</v>
      </c>
      <c r="K20903" s="79" t="str">
        <f>IFERROR(IFERROR(VLOOKUP(I20903,'DE-PARA'!B:D,3,0),VLOOKUP(I20903,'DE-PARA'!C:D,2,0)),"NÃO ENCONTRADO")</f>
        <v>Materiais</v>
      </c>
      <c r="L20903" s="56" t="str">
        <f>VLOOKUP(K20903,'Base -Receita-Despesa'!$B:$AS,1,FALSE)</f>
        <v>Materiais</v>
      </c>
    </row>
    <row r="20904" spans="1:12" x14ac:dyDescent="0.3">
      <c r="A20904" s="286" t="str">
        <f t="shared" si="652"/>
        <v>2020</v>
      </c>
      <c r="B20904" s="205" t="s">
        <v>691</v>
      </c>
      <c r="C20904" s="205" t="s">
        <v>692</v>
      </c>
      <c r="D20904" s="72" t="str">
        <f t="shared" si="653"/>
        <v>nov/2020</v>
      </c>
      <c r="E20904" s="206">
        <v>44141</v>
      </c>
      <c r="F20904" s="205" t="s">
        <v>210</v>
      </c>
      <c r="G20904" s="205" t="s">
        <v>287</v>
      </c>
      <c r="H20904" s="207" t="s">
        <v>196</v>
      </c>
      <c r="I20904" s="207" t="s">
        <v>130</v>
      </c>
      <c r="J20904" s="207">
        <v>-10</v>
      </c>
      <c r="K20904" s="79" t="str">
        <f>IFERROR(IFERROR(VLOOKUP(I20904,'DE-PARA'!B:D,3,0),VLOOKUP(I20904,'DE-PARA'!C:D,2,0)),"NÃO ENCONTRADO")</f>
        <v>Outras Saídas</v>
      </c>
      <c r="L20904" s="56" t="str">
        <f>VLOOKUP(K20904,'Base -Receita-Despesa'!$B:$AS,1,FALSE)</f>
        <v>Outras Saídas</v>
      </c>
    </row>
    <row r="20905" spans="1:12" x14ac:dyDescent="0.3">
      <c r="A20905" s="286" t="str">
        <f t="shared" si="652"/>
        <v>2020</v>
      </c>
      <c r="B20905" s="205" t="s">
        <v>693</v>
      </c>
      <c r="C20905" s="205" t="s">
        <v>692</v>
      </c>
      <c r="D20905" s="72" t="str">
        <f t="shared" si="653"/>
        <v>nov/2020</v>
      </c>
      <c r="E20905" s="206">
        <v>44144</v>
      </c>
      <c r="F20905" s="205" t="s">
        <v>140</v>
      </c>
      <c r="G20905" s="205" t="s">
        <v>287</v>
      </c>
      <c r="H20905" s="207" t="s">
        <v>140</v>
      </c>
      <c r="I20905" s="207" t="s">
        <v>227</v>
      </c>
      <c r="J20905" s="208">
        <v>250064.71</v>
      </c>
      <c r="K20905" s="79" t="str">
        <f>IFERROR(IFERROR(VLOOKUP(I20905,'DE-PARA'!B:D,3,0),VLOOKUP(I20905,'DE-PARA'!C:D,2,0)),"NÃO ENCONTRADO")</f>
        <v>Repasses Contrato de Gestão</v>
      </c>
      <c r="L20905" s="56" t="str">
        <f>VLOOKUP(K20905,'Base -Receita-Despesa'!$B:$AS,1,FALSE)</f>
        <v>Repasses Contrato de Gestão</v>
      </c>
    </row>
    <row r="20906" spans="1:12" x14ac:dyDescent="0.3">
      <c r="A20906" s="286" t="str">
        <f t="shared" si="652"/>
        <v>2020</v>
      </c>
      <c r="B20906" s="205" t="s">
        <v>693</v>
      </c>
      <c r="C20906" s="205" t="s">
        <v>692</v>
      </c>
      <c r="D20906" s="72" t="str">
        <f t="shared" si="653"/>
        <v>nov/2020</v>
      </c>
      <c r="E20906" s="206">
        <v>44144</v>
      </c>
      <c r="F20906" s="205" t="s">
        <v>140</v>
      </c>
      <c r="G20906" s="205" t="s">
        <v>287</v>
      </c>
      <c r="H20906" s="207" t="s">
        <v>140</v>
      </c>
      <c r="I20906" s="207" t="s">
        <v>227</v>
      </c>
      <c r="J20906" s="208">
        <v>1828021.12</v>
      </c>
      <c r="K20906" s="79" t="str">
        <f>IFERROR(IFERROR(VLOOKUP(I20906,'DE-PARA'!B:D,3,0),VLOOKUP(I20906,'DE-PARA'!C:D,2,0)),"NÃO ENCONTRADO")</f>
        <v>Repasses Contrato de Gestão</v>
      </c>
      <c r="L20906" s="56" t="str">
        <f>VLOOKUP(K20906,'Base -Receita-Despesa'!$B:$AS,1,FALSE)</f>
        <v>Repasses Contrato de Gestão</v>
      </c>
    </row>
    <row r="20907" spans="1:12" x14ac:dyDescent="0.3">
      <c r="A20907" s="286" t="str">
        <f t="shared" si="652"/>
        <v>2020</v>
      </c>
      <c r="B20907" s="205" t="s">
        <v>693</v>
      </c>
      <c r="C20907" s="205" t="s">
        <v>692</v>
      </c>
      <c r="D20907" s="72" t="str">
        <f t="shared" si="653"/>
        <v>nov/2020</v>
      </c>
      <c r="E20907" s="206">
        <v>44144</v>
      </c>
      <c r="F20907" s="205" t="s">
        <v>201</v>
      </c>
      <c r="G20907" s="205" t="s">
        <v>287</v>
      </c>
      <c r="H20907" s="207" t="s">
        <v>1887</v>
      </c>
      <c r="I20907" s="207" t="s">
        <v>123</v>
      </c>
      <c r="J20907" s="208">
        <v>-500000</v>
      </c>
      <c r="K20907" s="79" t="str">
        <f>IFERROR(IFERROR(VLOOKUP(I20907,'DE-PARA'!B:D,3,0),VLOOKUP(I20907,'DE-PARA'!C:D,2,0)),"NÃO ENCONTRADO")</f>
        <v>TEV – Transferências Entre Contas (Entradas)</v>
      </c>
      <c r="L20907" s="56" t="str">
        <f>VLOOKUP(K20907,'Base -Receita-Despesa'!$B:$AS,1,FALSE)</f>
        <v>TEV – Transferências Entre Contas (Entradas)</v>
      </c>
    </row>
    <row r="20908" spans="1:12" x14ac:dyDescent="0.3">
      <c r="A20908" s="286" t="str">
        <f t="shared" si="652"/>
        <v>2020</v>
      </c>
      <c r="B20908" s="205" t="s">
        <v>691</v>
      </c>
      <c r="C20908" s="205" t="s">
        <v>692</v>
      </c>
      <c r="D20908" s="72" t="str">
        <f t="shared" si="653"/>
        <v>nov/2020</v>
      </c>
      <c r="E20908" s="206">
        <v>44144</v>
      </c>
      <c r="F20908" s="205" t="s">
        <v>201</v>
      </c>
      <c r="G20908" s="205" t="s">
        <v>287</v>
      </c>
      <c r="H20908" s="207" t="s">
        <v>1887</v>
      </c>
      <c r="I20908" s="207" t="s">
        <v>123</v>
      </c>
      <c r="J20908" s="208">
        <v>500000</v>
      </c>
      <c r="K20908" s="79" t="str">
        <f>IFERROR(IFERROR(VLOOKUP(I20908,'DE-PARA'!B:D,3,0),VLOOKUP(I20908,'DE-PARA'!C:D,2,0)),"NÃO ENCONTRADO")</f>
        <v>TEV – Transferências Entre Contas (Entradas)</v>
      </c>
      <c r="L20908" s="56" t="str">
        <f>VLOOKUP(K20908,'Base -Receita-Despesa'!$B:$AS,1,FALSE)</f>
        <v>TEV – Transferências Entre Contas (Entradas)</v>
      </c>
    </row>
    <row r="20909" spans="1:12" x14ac:dyDescent="0.3">
      <c r="A20909" s="286" t="str">
        <f t="shared" si="652"/>
        <v>2020</v>
      </c>
      <c r="B20909" s="205" t="s">
        <v>691</v>
      </c>
      <c r="C20909" s="205" t="s">
        <v>692</v>
      </c>
      <c r="D20909" s="72" t="str">
        <f t="shared" si="653"/>
        <v>nov/2020</v>
      </c>
      <c r="E20909" s="206">
        <v>44144</v>
      </c>
      <c r="F20909" s="205">
        <v>9166</v>
      </c>
      <c r="G20909" s="205" t="s">
        <v>287</v>
      </c>
      <c r="H20909" s="207" t="s">
        <v>3047</v>
      </c>
      <c r="I20909" s="207" t="s">
        <v>240</v>
      </c>
      <c r="J20909" s="208">
        <v>-2800</v>
      </c>
      <c r="K20909" s="79" t="str">
        <f>IFERROR(IFERROR(VLOOKUP(I20909,'DE-PARA'!B:D,3,0),VLOOKUP(I20909,'DE-PARA'!C:D,2,0)),"NÃO ENCONTRADO")</f>
        <v>Materiais</v>
      </c>
      <c r="L20909" s="56" t="str">
        <f>VLOOKUP(K20909,'Base -Receita-Despesa'!$B:$AS,1,FALSE)</f>
        <v>Materiais</v>
      </c>
    </row>
    <row r="20910" spans="1:12" x14ac:dyDescent="0.3">
      <c r="A20910" s="286" t="str">
        <f t="shared" si="652"/>
        <v>2020</v>
      </c>
      <c r="B20910" s="205" t="s">
        <v>691</v>
      </c>
      <c r="C20910" s="205" t="s">
        <v>692</v>
      </c>
      <c r="D20910" s="72" t="str">
        <f t="shared" si="653"/>
        <v>nov/2020</v>
      </c>
      <c r="E20910" s="206">
        <v>44144</v>
      </c>
      <c r="F20910" s="205">
        <v>8060</v>
      </c>
      <c r="G20910" s="205" t="s">
        <v>287</v>
      </c>
      <c r="H20910" s="207" t="s">
        <v>2845</v>
      </c>
      <c r="I20910" s="207" t="s">
        <v>155</v>
      </c>
      <c r="J20910" s="208">
        <v>-6552</v>
      </c>
      <c r="K20910" s="79" t="str">
        <f>IFERROR(IFERROR(VLOOKUP(I20910,'DE-PARA'!B:D,3,0),VLOOKUP(I20910,'DE-PARA'!C:D,2,0)),"NÃO ENCONTRADO")</f>
        <v>Materiais</v>
      </c>
      <c r="L20910" s="56" t="str">
        <f>VLOOKUP(K20910,'Base -Receita-Despesa'!$B:$AS,1,FALSE)</f>
        <v>Materiais</v>
      </c>
    </row>
    <row r="20911" spans="1:12" x14ac:dyDescent="0.3">
      <c r="A20911" s="286" t="str">
        <f t="shared" si="652"/>
        <v>2020</v>
      </c>
      <c r="B20911" s="205" t="s">
        <v>691</v>
      </c>
      <c r="C20911" s="205" t="s">
        <v>692</v>
      </c>
      <c r="D20911" s="72" t="str">
        <f t="shared" si="653"/>
        <v>nov/2020</v>
      </c>
      <c r="E20911" s="206">
        <v>44144</v>
      </c>
      <c r="F20911" s="205">
        <v>8060</v>
      </c>
      <c r="G20911" s="205" t="s">
        <v>287</v>
      </c>
      <c r="H20911" s="207" t="s">
        <v>2845</v>
      </c>
      <c r="I20911" s="207" t="s">
        <v>189</v>
      </c>
      <c r="J20911" s="207">
        <v>-524.24</v>
      </c>
      <c r="K20911" s="79" t="str">
        <f>IFERROR(IFERROR(VLOOKUP(I20911,'DE-PARA'!B:D,3,0),VLOOKUP(I20911,'DE-PARA'!C:D,2,0)),"NÃO ENCONTRADO")</f>
        <v>Outras Saídas</v>
      </c>
      <c r="L20911" s="56" t="str">
        <f>VLOOKUP(K20911,'Base -Receita-Despesa'!$B:$AS,1,FALSE)</f>
        <v>Outras Saídas</v>
      </c>
    </row>
    <row r="20912" spans="1:12" x14ac:dyDescent="0.3">
      <c r="A20912" s="286" t="str">
        <f t="shared" si="652"/>
        <v>2020</v>
      </c>
      <c r="B20912" s="205" t="s">
        <v>691</v>
      </c>
      <c r="C20912" s="205" t="s">
        <v>692</v>
      </c>
      <c r="D20912" s="72" t="str">
        <f t="shared" si="653"/>
        <v>nov/2020</v>
      </c>
      <c r="E20912" s="206">
        <v>44144</v>
      </c>
      <c r="F20912" s="205">
        <v>10</v>
      </c>
      <c r="G20912" s="205" t="s">
        <v>287</v>
      </c>
      <c r="H20912" s="207" t="s">
        <v>3298</v>
      </c>
      <c r="I20912" s="207" t="s">
        <v>236</v>
      </c>
      <c r="J20912" s="208">
        <v>-3000</v>
      </c>
      <c r="K20912" s="79" t="str">
        <f>IFERROR(IFERROR(VLOOKUP(I20912,'DE-PARA'!B:D,3,0),VLOOKUP(I20912,'DE-PARA'!C:D,2,0)),"NÃO ENCONTRADO")</f>
        <v>Pessoal</v>
      </c>
      <c r="L20912" s="56" t="str">
        <f>VLOOKUP(K20912,'Base -Receita-Despesa'!$B:$AS,1,FALSE)</f>
        <v>Pessoal</v>
      </c>
    </row>
    <row r="20913" spans="1:12" x14ac:dyDescent="0.3">
      <c r="A20913" s="286" t="str">
        <f t="shared" si="652"/>
        <v>2020</v>
      </c>
      <c r="B20913" s="205" t="s">
        <v>691</v>
      </c>
      <c r="C20913" s="205" t="s">
        <v>692</v>
      </c>
      <c r="D20913" s="72" t="str">
        <f t="shared" si="653"/>
        <v>nov/2020</v>
      </c>
      <c r="E20913" s="206">
        <v>44144</v>
      </c>
      <c r="F20913" s="205" t="s">
        <v>210</v>
      </c>
      <c r="G20913" s="205" t="s">
        <v>287</v>
      </c>
      <c r="H20913" s="207" t="s">
        <v>196</v>
      </c>
      <c r="I20913" s="207" t="s">
        <v>130</v>
      </c>
      <c r="J20913" s="207">
        <v>-10</v>
      </c>
      <c r="K20913" s="79" t="str">
        <f>IFERROR(IFERROR(VLOOKUP(I20913,'DE-PARA'!B:D,3,0),VLOOKUP(I20913,'DE-PARA'!C:D,2,0)),"NÃO ENCONTRADO")</f>
        <v>Outras Saídas</v>
      </c>
      <c r="L20913" s="56" t="str">
        <f>VLOOKUP(K20913,'Base -Receita-Despesa'!$B:$AS,1,FALSE)</f>
        <v>Outras Saídas</v>
      </c>
    </row>
    <row r="20914" spans="1:12" x14ac:dyDescent="0.3">
      <c r="A20914" s="286" t="str">
        <f t="shared" si="652"/>
        <v>2020</v>
      </c>
      <c r="B20914" s="205" t="s">
        <v>691</v>
      </c>
      <c r="C20914" s="205" t="s">
        <v>692</v>
      </c>
      <c r="D20914" s="72" t="str">
        <f t="shared" si="653"/>
        <v>nov/2020</v>
      </c>
      <c r="E20914" s="206">
        <v>44144</v>
      </c>
      <c r="F20914" s="205" t="s">
        <v>210</v>
      </c>
      <c r="G20914" s="205" t="s">
        <v>287</v>
      </c>
      <c r="H20914" s="207" t="s">
        <v>1437</v>
      </c>
      <c r="I20914" s="207" t="s">
        <v>130</v>
      </c>
      <c r="J20914" s="207">
        <v>-10</v>
      </c>
      <c r="K20914" s="79" t="str">
        <f>IFERROR(IFERROR(VLOOKUP(I20914,'DE-PARA'!B:D,3,0),VLOOKUP(I20914,'DE-PARA'!C:D,2,0)),"NÃO ENCONTRADO")</f>
        <v>Outras Saídas</v>
      </c>
      <c r="L20914" s="56" t="str">
        <f>VLOOKUP(K20914,'Base -Receita-Despesa'!$B:$AS,1,FALSE)</f>
        <v>Outras Saídas</v>
      </c>
    </row>
    <row r="20915" spans="1:12" x14ac:dyDescent="0.3">
      <c r="A20915" s="286" t="str">
        <f t="shared" si="652"/>
        <v>2020</v>
      </c>
      <c r="B20915" s="205" t="s">
        <v>691</v>
      </c>
      <c r="C20915" s="205" t="s">
        <v>692</v>
      </c>
      <c r="D20915" s="72" t="str">
        <f t="shared" si="653"/>
        <v>nov/2020</v>
      </c>
      <c r="E20915" s="206">
        <v>44144</v>
      </c>
      <c r="F20915" s="205" t="s">
        <v>210</v>
      </c>
      <c r="G20915" s="205" t="s">
        <v>287</v>
      </c>
      <c r="H20915" s="207" t="s">
        <v>133</v>
      </c>
      <c r="I20915" s="207" t="s">
        <v>130</v>
      </c>
      <c r="J20915" s="207">
        <v>-519.92999999999995</v>
      </c>
      <c r="K20915" s="79" t="str">
        <f>IFERROR(IFERROR(VLOOKUP(I20915,'DE-PARA'!B:D,3,0),VLOOKUP(I20915,'DE-PARA'!C:D,2,0)),"NÃO ENCONTRADO")</f>
        <v>Outras Saídas</v>
      </c>
      <c r="L20915" s="56" t="str">
        <f>VLOOKUP(K20915,'Base -Receita-Despesa'!$B:$AS,1,FALSE)</f>
        <v>Outras Saídas</v>
      </c>
    </row>
    <row r="20916" spans="1:12" x14ac:dyDescent="0.3">
      <c r="A20916" s="286" t="str">
        <f t="shared" si="652"/>
        <v>2020</v>
      </c>
      <c r="B20916" s="205" t="s">
        <v>693</v>
      </c>
      <c r="C20916" s="205" t="s">
        <v>692</v>
      </c>
      <c r="D20916" s="72" t="str">
        <f t="shared" si="653"/>
        <v>nov/2020</v>
      </c>
      <c r="E20916" s="206">
        <v>44145</v>
      </c>
      <c r="F20916" s="205" t="s">
        <v>201</v>
      </c>
      <c r="G20916" s="205" t="s">
        <v>287</v>
      </c>
      <c r="H20916" s="207" t="s">
        <v>1887</v>
      </c>
      <c r="I20916" s="207" t="s">
        <v>123</v>
      </c>
      <c r="J20916" s="208">
        <v>-500000</v>
      </c>
      <c r="K20916" s="79" t="str">
        <f>IFERROR(IFERROR(VLOOKUP(I20916,'DE-PARA'!B:D,3,0),VLOOKUP(I20916,'DE-PARA'!C:D,2,0)),"NÃO ENCONTRADO")</f>
        <v>TEV – Transferências Entre Contas (Entradas)</v>
      </c>
      <c r="L20916" s="56" t="str">
        <f>VLOOKUP(K20916,'Base -Receita-Despesa'!$B:$AS,1,FALSE)</f>
        <v>TEV – Transferências Entre Contas (Entradas)</v>
      </c>
    </row>
    <row r="20917" spans="1:12" x14ac:dyDescent="0.3">
      <c r="A20917" s="286" t="str">
        <f t="shared" si="652"/>
        <v>2020</v>
      </c>
      <c r="B20917" s="205" t="s">
        <v>693</v>
      </c>
      <c r="C20917" s="205" t="s">
        <v>692</v>
      </c>
      <c r="D20917" s="72" t="str">
        <f t="shared" si="653"/>
        <v>nov/2020</v>
      </c>
      <c r="E20917" s="206">
        <v>44145</v>
      </c>
      <c r="F20917" s="205" t="s">
        <v>210</v>
      </c>
      <c r="G20917" s="205" t="s">
        <v>287</v>
      </c>
      <c r="H20917" s="207" t="s">
        <v>321</v>
      </c>
      <c r="I20917" s="207" t="s">
        <v>130</v>
      </c>
      <c r="J20917" s="207">
        <v>-99</v>
      </c>
      <c r="K20917" s="79" t="str">
        <f>IFERROR(IFERROR(VLOOKUP(I20917,'DE-PARA'!B:D,3,0),VLOOKUP(I20917,'DE-PARA'!C:D,2,0)),"NÃO ENCONTRADO")</f>
        <v>Outras Saídas</v>
      </c>
      <c r="L20917" s="56" t="str">
        <f>VLOOKUP(K20917,'Base -Receita-Despesa'!$B:$AS,1,FALSE)</f>
        <v>Outras Saídas</v>
      </c>
    </row>
    <row r="20918" spans="1:12" x14ac:dyDescent="0.3">
      <c r="A20918" s="286" t="str">
        <f t="shared" si="652"/>
        <v>2020</v>
      </c>
      <c r="B20918" s="205" t="s">
        <v>691</v>
      </c>
      <c r="C20918" s="205" t="s">
        <v>692</v>
      </c>
      <c r="D20918" s="72" t="str">
        <f t="shared" si="653"/>
        <v>nov/2020</v>
      </c>
      <c r="E20918" s="206">
        <v>44145</v>
      </c>
      <c r="F20918" s="205" t="s">
        <v>201</v>
      </c>
      <c r="G20918" s="205" t="s">
        <v>287</v>
      </c>
      <c r="H20918" s="207" t="s">
        <v>1887</v>
      </c>
      <c r="I20918" s="207" t="s">
        <v>123</v>
      </c>
      <c r="J20918" s="208">
        <v>500000</v>
      </c>
      <c r="K20918" s="79" t="str">
        <f>IFERROR(IFERROR(VLOOKUP(I20918,'DE-PARA'!B:D,3,0),VLOOKUP(I20918,'DE-PARA'!C:D,2,0)),"NÃO ENCONTRADO")</f>
        <v>TEV – Transferências Entre Contas (Entradas)</v>
      </c>
      <c r="L20918" s="56" t="str">
        <f>VLOOKUP(K20918,'Base -Receita-Despesa'!$B:$AS,1,FALSE)</f>
        <v>TEV – Transferências Entre Contas (Entradas)</v>
      </c>
    </row>
    <row r="20919" spans="1:12" x14ac:dyDescent="0.3">
      <c r="A20919" s="286" t="str">
        <f t="shared" ref="A20919:A20982" si="654">IF(K20919="NÃO ENCONTRADO",0,RIGHT(D20919,4))</f>
        <v>2020</v>
      </c>
      <c r="B20919" s="205" t="s">
        <v>691</v>
      </c>
      <c r="C20919" s="205" t="s">
        <v>692</v>
      </c>
      <c r="D20919" s="72" t="str">
        <f t="shared" si="653"/>
        <v>nov/2020</v>
      </c>
      <c r="E20919" s="206">
        <v>44145</v>
      </c>
      <c r="F20919" s="205" t="s">
        <v>1670</v>
      </c>
      <c r="G20919" s="205" t="s">
        <v>287</v>
      </c>
      <c r="H20919" s="207" t="s">
        <v>941</v>
      </c>
      <c r="I20919" s="207" t="s">
        <v>126</v>
      </c>
      <c r="J20919" s="208">
        <v>-2741.83</v>
      </c>
      <c r="K20919" s="79" t="str">
        <f>IFERROR(IFERROR(VLOOKUP(I20919,'DE-PARA'!B:D,3,0),VLOOKUP(I20919,'DE-PARA'!C:D,2,0)),"NÃO ENCONTRADO")</f>
        <v>Rescisões Trabalhistas</v>
      </c>
      <c r="L20919" s="56" t="str">
        <f>VLOOKUP(K20919,'Base -Receita-Despesa'!$B:$AS,1,FALSE)</f>
        <v>Rescisões Trabalhistas</v>
      </c>
    </row>
    <row r="20920" spans="1:12" x14ac:dyDescent="0.3">
      <c r="A20920" s="286" t="str">
        <f t="shared" si="654"/>
        <v>2020</v>
      </c>
      <c r="B20920" s="205" t="s">
        <v>691</v>
      </c>
      <c r="C20920" s="205" t="s">
        <v>692</v>
      </c>
      <c r="D20920" s="72" t="str">
        <f t="shared" si="653"/>
        <v>nov/2020</v>
      </c>
      <c r="E20920" s="206">
        <v>44145</v>
      </c>
      <c r="F20920" s="205">
        <v>2010012576835</v>
      </c>
      <c r="G20920" s="205" t="s">
        <v>287</v>
      </c>
      <c r="H20920" s="207" t="s">
        <v>605</v>
      </c>
      <c r="I20920" s="207" t="s">
        <v>135</v>
      </c>
      <c r="J20920" s="208">
        <v>-3571.53</v>
      </c>
      <c r="K20920" s="79" t="str">
        <f>IFERROR(IFERROR(VLOOKUP(I20920,'DE-PARA'!B:D,3,0),VLOOKUP(I20920,'DE-PARA'!C:D,2,0)),"NÃO ENCONTRADO")</f>
        <v>Concessionárias (água, luz e telefone)</v>
      </c>
      <c r="L20920" s="56" t="str">
        <f>VLOOKUP(K20920,'Base -Receita-Despesa'!$B:$AS,1,FALSE)</f>
        <v>Concessionárias (água, luz e telefone)</v>
      </c>
    </row>
    <row r="20921" spans="1:12" x14ac:dyDescent="0.3">
      <c r="A20921" s="286" t="str">
        <f t="shared" si="654"/>
        <v>2020</v>
      </c>
      <c r="B20921" s="205" t="s">
        <v>691</v>
      </c>
      <c r="C20921" s="205" t="s">
        <v>692</v>
      </c>
      <c r="D20921" s="72" t="str">
        <f t="shared" si="653"/>
        <v>nov/2020</v>
      </c>
      <c r="E20921" s="206">
        <v>44145</v>
      </c>
      <c r="F20921" s="205">
        <v>7</v>
      </c>
      <c r="G20921" s="205" t="s">
        <v>287</v>
      </c>
      <c r="H20921" s="207" t="s">
        <v>3299</v>
      </c>
      <c r="I20921" s="207" t="s">
        <v>269</v>
      </c>
      <c r="J20921" s="208">
        <v>-30513.119999999999</v>
      </c>
      <c r="K20921" s="79" t="str">
        <f>IFERROR(IFERROR(VLOOKUP(I20921,'DE-PARA'!B:D,3,0),VLOOKUP(I20921,'DE-PARA'!C:D,2,0)),"NÃO ENCONTRADO")</f>
        <v>Serviços</v>
      </c>
      <c r="L20921" s="56" t="str">
        <f>VLOOKUP(K20921,'Base -Receita-Despesa'!$B:$AS,1,FALSE)</f>
        <v>Serviços</v>
      </c>
    </row>
    <row r="20922" spans="1:12" x14ac:dyDescent="0.3">
      <c r="A20922" s="286" t="str">
        <f t="shared" si="654"/>
        <v>2020</v>
      </c>
      <c r="B20922" s="205" t="s">
        <v>691</v>
      </c>
      <c r="C20922" s="205" t="s">
        <v>692</v>
      </c>
      <c r="D20922" s="72" t="str">
        <f t="shared" si="653"/>
        <v>nov/2020</v>
      </c>
      <c r="E20922" s="206">
        <v>44145</v>
      </c>
      <c r="F20922" s="205">
        <v>12220</v>
      </c>
      <c r="G20922" s="205" t="s">
        <v>287</v>
      </c>
      <c r="H20922" s="207" t="s">
        <v>2339</v>
      </c>
      <c r="I20922" s="207" t="s">
        <v>266</v>
      </c>
      <c r="J20922" s="208">
        <v>-22000</v>
      </c>
      <c r="K20922" s="79" t="str">
        <f>IFERROR(IFERROR(VLOOKUP(I20922,'DE-PARA'!B:D,3,0),VLOOKUP(I20922,'DE-PARA'!C:D,2,0)),"NÃO ENCONTRADO")</f>
        <v>Serviços</v>
      </c>
      <c r="L20922" s="56" t="str">
        <f>VLOOKUP(K20922,'Base -Receita-Despesa'!$B:$AS,1,FALSE)</f>
        <v>Serviços</v>
      </c>
    </row>
    <row r="20923" spans="1:12" x14ac:dyDescent="0.3">
      <c r="A20923" s="286" t="str">
        <f t="shared" si="654"/>
        <v>2020</v>
      </c>
      <c r="B20923" s="205" t="s">
        <v>691</v>
      </c>
      <c r="C20923" s="205" t="s">
        <v>692</v>
      </c>
      <c r="D20923" s="72" t="str">
        <f t="shared" si="653"/>
        <v>nov/2020</v>
      </c>
      <c r="E20923" s="206">
        <v>44145</v>
      </c>
      <c r="F20923" s="205">
        <v>12279</v>
      </c>
      <c r="G20923" s="205" t="s">
        <v>287</v>
      </c>
      <c r="H20923" s="207" t="s">
        <v>2339</v>
      </c>
      <c r="I20923" s="207" t="s">
        <v>266</v>
      </c>
      <c r="J20923" s="208">
        <v>-22000</v>
      </c>
      <c r="K20923" s="79" t="str">
        <f>IFERROR(IFERROR(VLOOKUP(I20923,'DE-PARA'!B:D,3,0),VLOOKUP(I20923,'DE-PARA'!C:D,2,0)),"NÃO ENCONTRADO")</f>
        <v>Serviços</v>
      </c>
      <c r="L20923" s="56" t="str">
        <f>VLOOKUP(K20923,'Base -Receita-Despesa'!$B:$AS,1,FALSE)</f>
        <v>Serviços</v>
      </c>
    </row>
    <row r="20924" spans="1:12" x14ac:dyDescent="0.3">
      <c r="A20924" s="286" t="str">
        <f t="shared" si="654"/>
        <v>2020</v>
      </c>
      <c r="B20924" s="205" t="s">
        <v>691</v>
      </c>
      <c r="C20924" s="205" t="s">
        <v>692</v>
      </c>
      <c r="D20924" s="72" t="str">
        <f t="shared" si="653"/>
        <v>nov/2020</v>
      </c>
      <c r="E20924" s="206">
        <v>44145</v>
      </c>
      <c r="F20924" s="205">
        <v>22886</v>
      </c>
      <c r="G20924" s="205" t="s">
        <v>287</v>
      </c>
      <c r="H20924" s="207" t="s">
        <v>334</v>
      </c>
      <c r="I20924" s="207" t="s">
        <v>134</v>
      </c>
      <c r="J20924" s="208">
        <v>-11568.5</v>
      </c>
      <c r="K20924" s="79" t="str">
        <f>IFERROR(IFERROR(VLOOKUP(I20924,'DE-PARA'!B:D,3,0),VLOOKUP(I20924,'DE-PARA'!C:D,2,0)),"NÃO ENCONTRADO")</f>
        <v>Serviços</v>
      </c>
      <c r="L20924" s="56" t="str">
        <f>VLOOKUP(K20924,'Base -Receita-Despesa'!$B:$AS,1,FALSE)</f>
        <v>Serviços</v>
      </c>
    </row>
    <row r="20925" spans="1:12" x14ac:dyDescent="0.3">
      <c r="A20925" s="286" t="str">
        <f t="shared" si="654"/>
        <v>2020</v>
      </c>
      <c r="B20925" s="205" t="s">
        <v>691</v>
      </c>
      <c r="C20925" s="205" t="s">
        <v>692</v>
      </c>
      <c r="D20925" s="72" t="str">
        <f t="shared" si="653"/>
        <v>nov/2020</v>
      </c>
      <c r="E20925" s="206">
        <v>44145</v>
      </c>
      <c r="F20925" s="205">
        <v>8</v>
      </c>
      <c r="G20925" s="205" t="s">
        <v>287</v>
      </c>
      <c r="H20925" s="207" t="s">
        <v>3300</v>
      </c>
      <c r="I20925" s="207" t="s">
        <v>163</v>
      </c>
      <c r="J20925" s="208">
        <v>-3490</v>
      </c>
      <c r="K20925" s="79" t="str">
        <f>IFERROR(IFERROR(VLOOKUP(I20925,'DE-PARA'!B:D,3,0),VLOOKUP(I20925,'DE-PARA'!C:D,2,0)),"NÃO ENCONTRADO")</f>
        <v>Serviços</v>
      </c>
      <c r="L20925" s="56" t="str">
        <f>VLOOKUP(K20925,'Base -Receita-Despesa'!$B:$AS,1,FALSE)</f>
        <v>Serviços</v>
      </c>
    </row>
    <row r="20926" spans="1:12" x14ac:dyDescent="0.3">
      <c r="A20926" s="286" t="str">
        <f t="shared" si="654"/>
        <v>2020</v>
      </c>
      <c r="B20926" s="205" t="s">
        <v>691</v>
      </c>
      <c r="C20926" s="205" t="s">
        <v>692</v>
      </c>
      <c r="D20926" s="72" t="str">
        <f t="shared" si="653"/>
        <v>nov/2020</v>
      </c>
      <c r="E20926" s="206">
        <v>44145</v>
      </c>
      <c r="F20926" s="205">
        <v>3680</v>
      </c>
      <c r="G20926" s="205" t="s">
        <v>287</v>
      </c>
      <c r="H20926" s="207" t="s">
        <v>2843</v>
      </c>
      <c r="I20926" s="207" t="s">
        <v>263</v>
      </c>
      <c r="J20926" s="208">
        <v>-20970.41</v>
      </c>
      <c r="K20926" s="79" t="str">
        <f>IFERROR(IFERROR(VLOOKUP(I20926,'DE-PARA'!B:D,3,0),VLOOKUP(I20926,'DE-PARA'!C:D,2,0)),"NÃO ENCONTRADO")</f>
        <v>Serviços</v>
      </c>
      <c r="L20926" s="56" t="str">
        <f>VLOOKUP(K20926,'Base -Receita-Despesa'!$B:$AS,1,FALSE)</f>
        <v>Serviços</v>
      </c>
    </row>
    <row r="20927" spans="1:12" x14ac:dyDescent="0.3">
      <c r="A20927" s="286" t="str">
        <f t="shared" si="654"/>
        <v>2020</v>
      </c>
      <c r="B20927" s="205" t="s">
        <v>691</v>
      </c>
      <c r="C20927" s="205" t="s">
        <v>692</v>
      </c>
      <c r="D20927" s="72" t="str">
        <f t="shared" si="653"/>
        <v>nov/2020</v>
      </c>
      <c r="E20927" s="206">
        <v>44145</v>
      </c>
      <c r="F20927" s="205">
        <v>17195</v>
      </c>
      <c r="G20927" s="205" t="s">
        <v>287</v>
      </c>
      <c r="H20927" s="207" t="s">
        <v>2091</v>
      </c>
      <c r="I20927" s="207" t="s">
        <v>118</v>
      </c>
      <c r="J20927" s="207">
        <v>-597.29999999999995</v>
      </c>
      <c r="K20927" s="79" t="str">
        <f>IFERROR(IFERROR(VLOOKUP(I20927,'DE-PARA'!B:D,3,0),VLOOKUP(I20927,'DE-PARA'!C:D,2,0)),"NÃO ENCONTRADO")</f>
        <v>Serviços</v>
      </c>
      <c r="L20927" s="56" t="str">
        <f>VLOOKUP(K20927,'Base -Receita-Despesa'!$B:$AS,1,FALSE)</f>
        <v>Serviços</v>
      </c>
    </row>
    <row r="20928" spans="1:12" x14ac:dyDescent="0.3">
      <c r="A20928" s="286" t="str">
        <f t="shared" si="654"/>
        <v>2020</v>
      </c>
      <c r="B20928" s="205" t="s">
        <v>691</v>
      </c>
      <c r="C20928" s="205" t="s">
        <v>692</v>
      </c>
      <c r="D20928" s="72" t="str">
        <f t="shared" si="653"/>
        <v>nov/2020</v>
      </c>
      <c r="E20928" s="206">
        <v>44145</v>
      </c>
      <c r="F20928" s="205">
        <v>841</v>
      </c>
      <c r="G20928" s="205" t="s">
        <v>287</v>
      </c>
      <c r="H20928" s="207" t="s">
        <v>3253</v>
      </c>
      <c r="I20928" s="207" t="s">
        <v>157</v>
      </c>
      <c r="J20928" s="208">
        <v>-24072.52</v>
      </c>
      <c r="K20928" s="79" t="str">
        <f>IFERROR(IFERROR(VLOOKUP(I20928,'DE-PARA'!B:D,3,0),VLOOKUP(I20928,'DE-PARA'!C:D,2,0)),"NÃO ENCONTRADO")</f>
        <v>Serviços</v>
      </c>
      <c r="L20928" s="56" t="str">
        <f>VLOOKUP(K20928,'Base -Receita-Despesa'!$B:$AS,1,FALSE)</f>
        <v>Serviços</v>
      </c>
    </row>
    <row r="20929" spans="1:12" x14ac:dyDescent="0.3">
      <c r="A20929" s="286" t="str">
        <f t="shared" si="654"/>
        <v>2020</v>
      </c>
      <c r="B20929" s="205" t="s">
        <v>691</v>
      </c>
      <c r="C20929" s="205" t="s">
        <v>692</v>
      </c>
      <c r="D20929" s="72" t="str">
        <f t="shared" si="653"/>
        <v>nov/2020</v>
      </c>
      <c r="E20929" s="206">
        <v>44145</v>
      </c>
      <c r="F20929" s="205">
        <v>183</v>
      </c>
      <c r="G20929" s="205" t="s">
        <v>287</v>
      </c>
      <c r="H20929" s="207" t="s">
        <v>327</v>
      </c>
      <c r="I20929" s="207" t="s">
        <v>134</v>
      </c>
      <c r="J20929" s="208">
        <v>-44892</v>
      </c>
      <c r="K20929" s="79" t="str">
        <f>IFERROR(IFERROR(VLOOKUP(I20929,'DE-PARA'!B:D,3,0),VLOOKUP(I20929,'DE-PARA'!C:D,2,0)),"NÃO ENCONTRADO")</f>
        <v>Serviços</v>
      </c>
      <c r="L20929" s="56" t="str">
        <f>VLOOKUP(K20929,'Base -Receita-Despesa'!$B:$AS,1,FALSE)</f>
        <v>Serviços</v>
      </c>
    </row>
    <row r="20930" spans="1:12" x14ac:dyDescent="0.3">
      <c r="A20930" s="286" t="str">
        <f t="shared" si="654"/>
        <v>2020</v>
      </c>
      <c r="B20930" s="205" t="s">
        <v>691</v>
      </c>
      <c r="C20930" s="205" t="s">
        <v>692</v>
      </c>
      <c r="D20930" s="72" t="str">
        <f t="shared" si="653"/>
        <v>nov/2020</v>
      </c>
      <c r="E20930" s="206">
        <v>44145</v>
      </c>
      <c r="F20930" s="205">
        <v>9564</v>
      </c>
      <c r="G20930" s="205" t="s">
        <v>287</v>
      </c>
      <c r="H20930" s="207" t="s">
        <v>2710</v>
      </c>
      <c r="I20930" s="207" t="s">
        <v>192</v>
      </c>
      <c r="J20930" s="208">
        <v>-5400.11</v>
      </c>
      <c r="K20930" s="79" t="str">
        <f>IFERROR(IFERROR(VLOOKUP(I20930,'DE-PARA'!B:D,3,0),VLOOKUP(I20930,'DE-PARA'!C:D,2,0)),"NÃO ENCONTRADO")</f>
        <v>Serviços</v>
      </c>
      <c r="L20930" s="56" t="str">
        <f>VLOOKUP(K20930,'Base -Receita-Despesa'!$B:$AS,1,FALSE)</f>
        <v>Serviços</v>
      </c>
    </row>
    <row r="20931" spans="1:12" x14ac:dyDescent="0.3">
      <c r="A20931" s="286" t="str">
        <f t="shared" si="654"/>
        <v>2020</v>
      </c>
      <c r="B20931" s="205" t="s">
        <v>691</v>
      </c>
      <c r="C20931" s="205" t="s">
        <v>692</v>
      </c>
      <c r="D20931" s="72" t="str">
        <f t="shared" si="653"/>
        <v>nov/2020</v>
      </c>
      <c r="E20931" s="206">
        <v>44145</v>
      </c>
      <c r="F20931" s="205">
        <v>2509</v>
      </c>
      <c r="G20931" s="205" t="s">
        <v>287</v>
      </c>
      <c r="H20931" s="207" t="s">
        <v>2938</v>
      </c>
      <c r="I20931" s="207" t="s">
        <v>157</v>
      </c>
      <c r="J20931" s="208">
        <v>-16005</v>
      </c>
      <c r="K20931" s="79" t="str">
        <f>IFERROR(IFERROR(VLOOKUP(I20931,'DE-PARA'!B:D,3,0),VLOOKUP(I20931,'DE-PARA'!C:D,2,0)),"NÃO ENCONTRADO")</f>
        <v>Serviços</v>
      </c>
      <c r="L20931" s="56" t="str">
        <f>VLOOKUP(K20931,'Base -Receita-Despesa'!$B:$AS,1,FALSE)</f>
        <v>Serviços</v>
      </c>
    </row>
    <row r="20932" spans="1:12" x14ac:dyDescent="0.3">
      <c r="A20932" s="286" t="str">
        <f t="shared" si="654"/>
        <v>2020</v>
      </c>
      <c r="B20932" s="205" t="s">
        <v>691</v>
      </c>
      <c r="C20932" s="205" t="s">
        <v>692</v>
      </c>
      <c r="D20932" s="72" t="str">
        <f t="shared" ref="D20932:D20995" si="655">TEXT(E20932,"mmm/aaaa")</f>
        <v>nov/2020</v>
      </c>
      <c r="E20932" s="206">
        <v>44145</v>
      </c>
      <c r="F20932" s="205">
        <v>2463</v>
      </c>
      <c r="G20932" s="205" t="s">
        <v>287</v>
      </c>
      <c r="H20932" s="207" t="s">
        <v>2938</v>
      </c>
      <c r="I20932" s="207" t="s">
        <v>157</v>
      </c>
      <c r="J20932" s="208">
        <v>-28300</v>
      </c>
      <c r="K20932" s="79" t="str">
        <f>IFERROR(IFERROR(VLOOKUP(I20932,'DE-PARA'!B:D,3,0),VLOOKUP(I20932,'DE-PARA'!C:D,2,0)),"NÃO ENCONTRADO")</f>
        <v>Serviços</v>
      </c>
      <c r="L20932" s="56" t="str">
        <f>VLOOKUP(K20932,'Base -Receita-Despesa'!$B:$AS,1,FALSE)</f>
        <v>Serviços</v>
      </c>
    </row>
    <row r="20933" spans="1:12" x14ac:dyDescent="0.3">
      <c r="A20933" s="286" t="str">
        <f t="shared" si="654"/>
        <v>2020</v>
      </c>
      <c r="B20933" s="205" t="s">
        <v>691</v>
      </c>
      <c r="C20933" s="205" t="s">
        <v>692</v>
      </c>
      <c r="D20933" s="72" t="str">
        <f t="shared" si="655"/>
        <v>nov/2020</v>
      </c>
      <c r="E20933" s="206">
        <v>44145</v>
      </c>
      <c r="F20933" s="205">
        <v>1591</v>
      </c>
      <c r="G20933" s="205" t="s">
        <v>287</v>
      </c>
      <c r="H20933" s="207" t="s">
        <v>3016</v>
      </c>
      <c r="I20933" s="207" t="s">
        <v>186</v>
      </c>
      <c r="J20933" s="208">
        <v>-32000</v>
      </c>
      <c r="K20933" s="79" t="str">
        <f>IFERROR(IFERROR(VLOOKUP(I20933,'DE-PARA'!B:D,3,0),VLOOKUP(I20933,'DE-PARA'!C:D,2,0)),"NÃO ENCONTRADO")</f>
        <v>Serviços</v>
      </c>
      <c r="L20933" s="56" t="str">
        <f>VLOOKUP(K20933,'Base -Receita-Despesa'!$B:$AS,1,FALSE)</f>
        <v>Serviços</v>
      </c>
    </row>
    <row r="20934" spans="1:12" x14ac:dyDescent="0.3">
      <c r="A20934" s="286" t="str">
        <f t="shared" si="654"/>
        <v>2020</v>
      </c>
      <c r="B20934" s="205" t="s">
        <v>691</v>
      </c>
      <c r="C20934" s="205" t="s">
        <v>692</v>
      </c>
      <c r="D20934" s="72" t="str">
        <f t="shared" si="655"/>
        <v>nov/2020</v>
      </c>
      <c r="E20934" s="206">
        <v>44145</v>
      </c>
      <c r="F20934" s="205">
        <v>33</v>
      </c>
      <c r="G20934" s="205" t="s">
        <v>287</v>
      </c>
      <c r="H20934" s="207" t="s">
        <v>1115</v>
      </c>
      <c r="I20934" s="207" t="s">
        <v>183</v>
      </c>
      <c r="J20934" s="207">
        <v>-500</v>
      </c>
      <c r="K20934" s="79" t="str">
        <f>IFERROR(IFERROR(VLOOKUP(I20934,'DE-PARA'!B:D,3,0),VLOOKUP(I20934,'DE-PARA'!C:D,2,0)),"NÃO ENCONTRADO")</f>
        <v>Aluguéis</v>
      </c>
      <c r="L20934" s="56" t="str">
        <f>VLOOKUP(K20934,'Base -Receita-Despesa'!$B:$AS,1,FALSE)</f>
        <v>Aluguéis</v>
      </c>
    </row>
    <row r="20935" spans="1:12" x14ac:dyDescent="0.3">
      <c r="A20935" s="286" t="str">
        <f t="shared" si="654"/>
        <v>2020</v>
      </c>
      <c r="B20935" s="205" t="s">
        <v>691</v>
      </c>
      <c r="C20935" s="205" t="s">
        <v>692</v>
      </c>
      <c r="D20935" s="72" t="str">
        <f t="shared" si="655"/>
        <v>nov/2020</v>
      </c>
      <c r="E20935" s="206">
        <v>44145</v>
      </c>
      <c r="F20935" s="205" t="s">
        <v>172</v>
      </c>
      <c r="G20935" s="205" t="s">
        <v>287</v>
      </c>
      <c r="H20935" s="207" t="s">
        <v>941</v>
      </c>
      <c r="I20935" s="207" t="s">
        <v>126</v>
      </c>
      <c r="J20935" s="208">
        <v>-5694.42</v>
      </c>
      <c r="K20935" s="79" t="str">
        <f>IFERROR(IFERROR(VLOOKUP(I20935,'DE-PARA'!B:D,3,0),VLOOKUP(I20935,'DE-PARA'!C:D,2,0)),"NÃO ENCONTRADO")</f>
        <v>Rescisões Trabalhistas</v>
      </c>
      <c r="L20935" s="56" t="str">
        <f>VLOOKUP(K20935,'Base -Receita-Despesa'!$B:$AS,1,FALSE)</f>
        <v>Rescisões Trabalhistas</v>
      </c>
    </row>
    <row r="20936" spans="1:12" x14ac:dyDescent="0.3">
      <c r="A20936" s="286" t="str">
        <f t="shared" si="654"/>
        <v>2020</v>
      </c>
      <c r="B20936" s="205" t="s">
        <v>691</v>
      </c>
      <c r="C20936" s="205" t="s">
        <v>692</v>
      </c>
      <c r="D20936" s="72" t="str">
        <f t="shared" si="655"/>
        <v>nov/2020</v>
      </c>
      <c r="E20936" s="206">
        <v>44145</v>
      </c>
      <c r="F20936" s="205" t="s">
        <v>314</v>
      </c>
      <c r="G20936" s="205" t="s">
        <v>287</v>
      </c>
      <c r="H20936" s="207" t="s">
        <v>585</v>
      </c>
      <c r="I20936" s="207" t="s">
        <v>268</v>
      </c>
      <c r="J20936" s="207">
        <v>-690.44</v>
      </c>
      <c r="K20936" s="79" t="str">
        <f>IFERROR(IFERROR(VLOOKUP(I20936,'DE-PARA'!B:D,3,0),VLOOKUP(I20936,'DE-PARA'!C:D,2,0)),"NÃO ENCONTRADO")</f>
        <v>Despesas com Viagens</v>
      </c>
      <c r="L20936" s="56" t="str">
        <f>VLOOKUP(K20936,'Base -Receita-Despesa'!$B:$AS,1,FALSE)</f>
        <v>Despesas com Viagens</v>
      </c>
    </row>
    <row r="20937" spans="1:12" x14ac:dyDescent="0.3">
      <c r="A20937" s="286" t="str">
        <f t="shared" si="654"/>
        <v>2020</v>
      </c>
      <c r="B20937" s="205" t="s">
        <v>691</v>
      </c>
      <c r="C20937" s="205" t="s">
        <v>692</v>
      </c>
      <c r="D20937" s="72" t="str">
        <f t="shared" si="655"/>
        <v>nov/2020</v>
      </c>
      <c r="E20937" s="206">
        <v>44145</v>
      </c>
      <c r="F20937" s="205" t="s">
        <v>314</v>
      </c>
      <c r="G20937" s="205" t="s">
        <v>287</v>
      </c>
      <c r="H20937" s="207" t="s">
        <v>585</v>
      </c>
      <c r="I20937" s="207" t="s">
        <v>268</v>
      </c>
      <c r="J20937" s="207">
        <v>-505.44</v>
      </c>
      <c r="K20937" s="79" t="str">
        <f>IFERROR(IFERROR(VLOOKUP(I20937,'DE-PARA'!B:D,3,0),VLOOKUP(I20937,'DE-PARA'!C:D,2,0)),"NÃO ENCONTRADO")</f>
        <v>Despesas com Viagens</v>
      </c>
      <c r="L20937" s="56" t="str">
        <f>VLOOKUP(K20937,'Base -Receita-Despesa'!$B:$AS,1,FALSE)</f>
        <v>Despesas com Viagens</v>
      </c>
    </row>
    <row r="20938" spans="1:12" x14ac:dyDescent="0.3">
      <c r="A20938" s="286" t="str">
        <f t="shared" si="654"/>
        <v>2020</v>
      </c>
      <c r="B20938" s="205" t="s">
        <v>691</v>
      </c>
      <c r="C20938" s="205" t="s">
        <v>692</v>
      </c>
      <c r="D20938" s="72" t="str">
        <f t="shared" si="655"/>
        <v>nov/2020</v>
      </c>
      <c r="E20938" s="206">
        <v>44145</v>
      </c>
      <c r="F20938" s="205" t="s">
        <v>210</v>
      </c>
      <c r="G20938" s="205" t="s">
        <v>287</v>
      </c>
      <c r="H20938" s="207" t="s">
        <v>196</v>
      </c>
      <c r="I20938" s="207" t="s">
        <v>130</v>
      </c>
      <c r="J20938" s="207">
        <v>-10</v>
      </c>
      <c r="K20938" s="79" t="str">
        <f>IFERROR(IFERROR(VLOOKUP(I20938,'DE-PARA'!B:D,3,0),VLOOKUP(I20938,'DE-PARA'!C:D,2,0)),"NÃO ENCONTRADO")</f>
        <v>Outras Saídas</v>
      </c>
      <c r="L20938" s="56" t="str">
        <f>VLOOKUP(K20938,'Base -Receita-Despesa'!$B:$AS,1,FALSE)</f>
        <v>Outras Saídas</v>
      </c>
    </row>
    <row r="20939" spans="1:12" x14ac:dyDescent="0.3">
      <c r="A20939" s="286" t="str">
        <f t="shared" si="654"/>
        <v>2020</v>
      </c>
      <c r="B20939" s="205" t="s">
        <v>691</v>
      </c>
      <c r="C20939" s="205" t="s">
        <v>692</v>
      </c>
      <c r="D20939" s="72" t="str">
        <f t="shared" si="655"/>
        <v>nov/2020</v>
      </c>
      <c r="E20939" s="206">
        <v>44145</v>
      </c>
      <c r="F20939" s="205" t="s">
        <v>210</v>
      </c>
      <c r="G20939" s="205" t="s">
        <v>287</v>
      </c>
      <c r="H20939" s="207" t="s">
        <v>196</v>
      </c>
      <c r="I20939" s="207" t="s">
        <v>130</v>
      </c>
      <c r="J20939" s="207">
        <v>-10</v>
      </c>
      <c r="K20939" s="79" t="str">
        <f>IFERROR(IFERROR(VLOOKUP(I20939,'DE-PARA'!B:D,3,0),VLOOKUP(I20939,'DE-PARA'!C:D,2,0)),"NÃO ENCONTRADO")</f>
        <v>Outras Saídas</v>
      </c>
      <c r="L20939" s="56" t="str">
        <f>VLOOKUP(K20939,'Base -Receita-Despesa'!$B:$AS,1,FALSE)</f>
        <v>Outras Saídas</v>
      </c>
    </row>
    <row r="20940" spans="1:12" x14ac:dyDescent="0.3">
      <c r="A20940" s="286" t="str">
        <f t="shared" si="654"/>
        <v>2020</v>
      </c>
      <c r="B20940" s="205" t="s">
        <v>691</v>
      </c>
      <c r="C20940" s="205" t="s">
        <v>692</v>
      </c>
      <c r="D20940" s="72" t="str">
        <f t="shared" si="655"/>
        <v>nov/2020</v>
      </c>
      <c r="E20940" s="206">
        <v>44145</v>
      </c>
      <c r="F20940" s="205" t="s">
        <v>210</v>
      </c>
      <c r="G20940" s="205" t="s">
        <v>287</v>
      </c>
      <c r="H20940" s="207" t="s">
        <v>196</v>
      </c>
      <c r="I20940" s="207" t="s">
        <v>130</v>
      </c>
      <c r="J20940" s="207">
        <v>-10</v>
      </c>
      <c r="K20940" s="79" t="str">
        <f>IFERROR(IFERROR(VLOOKUP(I20940,'DE-PARA'!B:D,3,0),VLOOKUP(I20940,'DE-PARA'!C:D,2,0)),"NÃO ENCONTRADO")</f>
        <v>Outras Saídas</v>
      </c>
      <c r="L20940" s="56" t="str">
        <f>VLOOKUP(K20940,'Base -Receita-Despesa'!$B:$AS,1,FALSE)</f>
        <v>Outras Saídas</v>
      </c>
    </row>
    <row r="20941" spans="1:12" x14ac:dyDescent="0.3">
      <c r="A20941" s="286" t="str">
        <f t="shared" si="654"/>
        <v>2020</v>
      </c>
      <c r="B20941" s="205" t="s">
        <v>691</v>
      </c>
      <c r="C20941" s="205" t="s">
        <v>692</v>
      </c>
      <c r="D20941" s="72" t="str">
        <f t="shared" si="655"/>
        <v>nov/2020</v>
      </c>
      <c r="E20941" s="206">
        <v>44145</v>
      </c>
      <c r="F20941" s="205" t="s">
        <v>210</v>
      </c>
      <c r="G20941" s="205" t="s">
        <v>287</v>
      </c>
      <c r="H20941" s="207" t="s">
        <v>196</v>
      </c>
      <c r="I20941" s="207" t="s">
        <v>130</v>
      </c>
      <c r="J20941" s="207">
        <v>-10</v>
      </c>
      <c r="K20941" s="79" t="str">
        <f>IFERROR(IFERROR(VLOOKUP(I20941,'DE-PARA'!B:D,3,0),VLOOKUP(I20941,'DE-PARA'!C:D,2,0)),"NÃO ENCONTRADO")</f>
        <v>Outras Saídas</v>
      </c>
      <c r="L20941" s="56" t="str">
        <f>VLOOKUP(K20941,'Base -Receita-Despesa'!$B:$AS,1,FALSE)</f>
        <v>Outras Saídas</v>
      </c>
    </row>
    <row r="20942" spans="1:12" x14ac:dyDescent="0.3">
      <c r="A20942" s="286" t="str">
        <f t="shared" si="654"/>
        <v>2020</v>
      </c>
      <c r="B20942" s="205" t="s">
        <v>691</v>
      </c>
      <c r="C20942" s="205" t="s">
        <v>692</v>
      </c>
      <c r="D20942" s="72" t="str">
        <f t="shared" si="655"/>
        <v>nov/2020</v>
      </c>
      <c r="E20942" s="206">
        <v>44145</v>
      </c>
      <c r="F20942" s="205" t="s">
        <v>210</v>
      </c>
      <c r="G20942" s="205" t="s">
        <v>287</v>
      </c>
      <c r="H20942" s="207" t="s">
        <v>196</v>
      </c>
      <c r="I20942" s="207" t="s">
        <v>130</v>
      </c>
      <c r="J20942" s="207">
        <v>-10</v>
      </c>
      <c r="K20942" s="79" t="str">
        <f>IFERROR(IFERROR(VLOOKUP(I20942,'DE-PARA'!B:D,3,0),VLOOKUP(I20942,'DE-PARA'!C:D,2,0)),"NÃO ENCONTRADO")</f>
        <v>Outras Saídas</v>
      </c>
      <c r="L20942" s="56" t="str">
        <f>VLOOKUP(K20942,'Base -Receita-Despesa'!$B:$AS,1,FALSE)</f>
        <v>Outras Saídas</v>
      </c>
    </row>
    <row r="20943" spans="1:12" x14ac:dyDescent="0.3">
      <c r="A20943" s="286" t="str">
        <f t="shared" si="654"/>
        <v>2020</v>
      </c>
      <c r="B20943" s="205" t="s">
        <v>691</v>
      </c>
      <c r="C20943" s="205" t="s">
        <v>692</v>
      </c>
      <c r="D20943" s="72" t="str">
        <f t="shared" si="655"/>
        <v>nov/2020</v>
      </c>
      <c r="E20943" s="206">
        <v>44145</v>
      </c>
      <c r="F20943" s="205" t="s">
        <v>210</v>
      </c>
      <c r="G20943" s="205" t="s">
        <v>287</v>
      </c>
      <c r="H20943" s="207" t="s">
        <v>196</v>
      </c>
      <c r="I20943" s="207" t="s">
        <v>130</v>
      </c>
      <c r="J20943" s="207">
        <v>-10</v>
      </c>
      <c r="K20943" s="79" t="str">
        <f>IFERROR(IFERROR(VLOOKUP(I20943,'DE-PARA'!B:D,3,0),VLOOKUP(I20943,'DE-PARA'!C:D,2,0)),"NÃO ENCONTRADO")</f>
        <v>Outras Saídas</v>
      </c>
      <c r="L20943" s="56" t="str">
        <f>VLOOKUP(K20943,'Base -Receita-Despesa'!$B:$AS,1,FALSE)</f>
        <v>Outras Saídas</v>
      </c>
    </row>
    <row r="20944" spans="1:12" x14ac:dyDescent="0.3">
      <c r="A20944" s="286" t="str">
        <f t="shared" si="654"/>
        <v>2020</v>
      </c>
      <c r="B20944" s="205" t="s">
        <v>691</v>
      </c>
      <c r="C20944" s="205" t="s">
        <v>692</v>
      </c>
      <c r="D20944" s="72" t="str">
        <f t="shared" si="655"/>
        <v>nov/2020</v>
      </c>
      <c r="E20944" s="206">
        <v>44145</v>
      </c>
      <c r="F20944" s="205" t="s">
        <v>210</v>
      </c>
      <c r="G20944" s="205" t="s">
        <v>287</v>
      </c>
      <c r="H20944" s="207" t="s">
        <v>196</v>
      </c>
      <c r="I20944" s="207" t="s">
        <v>130</v>
      </c>
      <c r="J20944" s="207">
        <v>-10</v>
      </c>
      <c r="K20944" s="79" t="str">
        <f>IFERROR(IFERROR(VLOOKUP(I20944,'DE-PARA'!B:D,3,0),VLOOKUP(I20944,'DE-PARA'!C:D,2,0)),"NÃO ENCONTRADO")</f>
        <v>Outras Saídas</v>
      </c>
      <c r="L20944" s="56" t="str">
        <f>VLOOKUP(K20944,'Base -Receita-Despesa'!$B:$AS,1,FALSE)</f>
        <v>Outras Saídas</v>
      </c>
    </row>
    <row r="20945" spans="1:12" x14ac:dyDescent="0.3">
      <c r="A20945" s="286" t="str">
        <f t="shared" si="654"/>
        <v>2020</v>
      </c>
      <c r="B20945" s="205" t="s">
        <v>691</v>
      </c>
      <c r="C20945" s="205" t="s">
        <v>692</v>
      </c>
      <c r="D20945" s="72" t="str">
        <f t="shared" si="655"/>
        <v>nov/2020</v>
      </c>
      <c r="E20945" s="206">
        <v>44145</v>
      </c>
      <c r="F20945" s="205" t="s">
        <v>210</v>
      </c>
      <c r="G20945" s="205" t="s">
        <v>287</v>
      </c>
      <c r="H20945" s="207" t="s">
        <v>196</v>
      </c>
      <c r="I20945" s="207" t="s">
        <v>130</v>
      </c>
      <c r="J20945" s="207">
        <v>-10</v>
      </c>
      <c r="K20945" s="79" t="str">
        <f>IFERROR(IFERROR(VLOOKUP(I20945,'DE-PARA'!B:D,3,0),VLOOKUP(I20945,'DE-PARA'!C:D,2,0)),"NÃO ENCONTRADO")</f>
        <v>Outras Saídas</v>
      </c>
      <c r="L20945" s="56" t="str">
        <f>VLOOKUP(K20945,'Base -Receita-Despesa'!$B:$AS,1,FALSE)</f>
        <v>Outras Saídas</v>
      </c>
    </row>
    <row r="20946" spans="1:12" x14ac:dyDescent="0.3">
      <c r="A20946" s="286" t="str">
        <f t="shared" si="654"/>
        <v>2020</v>
      </c>
      <c r="B20946" s="205" t="s">
        <v>691</v>
      </c>
      <c r="C20946" s="205" t="s">
        <v>692</v>
      </c>
      <c r="D20946" s="72" t="str">
        <f t="shared" si="655"/>
        <v>nov/2020</v>
      </c>
      <c r="E20946" s="206">
        <v>44145</v>
      </c>
      <c r="F20946" s="205" t="s">
        <v>210</v>
      </c>
      <c r="G20946" s="205" t="s">
        <v>287</v>
      </c>
      <c r="H20946" s="207" t="s">
        <v>196</v>
      </c>
      <c r="I20946" s="207" t="s">
        <v>130</v>
      </c>
      <c r="J20946" s="207">
        <v>-10</v>
      </c>
      <c r="K20946" s="79" t="str">
        <f>IFERROR(IFERROR(VLOOKUP(I20946,'DE-PARA'!B:D,3,0),VLOOKUP(I20946,'DE-PARA'!C:D,2,0)),"NÃO ENCONTRADO")</f>
        <v>Outras Saídas</v>
      </c>
      <c r="L20946" s="56" t="str">
        <f>VLOOKUP(K20946,'Base -Receita-Despesa'!$B:$AS,1,FALSE)</f>
        <v>Outras Saídas</v>
      </c>
    </row>
    <row r="20947" spans="1:12" x14ac:dyDescent="0.3">
      <c r="A20947" s="286" t="str">
        <f t="shared" si="654"/>
        <v>2020</v>
      </c>
      <c r="B20947" s="205" t="s">
        <v>691</v>
      </c>
      <c r="C20947" s="205" t="s">
        <v>692</v>
      </c>
      <c r="D20947" s="72" t="str">
        <f t="shared" si="655"/>
        <v>nov/2020</v>
      </c>
      <c r="E20947" s="206">
        <v>44145</v>
      </c>
      <c r="F20947" s="205" t="s">
        <v>210</v>
      </c>
      <c r="G20947" s="205" t="s">
        <v>287</v>
      </c>
      <c r="H20947" s="207" t="s">
        <v>196</v>
      </c>
      <c r="I20947" s="207" t="s">
        <v>130</v>
      </c>
      <c r="J20947" s="207">
        <v>-10</v>
      </c>
      <c r="K20947" s="79" t="str">
        <f>IFERROR(IFERROR(VLOOKUP(I20947,'DE-PARA'!B:D,3,0),VLOOKUP(I20947,'DE-PARA'!C:D,2,0)),"NÃO ENCONTRADO")</f>
        <v>Outras Saídas</v>
      </c>
      <c r="L20947" s="56" t="str">
        <f>VLOOKUP(K20947,'Base -Receita-Despesa'!$B:$AS,1,FALSE)</f>
        <v>Outras Saídas</v>
      </c>
    </row>
    <row r="20948" spans="1:12" x14ac:dyDescent="0.3">
      <c r="A20948" s="286" t="str">
        <f t="shared" si="654"/>
        <v>2020</v>
      </c>
      <c r="B20948" s="205" t="s">
        <v>691</v>
      </c>
      <c r="C20948" s="205" t="s">
        <v>692</v>
      </c>
      <c r="D20948" s="72" t="str">
        <f t="shared" si="655"/>
        <v>nov/2020</v>
      </c>
      <c r="E20948" s="206">
        <v>44145</v>
      </c>
      <c r="F20948" s="205" t="s">
        <v>210</v>
      </c>
      <c r="G20948" s="205" t="s">
        <v>287</v>
      </c>
      <c r="H20948" s="207" t="s">
        <v>196</v>
      </c>
      <c r="I20948" s="207" t="s">
        <v>130</v>
      </c>
      <c r="J20948" s="207">
        <v>-10</v>
      </c>
      <c r="K20948" s="79" t="str">
        <f>IFERROR(IFERROR(VLOOKUP(I20948,'DE-PARA'!B:D,3,0),VLOOKUP(I20948,'DE-PARA'!C:D,2,0)),"NÃO ENCONTRADO")</f>
        <v>Outras Saídas</v>
      </c>
      <c r="L20948" s="56" t="str">
        <f>VLOOKUP(K20948,'Base -Receita-Despesa'!$B:$AS,1,FALSE)</f>
        <v>Outras Saídas</v>
      </c>
    </row>
    <row r="20949" spans="1:12" x14ac:dyDescent="0.3">
      <c r="A20949" s="286" t="str">
        <f t="shared" si="654"/>
        <v>2020</v>
      </c>
      <c r="B20949" s="205" t="s">
        <v>691</v>
      </c>
      <c r="C20949" s="205" t="s">
        <v>692</v>
      </c>
      <c r="D20949" s="72" t="str">
        <f t="shared" si="655"/>
        <v>nov/2020</v>
      </c>
      <c r="E20949" s="206">
        <v>44145</v>
      </c>
      <c r="F20949" s="205" t="s">
        <v>210</v>
      </c>
      <c r="G20949" s="205" t="s">
        <v>287</v>
      </c>
      <c r="H20949" s="207" t="s">
        <v>196</v>
      </c>
      <c r="I20949" s="207" t="s">
        <v>130</v>
      </c>
      <c r="J20949" s="207">
        <v>-10</v>
      </c>
      <c r="K20949" s="79" t="str">
        <f>IFERROR(IFERROR(VLOOKUP(I20949,'DE-PARA'!B:D,3,0),VLOOKUP(I20949,'DE-PARA'!C:D,2,0)),"NÃO ENCONTRADO")</f>
        <v>Outras Saídas</v>
      </c>
      <c r="L20949" s="56" t="str">
        <f>VLOOKUP(K20949,'Base -Receita-Despesa'!$B:$AS,1,FALSE)</f>
        <v>Outras Saídas</v>
      </c>
    </row>
    <row r="20950" spans="1:12" x14ac:dyDescent="0.3">
      <c r="A20950" s="286" t="str">
        <f t="shared" si="654"/>
        <v>2020</v>
      </c>
      <c r="B20950" s="205" t="s">
        <v>693</v>
      </c>
      <c r="C20950" s="205" t="s">
        <v>692</v>
      </c>
      <c r="D20950" s="72" t="str">
        <f t="shared" si="655"/>
        <v>nov/2020</v>
      </c>
      <c r="E20950" s="206">
        <v>44146</v>
      </c>
      <c r="F20950" s="205" t="s">
        <v>201</v>
      </c>
      <c r="G20950" s="205" t="s">
        <v>287</v>
      </c>
      <c r="H20950" s="207" t="s">
        <v>1887</v>
      </c>
      <c r="I20950" s="207" t="s">
        <v>123</v>
      </c>
      <c r="J20950" s="208">
        <v>-500000</v>
      </c>
      <c r="K20950" s="79" t="str">
        <f>IFERROR(IFERROR(VLOOKUP(I20950,'DE-PARA'!B:D,3,0),VLOOKUP(I20950,'DE-PARA'!C:D,2,0)),"NÃO ENCONTRADO")</f>
        <v>TEV – Transferências Entre Contas (Entradas)</v>
      </c>
      <c r="L20950" s="56" t="str">
        <f>VLOOKUP(K20950,'Base -Receita-Despesa'!$B:$AS,1,FALSE)</f>
        <v>TEV – Transferências Entre Contas (Entradas)</v>
      </c>
    </row>
    <row r="20951" spans="1:12" x14ac:dyDescent="0.3">
      <c r="A20951" s="286" t="str">
        <f t="shared" si="654"/>
        <v>2020</v>
      </c>
      <c r="B20951" s="205" t="s">
        <v>691</v>
      </c>
      <c r="C20951" s="205" t="s">
        <v>692</v>
      </c>
      <c r="D20951" s="72" t="str">
        <f t="shared" si="655"/>
        <v>nov/2020</v>
      </c>
      <c r="E20951" s="206">
        <v>44146</v>
      </c>
      <c r="F20951" s="205" t="s">
        <v>201</v>
      </c>
      <c r="G20951" s="205" t="s">
        <v>287</v>
      </c>
      <c r="H20951" s="207" t="s">
        <v>1887</v>
      </c>
      <c r="I20951" s="207" t="s">
        <v>123</v>
      </c>
      <c r="J20951" s="208">
        <v>500000</v>
      </c>
      <c r="K20951" s="79" t="str">
        <f>IFERROR(IFERROR(VLOOKUP(I20951,'DE-PARA'!B:D,3,0),VLOOKUP(I20951,'DE-PARA'!C:D,2,0)),"NÃO ENCONTRADO")</f>
        <v>TEV – Transferências Entre Contas (Entradas)</v>
      </c>
      <c r="L20951" s="56" t="str">
        <f>VLOOKUP(K20951,'Base -Receita-Despesa'!$B:$AS,1,FALSE)</f>
        <v>TEV – Transferências Entre Contas (Entradas)</v>
      </c>
    </row>
    <row r="20952" spans="1:12" x14ac:dyDescent="0.3">
      <c r="A20952" s="286" t="str">
        <f t="shared" si="654"/>
        <v>2020</v>
      </c>
      <c r="B20952" s="205" t="s">
        <v>691</v>
      </c>
      <c r="C20952" s="205" t="s">
        <v>692</v>
      </c>
      <c r="D20952" s="72" t="str">
        <f t="shared" si="655"/>
        <v>nov/2020</v>
      </c>
      <c r="E20952" s="206">
        <v>44146</v>
      </c>
      <c r="F20952" s="205">
        <v>195750</v>
      </c>
      <c r="G20952" s="205" t="s">
        <v>287</v>
      </c>
      <c r="H20952" s="207" t="s">
        <v>2928</v>
      </c>
      <c r="I20952" s="207" t="s">
        <v>134</v>
      </c>
      <c r="J20952" s="208">
        <v>-5270.34</v>
      </c>
      <c r="K20952" s="79" t="str">
        <f>IFERROR(IFERROR(VLOOKUP(I20952,'DE-PARA'!B:D,3,0),VLOOKUP(I20952,'DE-PARA'!C:D,2,0)),"NÃO ENCONTRADO")</f>
        <v>Serviços</v>
      </c>
      <c r="L20952" s="56" t="str">
        <f>VLOOKUP(K20952,'Base -Receita-Despesa'!$B:$AS,1,FALSE)</f>
        <v>Serviços</v>
      </c>
    </row>
    <row r="20953" spans="1:12" x14ac:dyDescent="0.3">
      <c r="A20953" s="286" t="str">
        <f t="shared" si="654"/>
        <v>2020</v>
      </c>
      <c r="B20953" s="205" t="s">
        <v>691</v>
      </c>
      <c r="C20953" s="205" t="s">
        <v>692</v>
      </c>
      <c r="D20953" s="72" t="str">
        <f t="shared" si="655"/>
        <v>nov/2020</v>
      </c>
      <c r="E20953" s="206">
        <v>44146</v>
      </c>
      <c r="F20953" s="205">
        <v>546831</v>
      </c>
      <c r="G20953" s="205" t="s">
        <v>287</v>
      </c>
      <c r="H20953" s="207" t="s">
        <v>3117</v>
      </c>
      <c r="I20953" s="207" t="s">
        <v>118</v>
      </c>
      <c r="J20953" s="208">
        <v>-3435.76</v>
      </c>
      <c r="K20953" s="79" t="str">
        <f>IFERROR(IFERROR(VLOOKUP(I20953,'DE-PARA'!B:D,3,0),VLOOKUP(I20953,'DE-PARA'!C:D,2,0)),"NÃO ENCONTRADO")</f>
        <v>Serviços</v>
      </c>
      <c r="L20953" s="56" t="str">
        <f>VLOOKUP(K20953,'Base -Receita-Despesa'!$B:$AS,1,FALSE)</f>
        <v>Serviços</v>
      </c>
    </row>
    <row r="20954" spans="1:12" x14ac:dyDescent="0.3">
      <c r="A20954" s="286" t="str">
        <f t="shared" si="654"/>
        <v>2020</v>
      </c>
      <c r="B20954" s="205" t="s">
        <v>691</v>
      </c>
      <c r="C20954" s="205" t="s">
        <v>692</v>
      </c>
      <c r="D20954" s="72" t="str">
        <f t="shared" si="655"/>
        <v>nov/2020</v>
      </c>
      <c r="E20954" s="206">
        <v>44146</v>
      </c>
      <c r="F20954" s="205">
        <v>2124067119</v>
      </c>
      <c r="G20954" s="205" t="s">
        <v>287</v>
      </c>
      <c r="H20954" s="207" t="s">
        <v>2657</v>
      </c>
      <c r="I20954" s="207" t="s">
        <v>136</v>
      </c>
      <c r="J20954" s="208">
        <v>-13647.62</v>
      </c>
      <c r="K20954" s="79" t="str">
        <f>IFERROR(IFERROR(VLOOKUP(I20954,'DE-PARA'!B:D,3,0),VLOOKUP(I20954,'DE-PARA'!C:D,2,0)),"NÃO ENCONTRADO")</f>
        <v>Concessionárias (água, luz e telefone)</v>
      </c>
      <c r="L20954" s="56" t="str">
        <f>VLOOKUP(K20954,'Base -Receita-Despesa'!$B:$AS,1,FALSE)</f>
        <v>Concessionárias (água, luz e telefone)</v>
      </c>
    </row>
    <row r="20955" spans="1:12" x14ac:dyDescent="0.3">
      <c r="A20955" s="286" t="str">
        <f t="shared" si="654"/>
        <v>2020</v>
      </c>
      <c r="B20955" s="205" t="s">
        <v>691</v>
      </c>
      <c r="C20955" s="205" t="s">
        <v>692</v>
      </c>
      <c r="D20955" s="72" t="str">
        <f t="shared" si="655"/>
        <v>nov/2020</v>
      </c>
      <c r="E20955" s="206">
        <v>44146</v>
      </c>
      <c r="F20955" s="205">
        <v>11214</v>
      </c>
      <c r="G20955" s="205" t="s">
        <v>287</v>
      </c>
      <c r="H20955" s="207" t="s">
        <v>3112</v>
      </c>
      <c r="I20955" s="207" t="s">
        <v>134</v>
      </c>
      <c r="J20955" s="208">
        <v>-1327.27</v>
      </c>
      <c r="K20955" s="79" t="str">
        <f>IFERROR(IFERROR(VLOOKUP(I20955,'DE-PARA'!B:D,3,0),VLOOKUP(I20955,'DE-PARA'!C:D,2,0)),"NÃO ENCONTRADO")</f>
        <v>Serviços</v>
      </c>
      <c r="L20955" s="56" t="str">
        <f>VLOOKUP(K20955,'Base -Receita-Despesa'!$B:$AS,1,FALSE)</f>
        <v>Serviços</v>
      </c>
    </row>
    <row r="20956" spans="1:12" x14ac:dyDescent="0.3">
      <c r="A20956" s="286" t="str">
        <f t="shared" si="654"/>
        <v>2020</v>
      </c>
      <c r="B20956" s="205" t="s">
        <v>691</v>
      </c>
      <c r="C20956" s="205" t="s">
        <v>692</v>
      </c>
      <c r="D20956" s="72" t="str">
        <f t="shared" si="655"/>
        <v>nov/2020</v>
      </c>
      <c r="E20956" s="206">
        <v>44146</v>
      </c>
      <c r="F20956" s="205">
        <v>11214</v>
      </c>
      <c r="G20956" s="205" t="s">
        <v>287</v>
      </c>
      <c r="H20956" s="207" t="s">
        <v>3112</v>
      </c>
      <c r="I20956" s="207" t="s">
        <v>189</v>
      </c>
      <c r="J20956" s="207">
        <v>-148.21</v>
      </c>
      <c r="K20956" s="79" t="str">
        <f>IFERROR(IFERROR(VLOOKUP(I20956,'DE-PARA'!B:D,3,0),VLOOKUP(I20956,'DE-PARA'!C:D,2,0)),"NÃO ENCONTRADO")</f>
        <v>Outras Saídas</v>
      </c>
      <c r="L20956" s="56" t="str">
        <f>VLOOKUP(K20956,'Base -Receita-Despesa'!$B:$AS,1,FALSE)</f>
        <v>Outras Saídas</v>
      </c>
    </row>
    <row r="20957" spans="1:12" x14ac:dyDescent="0.3">
      <c r="A20957" s="286" t="str">
        <f t="shared" si="654"/>
        <v>2020</v>
      </c>
      <c r="B20957" s="205" t="s">
        <v>691</v>
      </c>
      <c r="C20957" s="205" t="s">
        <v>692</v>
      </c>
      <c r="D20957" s="72" t="str">
        <f t="shared" si="655"/>
        <v>nov/2020</v>
      </c>
      <c r="E20957" s="206">
        <v>44146</v>
      </c>
      <c r="F20957" s="205" t="s">
        <v>1886</v>
      </c>
      <c r="G20957" s="205" t="s">
        <v>287</v>
      </c>
      <c r="H20957" s="207" t="s">
        <v>3301</v>
      </c>
      <c r="I20957" s="207" t="s">
        <v>124</v>
      </c>
      <c r="J20957" s="208">
        <v>-65552.47</v>
      </c>
      <c r="K20957" s="79" t="str">
        <f>IFERROR(IFERROR(VLOOKUP(I20957,'DE-PARA'!B:D,3,0),VLOOKUP(I20957,'DE-PARA'!C:D,2,0)),"NÃO ENCONTRADO")</f>
        <v>Encargos sobre Folha de Pagamento</v>
      </c>
      <c r="L20957" s="56" t="str">
        <f>VLOOKUP(K20957,'Base -Receita-Despesa'!$B:$AS,1,FALSE)</f>
        <v>Encargos sobre Folha de Pagamento</v>
      </c>
    </row>
    <row r="20958" spans="1:12" x14ac:dyDescent="0.3">
      <c r="A20958" s="286" t="str">
        <f t="shared" si="654"/>
        <v>2020</v>
      </c>
      <c r="B20958" s="205" t="s">
        <v>691</v>
      </c>
      <c r="C20958" s="205" t="s">
        <v>692</v>
      </c>
      <c r="D20958" s="72" t="str">
        <f t="shared" si="655"/>
        <v>nov/2020</v>
      </c>
      <c r="E20958" s="206">
        <v>44146</v>
      </c>
      <c r="F20958" s="205" t="s">
        <v>1886</v>
      </c>
      <c r="G20958" s="205" t="s">
        <v>287</v>
      </c>
      <c r="H20958" s="207" t="s">
        <v>3301</v>
      </c>
      <c r="I20958" s="207" t="s">
        <v>189</v>
      </c>
      <c r="J20958" s="208">
        <v>-3605.39</v>
      </c>
      <c r="K20958" s="79" t="str">
        <f>IFERROR(IFERROR(VLOOKUP(I20958,'DE-PARA'!B:D,3,0),VLOOKUP(I20958,'DE-PARA'!C:D,2,0)),"NÃO ENCONTRADO")</f>
        <v>Outras Saídas</v>
      </c>
      <c r="L20958" s="56" t="str">
        <f>VLOOKUP(K20958,'Base -Receita-Despesa'!$B:$AS,1,FALSE)</f>
        <v>Outras Saídas</v>
      </c>
    </row>
    <row r="20959" spans="1:12" x14ac:dyDescent="0.3">
      <c r="A20959" s="286" t="str">
        <f t="shared" si="654"/>
        <v>2020</v>
      </c>
      <c r="B20959" s="205" t="s">
        <v>691</v>
      </c>
      <c r="C20959" s="205" t="s">
        <v>692</v>
      </c>
      <c r="D20959" s="72" t="str">
        <f t="shared" si="655"/>
        <v>nov/2020</v>
      </c>
      <c r="E20959" s="206">
        <v>44146</v>
      </c>
      <c r="F20959" s="205">
        <v>447</v>
      </c>
      <c r="G20959" s="205" t="s">
        <v>287</v>
      </c>
      <c r="H20959" s="207" t="s">
        <v>3032</v>
      </c>
      <c r="I20959" s="207" t="s">
        <v>235</v>
      </c>
      <c r="J20959" s="208">
        <v>-63067.199999999997</v>
      </c>
      <c r="K20959" s="79" t="str">
        <f>IFERROR(IFERROR(VLOOKUP(I20959,'DE-PARA'!B:D,3,0),VLOOKUP(I20959,'DE-PARA'!C:D,2,0)),"NÃO ENCONTRADO")</f>
        <v>Pessoal</v>
      </c>
      <c r="L20959" s="56" t="str">
        <f>VLOOKUP(K20959,'Base -Receita-Despesa'!$B:$AS,1,FALSE)</f>
        <v>Pessoal</v>
      </c>
    </row>
    <row r="20960" spans="1:12" x14ac:dyDescent="0.3">
      <c r="A20960" s="286" t="str">
        <f t="shared" si="654"/>
        <v>2020</v>
      </c>
      <c r="B20960" s="205" t="s">
        <v>691</v>
      </c>
      <c r="C20960" s="205" t="s">
        <v>692</v>
      </c>
      <c r="D20960" s="72" t="str">
        <f t="shared" si="655"/>
        <v>nov/2020</v>
      </c>
      <c r="E20960" s="206">
        <v>44146</v>
      </c>
      <c r="F20960" s="205">
        <v>449</v>
      </c>
      <c r="G20960" s="205" t="s">
        <v>287</v>
      </c>
      <c r="H20960" s="207" t="s">
        <v>3032</v>
      </c>
      <c r="I20960" s="207" t="s">
        <v>235</v>
      </c>
      <c r="J20960" s="208">
        <v>-98167.1</v>
      </c>
      <c r="K20960" s="79" t="str">
        <f>IFERROR(IFERROR(VLOOKUP(I20960,'DE-PARA'!B:D,3,0),VLOOKUP(I20960,'DE-PARA'!C:D,2,0)),"NÃO ENCONTRADO")</f>
        <v>Pessoal</v>
      </c>
      <c r="L20960" s="56" t="str">
        <f>VLOOKUP(K20960,'Base -Receita-Despesa'!$B:$AS,1,FALSE)</f>
        <v>Pessoal</v>
      </c>
    </row>
    <row r="20961" spans="1:12" x14ac:dyDescent="0.3">
      <c r="A20961" s="286" t="str">
        <f t="shared" si="654"/>
        <v>2020</v>
      </c>
      <c r="B20961" s="205" t="s">
        <v>691</v>
      </c>
      <c r="C20961" s="205" t="s">
        <v>692</v>
      </c>
      <c r="D20961" s="72" t="str">
        <f t="shared" si="655"/>
        <v>nov/2020</v>
      </c>
      <c r="E20961" s="206">
        <v>44146</v>
      </c>
      <c r="F20961" s="205">
        <v>10616</v>
      </c>
      <c r="G20961" s="205" t="s">
        <v>287</v>
      </c>
      <c r="H20961" s="207" t="s">
        <v>3115</v>
      </c>
      <c r="I20961" s="207" t="s">
        <v>235</v>
      </c>
      <c r="J20961" s="208">
        <v>-68322.8</v>
      </c>
      <c r="K20961" s="79" t="str">
        <f>IFERROR(IFERROR(VLOOKUP(I20961,'DE-PARA'!B:D,3,0),VLOOKUP(I20961,'DE-PARA'!C:D,2,0)),"NÃO ENCONTRADO")</f>
        <v>Pessoal</v>
      </c>
      <c r="L20961" s="56" t="str">
        <f>VLOOKUP(K20961,'Base -Receita-Despesa'!$B:$AS,1,FALSE)</f>
        <v>Pessoal</v>
      </c>
    </row>
    <row r="20962" spans="1:12" x14ac:dyDescent="0.3">
      <c r="A20962" s="286" t="str">
        <f t="shared" si="654"/>
        <v>2020</v>
      </c>
      <c r="B20962" s="205" t="s">
        <v>691</v>
      </c>
      <c r="C20962" s="205" t="s">
        <v>692</v>
      </c>
      <c r="D20962" s="72" t="str">
        <f t="shared" si="655"/>
        <v>nov/2020</v>
      </c>
      <c r="E20962" s="206">
        <v>44146</v>
      </c>
      <c r="F20962" s="205">
        <v>2451</v>
      </c>
      <c r="G20962" s="205" t="s">
        <v>287</v>
      </c>
      <c r="H20962" s="207" t="s">
        <v>3116</v>
      </c>
      <c r="I20962" s="207" t="s">
        <v>134</v>
      </c>
      <c r="J20962" s="208">
        <v>-3500</v>
      </c>
      <c r="K20962" s="79" t="str">
        <f>IFERROR(IFERROR(VLOOKUP(I20962,'DE-PARA'!B:D,3,0),VLOOKUP(I20962,'DE-PARA'!C:D,2,0)),"NÃO ENCONTRADO")</f>
        <v>Serviços</v>
      </c>
      <c r="L20962" s="56" t="str">
        <f>VLOOKUP(K20962,'Base -Receita-Despesa'!$B:$AS,1,FALSE)</f>
        <v>Serviços</v>
      </c>
    </row>
    <row r="20963" spans="1:12" x14ac:dyDescent="0.3">
      <c r="A20963" s="286" t="str">
        <f t="shared" si="654"/>
        <v>2020</v>
      </c>
      <c r="B20963" s="205" t="s">
        <v>691</v>
      </c>
      <c r="C20963" s="205" t="s">
        <v>692</v>
      </c>
      <c r="D20963" s="72" t="str">
        <f t="shared" si="655"/>
        <v>nov/2020</v>
      </c>
      <c r="E20963" s="206">
        <v>44146</v>
      </c>
      <c r="F20963" s="205">
        <v>681</v>
      </c>
      <c r="G20963" s="205" t="s">
        <v>287</v>
      </c>
      <c r="H20963" s="207" t="s">
        <v>3302</v>
      </c>
      <c r="I20963" s="207" t="s">
        <v>250</v>
      </c>
      <c r="J20963" s="208">
        <v>-5560</v>
      </c>
      <c r="K20963" s="79" t="str">
        <f>IFERROR(IFERROR(VLOOKUP(I20963,'DE-PARA'!B:D,3,0),VLOOKUP(I20963,'DE-PARA'!C:D,2,0)),"NÃO ENCONTRADO")</f>
        <v>Materiais</v>
      </c>
      <c r="L20963" s="56" t="str">
        <f>VLOOKUP(K20963,'Base -Receita-Despesa'!$B:$AS,1,FALSE)</f>
        <v>Materiais</v>
      </c>
    </row>
    <row r="20964" spans="1:12" x14ac:dyDescent="0.3">
      <c r="A20964" s="286" t="str">
        <f t="shared" si="654"/>
        <v>2020</v>
      </c>
      <c r="B20964" s="205" t="s">
        <v>691</v>
      </c>
      <c r="C20964" s="205" t="s">
        <v>692</v>
      </c>
      <c r="D20964" s="72" t="str">
        <f t="shared" si="655"/>
        <v>nov/2020</v>
      </c>
      <c r="E20964" s="206">
        <v>44146</v>
      </c>
      <c r="F20964" s="205">
        <v>12570</v>
      </c>
      <c r="G20964" s="205" t="s">
        <v>287</v>
      </c>
      <c r="H20964" s="207" t="s">
        <v>2701</v>
      </c>
      <c r="I20964" s="207" t="s">
        <v>118</v>
      </c>
      <c r="J20964" s="207">
        <v>-436.7</v>
      </c>
      <c r="K20964" s="79" t="str">
        <f>IFERROR(IFERROR(VLOOKUP(I20964,'DE-PARA'!B:D,3,0),VLOOKUP(I20964,'DE-PARA'!C:D,2,0)),"NÃO ENCONTRADO")</f>
        <v>Serviços</v>
      </c>
      <c r="L20964" s="56" t="str">
        <f>VLOOKUP(K20964,'Base -Receita-Despesa'!$B:$AS,1,FALSE)</f>
        <v>Serviços</v>
      </c>
    </row>
    <row r="20965" spans="1:12" x14ac:dyDescent="0.3">
      <c r="A20965" s="286" t="str">
        <f t="shared" si="654"/>
        <v>2020</v>
      </c>
      <c r="B20965" s="205" t="s">
        <v>691</v>
      </c>
      <c r="C20965" s="205" t="s">
        <v>692</v>
      </c>
      <c r="D20965" s="72" t="str">
        <f t="shared" si="655"/>
        <v>nov/2020</v>
      </c>
      <c r="E20965" s="206">
        <v>44146</v>
      </c>
      <c r="F20965" s="205">
        <v>87296</v>
      </c>
      <c r="G20965" s="205" t="s">
        <v>287</v>
      </c>
      <c r="H20965" s="207" t="s">
        <v>288</v>
      </c>
      <c r="I20965" s="207" t="s">
        <v>244</v>
      </c>
      <c r="J20965" s="208">
        <v>-5728.83</v>
      </c>
      <c r="K20965" s="79" t="str">
        <f>IFERROR(IFERROR(VLOOKUP(I20965,'DE-PARA'!B:D,3,0),VLOOKUP(I20965,'DE-PARA'!C:D,2,0)),"NÃO ENCONTRADO")</f>
        <v>Materiais</v>
      </c>
      <c r="L20965" s="56" t="str">
        <f>VLOOKUP(K20965,'Base -Receita-Despesa'!$B:$AS,1,FALSE)</f>
        <v>Materiais</v>
      </c>
    </row>
    <row r="20966" spans="1:12" x14ac:dyDescent="0.3">
      <c r="A20966" s="286" t="str">
        <f t="shared" si="654"/>
        <v>2020</v>
      </c>
      <c r="B20966" s="205" t="s">
        <v>691</v>
      </c>
      <c r="C20966" s="205" t="s">
        <v>692</v>
      </c>
      <c r="D20966" s="72" t="str">
        <f t="shared" si="655"/>
        <v>nov/2020</v>
      </c>
      <c r="E20966" s="206">
        <v>44146</v>
      </c>
      <c r="F20966" s="205">
        <v>3449</v>
      </c>
      <c r="G20966" s="205" t="s">
        <v>287</v>
      </c>
      <c r="H20966" s="207" t="s">
        <v>288</v>
      </c>
      <c r="I20966" s="207" t="s">
        <v>146</v>
      </c>
      <c r="J20966" s="208">
        <v>-1394.98</v>
      </c>
      <c r="K20966" s="79" t="str">
        <f>IFERROR(IFERROR(VLOOKUP(I20966,'DE-PARA'!B:D,3,0),VLOOKUP(I20966,'DE-PARA'!C:D,2,0)),"NÃO ENCONTRADO")</f>
        <v>Serviços</v>
      </c>
      <c r="L20966" s="56" t="str">
        <f>VLOOKUP(K20966,'Base -Receita-Despesa'!$B:$AS,1,FALSE)</f>
        <v>Serviços</v>
      </c>
    </row>
    <row r="20967" spans="1:12" x14ac:dyDescent="0.3">
      <c r="A20967" s="286" t="str">
        <f t="shared" si="654"/>
        <v>2020</v>
      </c>
      <c r="B20967" s="205" t="s">
        <v>691</v>
      </c>
      <c r="C20967" s="205" t="s">
        <v>692</v>
      </c>
      <c r="D20967" s="72" t="str">
        <f t="shared" si="655"/>
        <v>nov/2020</v>
      </c>
      <c r="E20967" s="206">
        <v>44146</v>
      </c>
      <c r="F20967" s="205">
        <v>42493</v>
      </c>
      <c r="G20967" s="205" t="s">
        <v>287</v>
      </c>
      <c r="H20967" s="207" t="s">
        <v>288</v>
      </c>
      <c r="I20967" s="207" t="s">
        <v>265</v>
      </c>
      <c r="J20967" s="208">
        <v>-2919.85</v>
      </c>
      <c r="K20967" s="79" t="str">
        <f>IFERROR(IFERROR(VLOOKUP(I20967,'DE-PARA'!B:D,3,0),VLOOKUP(I20967,'DE-PARA'!C:D,2,0)),"NÃO ENCONTRADO")</f>
        <v>Serviços</v>
      </c>
      <c r="L20967" s="56" t="str">
        <f>VLOOKUP(K20967,'Base -Receita-Despesa'!$B:$AS,1,FALSE)</f>
        <v>Serviços</v>
      </c>
    </row>
    <row r="20968" spans="1:12" x14ac:dyDescent="0.3">
      <c r="A20968" s="286" t="str">
        <f t="shared" si="654"/>
        <v>2020</v>
      </c>
      <c r="B20968" s="205" t="s">
        <v>691</v>
      </c>
      <c r="C20968" s="205" t="s">
        <v>692</v>
      </c>
      <c r="D20968" s="72" t="str">
        <f t="shared" si="655"/>
        <v>nov/2020</v>
      </c>
      <c r="E20968" s="206">
        <v>44146</v>
      </c>
      <c r="F20968" s="205">
        <v>4110</v>
      </c>
      <c r="G20968" s="205" t="s">
        <v>287</v>
      </c>
      <c r="H20968" s="207" t="s">
        <v>288</v>
      </c>
      <c r="I20968" s="207" t="s">
        <v>244</v>
      </c>
      <c r="J20968" s="207">
        <v>-727.09</v>
      </c>
      <c r="K20968" s="79" t="str">
        <f>IFERROR(IFERROR(VLOOKUP(I20968,'DE-PARA'!B:D,3,0),VLOOKUP(I20968,'DE-PARA'!C:D,2,0)),"NÃO ENCONTRADO")</f>
        <v>Materiais</v>
      </c>
      <c r="L20968" s="56" t="str">
        <f>VLOOKUP(K20968,'Base -Receita-Despesa'!$B:$AS,1,FALSE)</f>
        <v>Materiais</v>
      </c>
    </row>
    <row r="20969" spans="1:12" x14ac:dyDescent="0.3">
      <c r="A20969" s="286" t="str">
        <f t="shared" si="654"/>
        <v>2020</v>
      </c>
      <c r="B20969" s="205" t="s">
        <v>691</v>
      </c>
      <c r="C20969" s="205" t="s">
        <v>692</v>
      </c>
      <c r="D20969" s="72" t="str">
        <f t="shared" si="655"/>
        <v>nov/2020</v>
      </c>
      <c r="E20969" s="206">
        <v>44146</v>
      </c>
      <c r="F20969" s="205">
        <v>4129</v>
      </c>
      <c r="G20969" s="205" t="s">
        <v>287</v>
      </c>
      <c r="H20969" s="207" t="s">
        <v>288</v>
      </c>
      <c r="I20969" s="207" t="s">
        <v>244</v>
      </c>
      <c r="J20969" s="207">
        <v>-427.7</v>
      </c>
      <c r="K20969" s="79" t="str">
        <f>IFERROR(IFERROR(VLOOKUP(I20969,'DE-PARA'!B:D,3,0),VLOOKUP(I20969,'DE-PARA'!C:D,2,0)),"NÃO ENCONTRADO")</f>
        <v>Materiais</v>
      </c>
      <c r="L20969" s="56" t="str">
        <f>VLOOKUP(K20969,'Base -Receita-Despesa'!$B:$AS,1,FALSE)</f>
        <v>Materiais</v>
      </c>
    </row>
    <row r="20970" spans="1:12" x14ac:dyDescent="0.3">
      <c r="A20970" s="286" t="str">
        <f t="shared" si="654"/>
        <v>2020</v>
      </c>
      <c r="B20970" s="205" t="s">
        <v>691</v>
      </c>
      <c r="C20970" s="205" t="s">
        <v>692</v>
      </c>
      <c r="D20970" s="72" t="str">
        <f t="shared" si="655"/>
        <v>nov/2020</v>
      </c>
      <c r="E20970" s="206">
        <v>44146</v>
      </c>
      <c r="F20970" s="205">
        <v>1786</v>
      </c>
      <c r="G20970" s="205" t="s">
        <v>287</v>
      </c>
      <c r="H20970" s="207" t="s">
        <v>288</v>
      </c>
      <c r="I20970" s="207" t="s">
        <v>244</v>
      </c>
      <c r="J20970" s="207">
        <v>-598.78</v>
      </c>
      <c r="K20970" s="79" t="str">
        <f>IFERROR(IFERROR(VLOOKUP(I20970,'DE-PARA'!B:D,3,0),VLOOKUP(I20970,'DE-PARA'!C:D,2,0)),"NÃO ENCONTRADO")</f>
        <v>Materiais</v>
      </c>
      <c r="L20970" s="56" t="str">
        <f>VLOOKUP(K20970,'Base -Receita-Despesa'!$B:$AS,1,FALSE)</f>
        <v>Materiais</v>
      </c>
    </row>
    <row r="20971" spans="1:12" x14ac:dyDescent="0.3">
      <c r="A20971" s="286" t="str">
        <f t="shared" si="654"/>
        <v>2020</v>
      </c>
      <c r="B20971" s="205" t="s">
        <v>691</v>
      </c>
      <c r="C20971" s="205" t="s">
        <v>692</v>
      </c>
      <c r="D20971" s="72" t="str">
        <f t="shared" si="655"/>
        <v>nov/2020</v>
      </c>
      <c r="E20971" s="206">
        <v>44146</v>
      </c>
      <c r="F20971" s="205">
        <v>87622</v>
      </c>
      <c r="G20971" s="205" t="s">
        <v>287</v>
      </c>
      <c r="H20971" s="207" t="s">
        <v>288</v>
      </c>
      <c r="I20971" s="207" t="s">
        <v>244</v>
      </c>
      <c r="J20971" s="208">
        <v>-5397.48</v>
      </c>
      <c r="K20971" s="79" t="str">
        <f>IFERROR(IFERROR(VLOOKUP(I20971,'DE-PARA'!B:D,3,0),VLOOKUP(I20971,'DE-PARA'!C:D,2,0)),"NÃO ENCONTRADO")</f>
        <v>Materiais</v>
      </c>
      <c r="L20971" s="56" t="str">
        <f>VLOOKUP(K20971,'Base -Receita-Despesa'!$B:$AS,1,FALSE)</f>
        <v>Materiais</v>
      </c>
    </row>
    <row r="20972" spans="1:12" x14ac:dyDescent="0.3">
      <c r="A20972" s="286" t="str">
        <f t="shared" si="654"/>
        <v>2020</v>
      </c>
      <c r="B20972" s="205" t="s">
        <v>691</v>
      </c>
      <c r="C20972" s="205" t="s">
        <v>692</v>
      </c>
      <c r="D20972" s="72" t="str">
        <f t="shared" si="655"/>
        <v>nov/2020</v>
      </c>
      <c r="E20972" s="206">
        <v>44146</v>
      </c>
      <c r="F20972" s="205">
        <v>1807</v>
      </c>
      <c r="G20972" s="205" t="s">
        <v>287</v>
      </c>
      <c r="H20972" s="207" t="s">
        <v>288</v>
      </c>
      <c r="I20972" s="207" t="s">
        <v>244</v>
      </c>
      <c r="J20972" s="207">
        <v>-213.14</v>
      </c>
      <c r="K20972" s="79" t="str">
        <f>IFERROR(IFERROR(VLOOKUP(I20972,'DE-PARA'!B:D,3,0),VLOOKUP(I20972,'DE-PARA'!C:D,2,0)),"NÃO ENCONTRADO")</f>
        <v>Materiais</v>
      </c>
      <c r="L20972" s="56" t="str">
        <f>VLOOKUP(K20972,'Base -Receita-Despesa'!$B:$AS,1,FALSE)</f>
        <v>Materiais</v>
      </c>
    </row>
    <row r="20973" spans="1:12" x14ac:dyDescent="0.3">
      <c r="A20973" s="286" t="str">
        <f t="shared" si="654"/>
        <v>2020</v>
      </c>
      <c r="B20973" s="205" t="s">
        <v>691</v>
      </c>
      <c r="C20973" s="205" t="s">
        <v>692</v>
      </c>
      <c r="D20973" s="72" t="str">
        <f t="shared" si="655"/>
        <v>nov/2020</v>
      </c>
      <c r="E20973" s="206">
        <v>44146</v>
      </c>
      <c r="F20973" s="205">
        <v>13</v>
      </c>
      <c r="G20973" s="205" t="s">
        <v>287</v>
      </c>
      <c r="H20973" s="207" t="s">
        <v>3261</v>
      </c>
      <c r="I20973" s="207" t="s">
        <v>137</v>
      </c>
      <c r="J20973" s="208">
        <v>-35285.599999999999</v>
      </c>
      <c r="K20973" s="79" t="str">
        <f>IFERROR(IFERROR(VLOOKUP(I20973,'DE-PARA'!B:D,3,0),VLOOKUP(I20973,'DE-PARA'!C:D,2,0)),"NÃO ENCONTRADO")</f>
        <v>Materiais</v>
      </c>
      <c r="L20973" s="56" t="str">
        <f>VLOOKUP(K20973,'Base -Receita-Despesa'!$B:$AS,1,FALSE)</f>
        <v>Materiais</v>
      </c>
    </row>
    <row r="20974" spans="1:12" x14ac:dyDescent="0.3">
      <c r="A20974" s="286" t="str">
        <f t="shared" si="654"/>
        <v>2020</v>
      </c>
      <c r="B20974" s="205" t="s">
        <v>691</v>
      </c>
      <c r="C20974" s="205" t="s">
        <v>692</v>
      </c>
      <c r="D20974" s="72" t="str">
        <f t="shared" si="655"/>
        <v>nov/2020</v>
      </c>
      <c r="E20974" s="206">
        <v>44146</v>
      </c>
      <c r="F20974" s="205">
        <v>727</v>
      </c>
      <c r="G20974" s="205" t="s">
        <v>287</v>
      </c>
      <c r="H20974" s="207" t="s">
        <v>3274</v>
      </c>
      <c r="I20974" s="207" t="s">
        <v>118</v>
      </c>
      <c r="J20974" s="207">
        <v>-880</v>
      </c>
      <c r="K20974" s="79" t="str">
        <f>IFERROR(IFERROR(VLOOKUP(I20974,'DE-PARA'!B:D,3,0),VLOOKUP(I20974,'DE-PARA'!C:D,2,0)),"NÃO ENCONTRADO")</f>
        <v>Serviços</v>
      </c>
      <c r="L20974" s="56" t="str">
        <f>VLOOKUP(K20974,'Base -Receita-Despesa'!$B:$AS,1,FALSE)</f>
        <v>Serviços</v>
      </c>
    </row>
    <row r="20975" spans="1:12" x14ac:dyDescent="0.3">
      <c r="A20975" s="286" t="str">
        <f t="shared" si="654"/>
        <v>2020</v>
      </c>
      <c r="B20975" s="205" t="s">
        <v>691</v>
      </c>
      <c r="C20975" s="205" t="s">
        <v>692</v>
      </c>
      <c r="D20975" s="72" t="str">
        <f t="shared" si="655"/>
        <v>nov/2020</v>
      </c>
      <c r="E20975" s="206">
        <v>44146</v>
      </c>
      <c r="F20975" s="205">
        <v>7987</v>
      </c>
      <c r="G20975" s="205" t="s">
        <v>287</v>
      </c>
      <c r="H20975" s="207" t="s">
        <v>3260</v>
      </c>
      <c r="I20975" s="207" t="s">
        <v>1937</v>
      </c>
      <c r="J20975" s="207">
        <v>-843</v>
      </c>
      <c r="K20975" s="79" t="str">
        <f>IFERROR(IFERROR(VLOOKUP(I20975,'DE-PARA'!B:D,3,0),VLOOKUP(I20975,'DE-PARA'!C:D,2,0)),"NÃO ENCONTRADO")</f>
        <v>Serviços</v>
      </c>
      <c r="L20975" s="56" t="str">
        <f>VLOOKUP(K20975,'Base -Receita-Despesa'!$B:$AS,1,FALSE)</f>
        <v>Serviços</v>
      </c>
    </row>
    <row r="20976" spans="1:12" x14ac:dyDescent="0.3">
      <c r="A20976" s="286" t="str">
        <f t="shared" si="654"/>
        <v>2020</v>
      </c>
      <c r="B20976" s="205" t="s">
        <v>691</v>
      </c>
      <c r="C20976" s="205" t="s">
        <v>692</v>
      </c>
      <c r="D20976" s="72" t="str">
        <f t="shared" si="655"/>
        <v>nov/2020</v>
      </c>
      <c r="E20976" s="206">
        <v>44146</v>
      </c>
      <c r="F20976" s="205" t="s">
        <v>161</v>
      </c>
      <c r="G20976" s="205" t="s">
        <v>287</v>
      </c>
      <c r="H20976" s="207" t="s">
        <v>3303</v>
      </c>
      <c r="I20976" s="207" t="s">
        <v>139</v>
      </c>
      <c r="J20976" s="207">
        <v>-206.98</v>
      </c>
      <c r="K20976" s="79" t="str">
        <f>IFERROR(IFERROR(VLOOKUP(I20976,'DE-PARA'!B:D,3,0),VLOOKUP(I20976,'DE-PARA'!C:D,2,0)),"NÃO ENCONTRADO")</f>
        <v>Outras Saídas</v>
      </c>
      <c r="L20976" s="56" t="str">
        <f>VLOOKUP(K20976,'Base -Receita-Despesa'!$B:$AS,1,FALSE)</f>
        <v>Outras Saídas</v>
      </c>
    </row>
    <row r="20977" spans="1:12" x14ac:dyDescent="0.3">
      <c r="A20977" s="286" t="str">
        <f t="shared" si="654"/>
        <v>2020</v>
      </c>
      <c r="B20977" s="205" t="s">
        <v>691</v>
      </c>
      <c r="C20977" s="205" t="s">
        <v>692</v>
      </c>
      <c r="D20977" s="72" t="str">
        <f t="shared" si="655"/>
        <v>nov/2020</v>
      </c>
      <c r="E20977" s="206">
        <v>44146</v>
      </c>
      <c r="F20977" s="205">
        <v>2363981</v>
      </c>
      <c r="G20977" s="205" t="s">
        <v>287</v>
      </c>
      <c r="H20977" s="207" t="s">
        <v>3085</v>
      </c>
      <c r="I20977" s="207" t="s">
        <v>118</v>
      </c>
      <c r="J20977" s="208">
        <v>-31702.720000000001</v>
      </c>
      <c r="K20977" s="79" t="str">
        <f>IFERROR(IFERROR(VLOOKUP(I20977,'DE-PARA'!B:D,3,0),VLOOKUP(I20977,'DE-PARA'!C:D,2,0)),"NÃO ENCONTRADO")</f>
        <v>Serviços</v>
      </c>
      <c r="L20977" s="56" t="str">
        <f>VLOOKUP(K20977,'Base -Receita-Despesa'!$B:$AS,1,FALSE)</f>
        <v>Serviços</v>
      </c>
    </row>
    <row r="20978" spans="1:12" x14ac:dyDescent="0.3">
      <c r="A20978" s="286" t="str">
        <f t="shared" si="654"/>
        <v>2020</v>
      </c>
      <c r="B20978" s="205" t="s">
        <v>691</v>
      </c>
      <c r="C20978" s="205" t="s">
        <v>692</v>
      </c>
      <c r="D20978" s="72" t="str">
        <f t="shared" si="655"/>
        <v>nov/2020</v>
      </c>
      <c r="E20978" s="206">
        <v>44146</v>
      </c>
      <c r="F20978" s="205">
        <v>2020827</v>
      </c>
      <c r="G20978" s="205" t="s">
        <v>287</v>
      </c>
      <c r="H20978" s="207" t="s">
        <v>3078</v>
      </c>
      <c r="I20978" s="207" t="s">
        <v>134</v>
      </c>
      <c r="J20978" s="208">
        <v>-4627.67</v>
      </c>
      <c r="K20978" s="79" t="str">
        <f>IFERROR(IFERROR(VLOOKUP(I20978,'DE-PARA'!B:D,3,0),VLOOKUP(I20978,'DE-PARA'!C:D,2,0)),"NÃO ENCONTRADO")</f>
        <v>Serviços</v>
      </c>
      <c r="L20978" s="56" t="str">
        <f>VLOOKUP(K20978,'Base -Receita-Despesa'!$B:$AS,1,FALSE)</f>
        <v>Serviços</v>
      </c>
    </row>
    <row r="20979" spans="1:12" x14ac:dyDescent="0.3">
      <c r="A20979" s="286" t="str">
        <f t="shared" si="654"/>
        <v>2020</v>
      </c>
      <c r="B20979" s="205" t="s">
        <v>691</v>
      </c>
      <c r="C20979" s="205" t="s">
        <v>692</v>
      </c>
      <c r="D20979" s="72" t="str">
        <f t="shared" si="655"/>
        <v>nov/2020</v>
      </c>
      <c r="E20979" s="206">
        <v>44146</v>
      </c>
      <c r="F20979" s="205">
        <v>10617</v>
      </c>
      <c r="G20979" s="205" t="s">
        <v>287</v>
      </c>
      <c r="H20979" s="207" t="s">
        <v>3184</v>
      </c>
      <c r="I20979" s="207" t="s">
        <v>135</v>
      </c>
      <c r="J20979" s="208">
        <v>-3180</v>
      </c>
      <c r="K20979" s="79" t="str">
        <f>IFERROR(IFERROR(VLOOKUP(I20979,'DE-PARA'!B:D,3,0),VLOOKUP(I20979,'DE-PARA'!C:D,2,0)),"NÃO ENCONTRADO")</f>
        <v>Concessionárias (água, luz e telefone)</v>
      </c>
      <c r="L20979" s="56" t="str">
        <f>VLOOKUP(K20979,'Base -Receita-Despesa'!$B:$AS,1,FALSE)</f>
        <v>Concessionárias (água, luz e telefone)</v>
      </c>
    </row>
    <row r="20980" spans="1:12" x14ac:dyDescent="0.3">
      <c r="A20980" s="286" t="str">
        <f t="shared" si="654"/>
        <v>2020</v>
      </c>
      <c r="B20980" s="205" t="s">
        <v>691</v>
      </c>
      <c r="C20980" s="205" t="s">
        <v>692</v>
      </c>
      <c r="D20980" s="72" t="str">
        <f t="shared" si="655"/>
        <v>nov/2020</v>
      </c>
      <c r="E20980" s="206">
        <v>44146</v>
      </c>
      <c r="F20980" s="205" t="s">
        <v>3304</v>
      </c>
      <c r="G20980" s="205" t="s">
        <v>287</v>
      </c>
      <c r="H20980" s="207" t="s">
        <v>3305</v>
      </c>
      <c r="I20980" s="207" t="s">
        <v>150</v>
      </c>
      <c r="J20980" s="207">
        <v>-682</v>
      </c>
      <c r="K20980" s="79" t="str">
        <f>IFERROR(IFERROR(VLOOKUP(I20980,'DE-PARA'!B:D,3,0),VLOOKUP(I20980,'DE-PARA'!C:D,2,0)),"NÃO ENCONTRADO")</f>
        <v>Serviços</v>
      </c>
      <c r="L20980" s="56" t="str">
        <f>VLOOKUP(K20980,'Base -Receita-Despesa'!$B:$AS,1,FALSE)</f>
        <v>Serviços</v>
      </c>
    </row>
    <row r="20981" spans="1:12" x14ac:dyDescent="0.3">
      <c r="A20981" s="286" t="str">
        <f t="shared" si="654"/>
        <v>2020</v>
      </c>
      <c r="B20981" s="205" t="s">
        <v>691</v>
      </c>
      <c r="C20981" s="205" t="s">
        <v>692</v>
      </c>
      <c r="D20981" s="72" t="str">
        <f t="shared" si="655"/>
        <v>nov/2020</v>
      </c>
      <c r="E20981" s="206">
        <v>44146</v>
      </c>
      <c r="F20981" s="205" t="s">
        <v>3306</v>
      </c>
      <c r="G20981" s="205" t="s">
        <v>287</v>
      </c>
      <c r="H20981" s="207" t="s">
        <v>3305</v>
      </c>
      <c r="I20981" s="207" t="s">
        <v>150</v>
      </c>
      <c r="J20981" s="208">
        <v>-1324.98</v>
      </c>
      <c r="K20981" s="79" t="str">
        <f>IFERROR(IFERROR(VLOOKUP(I20981,'DE-PARA'!B:D,3,0),VLOOKUP(I20981,'DE-PARA'!C:D,2,0)),"NÃO ENCONTRADO")</f>
        <v>Serviços</v>
      </c>
      <c r="L20981" s="56" t="str">
        <f>VLOOKUP(K20981,'Base -Receita-Despesa'!$B:$AS,1,FALSE)</f>
        <v>Serviços</v>
      </c>
    </row>
    <row r="20982" spans="1:12" x14ac:dyDescent="0.3">
      <c r="A20982" s="286" t="str">
        <f t="shared" si="654"/>
        <v>2020</v>
      </c>
      <c r="B20982" s="205" t="s">
        <v>691</v>
      </c>
      <c r="C20982" s="205" t="s">
        <v>692</v>
      </c>
      <c r="D20982" s="72" t="str">
        <f t="shared" si="655"/>
        <v>nov/2020</v>
      </c>
      <c r="E20982" s="206">
        <v>44146</v>
      </c>
      <c r="F20982" s="205">
        <v>1873</v>
      </c>
      <c r="G20982" s="205" t="s">
        <v>287</v>
      </c>
      <c r="H20982" s="207" t="s">
        <v>3305</v>
      </c>
      <c r="I20982" s="207" t="s">
        <v>150</v>
      </c>
      <c r="J20982" s="208">
        <v>-37540</v>
      </c>
      <c r="K20982" s="79" t="str">
        <f>IFERROR(IFERROR(VLOOKUP(I20982,'DE-PARA'!B:D,3,0),VLOOKUP(I20982,'DE-PARA'!C:D,2,0)),"NÃO ENCONTRADO")</f>
        <v>Serviços</v>
      </c>
      <c r="L20982" s="56" t="str">
        <f>VLOOKUP(K20982,'Base -Receita-Despesa'!$B:$AS,1,FALSE)</f>
        <v>Serviços</v>
      </c>
    </row>
    <row r="20983" spans="1:12" x14ac:dyDescent="0.3">
      <c r="A20983" s="286" t="str">
        <f t="shared" ref="A20983:A21046" si="656">IF(K20983="NÃO ENCONTRADO",0,RIGHT(D20983,4))</f>
        <v>2020</v>
      </c>
      <c r="B20983" s="205" t="s">
        <v>691</v>
      </c>
      <c r="C20983" s="205" t="s">
        <v>692</v>
      </c>
      <c r="D20983" s="72" t="str">
        <f t="shared" si="655"/>
        <v>nov/2020</v>
      </c>
      <c r="E20983" s="206">
        <v>44146</v>
      </c>
      <c r="F20983" s="205" t="s">
        <v>3307</v>
      </c>
      <c r="G20983" s="205" t="s">
        <v>287</v>
      </c>
      <c r="H20983" s="207" t="s">
        <v>3305</v>
      </c>
      <c r="I20983" s="207" t="s">
        <v>150</v>
      </c>
      <c r="J20983" s="208">
        <v>-2483</v>
      </c>
      <c r="K20983" s="79" t="str">
        <f>IFERROR(IFERROR(VLOOKUP(I20983,'DE-PARA'!B:D,3,0),VLOOKUP(I20983,'DE-PARA'!C:D,2,0)),"NÃO ENCONTRADO")</f>
        <v>Serviços</v>
      </c>
      <c r="L20983" s="56" t="str">
        <f>VLOOKUP(K20983,'Base -Receita-Despesa'!$B:$AS,1,FALSE)</f>
        <v>Serviços</v>
      </c>
    </row>
    <row r="20984" spans="1:12" x14ac:dyDescent="0.3">
      <c r="A20984" s="286" t="str">
        <f t="shared" si="656"/>
        <v>2020</v>
      </c>
      <c r="B20984" s="205" t="s">
        <v>691</v>
      </c>
      <c r="C20984" s="205" t="s">
        <v>692</v>
      </c>
      <c r="D20984" s="72" t="str">
        <f t="shared" si="655"/>
        <v>nov/2020</v>
      </c>
      <c r="E20984" s="206">
        <v>44146</v>
      </c>
      <c r="F20984" s="205" t="s">
        <v>3308</v>
      </c>
      <c r="G20984" s="205" t="s">
        <v>287</v>
      </c>
      <c r="H20984" s="207" t="s">
        <v>3305</v>
      </c>
      <c r="I20984" s="207" t="s">
        <v>150</v>
      </c>
      <c r="J20984" s="208">
        <v>-1200</v>
      </c>
      <c r="K20984" s="79" t="str">
        <f>IFERROR(IFERROR(VLOOKUP(I20984,'DE-PARA'!B:D,3,0),VLOOKUP(I20984,'DE-PARA'!C:D,2,0)),"NÃO ENCONTRADO")</f>
        <v>Serviços</v>
      </c>
      <c r="L20984" s="56" t="str">
        <f>VLOOKUP(K20984,'Base -Receita-Despesa'!$B:$AS,1,FALSE)</f>
        <v>Serviços</v>
      </c>
    </row>
    <row r="20985" spans="1:12" x14ac:dyDescent="0.3">
      <c r="A20985" s="286" t="str">
        <f t="shared" si="656"/>
        <v>2020</v>
      </c>
      <c r="B20985" s="205" t="s">
        <v>691</v>
      </c>
      <c r="C20985" s="205" t="s">
        <v>692</v>
      </c>
      <c r="D20985" s="72" t="str">
        <f t="shared" si="655"/>
        <v>nov/2020</v>
      </c>
      <c r="E20985" s="206">
        <v>44146</v>
      </c>
      <c r="F20985" s="205" t="s">
        <v>3309</v>
      </c>
      <c r="G20985" s="205" t="s">
        <v>287</v>
      </c>
      <c r="H20985" s="207" t="s">
        <v>3305</v>
      </c>
      <c r="I20985" s="207" t="s">
        <v>150</v>
      </c>
      <c r="J20985" s="208">
        <v>-2200</v>
      </c>
      <c r="K20985" s="79" t="str">
        <f>IFERROR(IFERROR(VLOOKUP(I20985,'DE-PARA'!B:D,3,0),VLOOKUP(I20985,'DE-PARA'!C:D,2,0)),"NÃO ENCONTRADO")</f>
        <v>Serviços</v>
      </c>
      <c r="L20985" s="56" t="str">
        <f>VLOOKUP(K20985,'Base -Receita-Despesa'!$B:$AS,1,FALSE)</f>
        <v>Serviços</v>
      </c>
    </row>
    <row r="20986" spans="1:12" x14ac:dyDescent="0.3">
      <c r="A20986" s="286" t="str">
        <f t="shared" si="656"/>
        <v>2020</v>
      </c>
      <c r="B20986" s="205" t="s">
        <v>691</v>
      </c>
      <c r="C20986" s="205" t="s">
        <v>692</v>
      </c>
      <c r="D20986" s="72" t="str">
        <f t="shared" si="655"/>
        <v>nov/2020</v>
      </c>
      <c r="E20986" s="206">
        <v>44146</v>
      </c>
      <c r="F20986" s="205">
        <v>37700</v>
      </c>
      <c r="G20986" s="205" t="s">
        <v>287</v>
      </c>
      <c r="H20986" s="207" t="s">
        <v>1059</v>
      </c>
      <c r="I20986" s="207" t="s">
        <v>261</v>
      </c>
      <c r="J20986" s="208">
        <v>-23717.16</v>
      </c>
      <c r="K20986" s="79" t="str">
        <f>IFERROR(IFERROR(VLOOKUP(I20986,'DE-PARA'!B:D,3,0),VLOOKUP(I20986,'DE-PARA'!C:D,2,0)),"NÃO ENCONTRADO")</f>
        <v>Serviços</v>
      </c>
      <c r="L20986" s="56" t="str">
        <f>VLOOKUP(K20986,'Base -Receita-Despesa'!$B:$AS,1,FALSE)</f>
        <v>Serviços</v>
      </c>
    </row>
    <row r="20987" spans="1:12" x14ac:dyDescent="0.3">
      <c r="A20987" s="286" t="str">
        <f t="shared" si="656"/>
        <v>2020</v>
      </c>
      <c r="B20987" s="205" t="s">
        <v>691</v>
      </c>
      <c r="C20987" s="205" t="s">
        <v>692</v>
      </c>
      <c r="D20987" s="72" t="str">
        <f t="shared" si="655"/>
        <v>nov/2020</v>
      </c>
      <c r="E20987" s="206">
        <v>44146</v>
      </c>
      <c r="F20987" s="205">
        <v>9</v>
      </c>
      <c r="G20987" s="205" t="s">
        <v>287</v>
      </c>
      <c r="H20987" s="207" t="s">
        <v>3212</v>
      </c>
      <c r="I20987" s="207" t="s">
        <v>236</v>
      </c>
      <c r="J20987" s="208">
        <v>-10000</v>
      </c>
      <c r="K20987" s="79" t="str">
        <f>IFERROR(IFERROR(VLOOKUP(I20987,'DE-PARA'!B:D,3,0),VLOOKUP(I20987,'DE-PARA'!C:D,2,0)),"NÃO ENCONTRADO")</f>
        <v>Pessoal</v>
      </c>
      <c r="L20987" s="56" t="str">
        <f>VLOOKUP(K20987,'Base -Receita-Despesa'!$B:$AS,1,FALSE)</f>
        <v>Pessoal</v>
      </c>
    </row>
    <row r="20988" spans="1:12" x14ac:dyDescent="0.3">
      <c r="A20988" s="286" t="str">
        <f t="shared" si="656"/>
        <v>2020</v>
      </c>
      <c r="B20988" s="205" t="s">
        <v>691</v>
      </c>
      <c r="C20988" s="205" t="s">
        <v>692</v>
      </c>
      <c r="D20988" s="72" t="str">
        <f t="shared" si="655"/>
        <v>nov/2020</v>
      </c>
      <c r="E20988" s="206">
        <v>44146</v>
      </c>
      <c r="F20988" s="205" t="s">
        <v>210</v>
      </c>
      <c r="G20988" s="205" t="s">
        <v>287</v>
      </c>
      <c r="H20988" s="207" t="s">
        <v>196</v>
      </c>
      <c r="I20988" s="207" t="s">
        <v>130</v>
      </c>
      <c r="J20988" s="207">
        <v>-10</v>
      </c>
      <c r="K20988" s="79" t="str">
        <f>IFERROR(IFERROR(VLOOKUP(I20988,'DE-PARA'!B:D,3,0),VLOOKUP(I20988,'DE-PARA'!C:D,2,0)),"NÃO ENCONTRADO")</f>
        <v>Outras Saídas</v>
      </c>
      <c r="L20988" s="56" t="str">
        <f>VLOOKUP(K20988,'Base -Receita-Despesa'!$B:$AS,1,FALSE)</f>
        <v>Outras Saídas</v>
      </c>
    </row>
    <row r="20989" spans="1:12" x14ac:dyDescent="0.3">
      <c r="A20989" s="286" t="str">
        <f t="shared" si="656"/>
        <v>2020</v>
      </c>
      <c r="B20989" s="205" t="s">
        <v>691</v>
      </c>
      <c r="C20989" s="205" t="s">
        <v>692</v>
      </c>
      <c r="D20989" s="72" t="str">
        <f t="shared" si="655"/>
        <v>nov/2020</v>
      </c>
      <c r="E20989" s="206">
        <v>44146</v>
      </c>
      <c r="F20989" s="205" t="s">
        <v>210</v>
      </c>
      <c r="G20989" s="205" t="s">
        <v>287</v>
      </c>
      <c r="H20989" s="207" t="s">
        <v>196</v>
      </c>
      <c r="I20989" s="207" t="s">
        <v>130</v>
      </c>
      <c r="J20989" s="207">
        <v>-10</v>
      </c>
      <c r="K20989" s="79" t="str">
        <f>IFERROR(IFERROR(VLOOKUP(I20989,'DE-PARA'!B:D,3,0),VLOOKUP(I20989,'DE-PARA'!C:D,2,0)),"NÃO ENCONTRADO")</f>
        <v>Outras Saídas</v>
      </c>
      <c r="L20989" s="56" t="str">
        <f>VLOOKUP(K20989,'Base -Receita-Despesa'!$B:$AS,1,FALSE)</f>
        <v>Outras Saídas</v>
      </c>
    </row>
    <row r="20990" spans="1:12" x14ac:dyDescent="0.3">
      <c r="A20990" s="286" t="str">
        <f t="shared" si="656"/>
        <v>2020</v>
      </c>
      <c r="B20990" s="205" t="s">
        <v>691</v>
      </c>
      <c r="C20990" s="205" t="s">
        <v>692</v>
      </c>
      <c r="D20990" s="72" t="str">
        <f t="shared" si="655"/>
        <v>nov/2020</v>
      </c>
      <c r="E20990" s="206">
        <v>44146</v>
      </c>
      <c r="F20990" s="205" t="s">
        <v>210</v>
      </c>
      <c r="G20990" s="205" t="s">
        <v>287</v>
      </c>
      <c r="H20990" s="207" t="s">
        <v>196</v>
      </c>
      <c r="I20990" s="207" t="s">
        <v>130</v>
      </c>
      <c r="J20990" s="207">
        <v>-10</v>
      </c>
      <c r="K20990" s="79" t="str">
        <f>IFERROR(IFERROR(VLOOKUP(I20990,'DE-PARA'!B:D,3,0),VLOOKUP(I20990,'DE-PARA'!C:D,2,0)),"NÃO ENCONTRADO")</f>
        <v>Outras Saídas</v>
      </c>
      <c r="L20990" s="56" t="str">
        <f>VLOOKUP(K20990,'Base -Receita-Despesa'!$B:$AS,1,FALSE)</f>
        <v>Outras Saídas</v>
      </c>
    </row>
    <row r="20991" spans="1:12" x14ac:dyDescent="0.3">
      <c r="A20991" s="286" t="str">
        <f t="shared" si="656"/>
        <v>2020</v>
      </c>
      <c r="B20991" s="205" t="s">
        <v>691</v>
      </c>
      <c r="C20991" s="205" t="s">
        <v>692</v>
      </c>
      <c r="D20991" s="72" t="str">
        <f t="shared" si="655"/>
        <v>nov/2020</v>
      </c>
      <c r="E20991" s="206">
        <v>44146</v>
      </c>
      <c r="F20991" s="205" t="s">
        <v>210</v>
      </c>
      <c r="G20991" s="205" t="s">
        <v>287</v>
      </c>
      <c r="H20991" s="207" t="s">
        <v>196</v>
      </c>
      <c r="I20991" s="207" t="s">
        <v>130</v>
      </c>
      <c r="J20991" s="207">
        <v>-10</v>
      </c>
      <c r="K20991" s="79" t="str">
        <f>IFERROR(IFERROR(VLOOKUP(I20991,'DE-PARA'!B:D,3,0),VLOOKUP(I20991,'DE-PARA'!C:D,2,0)),"NÃO ENCONTRADO")</f>
        <v>Outras Saídas</v>
      </c>
      <c r="L20991" s="56" t="str">
        <f>VLOOKUP(K20991,'Base -Receita-Despesa'!$B:$AS,1,FALSE)</f>
        <v>Outras Saídas</v>
      </c>
    </row>
    <row r="20992" spans="1:12" x14ac:dyDescent="0.3">
      <c r="A20992" s="286" t="str">
        <f t="shared" si="656"/>
        <v>2020</v>
      </c>
      <c r="B20992" s="205" t="s">
        <v>691</v>
      </c>
      <c r="C20992" s="205" t="s">
        <v>692</v>
      </c>
      <c r="D20992" s="72" t="str">
        <f t="shared" si="655"/>
        <v>nov/2020</v>
      </c>
      <c r="E20992" s="206">
        <v>44146</v>
      </c>
      <c r="F20992" s="205" t="s">
        <v>210</v>
      </c>
      <c r="G20992" s="205" t="s">
        <v>287</v>
      </c>
      <c r="H20992" s="207" t="s">
        <v>196</v>
      </c>
      <c r="I20992" s="207" t="s">
        <v>130</v>
      </c>
      <c r="J20992" s="207">
        <v>-10</v>
      </c>
      <c r="K20992" s="79" t="str">
        <f>IFERROR(IFERROR(VLOOKUP(I20992,'DE-PARA'!B:D,3,0),VLOOKUP(I20992,'DE-PARA'!C:D,2,0)),"NÃO ENCONTRADO")</f>
        <v>Outras Saídas</v>
      </c>
      <c r="L20992" s="56" t="str">
        <f>VLOOKUP(K20992,'Base -Receita-Despesa'!$B:$AS,1,FALSE)</f>
        <v>Outras Saídas</v>
      </c>
    </row>
    <row r="20993" spans="1:12" x14ac:dyDescent="0.3">
      <c r="A20993" s="286" t="str">
        <f t="shared" si="656"/>
        <v>2020</v>
      </c>
      <c r="B20993" s="205" t="s">
        <v>691</v>
      </c>
      <c r="C20993" s="205" t="s">
        <v>692</v>
      </c>
      <c r="D20993" s="72" t="str">
        <f t="shared" si="655"/>
        <v>nov/2020</v>
      </c>
      <c r="E20993" s="206">
        <v>44146</v>
      </c>
      <c r="F20993" s="205" t="s">
        <v>210</v>
      </c>
      <c r="G20993" s="205" t="s">
        <v>287</v>
      </c>
      <c r="H20993" s="207" t="s">
        <v>196</v>
      </c>
      <c r="I20993" s="207" t="s">
        <v>130</v>
      </c>
      <c r="J20993" s="207">
        <v>-10</v>
      </c>
      <c r="K20993" s="79" t="str">
        <f>IFERROR(IFERROR(VLOOKUP(I20993,'DE-PARA'!B:D,3,0),VLOOKUP(I20993,'DE-PARA'!C:D,2,0)),"NÃO ENCONTRADO")</f>
        <v>Outras Saídas</v>
      </c>
      <c r="L20993" s="56" t="str">
        <f>VLOOKUP(K20993,'Base -Receita-Despesa'!$B:$AS,1,FALSE)</f>
        <v>Outras Saídas</v>
      </c>
    </row>
    <row r="20994" spans="1:12" x14ac:dyDescent="0.3">
      <c r="A20994" s="286" t="str">
        <f t="shared" si="656"/>
        <v>2020</v>
      </c>
      <c r="B20994" s="205" t="s">
        <v>691</v>
      </c>
      <c r="C20994" s="205" t="s">
        <v>692</v>
      </c>
      <c r="D20994" s="72" t="str">
        <f t="shared" si="655"/>
        <v>nov/2020</v>
      </c>
      <c r="E20994" s="206">
        <v>44146</v>
      </c>
      <c r="F20994" s="205" t="s">
        <v>210</v>
      </c>
      <c r="G20994" s="205" t="s">
        <v>287</v>
      </c>
      <c r="H20994" s="207" t="s">
        <v>196</v>
      </c>
      <c r="I20994" s="207" t="s">
        <v>130</v>
      </c>
      <c r="J20994" s="207">
        <v>-10</v>
      </c>
      <c r="K20994" s="79" t="str">
        <f>IFERROR(IFERROR(VLOOKUP(I20994,'DE-PARA'!B:D,3,0),VLOOKUP(I20994,'DE-PARA'!C:D,2,0)),"NÃO ENCONTRADO")</f>
        <v>Outras Saídas</v>
      </c>
      <c r="L20994" s="56" t="str">
        <f>VLOOKUP(K20994,'Base -Receita-Despesa'!$B:$AS,1,FALSE)</f>
        <v>Outras Saídas</v>
      </c>
    </row>
    <row r="20995" spans="1:12" x14ac:dyDescent="0.3">
      <c r="A20995" s="286" t="str">
        <f t="shared" si="656"/>
        <v>2020</v>
      </c>
      <c r="B20995" s="205" t="s">
        <v>691</v>
      </c>
      <c r="C20995" s="205" t="s">
        <v>692</v>
      </c>
      <c r="D20995" s="72" t="str">
        <f t="shared" si="655"/>
        <v>nov/2020</v>
      </c>
      <c r="E20995" s="206">
        <v>44146</v>
      </c>
      <c r="F20995" s="205" t="s">
        <v>210</v>
      </c>
      <c r="G20995" s="205" t="s">
        <v>287</v>
      </c>
      <c r="H20995" s="207" t="s">
        <v>196</v>
      </c>
      <c r="I20995" s="207" t="s">
        <v>130</v>
      </c>
      <c r="J20995" s="207">
        <v>-10</v>
      </c>
      <c r="K20995" s="79" t="str">
        <f>IFERROR(IFERROR(VLOOKUP(I20995,'DE-PARA'!B:D,3,0),VLOOKUP(I20995,'DE-PARA'!C:D,2,0)),"NÃO ENCONTRADO")</f>
        <v>Outras Saídas</v>
      </c>
      <c r="L20995" s="56" t="str">
        <f>VLOOKUP(K20995,'Base -Receita-Despesa'!$B:$AS,1,FALSE)</f>
        <v>Outras Saídas</v>
      </c>
    </row>
    <row r="20996" spans="1:12" x14ac:dyDescent="0.3">
      <c r="A20996" s="286" t="str">
        <f t="shared" si="656"/>
        <v>2020</v>
      </c>
      <c r="B20996" s="205" t="s">
        <v>691</v>
      </c>
      <c r="C20996" s="205" t="s">
        <v>692</v>
      </c>
      <c r="D20996" s="72" t="str">
        <f t="shared" ref="D20996:D21059" si="657">TEXT(E20996,"mmm/aaaa")</f>
        <v>nov/2020</v>
      </c>
      <c r="E20996" s="206">
        <v>44146</v>
      </c>
      <c r="F20996" s="205" t="s">
        <v>210</v>
      </c>
      <c r="G20996" s="205" t="s">
        <v>287</v>
      </c>
      <c r="H20996" s="207" t="s">
        <v>196</v>
      </c>
      <c r="I20996" s="207" t="s">
        <v>130</v>
      </c>
      <c r="J20996" s="207">
        <v>-10</v>
      </c>
      <c r="K20996" s="79" t="str">
        <f>IFERROR(IFERROR(VLOOKUP(I20996,'DE-PARA'!B:D,3,0),VLOOKUP(I20996,'DE-PARA'!C:D,2,0)),"NÃO ENCONTRADO")</f>
        <v>Outras Saídas</v>
      </c>
      <c r="L20996" s="56" t="str">
        <f>VLOOKUP(K20996,'Base -Receita-Despesa'!$B:$AS,1,FALSE)</f>
        <v>Outras Saídas</v>
      </c>
    </row>
    <row r="20997" spans="1:12" x14ac:dyDescent="0.3">
      <c r="A20997" s="286" t="str">
        <f t="shared" si="656"/>
        <v>2020</v>
      </c>
      <c r="B20997" s="205" t="s">
        <v>691</v>
      </c>
      <c r="C20997" s="205" t="s">
        <v>692</v>
      </c>
      <c r="D20997" s="72" t="str">
        <f t="shared" si="657"/>
        <v>nov/2020</v>
      </c>
      <c r="E20997" s="206">
        <v>44146</v>
      </c>
      <c r="F20997" s="205" t="s">
        <v>210</v>
      </c>
      <c r="G20997" s="205" t="s">
        <v>287</v>
      </c>
      <c r="H20997" s="207" t="s">
        <v>196</v>
      </c>
      <c r="I20997" s="207" t="s">
        <v>130</v>
      </c>
      <c r="J20997" s="207">
        <v>-10</v>
      </c>
      <c r="K20997" s="79" t="str">
        <f>IFERROR(IFERROR(VLOOKUP(I20997,'DE-PARA'!B:D,3,0),VLOOKUP(I20997,'DE-PARA'!C:D,2,0)),"NÃO ENCONTRADO")</f>
        <v>Outras Saídas</v>
      </c>
      <c r="L20997" s="56" t="str">
        <f>VLOOKUP(K20997,'Base -Receita-Despesa'!$B:$AS,1,FALSE)</f>
        <v>Outras Saídas</v>
      </c>
    </row>
    <row r="20998" spans="1:12" x14ac:dyDescent="0.3">
      <c r="A20998" s="286" t="str">
        <f t="shared" si="656"/>
        <v>2020</v>
      </c>
      <c r="B20998" s="205" t="s">
        <v>691</v>
      </c>
      <c r="C20998" s="205" t="s">
        <v>692</v>
      </c>
      <c r="D20998" s="72" t="str">
        <f t="shared" si="657"/>
        <v>nov/2020</v>
      </c>
      <c r="E20998" s="206">
        <v>44146</v>
      </c>
      <c r="F20998" s="205" t="s">
        <v>210</v>
      </c>
      <c r="G20998" s="205" t="s">
        <v>287</v>
      </c>
      <c r="H20998" s="207" t="s">
        <v>196</v>
      </c>
      <c r="I20998" s="207" t="s">
        <v>130</v>
      </c>
      <c r="J20998" s="207">
        <v>-10</v>
      </c>
      <c r="K20998" s="79" t="str">
        <f>IFERROR(IFERROR(VLOOKUP(I20998,'DE-PARA'!B:D,3,0),VLOOKUP(I20998,'DE-PARA'!C:D,2,0)),"NÃO ENCONTRADO")</f>
        <v>Outras Saídas</v>
      </c>
      <c r="L20998" s="56" t="str">
        <f>VLOOKUP(K20998,'Base -Receita-Despesa'!$B:$AS,1,FALSE)</f>
        <v>Outras Saídas</v>
      </c>
    </row>
    <row r="20999" spans="1:12" x14ac:dyDescent="0.3">
      <c r="A20999" s="286" t="str">
        <f t="shared" si="656"/>
        <v>2020</v>
      </c>
      <c r="B20999" s="205" t="s">
        <v>691</v>
      </c>
      <c r="C20999" s="205" t="s">
        <v>692</v>
      </c>
      <c r="D20999" s="72" t="str">
        <f t="shared" si="657"/>
        <v>nov/2020</v>
      </c>
      <c r="E20999" s="206">
        <v>44146</v>
      </c>
      <c r="F20999" s="205" t="s">
        <v>210</v>
      </c>
      <c r="G20999" s="205" t="s">
        <v>287</v>
      </c>
      <c r="H20999" s="207" t="s">
        <v>196</v>
      </c>
      <c r="I20999" s="207" t="s">
        <v>130</v>
      </c>
      <c r="J20999" s="207">
        <v>-10</v>
      </c>
      <c r="K20999" s="79" t="str">
        <f>IFERROR(IFERROR(VLOOKUP(I20999,'DE-PARA'!B:D,3,0),VLOOKUP(I20999,'DE-PARA'!C:D,2,0)),"NÃO ENCONTRADO")</f>
        <v>Outras Saídas</v>
      </c>
      <c r="L20999" s="56" t="str">
        <f>VLOOKUP(K20999,'Base -Receita-Despesa'!$B:$AS,1,FALSE)</f>
        <v>Outras Saídas</v>
      </c>
    </row>
    <row r="21000" spans="1:12" x14ac:dyDescent="0.3">
      <c r="A21000" s="286" t="str">
        <f t="shared" si="656"/>
        <v>2020</v>
      </c>
      <c r="B21000" s="205" t="s">
        <v>691</v>
      </c>
      <c r="C21000" s="205" t="s">
        <v>692</v>
      </c>
      <c r="D21000" s="72" t="str">
        <f t="shared" si="657"/>
        <v>nov/2020</v>
      </c>
      <c r="E21000" s="206">
        <v>44146</v>
      </c>
      <c r="F21000" s="205" t="s">
        <v>210</v>
      </c>
      <c r="G21000" s="205" t="s">
        <v>287</v>
      </c>
      <c r="H21000" s="207" t="s">
        <v>196</v>
      </c>
      <c r="I21000" s="207" t="s">
        <v>130</v>
      </c>
      <c r="J21000" s="207">
        <v>-10</v>
      </c>
      <c r="K21000" s="79" t="str">
        <f>IFERROR(IFERROR(VLOOKUP(I21000,'DE-PARA'!B:D,3,0),VLOOKUP(I21000,'DE-PARA'!C:D,2,0)),"NÃO ENCONTRADO")</f>
        <v>Outras Saídas</v>
      </c>
      <c r="L21000" s="56" t="str">
        <f>VLOOKUP(K21000,'Base -Receita-Despesa'!$B:$AS,1,FALSE)</f>
        <v>Outras Saídas</v>
      </c>
    </row>
    <row r="21001" spans="1:12" x14ac:dyDescent="0.3">
      <c r="A21001" s="286" t="str">
        <f t="shared" si="656"/>
        <v>2020</v>
      </c>
      <c r="B21001" s="205" t="s">
        <v>691</v>
      </c>
      <c r="C21001" s="205" t="s">
        <v>692</v>
      </c>
      <c r="D21001" s="72" t="str">
        <f t="shared" si="657"/>
        <v>nov/2020</v>
      </c>
      <c r="E21001" s="206">
        <v>44146</v>
      </c>
      <c r="F21001" s="205" t="s">
        <v>210</v>
      </c>
      <c r="G21001" s="205" t="s">
        <v>287</v>
      </c>
      <c r="H21001" s="207" t="s">
        <v>196</v>
      </c>
      <c r="I21001" s="207" t="s">
        <v>130</v>
      </c>
      <c r="J21001" s="207">
        <v>-10</v>
      </c>
      <c r="K21001" s="79" t="str">
        <f>IFERROR(IFERROR(VLOOKUP(I21001,'DE-PARA'!B:D,3,0),VLOOKUP(I21001,'DE-PARA'!C:D,2,0)),"NÃO ENCONTRADO")</f>
        <v>Outras Saídas</v>
      </c>
      <c r="L21001" s="56" t="str">
        <f>VLOOKUP(K21001,'Base -Receita-Despesa'!$B:$AS,1,FALSE)</f>
        <v>Outras Saídas</v>
      </c>
    </row>
    <row r="21002" spans="1:12" x14ac:dyDescent="0.3">
      <c r="A21002" s="286" t="str">
        <f t="shared" si="656"/>
        <v>2020</v>
      </c>
      <c r="B21002" s="205" t="s">
        <v>693</v>
      </c>
      <c r="C21002" s="205" t="s">
        <v>692</v>
      </c>
      <c r="D21002" s="72" t="str">
        <f t="shared" si="657"/>
        <v>nov/2020</v>
      </c>
      <c r="E21002" s="206">
        <v>44147</v>
      </c>
      <c r="F21002" s="205" t="s">
        <v>201</v>
      </c>
      <c r="G21002" s="205" t="s">
        <v>287</v>
      </c>
      <c r="H21002" s="207" t="s">
        <v>1887</v>
      </c>
      <c r="I21002" s="207" t="s">
        <v>123</v>
      </c>
      <c r="J21002" s="208">
        <v>-500000</v>
      </c>
      <c r="K21002" s="79" t="str">
        <f>IFERROR(IFERROR(VLOOKUP(I21002,'DE-PARA'!B:D,3,0),VLOOKUP(I21002,'DE-PARA'!C:D,2,0)),"NÃO ENCONTRADO")</f>
        <v>TEV – Transferências Entre Contas (Entradas)</v>
      </c>
      <c r="L21002" s="56" t="str">
        <f>VLOOKUP(K21002,'Base -Receita-Despesa'!$B:$AS,1,FALSE)</f>
        <v>TEV – Transferências Entre Contas (Entradas)</v>
      </c>
    </row>
    <row r="21003" spans="1:12" x14ac:dyDescent="0.3">
      <c r="A21003" s="286" t="str">
        <f t="shared" si="656"/>
        <v>2020</v>
      </c>
      <c r="B21003" s="205" t="s">
        <v>691</v>
      </c>
      <c r="C21003" s="205" t="s">
        <v>692</v>
      </c>
      <c r="D21003" s="72" t="str">
        <f t="shared" si="657"/>
        <v>nov/2020</v>
      </c>
      <c r="E21003" s="206">
        <v>44147</v>
      </c>
      <c r="F21003" s="205" t="s">
        <v>201</v>
      </c>
      <c r="G21003" s="205" t="s">
        <v>287</v>
      </c>
      <c r="H21003" s="207" t="s">
        <v>1887</v>
      </c>
      <c r="I21003" s="207" t="s">
        <v>123</v>
      </c>
      <c r="J21003" s="208">
        <v>500000</v>
      </c>
      <c r="K21003" s="79" t="str">
        <f>IFERROR(IFERROR(VLOOKUP(I21003,'DE-PARA'!B:D,3,0),VLOOKUP(I21003,'DE-PARA'!C:D,2,0)),"NÃO ENCONTRADO")</f>
        <v>TEV – Transferências Entre Contas (Entradas)</v>
      </c>
      <c r="L21003" s="56" t="str">
        <f>VLOOKUP(K21003,'Base -Receita-Despesa'!$B:$AS,1,FALSE)</f>
        <v>TEV – Transferências Entre Contas (Entradas)</v>
      </c>
    </row>
    <row r="21004" spans="1:12" x14ac:dyDescent="0.3">
      <c r="A21004" s="286" t="str">
        <f t="shared" si="656"/>
        <v>2020</v>
      </c>
      <c r="B21004" s="205" t="s">
        <v>691</v>
      </c>
      <c r="C21004" s="205" t="s">
        <v>692</v>
      </c>
      <c r="D21004" s="72" t="str">
        <f t="shared" si="657"/>
        <v>nov/2020</v>
      </c>
      <c r="E21004" s="206">
        <v>44147</v>
      </c>
      <c r="F21004" s="205" t="s">
        <v>172</v>
      </c>
      <c r="G21004" s="205" t="s">
        <v>287</v>
      </c>
      <c r="H21004" s="207" t="s">
        <v>712</v>
      </c>
      <c r="I21004" s="207" t="s">
        <v>126</v>
      </c>
      <c r="J21004" s="208">
        <v>-4572.6000000000004</v>
      </c>
      <c r="K21004" s="79" t="str">
        <f>IFERROR(IFERROR(VLOOKUP(I21004,'DE-PARA'!B:D,3,0),VLOOKUP(I21004,'DE-PARA'!C:D,2,0)),"NÃO ENCONTRADO")</f>
        <v>Rescisões Trabalhistas</v>
      </c>
      <c r="L21004" s="56" t="str">
        <f>VLOOKUP(K21004,'Base -Receita-Despesa'!$B:$AS,1,FALSE)</f>
        <v>Rescisões Trabalhistas</v>
      </c>
    </row>
    <row r="21005" spans="1:12" x14ac:dyDescent="0.3">
      <c r="A21005" s="286" t="str">
        <f t="shared" si="656"/>
        <v>2020</v>
      </c>
      <c r="B21005" s="205" t="s">
        <v>691</v>
      </c>
      <c r="C21005" s="205" t="s">
        <v>692</v>
      </c>
      <c r="D21005" s="72" t="str">
        <f t="shared" si="657"/>
        <v>nov/2020</v>
      </c>
      <c r="E21005" s="206">
        <v>44147</v>
      </c>
      <c r="F21005" s="205">
        <v>1020</v>
      </c>
      <c r="G21005" s="205" t="s">
        <v>287</v>
      </c>
      <c r="H21005" s="207" t="s">
        <v>2626</v>
      </c>
      <c r="I21005" s="207" t="s">
        <v>163</v>
      </c>
      <c r="J21005" s="208">
        <v>-2050</v>
      </c>
      <c r="K21005" s="79" t="str">
        <f>IFERROR(IFERROR(VLOOKUP(I21005,'DE-PARA'!B:D,3,0),VLOOKUP(I21005,'DE-PARA'!C:D,2,0)),"NÃO ENCONTRADO")</f>
        <v>Serviços</v>
      </c>
      <c r="L21005" s="56" t="str">
        <f>VLOOKUP(K21005,'Base -Receita-Despesa'!$B:$AS,1,FALSE)</f>
        <v>Serviços</v>
      </c>
    </row>
    <row r="21006" spans="1:12" x14ac:dyDescent="0.3">
      <c r="A21006" s="286" t="str">
        <f t="shared" si="656"/>
        <v>2020</v>
      </c>
      <c r="B21006" s="205" t="s">
        <v>691</v>
      </c>
      <c r="C21006" s="205" t="s">
        <v>692</v>
      </c>
      <c r="D21006" s="72" t="str">
        <f t="shared" si="657"/>
        <v>nov/2020</v>
      </c>
      <c r="E21006" s="206">
        <v>44147</v>
      </c>
      <c r="F21006" s="205">
        <v>43324</v>
      </c>
      <c r="G21006" s="205" t="s">
        <v>287</v>
      </c>
      <c r="H21006" s="207" t="s">
        <v>396</v>
      </c>
      <c r="I21006" s="207" t="s">
        <v>118</v>
      </c>
      <c r="J21006" s="208">
        <v>-1076.53</v>
      </c>
      <c r="K21006" s="79" t="str">
        <f>IFERROR(IFERROR(VLOOKUP(I21006,'DE-PARA'!B:D,3,0),VLOOKUP(I21006,'DE-PARA'!C:D,2,0)),"NÃO ENCONTRADO")</f>
        <v>Serviços</v>
      </c>
      <c r="L21006" s="56" t="str">
        <f>VLOOKUP(K21006,'Base -Receita-Despesa'!$B:$AS,1,FALSE)</f>
        <v>Serviços</v>
      </c>
    </row>
    <row r="21007" spans="1:12" x14ac:dyDescent="0.3">
      <c r="A21007" s="286" t="str">
        <f t="shared" si="656"/>
        <v>2020</v>
      </c>
      <c r="B21007" s="205" t="s">
        <v>691</v>
      </c>
      <c r="C21007" s="205" t="s">
        <v>692</v>
      </c>
      <c r="D21007" s="72" t="str">
        <f t="shared" si="657"/>
        <v>nov/2020</v>
      </c>
      <c r="E21007" s="206">
        <v>44147</v>
      </c>
      <c r="F21007" s="205">
        <v>132917</v>
      </c>
      <c r="G21007" s="205" t="s">
        <v>287</v>
      </c>
      <c r="H21007" s="207" t="s">
        <v>178</v>
      </c>
      <c r="I21007" s="207" t="s">
        <v>240</v>
      </c>
      <c r="J21007" s="208">
        <v>-1228.5</v>
      </c>
      <c r="K21007" s="79" t="str">
        <f>IFERROR(IFERROR(VLOOKUP(I21007,'DE-PARA'!B:D,3,0),VLOOKUP(I21007,'DE-PARA'!C:D,2,0)),"NÃO ENCONTRADO")</f>
        <v>Materiais</v>
      </c>
      <c r="L21007" s="56" t="str">
        <f>VLOOKUP(K21007,'Base -Receita-Despesa'!$B:$AS,1,FALSE)</f>
        <v>Materiais</v>
      </c>
    </row>
    <row r="21008" spans="1:12" x14ac:dyDescent="0.3">
      <c r="A21008" s="286" t="str">
        <f t="shared" si="656"/>
        <v>2020</v>
      </c>
      <c r="B21008" s="205" t="s">
        <v>691</v>
      </c>
      <c r="C21008" s="205" t="s">
        <v>692</v>
      </c>
      <c r="D21008" s="72" t="str">
        <f t="shared" si="657"/>
        <v>nov/2020</v>
      </c>
      <c r="E21008" s="206">
        <v>44147</v>
      </c>
      <c r="F21008" s="205">
        <v>132944</v>
      </c>
      <c r="G21008" s="205" t="s">
        <v>287</v>
      </c>
      <c r="H21008" s="207" t="s">
        <v>178</v>
      </c>
      <c r="I21008" s="207" t="s">
        <v>241</v>
      </c>
      <c r="J21008" s="208">
        <v>-10510.67</v>
      </c>
      <c r="K21008" s="79" t="str">
        <f>IFERROR(IFERROR(VLOOKUP(I21008,'DE-PARA'!B:D,3,0),VLOOKUP(I21008,'DE-PARA'!C:D,2,0)),"NÃO ENCONTRADO")</f>
        <v>Materiais</v>
      </c>
      <c r="L21008" s="56" t="str">
        <f>VLOOKUP(K21008,'Base -Receita-Despesa'!$B:$AS,1,FALSE)</f>
        <v>Materiais</v>
      </c>
    </row>
    <row r="21009" spans="1:12" x14ac:dyDescent="0.3">
      <c r="A21009" s="286" t="str">
        <f t="shared" si="656"/>
        <v>2020</v>
      </c>
      <c r="B21009" s="205" t="s">
        <v>691</v>
      </c>
      <c r="C21009" s="205" t="s">
        <v>692</v>
      </c>
      <c r="D21009" s="72" t="str">
        <f t="shared" si="657"/>
        <v>nov/2020</v>
      </c>
      <c r="E21009" s="206">
        <v>44147</v>
      </c>
      <c r="F21009" s="205">
        <v>132964</v>
      </c>
      <c r="G21009" s="205" t="s">
        <v>287</v>
      </c>
      <c r="H21009" s="207" t="s">
        <v>178</v>
      </c>
      <c r="I21009" s="207" t="s">
        <v>240</v>
      </c>
      <c r="J21009" s="208">
        <v>-3850</v>
      </c>
      <c r="K21009" s="79" t="str">
        <f>IFERROR(IFERROR(VLOOKUP(I21009,'DE-PARA'!B:D,3,0),VLOOKUP(I21009,'DE-PARA'!C:D,2,0)),"NÃO ENCONTRADO")</f>
        <v>Materiais</v>
      </c>
      <c r="L21009" s="56" t="str">
        <f>VLOOKUP(K21009,'Base -Receita-Despesa'!$B:$AS,1,FALSE)</f>
        <v>Materiais</v>
      </c>
    </row>
    <row r="21010" spans="1:12" x14ac:dyDescent="0.3">
      <c r="A21010" s="286" t="str">
        <f t="shared" si="656"/>
        <v>2020</v>
      </c>
      <c r="B21010" s="205" t="s">
        <v>691</v>
      </c>
      <c r="C21010" s="205" t="s">
        <v>692</v>
      </c>
      <c r="D21010" s="72" t="str">
        <f t="shared" si="657"/>
        <v>nov/2020</v>
      </c>
      <c r="E21010" s="206">
        <v>44147</v>
      </c>
      <c r="F21010" s="205">
        <v>132871</v>
      </c>
      <c r="G21010" s="205" t="s">
        <v>287</v>
      </c>
      <c r="H21010" s="207" t="s">
        <v>178</v>
      </c>
      <c r="I21010" s="207" t="s">
        <v>240</v>
      </c>
      <c r="J21010" s="208">
        <v>-4548.43</v>
      </c>
      <c r="K21010" s="79" t="str">
        <f>IFERROR(IFERROR(VLOOKUP(I21010,'DE-PARA'!B:D,3,0),VLOOKUP(I21010,'DE-PARA'!C:D,2,0)),"NÃO ENCONTRADO")</f>
        <v>Materiais</v>
      </c>
      <c r="L21010" s="56" t="str">
        <f>VLOOKUP(K21010,'Base -Receita-Despesa'!$B:$AS,1,FALSE)</f>
        <v>Materiais</v>
      </c>
    </row>
    <row r="21011" spans="1:12" x14ac:dyDescent="0.3">
      <c r="A21011" s="286" t="str">
        <f t="shared" si="656"/>
        <v>2020</v>
      </c>
      <c r="B21011" s="205" t="s">
        <v>691</v>
      </c>
      <c r="C21011" s="205" t="s">
        <v>692</v>
      </c>
      <c r="D21011" s="72" t="str">
        <f t="shared" si="657"/>
        <v>nov/2020</v>
      </c>
      <c r="E21011" s="206">
        <v>44147</v>
      </c>
      <c r="F21011" s="205">
        <v>132201</v>
      </c>
      <c r="G21011" s="205" t="s">
        <v>287</v>
      </c>
      <c r="H21011" s="207" t="s">
        <v>178</v>
      </c>
      <c r="I21011" s="207" t="s">
        <v>241</v>
      </c>
      <c r="J21011" s="208">
        <v>-2229.1999999999998</v>
      </c>
      <c r="K21011" s="79" t="str">
        <f>IFERROR(IFERROR(VLOOKUP(I21011,'DE-PARA'!B:D,3,0),VLOOKUP(I21011,'DE-PARA'!C:D,2,0)),"NÃO ENCONTRADO")</f>
        <v>Materiais</v>
      </c>
      <c r="L21011" s="56" t="str">
        <f>VLOOKUP(K21011,'Base -Receita-Despesa'!$B:$AS,1,FALSE)</f>
        <v>Materiais</v>
      </c>
    </row>
    <row r="21012" spans="1:12" x14ac:dyDescent="0.3">
      <c r="A21012" s="286" t="str">
        <f t="shared" si="656"/>
        <v>2020</v>
      </c>
      <c r="B21012" s="205" t="s">
        <v>691</v>
      </c>
      <c r="C21012" s="205" t="s">
        <v>692</v>
      </c>
      <c r="D21012" s="72" t="str">
        <f t="shared" si="657"/>
        <v>nov/2020</v>
      </c>
      <c r="E21012" s="206">
        <v>44147</v>
      </c>
      <c r="F21012" s="205">
        <v>132199</v>
      </c>
      <c r="G21012" s="205" t="s">
        <v>287</v>
      </c>
      <c r="H21012" s="207" t="s">
        <v>178</v>
      </c>
      <c r="I21012" s="207" t="s">
        <v>240</v>
      </c>
      <c r="J21012" s="208">
        <v>-11164.32</v>
      </c>
      <c r="K21012" s="79" t="str">
        <f>IFERROR(IFERROR(VLOOKUP(I21012,'DE-PARA'!B:D,3,0),VLOOKUP(I21012,'DE-PARA'!C:D,2,0)),"NÃO ENCONTRADO")</f>
        <v>Materiais</v>
      </c>
      <c r="L21012" s="56" t="str">
        <f>VLOOKUP(K21012,'Base -Receita-Despesa'!$B:$AS,1,FALSE)</f>
        <v>Materiais</v>
      </c>
    </row>
    <row r="21013" spans="1:12" x14ac:dyDescent="0.3">
      <c r="A21013" s="286" t="str">
        <f t="shared" si="656"/>
        <v>2020</v>
      </c>
      <c r="B21013" s="205" t="s">
        <v>691</v>
      </c>
      <c r="C21013" s="205" t="s">
        <v>692</v>
      </c>
      <c r="D21013" s="72" t="str">
        <f t="shared" si="657"/>
        <v>nov/2020</v>
      </c>
      <c r="E21013" s="206">
        <v>44147</v>
      </c>
      <c r="F21013" s="205">
        <v>132169</v>
      </c>
      <c r="G21013" s="205" t="s">
        <v>287</v>
      </c>
      <c r="H21013" s="207" t="s">
        <v>178</v>
      </c>
      <c r="I21013" s="207" t="s">
        <v>241</v>
      </c>
      <c r="J21013" s="208">
        <v>-4341</v>
      </c>
      <c r="K21013" s="79" t="str">
        <f>IFERROR(IFERROR(VLOOKUP(I21013,'DE-PARA'!B:D,3,0),VLOOKUP(I21013,'DE-PARA'!C:D,2,0)),"NÃO ENCONTRADO")</f>
        <v>Materiais</v>
      </c>
      <c r="L21013" s="56" t="str">
        <f>VLOOKUP(K21013,'Base -Receita-Despesa'!$B:$AS,1,FALSE)</f>
        <v>Materiais</v>
      </c>
    </row>
    <row r="21014" spans="1:12" x14ac:dyDescent="0.3">
      <c r="A21014" s="286" t="str">
        <f t="shared" si="656"/>
        <v>2020</v>
      </c>
      <c r="B21014" s="205" t="s">
        <v>691</v>
      </c>
      <c r="C21014" s="205" t="s">
        <v>692</v>
      </c>
      <c r="D21014" s="72" t="str">
        <f t="shared" si="657"/>
        <v>nov/2020</v>
      </c>
      <c r="E21014" s="206">
        <v>44147</v>
      </c>
      <c r="F21014" s="205">
        <v>131996</v>
      </c>
      <c r="G21014" s="205" t="s">
        <v>287</v>
      </c>
      <c r="H21014" s="207" t="s">
        <v>178</v>
      </c>
      <c r="I21014" s="207" t="s">
        <v>241</v>
      </c>
      <c r="J21014" s="208">
        <v>-1706.2</v>
      </c>
      <c r="K21014" s="79" t="str">
        <f>IFERROR(IFERROR(VLOOKUP(I21014,'DE-PARA'!B:D,3,0),VLOOKUP(I21014,'DE-PARA'!C:D,2,0)),"NÃO ENCONTRADO")</f>
        <v>Materiais</v>
      </c>
      <c r="L21014" s="56" t="str">
        <f>VLOOKUP(K21014,'Base -Receita-Despesa'!$B:$AS,1,FALSE)</f>
        <v>Materiais</v>
      </c>
    </row>
    <row r="21015" spans="1:12" x14ac:dyDescent="0.3">
      <c r="A21015" s="286" t="str">
        <f t="shared" si="656"/>
        <v>2020</v>
      </c>
      <c r="B21015" s="205" t="s">
        <v>691</v>
      </c>
      <c r="C21015" s="205" t="s">
        <v>692</v>
      </c>
      <c r="D21015" s="72" t="str">
        <f t="shared" si="657"/>
        <v>nov/2020</v>
      </c>
      <c r="E21015" s="206">
        <v>44147</v>
      </c>
      <c r="F21015" s="205">
        <v>131664</v>
      </c>
      <c r="G21015" s="205" t="s">
        <v>287</v>
      </c>
      <c r="H21015" s="207" t="s">
        <v>178</v>
      </c>
      <c r="I21015" s="207" t="s">
        <v>241</v>
      </c>
      <c r="J21015" s="208">
        <v>-6034.1</v>
      </c>
      <c r="K21015" s="79" t="str">
        <f>IFERROR(IFERROR(VLOOKUP(I21015,'DE-PARA'!B:D,3,0),VLOOKUP(I21015,'DE-PARA'!C:D,2,0)),"NÃO ENCONTRADO")</f>
        <v>Materiais</v>
      </c>
      <c r="L21015" s="56" t="str">
        <f>VLOOKUP(K21015,'Base -Receita-Despesa'!$B:$AS,1,FALSE)</f>
        <v>Materiais</v>
      </c>
    </row>
    <row r="21016" spans="1:12" x14ac:dyDescent="0.3">
      <c r="A21016" s="286" t="str">
        <f t="shared" si="656"/>
        <v>2020</v>
      </c>
      <c r="B21016" s="205" t="s">
        <v>691</v>
      </c>
      <c r="C21016" s="205" t="s">
        <v>692</v>
      </c>
      <c r="D21016" s="72" t="str">
        <f t="shared" si="657"/>
        <v>nov/2020</v>
      </c>
      <c r="E21016" s="206">
        <v>44147</v>
      </c>
      <c r="F21016" s="205">
        <v>223765</v>
      </c>
      <c r="G21016" s="205" t="s">
        <v>287</v>
      </c>
      <c r="H21016" s="207" t="s">
        <v>999</v>
      </c>
      <c r="I21016" s="207" t="s">
        <v>248</v>
      </c>
      <c r="J21016" s="208">
        <v>-20541</v>
      </c>
      <c r="K21016" s="79" t="str">
        <f>IFERROR(IFERROR(VLOOKUP(I21016,'DE-PARA'!B:D,3,0),VLOOKUP(I21016,'DE-PARA'!C:D,2,0)),"NÃO ENCONTRADO")</f>
        <v>Materiais</v>
      </c>
      <c r="L21016" s="56" t="str">
        <f>VLOOKUP(K21016,'Base -Receita-Despesa'!$B:$AS,1,FALSE)</f>
        <v>Materiais</v>
      </c>
    </row>
    <row r="21017" spans="1:12" x14ac:dyDescent="0.3">
      <c r="A21017" s="286" t="str">
        <f t="shared" si="656"/>
        <v>2020</v>
      </c>
      <c r="B21017" s="205" t="s">
        <v>691</v>
      </c>
      <c r="C21017" s="205" t="s">
        <v>692</v>
      </c>
      <c r="D21017" s="72" t="str">
        <f t="shared" si="657"/>
        <v>nov/2020</v>
      </c>
      <c r="E21017" s="206">
        <v>44147</v>
      </c>
      <c r="F21017" s="205">
        <v>4160</v>
      </c>
      <c r="G21017" s="205" t="s">
        <v>287</v>
      </c>
      <c r="H21017" s="207" t="s">
        <v>3267</v>
      </c>
      <c r="I21017" s="207" t="s">
        <v>253</v>
      </c>
      <c r="J21017" s="207">
        <v>-524.4</v>
      </c>
      <c r="K21017" s="79" t="str">
        <f>IFERROR(IFERROR(VLOOKUP(I21017,'DE-PARA'!B:D,3,0),VLOOKUP(I21017,'DE-PARA'!C:D,2,0)),"NÃO ENCONTRADO")</f>
        <v>Materiais</v>
      </c>
      <c r="L21017" s="56" t="str">
        <f>VLOOKUP(K21017,'Base -Receita-Despesa'!$B:$AS,1,FALSE)</f>
        <v>Materiais</v>
      </c>
    </row>
    <row r="21018" spans="1:12" x14ac:dyDescent="0.3">
      <c r="A21018" s="286" t="str">
        <f t="shared" si="656"/>
        <v>2020</v>
      </c>
      <c r="B21018" s="205" t="s">
        <v>691</v>
      </c>
      <c r="C21018" s="205" t="s">
        <v>692</v>
      </c>
      <c r="D21018" s="72" t="str">
        <f t="shared" si="657"/>
        <v>nov/2020</v>
      </c>
      <c r="E21018" s="206">
        <v>44147</v>
      </c>
      <c r="F21018" s="205">
        <v>904249</v>
      </c>
      <c r="G21018" s="205" t="s">
        <v>293</v>
      </c>
      <c r="H21018" s="207" t="s">
        <v>3061</v>
      </c>
      <c r="I21018" s="207" t="s">
        <v>241</v>
      </c>
      <c r="J21018" s="208">
        <v>-5069.1400000000003</v>
      </c>
      <c r="K21018" s="79" t="str">
        <f>IFERROR(IFERROR(VLOOKUP(I21018,'DE-PARA'!B:D,3,0),VLOOKUP(I21018,'DE-PARA'!C:D,2,0)),"NÃO ENCONTRADO")</f>
        <v>Materiais</v>
      </c>
      <c r="L21018" s="56" t="str">
        <f>VLOOKUP(K21018,'Base -Receita-Despesa'!$B:$AS,1,FALSE)</f>
        <v>Materiais</v>
      </c>
    </row>
    <row r="21019" spans="1:12" x14ac:dyDescent="0.3">
      <c r="A21019" s="286" t="str">
        <f t="shared" si="656"/>
        <v>2020</v>
      </c>
      <c r="B21019" s="205" t="s">
        <v>691</v>
      </c>
      <c r="C21019" s="205" t="s">
        <v>692</v>
      </c>
      <c r="D21019" s="72" t="str">
        <f t="shared" si="657"/>
        <v>nov/2020</v>
      </c>
      <c r="E21019" s="206">
        <v>44147</v>
      </c>
      <c r="F21019" s="205">
        <v>907527</v>
      </c>
      <c r="G21019" s="205" t="s">
        <v>317</v>
      </c>
      <c r="H21019" s="207" t="s">
        <v>3061</v>
      </c>
      <c r="I21019" s="207" t="s">
        <v>240</v>
      </c>
      <c r="J21019" s="208">
        <v>-1125</v>
      </c>
      <c r="K21019" s="79" t="str">
        <f>IFERROR(IFERROR(VLOOKUP(I21019,'DE-PARA'!B:D,3,0),VLOOKUP(I21019,'DE-PARA'!C:D,2,0)),"NÃO ENCONTRADO")</f>
        <v>Materiais</v>
      </c>
      <c r="L21019" s="56" t="str">
        <f>VLOOKUP(K21019,'Base -Receita-Despesa'!$B:$AS,1,FALSE)</f>
        <v>Materiais</v>
      </c>
    </row>
    <row r="21020" spans="1:12" x14ac:dyDescent="0.3">
      <c r="A21020" s="286" t="str">
        <f t="shared" si="656"/>
        <v>2020</v>
      </c>
      <c r="B21020" s="205" t="s">
        <v>691</v>
      </c>
      <c r="C21020" s="205" t="s">
        <v>692</v>
      </c>
      <c r="D21020" s="72" t="str">
        <f t="shared" si="657"/>
        <v>nov/2020</v>
      </c>
      <c r="E21020" s="206">
        <v>44147</v>
      </c>
      <c r="F21020" s="205">
        <v>907526</v>
      </c>
      <c r="G21020" s="205" t="s">
        <v>317</v>
      </c>
      <c r="H21020" s="207" t="s">
        <v>3061</v>
      </c>
      <c r="I21020" s="207" t="s">
        <v>241</v>
      </c>
      <c r="J21020" s="208">
        <v>-2213.0700000000002</v>
      </c>
      <c r="K21020" s="79" t="str">
        <f>IFERROR(IFERROR(VLOOKUP(I21020,'DE-PARA'!B:D,3,0),VLOOKUP(I21020,'DE-PARA'!C:D,2,0)),"NÃO ENCONTRADO")</f>
        <v>Materiais</v>
      </c>
      <c r="L21020" s="56" t="str">
        <f>VLOOKUP(K21020,'Base -Receita-Despesa'!$B:$AS,1,FALSE)</f>
        <v>Materiais</v>
      </c>
    </row>
    <row r="21021" spans="1:12" x14ac:dyDescent="0.3">
      <c r="A21021" s="286" t="str">
        <f t="shared" si="656"/>
        <v>2020</v>
      </c>
      <c r="B21021" s="205" t="s">
        <v>691</v>
      </c>
      <c r="C21021" s="205" t="s">
        <v>692</v>
      </c>
      <c r="D21021" s="72" t="str">
        <f t="shared" si="657"/>
        <v>nov/2020</v>
      </c>
      <c r="E21021" s="206">
        <v>44147</v>
      </c>
      <c r="F21021" s="205">
        <v>903905</v>
      </c>
      <c r="G21021" s="205" t="s">
        <v>293</v>
      </c>
      <c r="H21021" s="207" t="s">
        <v>3061</v>
      </c>
      <c r="I21021" s="207" t="s">
        <v>241</v>
      </c>
      <c r="J21021" s="208">
        <v>-3958.97</v>
      </c>
      <c r="K21021" s="79" t="str">
        <f>IFERROR(IFERROR(VLOOKUP(I21021,'DE-PARA'!B:D,3,0),VLOOKUP(I21021,'DE-PARA'!C:D,2,0)),"NÃO ENCONTRADO")</f>
        <v>Materiais</v>
      </c>
      <c r="L21021" s="56" t="str">
        <f>VLOOKUP(K21021,'Base -Receita-Despesa'!$B:$AS,1,FALSE)</f>
        <v>Materiais</v>
      </c>
    </row>
    <row r="21022" spans="1:12" x14ac:dyDescent="0.3">
      <c r="A21022" s="286" t="str">
        <f t="shared" si="656"/>
        <v>2020</v>
      </c>
      <c r="B21022" s="205" t="s">
        <v>691</v>
      </c>
      <c r="C21022" s="205" t="s">
        <v>692</v>
      </c>
      <c r="D21022" s="72" t="str">
        <f t="shared" si="657"/>
        <v>nov/2020</v>
      </c>
      <c r="E21022" s="206">
        <v>44147</v>
      </c>
      <c r="F21022" s="205">
        <v>903917</v>
      </c>
      <c r="G21022" s="205" t="s">
        <v>293</v>
      </c>
      <c r="H21022" s="207" t="s">
        <v>3061</v>
      </c>
      <c r="I21022" s="207" t="s">
        <v>241</v>
      </c>
      <c r="J21022" s="208">
        <v>-3024.11</v>
      </c>
      <c r="K21022" s="79" t="str">
        <f>IFERROR(IFERROR(VLOOKUP(I21022,'DE-PARA'!B:D,3,0),VLOOKUP(I21022,'DE-PARA'!C:D,2,0)),"NÃO ENCONTRADO")</f>
        <v>Materiais</v>
      </c>
      <c r="L21022" s="56" t="str">
        <f>VLOOKUP(K21022,'Base -Receita-Despesa'!$B:$AS,1,FALSE)</f>
        <v>Materiais</v>
      </c>
    </row>
    <row r="21023" spans="1:12" x14ac:dyDescent="0.3">
      <c r="A21023" s="286" t="str">
        <f t="shared" si="656"/>
        <v>2020</v>
      </c>
      <c r="B21023" s="205" t="s">
        <v>691</v>
      </c>
      <c r="C21023" s="205" t="s">
        <v>692</v>
      </c>
      <c r="D21023" s="72" t="str">
        <f t="shared" si="657"/>
        <v>nov/2020</v>
      </c>
      <c r="E21023" s="206">
        <v>44147</v>
      </c>
      <c r="F21023" s="205">
        <v>903910</v>
      </c>
      <c r="G21023" s="205" t="s">
        <v>293</v>
      </c>
      <c r="H21023" s="207" t="s">
        <v>3061</v>
      </c>
      <c r="I21023" s="207" t="s">
        <v>240</v>
      </c>
      <c r="J21023" s="208">
        <v>-1406.04</v>
      </c>
      <c r="K21023" s="79" t="str">
        <f>IFERROR(IFERROR(VLOOKUP(I21023,'DE-PARA'!B:D,3,0),VLOOKUP(I21023,'DE-PARA'!C:D,2,0)),"NÃO ENCONTRADO")</f>
        <v>Materiais</v>
      </c>
      <c r="L21023" s="56" t="str">
        <f>VLOOKUP(K21023,'Base -Receita-Despesa'!$B:$AS,1,FALSE)</f>
        <v>Materiais</v>
      </c>
    </row>
    <row r="21024" spans="1:12" x14ac:dyDescent="0.3">
      <c r="A21024" s="286" t="str">
        <f t="shared" si="656"/>
        <v>2020</v>
      </c>
      <c r="B21024" s="205" t="s">
        <v>691</v>
      </c>
      <c r="C21024" s="205" t="s">
        <v>692</v>
      </c>
      <c r="D21024" s="72" t="str">
        <f t="shared" si="657"/>
        <v>nov/2020</v>
      </c>
      <c r="E21024" s="206">
        <v>44147</v>
      </c>
      <c r="F21024" s="205">
        <v>903906</v>
      </c>
      <c r="G21024" s="205" t="s">
        <v>293</v>
      </c>
      <c r="H21024" s="207" t="s">
        <v>3061</v>
      </c>
      <c r="I21024" s="207" t="s">
        <v>240</v>
      </c>
      <c r="J21024" s="208">
        <v>-5817.58</v>
      </c>
      <c r="K21024" s="79" t="str">
        <f>IFERROR(IFERROR(VLOOKUP(I21024,'DE-PARA'!B:D,3,0),VLOOKUP(I21024,'DE-PARA'!C:D,2,0)),"NÃO ENCONTRADO")</f>
        <v>Materiais</v>
      </c>
      <c r="L21024" s="56" t="str">
        <f>VLOOKUP(K21024,'Base -Receita-Despesa'!$B:$AS,1,FALSE)</f>
        <v>Materiais</v>
      </c>
    </row>
    <row r="21025" spans="1:12" x14ac:dyDescent="0.3">
      <c r="A21025" s="286" t="str">
        <f t="shared" si="656"/>
        <v>2020</v>
      </c>
      <c r="B21025" s="205" t="s">
        <v>691</v>
      </c>
      <c r="C21025" s="205" t="s">
        <v>692</v>
      </c>
      <c r="D21025" s="72" t="str">
        <f t="shared" si="657"/>
        <v>nov/2020</v>
      </c>
      <c r="E21025" s="206">
        <v>44147</v>
      </c>
      <c r="F21025" s="205">
        <v>904106</v>
      </c>
      <c r="G21025" s="205" t="s">
        <v>289</v>
      </c>
      <c r="H21025" s="207" t="s">
        <v>3061</v>
      </c>
      <c r="I21025" s="207" t="s">
        <v>241</v>
      </c>
      <c r="J21025" s="208">
        <v>-1067.6199999999999</v>
      </c>
      <c r="K21025" s="79" t="str">
        <f>IFERROR(IFERROR(VLOOKUP(I21025,'DE-PARA'!B:D,3,0),VLOOKUP(I21025,'DE-PARA'!C:D,2,0)),"NÃO ENCONTRADO")</f>
        <v>Materiais</v>
      </c>
      <c r="L21025" s="56" t="str">
        <f>VLOOKUP(K21025,'Base -Receita-Despesa'!$B:$AS,1,FALSE)</f>
        <v>Materiais</v>
      </c>
    </row>
    <row r="21026" spans="1:12" x14ac:dyDescent="0.3">
      <c r="A21026" s="286" t="str">
        <f t="shared" si="656"/>
        <v>2020</v>
      </c>
      <c r="B21026" s="205" t="s">
        <v>691</v>
      </c>
      <c r="C21026" s="205" t="s">
        <v>692</v>
      </c>
      <c r="D21026" s="72" t="str">
        <f t="shared" si="657"/>
        <v>nov/2020</v>
      </c>
      <c r="E21026" s="206">
        <v>44147</v>
      </c>
      <c r="F21026" s="205">
        <v>906767</v>
      </c>
      <c r="G21026" s="205" t="s">
        <v>287</v>
      </c>
      <c r="H21026" s="207" t="s">
        <v>3061</v>
      </c>
      <c r="I21026" s="207" t="s">
        <v>240</v>
      </c>
      <c r="J21026" s="208">
        <v>-1722.52</v>
      </c>
      <c r="K21026" s="79" t="str">
        <f>IFERROR(IFERROR(VLOOKUP(I21026,'DE-PARA'!B:D,3,0),VLOOKUP(I21026,'DE-PARA'!C:D,2,0)),"NÃO ENCONTRADO")</f>
        <v>Materiais</v>
      </c>
      <c r="L21026" s="56" t="str">
        <f>VLOOKUP(K21026,'Base -Receita-Despesa'!$B:$AS,1,FALSE)</f>
        <v>Materiais</v>
      </c>
    </row>
    <row r="21027" spans="1:12" x14ac:dyDescent="0.3">
      <c r="A21027" s="286" t="str">
        <f t="shared" si="656"/>
        <v>2020</v>
      </c>
      <c r="B21027" s="205" t="s">
        <v>691</v>
      </c>
      <c r="C21027" s="205" t="s">
        <v>692</v>
      </c>
      <c r="D21027" s="72" t="str">
        <f t="shared" si="657"/>
        <v>nov/2020</v>
      </c>
      <c r="E21027" s="206">
        <v>44147</v>
      </c>
      <c r="F21027" s="205">
        <v>1347963</v>
      </c>
      <c r="G21027" s="205" t="s">
        <v>287</v>
      </c>
      <c r="H21027" s="207" t="s">
        <v>3084</v>
      </c>
      <c r="I21027" s="207" t="s">
        <v>241</v>
      </c>
      <c r="J21027" s="208">
        <v>-20365.28</v>
      </c>
      <c r="K21027" s="79" t="str">
        <f>IFERROR(IFERROR(VLOOKUP(I21027,'DE-PARA'!B:D,3,0),VLOOKUP(I21027,'DE-PARA'!C:D,2,0)),"NÃO ENCONTRADO")</f>
        <v>Materiais</v>
      </c>
      <c r="L21027" s="56" t="str">
        <f>VLOOKUP(K21027,'Base -Receita-Despesa'!$B:$AS,1,FALSE)</f>
        <v>Materiais</v>
      </c>
    </row>
    <row r="21028" spans="1:12" x14ac:dyDescent="0.3">
      <c r="A21028" s="286" t="str">
        <f t="shared" si="656"/>
        <v>2020</v>
      </c>
      <c r="B21028" s="205" t="s">
        <v>691</v>
      </c>
      <c r="C21028" s="205" t="s">
        <v>692</v>
      </c>
      <c r="D21028" s="72" t="str">
        <f t="shared" si="657"/>
        <v>nov/2020</v>
      </c>
      <c r="E21028" s="206">
        <v>44147</v>
      </c>
      <c r="F21028" s="205">
        <v>1347898</v>
      </c>
      <c r="G21028" s="205" t="s">
        <v>287</v>
      </c>
      <c r="H21028" s="207" t="s">
        <v>3084</v>
      </c>
      <c r="I21028" s="207" t="s">
        <v>240</v>
      </c>
      <c r="J21028" s="208">
        <v>-29123</v>
      </c>
      <c r="K21028" s="79" t="str">
        <f>IFERROR(IFERROR(VLOOKUP(I21028,'DE-PARA'!B:D,3,0),VLOOKUP(I21028,'DE-PARA'!C:D,2,0)),"NÃO ENCONTRADO")</f>
        <v>Materiais</v>
      </c>
      <c r="L21028" s="56" t="str">
        <f>VLOOKUP(K21028,'Base -Receita-Despesa'!$B:$AS,1,FALSE)</f>
        <v>Materiais</v>
      </c>
    </row>
    <row r="21029" spans="1:12" x14ac:dyDescent="0.3">
      <c r="A21029" s="286" t="str">
        <f t="shared" si="656"/>
        <v>2020</v>
      </c>
      <c r="B21029" s="205" t="s">
        <v>691</v>
      </c>
      <c r="C21029" s="205" t="s">
        <v>692</v>
      </c>
      <c r="D21029" s="72" t="str">
        <f t="shared" si="657"/>
        <v>nov/2020</v>
      </c>
      <c r="E21029" s="206">
        <v>44147</v>
      </c>
      <c r="F21029" s="205">
        <v>1023296</v>
      </c>
      <c r="G21029" s="205" t="s">
        <v>287</v>
      </c>
      <c r="H21029" s="207" t="s">
        <v>356</v>
      </c>
      <c r="I21029" s="207" t="s">
        <v>240</v>
      </c>
      <c r="J21029" s="208">
        <v>-20080</v>
      </c>
      <c r="K21029" s="79" t="str">
        <f>IFERROR(IFERROR(VLOOKUP(I21029,'DE-PARA'!B:D,3,0),VLOOKUP(I21029,'DE-PARA'!C:D,2,0)),"NÃO ENCONTRADO")</f>
        <v>Materiais</v>
      </c>
      <c r="L21029" s="56" t="str">
        <f>VLOOKUP(K21029,'Base -Receita-Despesa'!$B:$AS,1,FALSE)</f>
        <v>Materiais</v>
      </c>
    </row>
    <row r="21030" spans="1:12" x14ac:dyDescent="0.3">
      <c r="A21030" s="286" t="str">
        <f t="shared" si="656"/>
        <v>2020</v>
      </c>
      <c r="B21030" s="205" t="s">
        <v>691</v>
      </c>
      <c r="C21030" s="205" t="s">
        <v>692</v>
      </c>
      <c r="D21030" s="72" t="str">
        <f t="shared" si="657"/>
        <v>nov/2020</v>
      </c>
      <c r="E21030" s="206">
        <v>44147</v>
      </c>
      <c r="F21030" s="205">
        <v>6040</v>
      </c>
      <c r="G21030" s="205" t="s">
        <v>287</v>
      </c>
      <c r="H21030" s="207" t="s">
        <v>3223</v>
      </c>
      <c r="I21030" s="207" t="s">
        <v>248</v>
      </c>
      <c r="J21030" s="208">
        <v>-1590.3</v>
      </c>
      <c r="K21030" s="79" t="str">
        <f>IFERROR(IFERROR(VLOOKUP(I21030,'DE-PARA'!B:D,3,0),VLOOKUP(I21030,'DE-PARA'!C:D,2,0)),"NÃO ENCONTRADO")</f>
        <v>Materiais</v>
      </c>
      <c r="L21030" s="56" t="str">
        <f>VLOOKUP(K21030,'Base -Receita-Despesa'!$B:$AS,1,FALSE)</f>
        <v>Materiais</v>
      </c>
    </row>
    <row r="21031" spans="1:12" x14ac:dyDescent="0.3">
      <c r="A21031" s="286" t="str">
        <f t="shared" si="656"/>
        <v>2020</v>
      </c>
      <c r="B21031" s="205" t="s">
        <v>691</v>
      </c>
      <c r="C21031" s="205" t="s">
        <v>692</v>
      </c>
      <c r="D21031" s="72" t="str">
        <f t="shared" si="657"/>
        <v>nov/2020</v>
      </c>
      <c r="E21031" s="206">
        <v>44147</v>
      </c>
      <c r="F21031" s="205">
        <v>203</v>
      </c>
      <c r="G21031" s="205" t="s">
        <v>287</v>
      </c>
      <c r="H21031" s="207" t="s">
        <v>3285</v>
      </c>
      <c r="I21031" s="207" t="s">
        <v>248</v>
      </c>
      <c r="J21031" s="208">
        <v>-3120</v>
      </c>
      <c r="K21031" s="79" t="str">
        <f>IFERROR(IFERROR(VLOOKUP(I21031,'DE-PARA'!B:D,3,0),VLOOKUP(I21031,'DE-PARA'!C:D,2,0)),"NÃO ENCONTRADO")</f>
        <v>Materiais</v>
      </c>
      <c r="L21031" s="56" t="str">
        <f>VLOOKUP(K21031,'Base -Receita-Despesa'!$B:$AS,1,FALSE)</f>
        <v>Materiais</v>
      </c>
    </row>
    <row r="21032" spans="1:12" x14ac:dyDescent="0.3">
      <c r="A21032" s="286" t="str">
        <f t="shared" si="656"/>
        <v>2020</v>
      </c>
      <c r="B21032" s="205" t="s">
        <v>691</v>
      </c>
      <c r="C21032" s="205" t="s">
        <v>692</v>
      </c>
      <c r="D21032" s="72" t="str">
        <f t="shared" si="657"/>
        <v>nov/2020</v>
      </c>
      <c r="E21032" s="206">
        <v>44147</v>
      </c>
      <c r="F21032" s="205">
        <v>17762</v>
      </c>
      <c r="G21032" s="205" t="s">
        <v>287</v>
      </c>
      <c r="H21032" s="207" t="s">
        <v>3167</v>
      </c>
      <c r="I21032" s="207" t="s">
        <v>248</v>
      </c>
      <c r="J21032" s="208">
        <v>-5433.8</v>
      </c>
      <c r="K21032" s="79" t="str">
        <f>IFERROR(IFERROR(VLOOKUP(I21032,'DE-PARA'!B:D,3,0),VLOOKUP(I21032,'DE-PARA'!C:D,2,0)),"NÃO ENCONTRADO")</f>
        <v>Materiais</v>
      </c>
      <c r="L21032" s="56" t="str">
        <f>VLOOKUP(K21032,'Base -Receita-Despesa'!$B:$AS,1,FALSE)</f>
        <v>Materiais</v>
      </c>
    </row>
    <row r="21033" spans="1:12" x14ac:dyDescent="0.3">
      <c r="A21033" s="286" t="str">
        <f t="shared" si="656"/>
        <v>2020</v>
      </c>
      <c r="B21033" s="205" t="s">
        <v>691</v>
      </c>
      <c r="C21033" s="205" t="s">
        <v>692</v>
      </c>
      <c r="D21033" s="72" t="str">
        <f t="shared" si="657"/>
        <v>nov/2020</v>
      </c>
      <c r="E21033" s="206">
        <v>44147</v>
      </c>
      <c r="F21033" s="205">
        <v>17693</v>
      </c>
      <c r="G21033" s="205" t="s">
        <v>287</v>
      </c>
      <c r="H21033" s="207" t="s">
        <v>3167</v>
      </c>
      <c r="I21033" s="207" t="s">
        <v>249</v>
      </c>
      <c r="J21033" s="208">
        <v>-7198.2</v>
      </c>
      <c r="K21033" s="79" t="str">
        <f>IFERROR(IFERROR(VLOOKUP(I21033,'DE-PARA'!B:D,3,0),VLOOKUP(I21033,'DE-PARA'!C:D,2,0)),"NÃO ENCONTRADO")</f>
        <v>Materiais</v>
      </c>
      <c r="L21033" s="56" t="str">
        <f>VLOOKUP(K21033,'Base -Receita-Despesa'!$B:$AS,1,FALSE)</f>
        <v>Materiais</v>
      </c>
    </row>
    <row r="21034" spans="1:12" x14ac:dyDescent="0.3">
      <c r="A21034" s="286" t="str">
        <f t="shared" si="656"/>
        <v>2020</v>
      </c>
      <c r="B21034" s="205" t="s">
        <v>691</v>
      </c>
      <c r="C21034" s="205" t="s">
        <v>692</v>
      </c>
      <c r="D21034" s="72" t="str">
        <f t="shared" si="657"/>
        <v>nov/2020</v>
      </c>
      <c r="E21034" s="206">
        <v>44147</v>
      </c>
      <c r="F21034" s="205">
        <v>450852</v>
      </c>
      <c r="G21034" s="205" t="s">
        <v>287</v>
      </c>
      <c r="H21034" s="207" t="s">
        <v>1039</v>
      </c>
      <c r="I21034" s="207" t="s">
        <v>245</v>
      </c>
      <c r="J21034" s="207">
        <v>-11.7</v>
      </c>
      <c r="K21034" s="79" t="str">
        <f>IFERROR(IFERROR(VLOOKUP(I21034,'DE-PARA'!B:D,3,0),VLOOKUP(I21034,'DE-PARA'!C:D,2,0)),"NÃO ENCONTRADO")</f>
        <v>Materiais</v>
      </c>
      <c r="L21034" s="56" t="str">
        <f>VLOOKUP(K21034,'Base -Receita-Despesa'!$B:$AS,1,FALSE)</f>
        <v>Materiais</v>
      </c>
    </row>
    <row r="21035" spans="1:12" x14ac:dyDescent="0.3">
      <c r="A21035" s="286" t="str">
        <f t="shared" si="656"/>
        <v>2020</v>
      </c>
      <c r="B21035" s="205" t="s">
        <v>691</v>
      </c>
      <c r="C21035" s="205" t="s">
        <v>692</v>
      </c>
      <c r="D21035" s="72" t="str">
        <f t="shared" si="657"/>
        <v>nov/2020</v>
      </c>
      <c r="E21035" s="206">
        <v>44147</v>
      </c>
      <c r="F21035" s="205">
        <v>450853</v>
      </c>
      <c r="G21035" s="205" t="s">
        <v>287</v>
      </c>
      <c r="H21035" s="207" t="s">
        <v>1039</v>
      </c>
      <c r="I21035" s="207" t="s">
        <v>245</v>
      </c>
      <c r="J21035" s="207">
        <v>-11.7</v>
      </c>
      <c r="K21035" s="79" t="str">
        <f>IFERROR(IFERROR(VLOOKUP(I21035,'DE-PARA'!B:D,3,0),VLOOKUP(I21035,'DE-PARA'!C:D,2,0)),"NÃO ENCONTRADO")</f>
        <v>Materiais</v>
      </c>
      <c r="L21035" s="56" t="str">
        <f>VLOOKUP(K21035,'Base -Receita-Despesa'!$B:$AS,1,FALSE)</f>
        <v>Materiais</v>
      </c>
    </row>
    <row r="21036" spans="1:12" x14ac:dyDescent="0.3">
      <c r="A21036" s="286" t="str">
        <f t="shared" si="656"/>
        <v>2020</v>
      </c>
      <c r="B21036" s="205" t="s">
        <v>691</v>
      </c>
      <c r="C21036" s="205" t="s">
        <v>692</v>
      </c>
      <c r="D21036" s="72" t="str">
        <f t="shared" si="657"/>
        <v>nov/2020</v>
      </c>
      <c r="E21036" s="206">
        <v>44147</v>
      </c>
      <c r="F21036" s="205">
        <v>452032</v>
      </c>
      <c r="G21036" s="205" t="s">
        <v>287</v>
      </c>
      <c r="H21036" s="207" t="s">
        <v>1039</v>
      </c>
      <c r="I21036" s="207" t="s">
        <v>245</v>
      </c>
      <c r="J21036" s="207">
        <v>-11.7</v>
      </c>
      <c r="K21036" s="79" t="str">
        <f>IFERROR(IFERROR(VLOOKUP(I21036,'DE-PARA'!B:D,3,0),VLOOKUP(I21036,'DE-PARA'!C:D,2,0)),"NÃO ENCONTRADO")</f>
        <v>Materiais</v>
      </c>
      <c r="L21036" s="56" t="str">
        <f>VLOOKUP(K21036,'Base -Receita-Despesa'!$B:$AS,1,FALSE)</f>
        <v>Materiais</v>
      </c>
    </row>
    <row r="21037" spans="1:12" x14ac:dyDescent="0.3">
      <c r="A21037" s="286" t="str">
        <f t="shared" si="656"/>
        <v>2020</v>
      </c>
      <c r="B21037" s="205" t="s">
        <v>691</v>
      </c>
      <c r="C21037" s="205" t="s">
        <v>692</v>
      </c>
      <c r="D21037" s="72" t="str">
        <f t="shared" si="657"/>
        <v>nov/2020</v>
      </c>
      <c r="E21037" s="206">
        <v>44147</v>
      </c>
      <c r="F21037" s="205">
        <v>453798</v>
      </c>
      <c r="G21037" s="205" t="s">
        <v>287</v>
      </c>
      <c r="H21037" s="207" t="s">
        <v>1039</v>
      </c>
      <c r="I21037" s="207" t="s">
        <v>245</v>
      </c>
      <c r="J21037" s="207">
        <v>-11.7</v>
      </c>
      <c r="K21037" s="79" t="str">
        <f>IFERROR(IFERROR(VLOOKUP(I21037,'DE-PARA'!B:D,3,0),VLOOKUP(I21037,'DE-PARA'!C:D,2,0)),"NÃO ENCONTRADO")</f>
        <v>Materiais</v>
      </c>
      <c r="L21037" s="56" t="str">
        <f>VLOOKUP(K21037,'Base -Receita-Despesa'!$B:$AS,1,FALSE)</f>
        <v>Materiais</v>
      </c>
    </row>
    <row r="21038" spans="1:12" x14ac:dyDescent="0.3">
      <c r="A21038" s="286" t="str">
        <f t="shared" si="656"/>
        <v>2020</v>
      </c>
      <c r="B21038" s="205" t="s">
        <v>691</v>
      </c>
      <c r="C21038" s="205" t="s">
        <v>692</v>
      </c>
      <c r="D21038" s="72" t="str">
        <f t="shared" si="657"/>
        <v>nov/2020</v>
      </c>
      <c r="E21038" s="206">
        <v>44147</v>
      </c>
      <c r="F21038" s="205">
        <v>450854</v>
      </c>
      <c r="G21038" s="205" t="s">
        <v>287</v>
      </c>
      <c r="H21038" s="207" t="s">
        <v>1039</v>
      </c>
      <c r="I21038" s="207" t="s">
        <v>245</v>
      </c>
      <c r="J21038" s="207">
        <v>-23.4</v>
      </c>
      <c r="K21038" s="79" t="str">
        <f>IFERROR(IFERROR(VLOOKUP(I21038,'DE-PARA'!B:D,3,0),VLOOKUP(I21038,'DE-PARA'!C:D,2,0)),"NÃO ENCONTRADO")</f>
        <v>Materiais</v>
      </c>
      <c r="L21038" s="56" t="str">
        <f>VLOOKUP(K21038,'Base -Receita-Despesa'!$B:$AS,1,FALSE)</f>
        <v>Materiais</v>
      </c>
    </row>
    <row r="21039" spans="1:12" x14ac:dyDescent="0.3">
      <c r="A21039" s="286" t="str">
        <f t="shared" si="656"/>
        <v>2020</v>
      </c>
      <c r="B21039" s="205" t="s">
        <v>691</v>
      </c>
      <c r="C21039" s="205" t="s">
        <v>692</v>
      </c>
      <c r="D21039" s="72" t="str">
        <f t="shared" si="657"/>
        <v>nov/2020</v>
      </c>
      <c r="E21039" s="206">
        <v>44147</v>
      </c>
      <c r="F21039" s="205">
        <v>451942</v>
      </c>
      <c r="G21039" s="205" t="s">
        <v>287</v>
      </c>
      <c r="H21039" s="207" t="s">
        <v>1039</v>
      </c>
      <c r="I21039" s="207" t="s">
        <v>245</v>
      </c>
      <c r="J21039" s="207">
        <v>-23.4</v>
      </c>
      <c r="K21039" s="79" t="str">
        <f>IFERROR(IFERROR(VLOOKUP(I21039,'DE-PARA'!B:D,3,0),VLOOKUP(I21039,'DE-PARA'!C:D,2,0)),"NÃO ENCONTRADO")</f>
        <v>Materiais</v>
      </c>
      <c r="L21039" s="56" t="str">
        <f>VLOOKUP(K21039,'Base -Receita-Despesa'!$B:$AS,1,FALSE)</f>
        <v>Materiais</v>
      </c>
    </row>
    <row r="21040" spans="1:12" x14ac:dyDescent="0.3">
      <c r="A21040" s="286" t="str">
        <f t="shared" si="656"/>
        <v>2020</v>
      </c>
      <c r="B21040" s="205" t="s">
        <v>691</v>
      </c>
      <c r="C21040" s="205" t="s">
        <v>692</v>
      </c>
      <c r="D21040" s="72" t="str">
        <f t="shared" si="657"/>
        <v>nov/2020</v>
      </c>
      <c r="E21040" s="206">
        <v>44147</v>
      </c>
      <c r="F21040" s="205">
        <v>452030</v>
      </c>
      <c r="G21040" s="205" t="s">
        <v>287</v>
      </c>
      <c r="H21040" s="207" t="s">
        <v>1039</v>
      </c>
      <c r="I21040" s="207" t="s">
        <v>245</v>
      </c>
      <c r="J21040" s="207">
        <v>-23.4</v>
      </c>
      <c r="K21040" s="79" t="str">
        <f>IFERROR(IFERROR(VLOOKUP(I21040,'DE-PARA'!B:D,3,0),VLOOKUP(I21040,'DE-PARA'!C:D,2,0)),"NÃO ENCONTRADO")</f>
        <v>Materiais</v>
      </c>
      <c r="L21040" s="56" t="str">
        <f>VLOOKUP(K21040,'Base -Receita-Despesa'!$B:$AS,1,FALSE)</f>
        <v>Materiais</v>
      </c>
    </row>
    <row r="21041" spans="1:12" x14ac:dyDescent="0.3">
      <c r="A21041" s="286" t="str">
        <f t="shared" si="656"/>
        <v>2020</v>
      </c>
      <c r="B21041" s="205" t="s">
        <v>691</v>
      </c>
      <c r="C21041" s="205" t="s">
        <v>692</v>
      </c>
      <c r="D21041" s="72" t="str">
        <f t="shared" si="657"/>
        <v>nov/2020</v>
      </c>
      <c r="E21041" s="206">
        <v>44147</v>
      </c>
      <c r="F21041" s="205">
        <v>452036</v>
      </c>
      <c r="G21041" s="205" t="s">
        <v>287</v>
      </c>
      <c r="H21041" s="207" t="s">
        <v>1039</v>
      </c>
      <c r="I21041" s="207" t="s">
        <v>245</v>
      </c>
      <c r="J21041" s="207">
        <v>-23.4</v>
      </c>
      <c r="K21041" s="79" t="str">
        <f>IFERROR(IFERROR(VLOOKUP(I21041,'DE-PARA'!B:D,3,0),VLOOKUP(I21041,'DE-PARA'!C:D,2,0)),"NÃO ENCONTRADO")</f>
        <v>Materiais</v>
      </c>
      <c r="L21041" s="56" t="str">
        <f>VLOOKUP(K21041,'Base -Receita-Despesa'!$B:$AS,1,FALSE)</f>
        <v>Materiais</v>
      </c>
    </row>
    <row r="21042" spans="1:12" x14ac:dyDescent="0.3">
      <c r="A21042" s="286" t="str">
        <f t="shared" si="656"/>
        <v>2020</v>
      </c>
      <c r="B21042" s="205" t="s">
        <v>691</v>
      </c>
      <c r="C21042" s="205" t="s">
        <v>692</v>
      </c>
      <c r="D21042" s="72" t="str">
        <f t="shared" si="657"/>
        <v>nov/2020</v>
      </c>
      <c r="E21042" s="206">
        <v>44147</v>
      </c>
      <c r="F21042" s="205">
        <v>450850</v>
      </c>
      <c r="G21042" s="205" t="s">
        <v>287</v>
      </c>
      <c r="H21042" s="207" t="s">
        <v>1039</v>
      </c>
      <c r="I21042" s="207" t="s">
        <v>245</v>
      </c>
      <c r="J21042" s="207">
        <v>-35.1</v>
      </c>
      <c r="K21042" s="79" t="str">
        <f>IFERROR(IFERROR(VLOOKUP(I21042,'DE-PARA'!B:D,3,0),VLOOKUP(I21042,'DE-PARA'!C:D,2,0)),"NÃO ENCONTRADO")</f>
        <v>Materiais</v>
      </c>
      <c r="L21042" s="56" t="str">
        <f>VLOOKUP(K21042,'Base -Receita-Despesa'!$B:$AS,1,FALSE)</f>
        <v>Materiais</v>
      </c>
    </row>
    <row r="21043" spans="1:12" x14ac:dyDescent="0.3">
      <c r="A21043" s="286" t="str">
        <f t="shared" si="656"/>
        <v>2020</v>
      </c>
      <c r="B21043" s="205" t="s">
        <v>691</v>
      </c>
      <c r="C21043" s="205" t="s">
        <v>692</v>
      </c>
      <c r="D21043" s="72" t="str">
        <f t="shared" si="657"/>
        <v>nov/2020</v>
      </c>
      <c r="E21043" s="206">
        <v>44147</v>
      </c>
      <c r="F21043" s="205">
        <v>449934</v>
      </c>
      <c r="G21043" s="205" t="s">
        <v>287</v>
      </c>
      <c r="H21043" s="207" t="s">
        <v>1039</v>
      </c>
      <c r="I21043" s="207" t="s">
        <v>245</v>
      </c>
      <c r="J21043" s="207">
        <v>-44.75</v>
      </c>
      <c r="K21043" s="79" t="str">
        <f>IFERROR(IFERROR(VLOOKUP(I21043,'DE-PARA'!B:D,3,0),VLOOKUP(I21043,'DE-PARA'!C:D,2,0)),"NÃO ENCONTRADO")</f>
        <v>Materiais</v>
      </c>
      <c r="L21043" s="56" t="str">
        <f>VLOOKUP(K21043,'Base -Receita-Despesa'!$B:$AS,1,FALSE)</f>
        <v>Materiais</v>
      </c>
    </row>
    <row r="21044" spans="1:12" x14ac:dyDescent="0.3">
      <c r="A21044" s="286" t="str">
        <f t="shared" si="656"/>
        <v>2020</v>
      </c>
      <c r="B21044" s="205" t="s">
        <v>691</v>
      </c>
      <c r="C21044" s="205" t="s">
        <v>692</v>
      </c>
      <c r="D21044" s="72" t="str">
        <f t="shared" si="657"/>
        <v>nov/2020</v>
      </c>
      <c r="E21044" s="206">
        <v>44147</v>
      </c>
      <c r="F21044" s="205">
        <v>452033</v>
      </c>
      <c r="G21044" s="205" t="s">
        <v>287</v>
      </c>
      <c r="H21044" s="207" t="s">
        <v>1039</v>
      </c>
      <c r="I21044" s="207" t="s">
        <v>245</v>
      </c>
      <c r="J21044" s="207">
        <v>-46.8</v>
      </c>
      <c r="K21044" s="79" t="str">
        <f>IFERROR(IFERROR(VLOOKUP(I21044,'DE-PARA'!B:D,3,0),VLOOKUP(I21044,'DE-PARA'!C:D,2,0)),"NÃO ENCONTRADO")</f>
        <v>Materiais</v>
      </c>
      <c r="L21044" s="56" t="str">
        <f>VLOOKUP(K21044,'Base -Receita-Despesa'!$B:$AS,1,FALSE)</f>
        <v>Materiais</v>
      </c>
    </row>
    <row r="21045" spans="1:12" x14ac:dyDescent="0.3">
      <c r="A21045" s="286" t="str">
        <f t="shared" si="656"/>
        <v>2020</v>
      </c>
      <c r="B21045" s="205" t="s">
        <v>691</v>
      </c>
      <c r="C21045" s="205" t="s">
        <v>692</v>
      </c>
      <c r="D21045" s="72" t="str">
        <f t="shared" si="657"/>
        <v>nov/2020</v>
      </c>
      <c r="E21045" s="206">
        <v>44147</v>
      </c>
      <c r="F21045" s="205">
        <v>449919</v>
      </c>
      <c r="G21045" s="205" t="s">
        <v>287</v>
      </c>
      <c r="H21045" s="207" t="s">
        <v>1039</v>
      </c>
      <c r="I21045" s="207" t="s">
        <v>245</v>
      </c>
      <c r="J21045" s="207">
        <v>-49.88</v>
      </c>
      <c r="K21045" s="79" t="str">
        <f>IFERROR(IFERROR(VLOOKUP(I21045,'DE-PARA'!B:D,3,0),VLOOKUP(I21045,'DE-PARA'!C:D,2,0)),"NÃO ENCONTRADO")</f>
        <v>Materiais</v>
      </c>
      <c r="L21045" s="56" t="str">
        <f>VLOOKUP(K21045,'Base -Receita-Despesa'!$B:$AS,1,FALSE)</f>
        <v>Materiais</v>
      </c>
    </row>
    <row r="21046" spans="1:12" x14ac:dyDescent="0.3">
      <c r="A21046" s="286" t="str">
        <f t="shared" si="656"/>
        <v>2020</v>
      </c>
      <c r="B21046" s="205" t="s">
        <v>691</v>
      </c>
      <c r="C21046" s="205" t="s">
        <v>692</v>
      </c>
      <c r="D21046" s="72" t="str">
        <f t="shared" si="657"/>
        <v>nov/2020</v>
      </c>
      <c r="E21046" s="206">
        <v>44147</v>
      </c>
      <c r="F21046" s="205">
        <v>449920</v>
      </c>
      <c r="G21046" s="205" t="s">
        <v>287</v>
      </c>
      <c r="H21046" s="207" t="s">
        <v>1039</v>
      </c>
      <c r="I21046" s="207" t="s">
        <v>245</v>
      </c>
      <c r="J21046" s="207">
        <v>-54.53</v>
      </c>
      <c r="K21046" s="79" t="str">
        <f>IFERROR(IFERROR(VLOOKUP(I21046,'DE-PARA'!B:D,3,0),VLOOKUP(I21046,'DE-PARA'!C:D,2,0)),"NÃO ENCONTRADO")</f>
        <v>Materiais</v>
      </c>
      <c r="L21046" s="56" t="str">
        <f>VLOOKUP(K21046,'Base -Receita-Despesa'!$B:$AS,1,FALSE)</f>
        <v>Materiais</v>
      </c>
    </row>
    <row r="21047" spans="1:12" x14ac:dyDescent="0.3">
      <c r="A21047" s="286" t="str">
        <f t="shared" ref="A21047:A21110" si="658">IF(K21047="NÃO ENCONTRADO",0,RIGHT(D21047,4))</f>
        <v>2020</v>
      </c>
      <c r="B21047" s="205" t="s">
        <v>691</v>
      </c>
      <c r="C21047" s="205" t="s">
        <v>692</v>
      </c>
      <c r="D21047" s="72" t="str">
        <f t="shared" si="657"/>
        <v>nov/2020</v>
      </c>
      <c r="E21047" s="206">
        <v>44147</v>
      </c>
      <c r="F21047" s="205">
        <v>450501</v>
      </c>
      <c r="G21047" s="205" t="s">
        <v>287</v>
      </c>
      <c r="H21047" s="207" t="s">
        <v>1039</v>
      </c>
      <c r="I21047" s="207" t="s">
        <v>245</v>
      </c>
      <c r="J21047" s="207">
        <v>-133.56</v>
      </c>
      <c r="K21047" s="79" t="str">
        <f>IFERROR(IFERROR(VLOOKUP(I21047,'DE-PARA'!B:D,3,0),VLOOKUP(I21047,'DE-PARA'!C:D,2,0)),"NÃO ENCONTRADO")</f>
        <v>Materiais</v>
      </c>
      <c r="L21047" s="56" t="str">
        <f>VLOOKUP(K21047,'Base -Receita-Despesa'!$B:$AS,1,FALSE)</f>
        <v>Materiais</v>
      </c>
    </row>
    <row r="21048" spans="1:12" x14ac:dyDescent="0.3">
      <c r="A21048" s="286" t="str">
        <f t="shared" si="658"/>
        <v>2020</v>
      </c>
      <c r="B21048" s="205" t="s">
        <v>691</v>
      </c>
      <c r="C21048" s="205" t="s">
        <v>692</v>
      </c>
      <c r="D21048" s="72" t="str">
        <f t="shared" si="657"/>
        <v>nov/2020</v>
      </c>
      <c r="E21048" s="206">
        <v>44147</v>
      </c>
      <c r="F21048" s="205">
        <v>452896</v>
      </c>
      <c r="G21048" s="205" t="s">
        <v>287</v>
      </c>
      <c r="H21048" s="207" t="s">
        <v>1039</v>
      </c>
      <c r="I21048" s="207" t="s">
        <v>245</v>
      </c>
      <c r="J21048" s="207">
        <v>-158.5</v>
      </c>
      <c r="K21048" s="79" t="str">
        <f>IFERROR(IFERROR(VLOOKUP(I21048,'DE-PARA'!B:D,3,0),VLOOKUP(I21048,'DE-PARA'!C:D,2,0)),"NÃO ENCONTRADO")</f>
        <v>Materiais</v>
      </c>
      <c r="L21048" s="56" t="str">
        <f>VLOOKUP(K21048,'Base -Receita-Despesa'!$B:$AS,1,FALSE)</f>
        <v>Materiais</v>
      </c>
    </row>
    <row r="21049" spans="1:12" x14ac:dyDescent="0.3">
      <c r="A21049" s="286" t="str">
        <f t="shared" si="658"/>
        <v>2020</v>
      </c>
      <c r="B21049" s="205" t="s">
        <v>691</v>
      </c>
      <c r="C21049" s="205" t="s">
        <v>692</v>
      </c>
      <c r="D21049" s="72" t="str">
        <f t="shared" si="657"/>
        <v>nov/2020</v>
      </c>
      <c r="E21049" s="206">
        <v>44147</v>
      </c>
      <c r="F21049" s="205">
        <v>453800</v>
      </c>
      <c r="G21049" s="205" t="s">
        <v>287</v>
      </c>
      <c r="H21049" s="207" t="s">
        <v>1039</v>
      </c>
      <c r="I21049" s="207" t="s">
        <v>245</v>
      </c>
      <c r="J21049" s="207">
        <v>-158.5</v>
      </c>
      <c r="K21049" s="79" t="str">
        <f>IFERROR(IFERROR(VLOOKUP(I21049,'DE-PARA'!B:D,3,0),VLOOKUP(I21049,'DE-PARA'!C:D,2,0)),"NÃO ENCONTRADO")</f>
        <v>Materiais</v>
      </c>
      <c r="L21049" s="56" t="str">
        <f>VLOOKUP(K21049,'Base -Receita-Despesa'!$B:$AS,1,FALSE)</f>
        <v>Materiais</v>
      </c>
    </row>
    <row r="21050" spans="1:12" x14ac:dyDescent="0.3">
      <c r="A21050" s="286" t="str">
        <f t="shared" si="658"/>
        <v>2020</v>
      </c>
      <c r="B21050" s="205" t="s">
        <v>691</v>
      </c>
      <c r="C21050" s="205" t="s">
        <v>692</v>
      </c>
      <c r="D21050" s="72" t="str">
        <f t="shared" si="657"/>
        <v>nov/2020</v>
      </c>
      <c r="E21050" s="206">
        <v>44147</v>
      </c>
      <c r="F21050" s="205">
        <v>450844</v>
      </c>
      <c r="G21050" s="205" t="s">
        <v>287</v>
      </c>
      <c r="H21050" s="207" t="s">
        <v>1039</v>
      </c>
      <c r="I21050" s="207" t="s">
        <v>245</v>
      </c>
      <c r="J21050" s="207">
        <v>-162.52000000000001</v>
      </c>
      <c r="K21050" s="79" t="str">
        <f>IFERROR(IFERROR(VLOOKUP(I21050,'DE-PARA'!B:D,3,0),VLOOKUP(I21050,'DE-PARA'!C:D,2,0)),"NÃO ENCONTRADO")</f>
        <v>Materiais</v>
      </c>
      <c r="L21050" s="56" t="str">
        <f>VLOOKUP(K21050,'Base -Receita-Despesa'!$B:$AS,1,FALSE)</f>
        <v>Materiais</v>
      </c>
    </row>
    <row r="21051" spans="1:12" x14ac:dyDescent="0.3">
      <c r="A21051" s="286" t="str">
        <f t="shared" si="658"/>
        <v>2020</v>
      </c>
      <c r="B21051" s="205" t="s">
        <v>691</v>
      </c>
      <c r="C21051" s="205" t="s">
        <v>692</v>
      </c>
      <c r="D21051" s="72" t="str">
        <f t="shared" si="657"/>
        <v>nov/2020</v>
      </c>
      <c r="E21051" s="206">
        <v>44147</v>
      </c>
      <c r="F21051" s="205">
        <v>452824</v>
      </c>
      <c r="G21051" s="205" t="s">
        <v>287</v>
      </c>
      <c r="H21051" s="207" t="s">
        <v>1039</v>
      </c>
      <c r="I21051" s="207" t="s">
        <v>245</v>
      </c>
      <c r="J21051" s="207">
        <v>-165.43</v>
      </c>
      <c r="K21051" s="79" t="str">
        <f>IFERROR(IFERROR(VLOOKUP(I21051,'DE-PARA'!B:D,3,0),VLOOKUP(I21051,'DE-PARA'!C:D,2,0)),"NÃO ENCONTRADO")</f>
        <v>Materiais</v>
      </c>
      <c r="L21051" s="56" t="str">
        <f>VLOOKUP(K21051,'Base -Receita-Despesa'!$B:$AS,1,FALSE)</f>
        <v>Materiais</v>
      </c>
    </row>
    <row r="21052" spans="1:12" x14ac:dyDescent="0.3">
      <c r="A21052" s="286" t="str">
        <f t="shared" si="658"/>
        <v>2020</v>
      </c>
      <c r="B21052" s="205" t="s">
        <v>691</v>
      </c>
      <c r="C21052" s="205" t="s">
        <v>692</v>
      </c>
      <c r="D21052" s="72" t="str">
        <f t="shared" si="657"/>
        <v>nov/2020</v>
      </c>
      <c r="E21052" s="206">
        <v>44147</v>
      </c>
      <c r="F21052" s="205">
        <v>452891</v>
      </c>
      <c r="G21052" s="205" t="s">
        <v>287</v>
      </c>
      <c r="H21052" s="207" t="s">
        <v>1039</v>
      </c>
      <c r="I21052" s="207" t="s">
        <v>245</v>
      </c>
      <c r="J21052" s="207">
        <v>-165.43</v>
      </c>
      <c r="K21052" s="79" t="str">
        <f>IFERROR(IFERROR(VLOOKUP(I21052,'DE-PARA'!B:D,3,0),VLOOKUP(I21052,'DE-PARA'!C:D,2,0)),"NÃO ENCONTRADO")</f>
        <v>Materiais</v>
      </c>
      <c r="L21052" s="56" t="str">
        <f>VLOOKUP(K21052,'Base -Receita-Despesa'!$B:$AS,1,FALSE)</f>
        <v>Materiais</v>
      </c>
    </row>
    <row r="21053" spans="1:12" x14ac:dyDescent="0.3">
      <c r="A21053" s="286" t="str">
        <f t="shared" si="658"/>
        <v>2020</v>
      </c>
      <c r="B21053" s="205" t="s">
        <v>691</v>
      </c>
      <c r="C21053" s="205" t="s">
        <v>692</v>
      </c>
      <c r="D21053" s="72" t="str">
        <f t="shared" si="657"/>
        <v>nov/2020</v>
      </c>
      <c r="E21053" s="206">
        <v>44147</v>
      </c>
      <c r="F21053" s="205">
        <v>452833</v>
      </c>
      <c r="G21053" s="205" t="s">
        <v>287</v>
      </c>
      <c r="H21053" s="207" t="s">
        <v>1039</v>
      </c>
      <c r="I21053" s="207" t="s">
        <v>245</v>
      </c>
      <c r="J21053" s="207">
        <v>-165.43</v>
      </c>
      <c r="K21053" s="79" t="str">
        <f>IFERROR(IFERROR(VLOOKUP(I21053,'DE-PARA'!B:D,3,0),VLOOKUP(I21053,'DE-PARA'!C:D,2,0)),"NÃO ENCONTRADO")</f>
        <v>Materiais</v>
      </c>
      <c r="L21053" s="56" t="str">
        <f>VLOOKUP(K21053,'Base -Receita-Despesa'!$B:$AS,1,FALSE)</f>
        <v>Materiais</v>
      </c>
    </row>
    <row r="21054" spans="1:12" x14ac:dyDescent="0.3">
      <c r="A21054" s="286" t="str">
        <f t="shared" si="658"/>
        <v>2020</v>
      </c>
      <c r="B21054" s="205" t="s">
        <v>691</v>
      </c>
      <c r="C21054" s="205" t="s">
        <v>692</v>
      </c>
      <c r="D21054" s="72" t="str">
        <f t="shared" si="657"/>
        <v>nov/2020</v>
      </c>
      <c r="E21054" s="206">
        <v>44147</v>
      </c>
      <c r="F21054" s="205">
        <v>452893</v>
      </c>
      <c r="G21054" s="205" t="s">
        <v>287</v>
      </c>
      <c r="H21054" s="207" t="s">
        <v>1039</v>
      </c>
      <c r="I21054" s="207" t="s">
        <v>245</v>
      </c>
      <c r="J21054" s="207">
        <v>-165.43</v>
      </c>
      <c r="K21054" s="79" t="str">
        <f>IFERROR(IFERROR(VLOOKUP(I21054,'DE-PARA'!B:D,3,0),VLOOKUP(I21054,'DE-PARA'!C:D,2,0)),"NÃO ENCONTRADO")</f>
        <v>Materiais</v>
      </c>
      <c r="L21054" s="56" t="str">
        <f>VLOOKUP(K21054,'Base -Receita-Despesa'!$B:$AS,1,FALSE)</f>
        <v>Materiais</v>
      </c>
    </row>
    <row r="21055" spans="1:12" x14ac:dyDescent="0.3">
      <c r="A21055" s="286" t="str">
        <f t="shared" si="658"/>
        <v>2020</v>
      </c>
      <c r="B21055" s="205" t="s">
        <v>691</v>
      </c>
      <c r="C21055" s="205" t="s">
        <v>692</v>
      </c>
      <c r="D21055" s="72" t="str">
        <f t="shared" si="657"/>
        <v>nov/2020</v>
      </c>
      <c r="E21055" s="206">
        <v>44147</v>
      </c>
      <c r="F21055" s="205">
        <v>451954</v>
      </c>
      <c r="G21055" s="205" t="s">
        <v>287</v>
      </c>
      <c r="H21055" s="207" t="s">
        <v>1039</v>
      </c>
      <c r="I21055" s="207" t="s">
        <v>245</v>
      </c>
      <c r="J21055" s="207">
        <v>-165.43</v>
      </c>
      <c r="K21055" s="79" t="str">
        <f>IFERROR(IFERROR(VLOOKUP(I21055,'DE-PARA'!B:D,3,0),VLOOKUP(I21055,'DE-PARA'!C:D,2,0)),"NÃO ENCONTRADO")</f>
        <v>Materiais</v>
      </c>
      <c r="L21055" s="56" t="str">
        <f>VLOOKUP(K21055,'Base -Receita-Despesa'!$B:$AS,1,FALSE)</f>
        <v>Materiais</v>
      </c>
    </row>
    <row r="21056" spans="1:12" x14ac:dyDescent="0.3">
      <c r="A21056" s="286" t="str">
        <f t="shared" si="658"/>
        <v>2020</v>
      </c>
      <c r="B21056" s="205" t="s">
        <v>691</v>
      </c>
      <c r="C21056" s="205" t="s">
        <v>692</v>
      </c>
      <c r="D21056" s="72" t="str">
        <f t="shared" si="657"/>
        <v>nov/2020</v>
      </c>
      <c r="E21056" s="206">
        <v>44147</v>
      </c>
      <c r="F21056" s="205">
        <v>452823</v>
      </c>
      <c r="G21056" s="205" t="s">
        <v>287</v>
      </c>
      <c r="H21056" s="207" t="s">
        <v>1039</v>
      </c>
      <c r="I21056" s="207" t="s">
        <v>245</v>
      </c>
      <c r="J21056" s="207">
        <v>-165.43</v>
      </c>
      <c r="K21056" s="79" t="str">
        <f>IFERROR(IFERROR(VLOOKUP(I21056,'DE-PARA'!B:D,3,0),VLOOKUP(I21056,'DE-PARA'!C:D,2,0)),"NÃO ENCONTRADO")</f>
        <v>Materiais</v>
      </c>
      <c r="L21056" s="56" t="str">
        <f>VLOOKUP(K21056,'Base -Receita-Despesa'!$B:$AS,1,FALSE)</f>
        <v>Materiais</v>
      </c>
    </row>
    <row r="21057" spans="1:12" x14ac:dyDescent="0.3">
      <c r="A21057" s="286" t="str">
        <f t="shared" si="658"/>
        <v>2020</v>
      </c>
      <c r="B21057" s="205" t="s">
        <v>691</v>
      </c>
      <c r="C21057" s="205" t="s">
        <v>692</v>
      </c>
      <c r="D21057" s="72" t="str">
        <f t="shared" si="657"/>
        <v>nov/2020</v>
      </c>
      <c r="E21057" s="206">
        <v>44147</v>
      </c>
      <c r="F21057" s="205">
        <v>453804</v>
      </c>
      <c r="G21057" s="205" t="s">
        <v>287</v>
      </c>
      <c r="H21057" s="207" t="s">
        <v>1039</v>
      </c>
      <c r="I21057" s="207" t="s">
        <v>245</v>
      </c>
      <c r="J21057" s="207">
        <v>-179.23</v>
      </c>
      <c r="K21057" s="79" t="str">
        <f>IFERROR(IFERROR(VLOOKUP(I21057,'DE-PARA'!B:D,3,0),VLOOKUP(I21057,'DE-PARA'!C:D,2,0)),"NÃO ENCONTRADO")</f>
        <v>Materiais</v>
      </c>
      <c r="L21057" s="56" t="str">
        <f>VLOOKUP(K21057,'Base -Receita-Despesa'!$B:$AS,1,FALSE)</f>
        <v>Materiais</v>
      </c>
    </row>
    <row r="21058" spans="1:12" x14ac:dyDescent="0.3">
      <c r="A21058" s="286" t="str">
        <f t="shared" si="658"/>
        <v>2020</v>
      </c>
      <c r="B21058" s="205" t="s">
        <v>691</v>
      </c>
      <c r="C21058" s="205" t="s">
        <v>692</v>
      </c>
      <c r="D21058" s="72" t="str">
        <f t="shared" si="657"/>
        <v>nov/2020</v>
      </c>
      <c r="E21058" s="206">
        <v>44147</v>
      </c>
      <c r="F21058" s="205">
        <v>450525</v>
      </c>
      <c r="G21058" s="205" t="s">
        <v>287</v>
      </c>
      <c r="H21058" s="207" t="s">
        <v>1039</v>
      </c>
      <c r="I21058" s="207" t="s">
        <v>245</v>
      </c>
      <c r="J21058" s="207">
        <v>-183.44</v>
      </c>
      <c r="K21058" s="79" t="str">
        <f>IFERROR(IFERROR(VLOOKUP(I21058,'DE-PARA'!B:D,3,0),VLOOKUP(I21058,'DE-PARA'!C:D,2,0)),"NÃO ENCONTRADO")</f>
        <v>Materiais</v>
      </c>
      <c r="L21058" s="56" t="str">
        <f>VLOOKUP(K21058,'Base -Receita-Despesa'!$B:$AS,1,FALSE)</f>
        <v>Materiais</v>
      </c>
    </row>
    <row r="21059" spans="1:12" x14ac:dyDescent="0.3">
      <c r="A21059" s="286" t="str">
        <f t="shared" si="658"/>
        <v>2020</v>
      </c>
      <c r="B21059" s="205" t="s">
        <v>691</v>
      </c>
      <c r="C21059" s="205" t="s">
        <v>692</v>
      </c>
      <c r="D21059" s="72" t="str">
        <f t="shared" si="657"/>
        <v>nov/2020</v>
      </c>
      <c r="E21059" s="206">
        <v>44147</v>
      </c>
      <c r="F21059" s="205">
        <v>453802</v>
      </c>
      <c r="G21059" s="205" t="s">
        <v>287</v>
      </c>
      <c r="H21059" s="207" t="s">
        <v>1039</v>
      </c>
      <c r="I21059" s="207" t="s">
        <v>245</v>
      </c>
      <c r="J21059" s="207">
        <v>-211.73</v>
      </c>
      <c r="K21059" s="79" t="str">
        <f>IFERROR(IFERROR(VLOOKUP(I21059,'DE-PARA'!B:D,3,0),VLOOKUP(I21059,'DE-PARA'!C:D,2,0)),"NÃO ENCONTRADO")</f>
        <v>Materiais</v>
      </c>
      <c r="L21059" s="56" t="str">
        <f>VLOOKUP(K21059,'Base -Receita-Despesa'!$B:$AS,1,FALSE)</f>
        <v>Materiais</v>
      </c>
    </row>
    <row r="21060" spans="1:12" x14ac:dyDescent="0.3">
      <c r="A21060" s="286" t="str">
        <f t="shared" si="658"/>
        <v>2020</v>
      </c>
      <c r="B21060" s="205" t="s">
        <v>691</v>
      </c>
      <c r="C21060" s="205" t="s">
        <v>692</v>
      </c>
      <c r="D21060" s="72" t="str">
        <f t="shared" ref="D21060:D21123" si="659">TEXT(E21060,"mmm/aaaa")</f>
        <v>nov/2020</v>
      </c>
      <c r="E21060" s="206">
        <v>44147</v>
      </c>
      <c r="F21060" s="205">
        <v>450515</v>
      </c>
      <c r="G21060" s="205" t="s">
        <v>287</v>
      </c>
      <c r="H21060" s="207" t="s">
        <v>1039</v>
      </c>
      <c r="I21060" s="207" t="s">
        <v>245</v>
      </c>
      <c r="J21060" s="207">
        <v>-212.29</v>
      </c>
      <c r="K21060" s="79" t="str">
        <f>IFERROR(IFERROR(VLOOKUP(I21060,'DE-PARA'!B:D,3,0),VLOOKUP(I21060,'DE-PARA'!C:D,2,0)),"NÃO ENCONTRADO")</f>
        <v>Materiais</v>
      </c>
      <c r="L21060" s="56" t="str">
        <f>VLOOKUP(K21060,'Base -Receita-Despesa'!$B:$AS,1,FALSE)</f>
        <v>Materiais</v>
      </c>
    </row>
    <row r="21061" spans="1:12" x14ac:dyDescent="0.3">
      <c r="A21061" s="286" t="str">
        <f t="shared" si="658"/>
        <v>2020</v>
      </c>
      <c r="B21061" s="205" t="s">
        <v>691</v>
      </c>
      <c r="C21061" s="205" t="s">
        <v>692</v>
      </c>
      <c r="D21061" s="72" t="str">
        <f t="shared" si="659"/>
        <v>nov/2020</v>
      </c>
      <c r="E21061" s="206">
        <v>44147</v>
      </c>
      <c r="F21061" s="205">
        <v>449931</v>
      </c>
      <c r="G21061" s="205" t="s">
        <v>287</v>
      </c>
      <c r="H21061" s="207" t="s">
        <v>1039</v>
      </c>
      <c r="I21061" s="207" t="s">
        <v>245</v>
      </c>
      <c r="J21061" s="207">
        <v>-212.29</v>
      </c>
      <c r="K21061" s="79" t="str">
        <f>IFERROR(IFERROR(VLOOKUP(I21061,'DE-PARA'!B:D,3,0),VLOOKUP(I21061,'DE-PARA'!C:D,2,0)),"NÃO ENCONTRADO")</f>
        <v>Materiais</v>
      </c>
      <c r="L21061" s="56" t="str">
        <f>VLOOKUP(K21061,'Base -Receita-Despesa'!$B:$AS,1,FALSE)</f>
        <v>Materiais</v>
      </c>
    </row>
    <row r="21062" spans="1:12" x14ac:dyDescent="0.3">
      <c r="A21062" s="286" t="str">
        <f t="shared" si="658"/>
        <v>2020</v>
      </c>
      <c r="B21062" s="205" t="s">
        <v>691</v>
      </c>
      <c r="C21062" s="205" t="s">
        <v>692</v>
      </c>
      <c r="D21062" s="72" t="str">
        <f t="shared" si="659"/>
        <v>nov/2020</v>
      </c>
      <c r="E21062" s="206">
        <v>44147</v>
      </c>
      <c r="F21062" s="205">
        <v>450513</v>
      </c>
      <c r="G21062" s="205" t="s">
        <v>287</v>
      </c>
      <c r="H21062" s="207" t="s">
        <v>1039</v>
      </c>
      <c r="I21062" s="207" t="s">
        <v>245</v>
      </c>
      <c r="J21062" s="207">
        <v>-228.55</v>
      </c>
      <c r="K21062" s="79" t="str">
        <f>IFERROR(IFERROR(VLOOKUP(I21062,'DE-PARA'!B:D,3,0),VLOOKUP(I21062,'DE-PARA'!C:D,2,0)),"NÃO ENCONTRADO")</f>
        <v>Materiais</v>
      </c>
      <c r="L21062" s="56" t="str">
        <f>VLOOKUP(K21062,'Base -Receita-Despesa'!$B:$AS,1,FALSE)</f>
        <v>Materiais</v>
      </c>
    </row>
    <row r="21063" spans="1:12" x14ac:dyDescent="0.3">
      <c r="A21063" s="286" t="str">
        <f t="shared" si="658"/>
        <v>2020</v>
      </c>
      <c r="B21063" s="205" t="s">
        <v>691</v>
      </c>
      <c r="C21063" s="205" t="s">
        <v>692</v>
      </c>
      <c r="D21063" s="72" t="str">
        <f t="shared" si="659"/>
        <v>nov/2020</v>
      </c>
      <c r="E21063" s="206">
        <v>44147</v>
      </c>
      <c r="F21063" s="205">
        <v>452842</v>
      </c>
      <c r="G21063" s="205" t="s">
        <v>287</v>
      </c>
      <c r="H21063" s="207" t="s">
        <v>1039</v>
      </c>
      <c r="I21063" s="207" t="s">
        <v>245</v>
      </c>
      <c r="J21063" s="207">
        <v>-247.93</v>
      </c>
      <c r="K21063" s="79" t="str">
        <f>IFERROR(IFERROR(VLOOKUP(I21063,'DE-PARA'!B:D,3,0),VLOOKUP(I21063,'DE-PARA'!C:D,2,0)),"NÃO ENCONTRADO")</f>
        <v>Materiais</v>
      </c>
      <c r="L21063" s="56" t="str">
        <f>VLOOKUP(K21063,'Base -Receita-Despesa'!$B:$AS,1,FALSE)</f>
        <v>Materiais</v>
      </c>
    </row>
    <row r="21064" spans="1:12" x14ac:dyDescent="0.3">
      <c r="A21064" s="286" t="str">
        <f t="shared" si="658"/>
        <v>2020</v>
      </c>
      <c r="B21064" s="205" t="s">
        <v>691</v>
      </c>
      <c r="C21064" s="205" t="s">
        <v>692</v>
      </c>
      <c r="D21064" s="72" t="str">
        <f t="shared" si="659"/>
        <v>nov/2020</v>
      </c>
      <c r="E21064" s="206">
        <v>44147</v>
      </c>
      <c r="F21064" s="205">
        <v>451944</v>
      </c>
      <c r="G21064" s="205" t="s">
        <v>287</v>
      </c>
      <c r="H21064" s="207" t="s">
        <v>1039</v>
      </c>
      <c r="I21064" s="207" t="s">
        <v>245</v>
      </c>
      <c r="J21064" s="207">
        <v>-247.93</v>
      </c>
      <c r="K21064" s="79" t="str">
        <f>IFERROR(IFERROR(VLOOKUP(I21064,'DE-PARA'!B:D,3,0),VLOOKUP(I21064,'DE-PARA'!C:D,2,0)),"NÃO ENCONTRADO")</f>
        <v>Materiais</v>
      </c>
      <c r="L21064" s="56" t="str">
        <f>VLOOKUP(K21064,'Base -Receita-Despesa'!$B:$AS,1,FALSE)</f>
        <v>Materiais</v>
      </c>
    </row>
    <row r="21065" spans="1:12" x14ac:dyDescent="0.3">
      <c r="A21065" s="286" t="str">
        <f t="shared" si="658"/>
        <v>2020</v>
      </c>
      <c r="B21065" s="205" t="s">
        <v>691</v>
      </c>
      <c r="C21065" s="205" t="s">
        <v>692</v>
      </c>
      <c r="D21065" s="72" t="str">
        <f t="shared" si="659"/>
        <v>nov/2020</v>
      </c>
      <c r="E21065" s="206">
        <v>44147</v>
      </c>
      <c r="F21065" s="205">
        <v>453200</v>
      </c>
      <c r="G21065" s="205" t="s">
        <v>287</v>
      </c>
      <c r="H21065" s="207" t="s">
        <v>1039</v>
      </c>
      <c r="I21065" s="207" t="s">
        <v>245</v>
      </c>
      <c r="J21065" s="207">
        <v>-247.93</v>
      </c>
      <c r="K21065" s="79" t="str">
        <f>IFERROR(IFERROR(VLOOKUP(I21065,'DE-PARA'!B:D,3,0),VLOOKUP(I21065,'DE-PARA'!C:D,2,0)),"NÃO ENCONTRADO")</f>
        <v>Materiais</v>
      </c>
      <c r="L21065" s="56" t="str">
        <f>VLOOKUP(K21065,'Base -Receita-Despesa'!$B:$AS,1,FALSE)</f>
        <v>Materiais</v>
      </c>
    </row>
    <row r="21066" spans="1:12" x14ac:dyDescent="0.3">
      <c r="A21066" s="286" t="str">
        <f t="shared" si="658"/>
        <v>2020</v>
      </c>
      <c r="B21066" s="205" t="s">
        <v>691</v>
      </c>
      <c r="C21066" s="205" t="s">
        <v>692</v>
      </c>
      <c r="D21066" s="72" t="str">
        <f t="shared" si="659"/>
        <v>nov/2020</v>
      </c>
      <c r="E21066" s="206">
        <v>44147</v>
      </c>
      <c r="F21066" s="205">
        <v>452909</v>
      </c>
      <c r="G21066" s="205" t="s">
        <v>287</v>
      </c>
      <c r="H21066" s="207" t="s">
        <v>1039</v>
      </c>
      <c r="I21066" s="207" t="s">
        <v>245</v>
      </c>
      <c r="J21066" s="207">
        <v>-247.93</v>
      </c>
      <c r="K21066" s="79" t="str">
        <f>IFERROR(IFERROR(VLOOKUP(I21066,'DE-PARA'!B:D,3,0),VLOOKUP(I21066,'DE-PARA'!C:D,2,0)),"NÃO ENCONTRADO")</f>
        <v>Materiais</v>
      </c>
      <c r="L21066" s="56" t="str">
        <f>VLOOKUP(K21066,'Base -Receita-Despesa'!$B:$AS,1,FALSE)</f>
        <v>Materiais</v>
      </c>
    </row>
    <row r="21067" spans="1:12" x14ac:dyDescent="0.3">
      <c r="A21067" s="286" t="str">
        <f t="shared" si="658"/>
        <v>2020</v>
      </c>
      <c r="B21067" s="205" t="s">
        <v>691</v>
      </c>
      <c r="C21067" s="205" t="s">
        <v>692</v>
      </c>
      <c r="D21067" s="72" t="str">
        <f t="shared" si="659"/>
        <v>nov/2020</v>
      </c>
      <c r="E21067" s="206">
        <v>44147</v>
      </c>
      <c r="F21067" s="205">
        <v>450894</v>
      </c>
      <c r="G21067" s="205" t="s">
        <v>287</v>
      </c>
      <c r="H21067" s="207" t="s">
        <v>1039</v>
      </c>
      <c r="I21067" s="207" t="s">
        <v>245</v>
      </c>
      <c r="J21067" s="207">
        <v>-266.52</v>
      </c>
      <c r="K21067" s="79" t="str">
        <f>IFERROR(IFERROR(VLOOKUP(I21067,'DE-PARA'!B:D,3,0),VLOOKUP(I21067,'DE-PARA'!C:D,2,0)),"NÃO ENCONTRADO")</f>
        <v>Materiais</v>
      </c>
      <c r="L21067" s="56" t="str">
        <f>VLOOKUP(K21067,'Base -Receita-Despesa'!$B:$AS,1,FALSE)</f>
        <v>Materiais</v>
      </c>
    </row>
    <row r="21068" spans="1:12" x14ac:dyDescent="0.3">
      <c r="A21068" s="286" t="str">
        <f t="shared" si="658"/>
        <v>2020</v>
      </c>
      <c r="B21068" s="205" t="s">
        <v>691</v>
      </c>
      <c r="C21068" s="205" t="s">
        <v>692</v>
      </c>
      <c r="D21068" s="72" t="str">
        <f t="shared" si="659"/>
        <v>nov/2020</v>
      </c>
      <c r="E21068" s="206">
        <v>44147</v>
      </c>
      <c r="F21068" s="205">
        <v>450839</v>
      </c>
      <c r="G21068" s="205" t="s">
        <v>287</v>
      </c>
      <c r="H21068" s="207" t="s">
        <v>1039</v>
      </c>
      <c r="I21068" s="207" t="s">
        <v>245</v>
      </c>
      <c r="J21068" s="207">
        <v>-266.52</v>
      </c>
      <c r="K21068" s="79" t="str">
        <f>IFERROR(IFERROR(VLOOKUP(I21068,'DE-PARA'!B:D,3,0),VLOOKUP(I21068,'DE-PARA'!C:D,2,0)),"NÃO ENCONTRADO")</f>
        <v>Materiais</v>
      </c>
      <c r="L21068" s="56" t="str">
        <f>VLOOKUP(K21068,'Base -Receita-Despesa'!$B:$AS,1,FALSE)</f>
        <v>Materiais</v>
      </c>
    </row>
    <row r="21069" spans="1:12" x14ac:dyDescent="0.3">
      <c r="A21069" s="286" t="str">
        <f t="shared" si="658"/>
        <v>2020</v>
      </c>
      <c r="B21069" s="205" t="s">
        <v>691</v>
      </c>
      <c r="C21069" s="205" t="s">
        <v>692</v>
      </c>
      <c r="D21069" s="72" t="str">
        <f t="shared" si="659"/>
        <v>nov/2020</v>
      </c>
      <c r="E21069" s="206">
        <v>44147</v>
      </c>
      <c r="F21069" s="205">
        <v>453196</v>
      </c>
      <c r="G21069" s="205" t="s">
        <v>287</v>
      </c>
      <c r="H21069" s="207" t="s">
        <v>1039</v>
      </c>
      <c r="I21069" s="207" t="s">
        <v>245</v>
      </c>
      <c r="J21069" s="207">
        <v>-266.52</v>
      </c>
      <c r="K21069" s="79" t="str">
        <f>IFERROR(IFERROR(VLOOKUP(I21069,'DE-PARA'!B:D,3,0),VLOOKUP(I21069,'DE-PARA'!C:D,2,0)),"NÃO ENCONTRADO")</f>
        <v>Materiais</v>
      </c>
      <c r="L21069" s="56" t="str">
        <f>VLOOKUP(K21069,'Base -Receita-Despesa'!$B:$AS,1,FALSE)</f>
        <v>Materiais</v>
      </c>
    </row>
    <row r="21070" spans="1:12" x14ac:dyDescent="0.3">
      <c r="A21070" s="286" t="str">
        <f t="shared" si="658"/>
        <v>2020</v>
      </c>
      <c r="B21070" s="205" t="s">
        <v>691</v>
      </c>
      <c r="C21070" s="205" t="s">
        <v>692</v>
      </c>
      <c r="D21070" s="72" t="str">
        <f t="shared" si="659"/>
        <v>nov/2020</v>
      </c>
      <c r="E21070" s="206">
        <v>44147</v>
      </c>
      <c r="F21070" s="205">
        <v>452838</v>
      </c>
      <c r="G21070" s="205" t="s">
        <v>287</v>
      </c>
      <c r="H21070" s="207" t="s">
        <v>1039</v>
      </c>
      <c r="I21070" s="207" t="s">
        <v>245</v>
      </c>
      <c r="J21070" s="207">
        <v>-266.82</v>
      </c>
      <c r="K21070" s="79" t="str">
        <f>IFERROR(IFERROR(VLOOKUP(I21070,'DE-PARA'!B:D,3,0),VLOOKUP(I21070,'DE-PARA'!C:D,2,0)),"NÃO ENCONTRADO")</f>
        <v>Materiais</v>
      </c>
      <c r="L21070" s="56" t="str">
        <f>VLOOKUP(K21070,'Base -Receita-Despesa'!$B:$AS,1,FALSE)</f>
        <v>Materiais</v>
      </c>
    </row>
    <row r="21071" spans="1:12" x14ac:dyDescent="0.3">
      <c r="A21071" s="286" t="str">
        <f t="shared" si="658"/>
        <v>2020</v>
      </c>
      <c r="B21071" s="205" t="s">
        <v>691</v>
      </c>
      <c r="C21071" s="205" t="s">
        <v>692</v>
      </c>
      <c r="D21071" s="72" t="str">
        <f t="shared" si="659"/>
        <v>nov/2020</v>
      </c>
      <c r="E21071" s="206">
        <v>44147</v>
      </c>
      <c r="F21071" s="205">
        <v>452844</v>
      </c>
      <c r="G21071" s="205" t="s">
        <v>287</v>
      </c>
      <c r="H21071" s="207" t="s">
        <v>1039</v>
      </c>
      <c r="I21071" s="207" t="s">
        <v>245</v>
      </c>
      <c r="J21071" s="207">
        <v>-269.91000000000003</v>
      </c>
      <c r="K21071" s="79" t="str">
        <f>IFERROR(IFERROR(VLOOKUP(I21071,'DE-PARA'!B:D,3,0),VLOOKUP(I21071,'DE-PARA'!C:D,2,0)),"NÃO ENCONTRADO")</f>
        <v>Materiais</v>
      </c>
      <c r="L21071" s="56" t="str">
        <f>VLOOKUP(K21071,'Base -Receita-Despesa'!$B:$AS,1,FALSE)</f>
        <v>Materiais</v>
      </c>
    </row>
    <row r="21072" spans="1:12" x14ac:dyDescent="0.3">
      <c r="A21072" s="286" t="str">
        <f t="shared" si="658"/>
        <v>2020</v>
      </c>
      <c r="B21072" s="205" t="s">
        <v>691</v>
      </c>
      <c r="C21072" s="205" t="s">
        <v>692</v>
      </c>
      <c r="D21072" s="72" t="str">
        <f t="shared" si="659"/>
        <v>nov/2020</v>
      </c>
      <c r="E21072" s="206">
        <v>44147</v>
      </c>
      <c r="F21072" s="205">
        <v>450497</v>
      </c>
      <c r="G21072" s="205" t="s">
        <v>287</v>
      </c>
      <c r="H21072" s="207" t="s">
        <v>1039</v>
      </c>
      <c r="I21072" s="207" t="s">
        <v>245</v>
      </c>
      <c r="J21072" s="207">
        <v>-269.91000000000003</v>
      </c>
      <c r="K21072" s="79" t="str">
        <f>IFERROR(IFERROR(VLOOKUP(I21072,'DE-PARA'!B:D,3,0),VLOOKUP(I21072,'DE-PARA'!C:D,2,0)),"NÃO ENCONTRADO")</f>
        <v>Materiais</v>
      </c>
      <c r="L21072" s="56" t="str">
        <f>VLOOKUP(K21072,'Base -Receita-Despesa'!$B:$AS,1,FALSE)</f>
        <v>Materiais</v>
      </c>
    </row>
    <row r="21073" spans="1:12" x14ac:dyDescent="0.3">
      <c r="A21073" s="286" t="str">
        <f t="shared" si="658"/>
        <v>2020</v>
      </c>
      <c r="B21073" s="205" t="s">
        <v>691</v>
      </c>
      <c r="C21073" s="205" t="s">
        <v>692</v>
      </c>
      <c r="D21073" s="72" t="str">
        <f t="shared" si="659"/>
        <v>nov/2020</v>
      </c>
      <c r="E21073" s="206">
        <v>44147</v>
      </c>
      <c r="F21073" s="205">
        <v>450504</v>
      </c>
      <c r="G21073" s="205" t="s">
        <v>287</v>
      </c>
      <c r="H21073" s="207" t="s">
        <v>1039</v>
      </c>
      <c r="I21073" s="207" t="s">
        <v>245</v>
      </c>
      <c r="J21073" s="207">
        <v>-269.91000000000003</v>
      </c>
      <c r="K21073" s="79" t="str">
        <f>IFERROR(IFERROR(VLOOKUP(I21073,'DE-PARA'!B:D,3,0),VLOOKUP(I21073,'DE-PARA'!C:D,2,0)),"NÃO ENCONTRADO")</f>
        <v>Materiais</v>
      </c>
      <c r="L21073" s="56" t="str">
        <f>VLOOKUP(K21073,'Base -Receita-Despesa'!$B:$AS,1,FALSE)</f>
        <v>Materiais</v>
      </c>
    </row>
    <row r="21074" spans="1:12" x14ac:dyDescent="0.3">
      <c r="A21074" s="286" t="str">
        <f t="shared" si="658"/>
        <v>2020</v>
      </c>
      <c r="B21074" s="205" t="s">
        <v>691</v>
      </c>
      <c r="C21074" s="205" t="s">
        <v>692</v>
      </c>
      <c r="D21074" s="72" t="str">
        <f t="shared" si="659"/>
        <v>nov/2020</v>
      </c>
      <c r="E21074" s="206">
        <v>44147</v>
      </c>
      <c r="F21074" s="205">
        <v>450518</v>
      </c>
      <c r="G21074" s="205" t="s">
        <v>287</v>
      </c>
      <c r="H21074" s="207" t="s">
        <v>1039</v>
      </c>
      <c r="I21074" s="207" t="s">
        <v>245</v>
      </c>
      <c r="J21074" s="207">
        <v>-269.91000000000003</v>
      </c>
      <c r="K21074" s="79" t="str">
        <f>IFERROR(IFERROR(VLOOKUP(I21074,'DE-PARA'!B:D,3,0),VLOOKUP(I21074,'DE-PARA'!C:D,2,0)),"NÃO ENCONTRADO")</f>
        <v>Materiais</v>
      </c>
      <c r="L21074" s="56" t="str">
        <f>VLOOKUP(K21074,'Base -Receita-Despesa'!$B:$AS,1,FALSE)</f>
        <v>Materiais</v>
      </c>
    </row>
    <row r="21075" spans="1:12" x14ac:dyDescent="0.3">
      <c r="A21075" s="286" t="str">
        <f t="shared" si="658"/>
        <v>2020</v>
      </c>
      <c r="B21075" s="205" t="s">
        <v>691</v>
      </c>
      <c r="C21075" s="205" t="s">
        <v>692</v>
      </c>
      <c r="D21075" s="72" t="str">
        <f t="shared" si="659"/>
        <v>nov/2020</v>
      </c>
      <c r="E21075" s="206">
        <v>44147</v>
      </c>
      <c r="F21075" s="205">
        <v>449921</v>
      </c>
      <c r="G21075" s="205" t="s">
        <v>287</v>
      </c>
      <c r="H21075" s="207" t="s">
        <v>1039</v>
      </c>
      <c r="I21075" s="207" t="s">
        <v>245</v>
      </c>
      <c r="J21075" s="207">
        <v>-269.91000000000003</v>
      </c>
      <c r="K21075" s="79" t="str">
        <f>IFERROR(IFERROR(VLOOKUP(I21075,'DE-PARA'!B:D,3,0),VLOOKUP(I21075,'DE-PARA'!C:D,2,0)),"NÃO ENCONTRADO")</f>
        <v>Materiais</v>
      </c>
      <c r="L21075" s="56" t="str">
        <f>VLOOKUP(K21075,'Base -Receita-Despesa'!$B:$AS,1,FALSE)</f>
        <v>Materiais</v>
      </c>
    </row>
    <row r="21076" spans="1:12" x14ac:dyDescent="0.3">
      <c r="A21076" s="286" t="str">
        <f t="shared" si="658"/>
        <v>2020</v>
      </c>
      <c r="B21076" s="205" t="s">
        <v>691</v>
      </c>
      <c r="C21076" s="205" t="s">
        <v>692</v>
      </c>
      <c r="D21076" s="72" t="str">
        <f t="shared" si="659"/>
        <v>nov/2020</v>
      </c>
      <c r="E21076" s="206">
        <v>44147</v>
      </c>
      <c r="F21076" s="205">
        <v>451956</v>
      </c>
      <c r="G21076" s="205" t="s">
        <v>287</v>
      </c>
      <c r="H21076" s="207" t="s">
        <v>1039</v>
      </c>
      <c r="I21076" s="207" t="s">
        <v>245</v>
      </c>
      <c r="J21076" s="207">
        <v>-269.91000000000003</v>
      </c>
      <c r="K21076" s="79" t="str">
        <f>IFERROR(IFERROR(VLOOKUP(I21076,'DE-PARA'!B:D,3,0),VLOOKUP(I21076,'DE-PARA'!C:D,2,0)),"NÃO ENCONTRADO")</f>
        <v>Materiais</v>
      </c>
      <c r="L21076" s="56" t="str">
        <f>VLOOKUP(K21076,'Base -Receita-Despesa'!$B:$AS,1,FALSE)</f>
        <v>Materiais</v>
      </c>
    </row>
    <row r="21077" spans="1:12" x14ac:dyDescent="0.3">
      <c r="A21077" s="286" t="str">
        <f t="shared" si="658"/>
        <v>2020</v>
      </c>
      <c r="B21077" s="205" t="s">
        <v>691</v>
      </c>
      <c r="C21077" s="205" t="s">
        <v>692</v>
      </c>
      <c r="D21077" s="72" t="str">
        <f t="shared" si="659"/>
        <v>nov/2020</v>
      </c>
      <c r="E21077" s="206">
        <v>44147</v>
      </c>
      <c r="F21077" s="205">
        <v>452839</v>
      </c>
      <c r="G21077" s="205" t="s">
        <v>287</v>
      </c>
      <c r="H21077" s="207" t="s">
        <v>1039</v>
      </c>
      <c r="I21077" s="207" t="s">
        <v>245</v>
      </c>
      <c r="J21077" s="207">
        <v>-277.88</v>
      </c>
      <c r="K21077" s="79" t="str">
        <f>IFERROR(IFERROR(VLOOKUP(I21077,'DE-PARA'!B:D,3,0),VLOOKUP(I21077,'DE-PARA'!C:D,2,0)),"NÃO ENCONTRADO")</f>
        <v>Materiais</v>
      </c>
      <c r="L21077" s="56" t="str">
        <f>VLOOKUP(K21077,'Base -Receita-Despesa'!$B:$AS,1,FALSE)</f>
        <v>Materiais</v>
      </c>
    </row>
    <row r="21078" spans="1:12" x14ac:dyDescent="0.3">
      <c r="A21078" s="286" t="str">
        <f t="shared" si="658"/>
        <v>2020</v>
      </c>
      <c r="B21078" s="205" t="s">
        <v>691</v>
      </c>
      <c r="C21078" s="205" t="s">
        <v>692</v>
      </c>
      <c r="D21078" s="72" t="str">
        <f t="shared" si="659"/>
        <v>nov/2020</v>
      </c>
      <c r="E21078" s="206">
        <v>44147</v>
      </c>
      <c r="F21078" s="205">
        <v>450523</v>
      </c>
      <c r="G21078" s="205" t="s">
        <v>287</v>
      </c>
      <c r="H21078" s="207" t="s">
        <v>1039</v>
      </c>
      <c r="I21078" s="207" t="s">
        <v>245</v>
      </c>
      <c r="J21078" s="207">
        <v>-293.39999999999998</v>
      </c>
      <c r="K21078" s="79" t="str">
        <f>IFERROR(IFERROR(VLOOKUP(I21078,'DE-PARA'!B:D,3,0),VLOOKUP(I21078,'DE-PARA'!C:D,2,0)),"NÃO ENCONTRADO")</f>
        <v>Materiais</v>
      </c>
      <c r="L21078" s="56" t="str">
        <f>VLOOKUP(K21078,'Base -Receita-Despesa'!$B:$AS,1,FALSE)</f>
        <v>Materiais</v>
      </c>
    </row>
    <row r="21079" spans="1:12" x14ac:dyDescent="0.3">
      <c r="A21079" s="286" t="str">
        <f t="shared" si="658"/>
        <v>2020</v>
      </c>
      <c r="B21079" s="205" t="s">
        <v>691</v>
      </c>
      <c r="C21079" s="205" t="s">
        <v>692</v>
      </c>
      <c r="D21079" s="72" t="str">
        <f t="shared" si="659"/>
        <v>nov/2020</v>
      </c>
      <c r="E21079" s="206">
        <v>44147</v>
      </c>
      <c r="F21079" s="205">
        <v>450528</v>
      </c>
      <c r="G21079" s="205" t="s">
        <v>287</v>
      </c>
      <c r="H21079" s="207" t="s">
        <v>1039</v>
      </c>
      <c r="I21079" s="207" t="s">
        <v>245</v>
      </c>
      <c r="J21079" s="207">
        <v>-293.39999999999998</v>
      </c>
      <c r="K21079" s="79" t="str">
        <f>IFERROR(IFERROR(VLOOKUP(I21079,'DE-PARA'!B:D,3,0),VLOOKUP(I21079,'DE-PARA'!C:D,2,0)),"NÃO ENCONTRADO")</f>
        <v>Materiais</v>
      </c>
      <c r="L21079" s="56" t="str">
        <f>VLOOKUP(K21079,'Base -Receita-Despesa'!$B:$AS,1,FALSE)</f>
        <v>Materiais</v>
      </c>
    </row>
    <row r="21080" spans="1:12" x14ac:dyDescent="0.3">
      <c r="A21080" s="286" t="str">
        <f t="shared" si="658"/>
        <v>2020</v>
      </c>
      <c r="B21080" s="205" t="s">
        <v>691</v>
      </c>
      <c r="C21080" s="205" t="s">
        <v>692</v>
      </c>
      <c r="D21080" s="72" t="str">
        <f t="shared" si="659"/>
        <v>nov/2020</v>
      </c>
      <c r="E21080" s="206">
        <v>44147</v>
      </c>
      <c r="F21080" s="205">
        <v>452822</v>
      </c>
      <c r="G21080" s="205" t="s">
        <v>287</v>
      </c>
      <c r="H21080" s="207" t="s">
        <v>1039</v>
      </c>
      <c r="I21080" s="207" t="s">
        <v>245</v>
      </c>
      <c r="J21080" s="207">
        <v>-293.39999999999998</v>
      </c>
      <c r="K21080" s="79" t="str">
        <f>IFERROR(IFERROR(VLOOKUP(I21080,'DE-PARA'!B:D,3,0),VLOOKUP(I21080,'DE-PARA'!C:D,2,0)),"NÃO ENCONTRADO")</f>
        <v>Materiais</v>
      </c>
      <c r="L21080" s="56" t="str">
        <f>VLOOKUP(K21080,'Base -Receita-Despesa'!$B:$AS,1,FALSE)</f>
        <v>Materiais</v>
      </c>
    </row>
    <row r="21081" spans="1:12" x14ac:dyDescent="0.3">
      <c r="A21081" s="286" t="str">
        <f t="shared" si="658"/>
        <v>2020</v>
      </c>
      <c r="B21081" s="205" t="s">
        <v>691</v>
      </c>
      <c r="C21081" s="205" t="s">
        <v>692</v>
      </c>
      <c r="D21081" s="72" t="str">
        <f t="shared" si="659"/>
        <v>nov/2020</v>
      </c>
      <c r="E21081" s="206">
        <v>44147</v>
      </c>
      <c r="F21081" s="205">
        <v>452894</v>
      </c>
      <c r="G21081" s="205" t="s">
        <v>287</v>
      </c>
      <c r="H21081" s="207" t="s">
        <v>1039</v>
      </c>
      <c r="I21081" s="207" t="s">
        <v>245</v>
      </c>
      <c r="J21081" s="207">
        <v>-293.39999999999998</v>
      </c>
      <c r="K21081" s="79" t="str">
        <f>IFERROR(IFERROR(VLOOKUP(I21081,'DE-PARA'!B:D,3,0),VLOOKUP(I21081,'DE-PARA'!C:D,2,0)),"NÃO ENCONTRADO")</f>
        <v>Materiais</v>
      </c>
      <c r="L21081" s="56" t="str">
        <f>VLOOKUP(K21081,'Base -Receita-Despesa'!$B:$AS,1,FALSE)</f>
        <v>Materiais</v>
      </c>
    </row>
    <row r="21082" spans="1:12" x14ac:dyDescent="0.3">
      <c r="A21082" s="286" t="str">
        <f t="shared" si="658"/>
        <v>2020</v>
      </c>
      <c r="B21082" s="205" t="s">
        <v>691</v>
      </c>
      <c r="C21082" s="205" t="s">
        <v>692</v>
      </c>
      <c r="D21082" s="72" t="str">
        <f t="shared" si="659"/>
        <v>nov/2020</v>
      </c>
      <c r="E21082" s="206">
        <v>44147</v>
      </c>
      <c r="F21082" s="205">
        <v>450870</v>
      </c>
      <c r="G21082" s="205" t="s">
        <v>287</v>
      </c>
      <c r="H21082" s="207" t="s">
        <v>1039</v>
      </c>
      <c r="I21082" s="207" t="s">
        <v>245</v>
      </c>
      <c r="J21082" s="207">
        <v>-299.62</v>
      </c>
      <c r="K21082" s="79" t="str">
        <f>IFERROR(IFERROR(VLOOKUP(I21082,'DE-PARA'!B:D,3,0),VLOOKUP(I21082,'DE-PARA'!C:D,2,0)),"NÃO ENCONTRADO")</f>
        <v>Materiais</v>
      </c>
      <c r="L21082" s="56" t="str">
        <f>VLOOKUP(K21082,'Base -Receita-Despesa'!$B:$AS,1,FALSE)</f>
        <v>Materiais</v>
      </c>
    </row>
    <row r="21083" spans="1:12" x14ac:dyDescent="0.3">
      <c r="A21083" s="286" t="str">
        <f t="shared" si="658"/>
        <v>2020</v>
      </c>
      <c r="B21083" s="205" t="s">
        <v>691</v>
      </c>
      <c r="C21083" s="205" t="s">
        <v>692</v>
      </c>
      <c r="D21083" s="72" t="str">
        <f t="shared" si="659"/>
        <v>nov/2020</v>
      </c>
      <c r="E21083" s="206">
        <v>44147</v>
      </c>
      <c r="F21083" s="205">
        <v>452911</v>
      </c>
      <c r="G21083" s="205" t="s">
        <v>287</v>
      </c>
      <c r="H21083" s="207" t="s">
        <v>1039</v>
      </c>
      <c r="I21083" s="207" t="s">
        <v>245</v>
      </c>
      <c r="J21083" s="207">
        <v>-300.64</v>
      </c>
      <c r="K21083" s="79" t="str">
        <f>IFERROR(IFERROR(VLOOKUP(I21083,'DE-PARA'!B:D,3,0),VLOOKUP(I21083,'DE-PARA'!C:D,2,0)),"NÃO ENCONTRADO")</f>
        <v>Materiais</v>
      </c>
      <c r="L21083" s="56" t="str">
        <f>VLOOKUP(K21083,'Base -Receita-Despesa'!$B:$AS,1,FALSE)</f>
        <v>Materiais</v>
      </c>
    </row>
    <row r="21084" spans="1:12" x14ac:dyDescent="0.3">
      <c r="A21084" s="286" t="str">
        <f t="shared" si="658"/>
        <v>2020</v>
      </c>
      <c r="B21084" s="205" t="s">
        <v>691</v>
      </c>
      <c r="C21084" s="205" t="s">
        <v>692</v>
      </c>
      <c r="D21084" s="72" t="str">
        <f t="shared" si="659"/>
        <v>nov/2020</v>
      </c>
      <c r="E21084" s="206">
        <v>44147</v>
      </c>
      <c r="F21084" s="205">
        <v>453198</v>
      </c>
      <c r="G21084" s="205" t="s">
        <v>287</v>
      </c>
      <c r="H21084" s="207" t="s">
        <v>1039</v>
      </c>
      <c r="I21084" s="207" t="s">
        <v>245</v>
      </c>
      <c r="J21084" s="207">
        <v>-317.23</v>
      </c>
      <c r="K21084" s="79" t="str">
        <f>IFERROR(IFERROR(VLOOKUP(I21084,'DE-PARA'!B:D,3,0),VLOOKUP(I21084,'DE-PARA'!C:D,2,0)),"NÃO ENCONTRADO")</f>
        <v>Materiais</v>
      </c>
      <c r="L21084" s="56" t="str">
        <f>VLOOKUP(K21084,'Base -Receita-Despesa'!$B:$AS,1,FALSE)</f>
        <v>Materiais</v>
      </c>
    </row>
    <row r="21085" spans="1:12" x14ac:dyDescent="0.3">
      <c r="A21085" s="286" t="str">
        <f t="shared" si="658"/>
        <v>2020</v>
      </c>
      <c r="B21085" s="205" t="s">
        <v>691</v>
      </c>
      <c r="C21085" s="205" t="s">
        <v>692</v>
      </c>
      <c r="D21085" s="72" t="str">
        <f t="shared" si="659"/>
        <v>nov/2020</v>
      </c>
      <c r="E21085" s="206">
        <v>44147</v>
      </c>
      <c r="F21085" s="205">
        <v>452878</v>
      </c>
      <c r="G21085" s="205" t="s">
        <v>287</v>
      </c>
      <c r="H21085" s="207" t="s">
        <v>1039</v>
      </c>
      <c r="I21085" s="207" t="s">
        <v>245</v>
      </c>
      <c r="J21085" s="207">
        <v>-330.86</v>
      </c>
      <c r="K21085" s="79" t="str">
        <f>IFERROR(IFERROR(VLOOKUP(I21085,'DE-PARA'!B:D,3,0),VLOOKUP(I21085,'DE-PARA'!C:D,2,0)),"NÃO ENCONTRADO")</f>
        <v>Materiais</v>
      </c>
      <c r="L21085" s="56" t="str">
        <f>VLOOKUP(K21085,'Base -Receita-Despesa'!$B:$AS,1,FALSE)</f>
        <v>Materiais</v>
      </c>
    </row>
    <row r="21086" spans="1:12" x14ac:dyDescent="0.3">
      <c r="A21086" s="286" t="str">
        <f t="shared" si="658"/>
        <v>2020</v>
      </c>
      <c r="B21086" s="205" t="s">
        <v>691</v>
      </c>
      <c r="C21086" s="205" t="s">
        <v>692</v>
      </c>
      <c r="D21086" s="72" t="str">
        <f t="shared" si="659"/>
        <v>nov/2020</v>
      </c>
      <c r="E21086" s="206">
        <v>44147</v>
      </c>
      <c r="F21086" s="205">
        <v>452834</v>
      </c>
      <c r="G21086" s="205" t="s">
        <v>287</v>
      </c>
      <c r="H21086" s="207" t="s">
        <v>1039</v>
      </c>
      <c r="I21086" s="207" t="s">
        <v>245</v>
      </c>
      <c r="J21086" s="207">
        <v>-330.86</v>
      </c>
      <c r="K21086" s="79" t="str">
        <f>IFERROR(IFERROR(VLOOKUP(I21086,'DE-PARA'!B:D,3,0),VLOOKUP(I21086,'DE-PARA'!C:D,2,0)),"NÃO ENCONTRADO")</f>
        <v>Materiais</v>
      </c>
      <c r="L21086" s="56" t="str">
        <f>VLOOKUP(K21086,'Base -Receita-Despesa'!$B:$AS,1,FALSE)</f>
        <v>Materiais</v>
      </c>
    </row>
    <row r="21087" spans="1:12" x14ac:dyDescent="0.3">
      <c r="A21087" s="286" t="str">
        <f t="shared" si="658"/>
        <v>2020</v>
      </c>
      <c r="B21087" s="205" t="s">
        <v>691</v>
      </c>
      <c r="C21087" s="205" t="s">
        <v>692</v>
      </c>
      <c r="D21087" s="72" t="str">
        <f t="shared" si="659"/>
        <v>nov/2020</v>
      </c>
      <c r="E21087" s="206">
        <v>44147</v>
      </c>
      <c r="F21087" s="205">
        <v>449925</v>
      </c>
      <c r="G21087" s="205" t="s">
        <v>287</v>
      </c>
      <c r="H21087" s="207" t="s">
        <v>1039</v>
      </c>
      <c r="I21087" s="207" t="s">
        <v>245</v>
      </c>
      <c r="J21087" s="207">
        <v>-362.54</v>
      </c>
      <c r="K21087" s="79" t="str">
        <f>IFERROR(IFERROR(VLOOKUP(I21087,'DE-PARA'!B:D,3,0),VLOOKUP(I21087,'DE-PARA'!C:D,2,0)),"NÃO ENCONTRADO")</f>
        <v>Materiais</v>
      </c>
      <c r="L21087" s="56" t="str">
        <f>VLOOKUP(K21087,'Base -Receita-Despesa'!$B:$AS,1,FALSE)</f>
        <v>Materiais</v>
      </c>
    </row>
    <row r="21088" spans="1:12" x14ac:dyDescent="0.3">
      <c r="A21088" s="286" t="str">
        <f t="shared" si="658"/>
        <v>2020</v>
      </c>
      <c r="B21088" s="205" t="s">
        <v>691</v>
      </c>
      <c r="C21088" s="205" t="s">
        <v>692</v>
      </c>
      <c r="D21088" s="72" t="str">
        <f t="shared" si="659"/>
        <v>nov/2020</v>
      </c>
      <c r="E21088" s="206">
        <v>44147</v>
      </c>
      <c r="F21088" s="205">
        <v>452821</v>
      </c>
      <c r="G21088" s="205" t="s">
        <v>287</v>
      </c>
      <c r="H21088" s="207" t="s">
        <v>1039</v>
      </c>
      <c r="I21088" s="207" t="s">
        <v>245</v>
      </c>
      <c r="J21088" s="207">
        <v>-393.4</v>
      </c>
      <c r="K21088" s="79" t="str">
        <f>IFERROR(IFERROR(VLOOKUP(I21088,'DE-PARA'!B:D,3,0),VLOOKUP(I21088,'DE-PARA'!C:D,2,0)),"NÃO ENCONTRADO")</f>
        <v>Materiais</v>
      </c>
      <c r="L21088" s="56" t="str">
        <f>VLOOKUP(K21088,'Base -Receita-Despesa'!$B:$AS,1,FALSE)</f>
        <v>Materiais</v>
      </c>
    </row>
    <row r="21089" spans="1:12" x14ac:dyDescent="0.3">
      <c r="A21089" s="286" t="str">
        <f t="shared" si="658"/>
        <v>2020</v>
      </c>
      <c r="B21089" s="205" t="s">
        <v>691</v>
      </c>
      <c r="C21089" s="205" t="s">
        <v>692</v>
      </c>
      <c r="D21089" s="72" t="str">
        <f t="shared" si="659"/>
        <v>nov/2020</v>
      </c>
      <c r="E21089" s="206">
        <v>44147</v>
      </c>
      <c r="F21089" s="205">
        <v>451939</v>
      </c>
      <c r="G21089" s="205" t="s">
        <v>287</v>
      </c>
      <c r="H21089" s="207" t="s">
        <v>1039</v>
      </c>
      <c r="I21089" s="207" t="s">
        <v>245</v>
      </c>
      <c r="J21089" s="207">
        <v>-393.4</v>
      </c>
      <c r="K21089" s="79" t="str">
        <f>IFERROR(IFERROR(VLOOKUP(I21089,'DE-PARA'!B:D,3,0),VLOOKUP(I21089,'DE-PARA'!C:D,2,0)),"NÃO ENCONTRADO")</f>
        <v>Materiais</v>
      </c>
      <c r="L21089" s="56" t="str">
        <f>VLOOKUP(K21089,'Base -Receita-Despesa'!$B:$AS,1,FALSE)</f>
        <v>Materiais</v>
      </c>
    </row>
    <row r="21090" spans="1:12" x14ac:dyDescent="0.3">
      <c r="A21090" s="286" t="str">
        <f t="shared" si="658"/>
        <v>2020</v>
      </c>
      <c r="B21090" s="205" t="s">
        <v>691</v>
      </c>
      <c r="C21090" s="205" t="s">
        <v>692</v>
      </c>
      <c r="D21090" s="72" t="str">
        <f t="shared" si="659"/>
        <v>nov/2020</v>
      </c>
      <c r="E21090" s="206">
        <v>44147</v>
      </c>
      <c r="F21090" s="205">
        <v>450906</v>
      </c>
      <c r="G21090" s="205" t="s">
        <v>287</v>
      </c>
      <c r="H21090" s="207" t="s">
        <v>1039</v>
      </c>
      <c r="I21090" s="207" t="s">
        <v>245</v>
      </c>
      <c r="J21090" s="207">
        <v>-425.27</v>
      </c>
      <c r="K21090" s="79" t="str">
        <f>IFERROR(IFERROR(VLOOKUP(I21090,'DE-PARA'!B:D,3,0),VLOOKUP(I21090,'DE-PARA'!C:D,2,0)),"NÃO ENCONTRADO")</f>
        <v>Materiais</v>
      </c>
      <c r="L21090" s="56" t="str">
        <f>VLOOKUP(K21090,'Base -Receita-Despesa'!$B:$AS,1,FALSE)</f>
        <v>Materiais</v>
      </c>
    </row>
    <row r="21091" spans="1:12" x14ac:dyDescent="0.3">
      <c r="A21091" s="286" t="str">
        <f t="shared" si="658"/>
        <v>2020</v>
      </c>
      <c r="B21091" s="205" t="s">
        <v>691</v>
      </c>
      <c r="C21091" s="205" t="s">
        <v>692</v>
      </c>
      <c r="D21091" s="72" t="str">
        <f t="shared" si="659"/>
        <v>nov/2020</v>
      </c>
      <c r="E21091" s="206">
        <v>44147</v>
      </c>
      <c r="F21091" s="205">
        <v>449923</v>
      </c>
      <c r="G21091" s="205" t="s">
        <v>287</v>
      </c>
      <c r="H21091" s="207" t="s">
        <v>1039</v>
      </c>
      <c r="I21091" s="207" t="s">
        <v>245</v>
      </c>
      <c r="J21091" s="207">
        <v>-436.85</v>
      </c>
      <c r="K21091" s="79" t="str">
        <f>IFERROR(IFERROR(VLOOKUP(I21091,'DE-PARA'!B:D,3,0),VLOOKUP(I21091,'DE-PARA'!C:D,2,0)),"NÃO ENCONTRADO")</f>
        <v>Materiais</v>
      </c>
      <c r="L21091" s="56" t="str">
        <f>VLOOKUP(K21091,'Base -Receita-Despesa'!$B:$AS,1,FALSE)</f>
        <v>Materiais</v>
      </c>
    </row>
    <row r="21092" spans="1:12" x14ac:dyDescent="0.3">
      <c r="A21092" s="286" t="str">
        <f t="shared" si="658"/>
        <v>2020</v>
      </c>
      <c r="B21092" s="205" t="s">
        <v>691</v>
      </c>
      <c r="C21092" s="205" t="s">
        <v>692</v>
      </c>
      <c r="D21092" s="72" t="str">
        <f t="shared" si="659"/>
        <v>nov/2020</v>
      </c>
      <c r="E21092" s="206">
        <v>44147</v>
      </c>
      <c r="F21092" s="205">
        <v>451955</v>
      </c>
      <c r="G21092" s="205" t="s">
        <v>287</v>
      </c>
      <c r="H21092" s="207" t="s">
        <v>1039</v>
      </c>
      <c r="I21092" s="207" t="s">
        <v>245</v>
      </c>
      <c r="J21092" s="207">
        <v>-505.69</v>
      </c>
      <c r="K21092" s="79" t="str">
        <f>IFERROR(IFERROR(VLOOKUP(I21092,'DE-PARA'!B:D,3,0),VLOOKUP(I21092,'DE-PARA'!C:D,2,0)),"NÃO ENCONTRADO")</f>
        <v>Materiais</v>
      </c>
      <c r="L21092" s="56" t="str">
        <f>VLOOKUP(K21092,'Base -Receita-Despesa'!$B:$AS,1,FALSE)</f>
        <v>Materiais</v>
      </c>
    </row>
    <row r="21093" spans="1:12" x14ac:dyDescent="0.3">
      <c r="A21093" s="286" t="str">
        <f t="shared" si="658"/>
        <v>2020</v>
      </c>
      <c r="B21093" s="205" t="s">
        <v>691</v>
      </c>
      <c r="C21093" s="205" t="s">
        <v>692</v>
      </c>
      <c r="D21093" s="72" t="str">
        <f t="shared" si="659"/>
        <v>nov/2020</v>
      </c>
      <c r="E21093" s="206">
        <v>44147</v>
      </c>
      <c r="F21093" s="205">
        <v>450510</v>
      </c>
      <c r="G21093" s="205" t="s">
        <v>287</v>
      </c>
      <c r="H21093" s="207" t="s">
        <v>1039</v>
      </c>
      <c r="I21093" s="207" t="s">
        <v>245</v>
      </c>
      <c r="J21093" s="207">
        <v>-583.29999999999995</v>
      </c>
      <c r="K21093" s="79" t="str">
        <f>IFERROR(IFERROR(VLOOKUP(I21093,'DE-PARA'!B:D,3,0),VLOOKUP(I21093,'DE-PARA'!C:D,2,0)),"NÃO ENCONTRADO")</f>
        <v>Materiais</v>
      </c>
      <c r="L21093" s="56" t="str">
        <f>VLOOKUP(K21093,'Base -Receita-Despesa'!$B:$AS,1,FALSE)</f>
        <v>Materiais</v>
      </c>
    </row>
    <row r="21094" spans="1:12" x14ac:dyDescent="0.3">
      <c r="A21094" s="286" t="str">
        <f t="shared" si="658"/>
        <v>2020</v>
      </c>
      <c r="B21094" s="205" t="s">
        <v>691</v>
      </c>
      <c r="C21094" s="205" t="s">
        <v>692</v>
      </c>
      <c r="D21094" s="72" t="str">
        <f t="shared" si="659"/>
        <v>nov/2020</v>
      </c>
      <c r="E21094" s="206">
        <v>44147</v>
      </c>
      <c r="F21094" s="205">
        <v>450503</v>
      </c>
      <c r="G21094" s="205" t="s">
        <v>287</v>
      </c>
      <c r="H21094" s="207" t="s">
        <v>1039</v>
      </c>
      <c r="I21094" s="207" t="s">
        <v>245</v>
      </c>
      <c r="J21094" s="207">
        <v>-583.29999999999995</v>
      </c>
      <c r="K21094" s="79" t="str">
        <f>IFERROR(IFERROR(VLOOKUP(I21094,'DE-PARA'!B:D,3,0),VLOOKUP(I21094,'DE-PARA'!C:D,2,0)),"NÃO ENCONTRADO")</f>
        <v>Materiais</v>
      </c>
      <c r="L21094" s="56" t="str">
        <f>VLOOKUP(K21094,'Base -Receita-Despesa'!$B:$AS,1,FALSE)</f>
        <v>Materiais</v>
      </c>
    </row>
    <row r="21095" spans="1:12" x14ac:dyDescent="0.3">
      <c r="A21095" s="286" t="str">
        <f t="shared" si="658"/>
        <v>2020</v>
      </c>
      <c r="B21095" s="205" t="s">
        <v>691</v>
      </c>
      <c r="C21095" s="205" t="s">
        <v>692</v>
      </c>
      <c r="D21095" s="72" t="str">
        <f t="shared" si="659"/>
        <v>nov/2020</v>
      </c>
      <c r="E21095" s="206">
        <v>44147</v>
      </c>
      <c r="F21095" s="205">
        <v>450532</v>
      </c>
      <c r="G21095" s="205" t="s">
        <v>287</v>
      </c>
      <c r="H21095" s="207" t="s">
        <v>1039</v>
      </c>
      <c r="I21095" s="207" t="s">
        <v>245</v>
      </c>
      <c r="J21095" s="207">
        <v>-583.29999999999995</v>
      </c>
      <c r="K21095" s="79" t="str">
        <f>IFERROR(IFERROR(VLOOKUP(I21095,'DE-PARA'!B:D,3,0),VLOOKUP(I21095,'DE-PARA'!C:D,2,0)),"NÃO ENCONTRADO")</f>
        <v>Materiais</v>
      </c>
      <c r="L21095" s="56" t="str">
        <f>VLOOKUP(K21095,'Base -Receita-Despesa'!$B:$AS,1,FALSE)</f>
        <v>Materiais</v>
      </c>
    </row>
    <row r="21096" spans="1:12" x14ac:dyDescent="0.3">
      <c r="A21096" s="286" t="str">
        <f t="shared" si="658"/>
        <v>2020</v>
      </c>
      <c r="B21096" s="205" t="s">
        <v>691</v>
      </c>
      <c r="C21096" s="205" t="s">
        <v>692</v>
      </c>
      <c r="D21096" s="72" t="str">
        <f t="shared" si="659"/>
        <v>nov/2020</v>
      </c>
      <c r="E21096" s="206">
        <v>44147</v>
      </c>
      <c r="F21096" s="205">
        <v>451940</v>
      </c>
      <c r="G21096" s="205" t="s">
        <v>287</v>
      </c>
      <c r="H21096" s="207" t="s">
        <v>1039</v>
      </c>
      <c r="I21096" s="207" t="s">
        <v>245</v>
      </c>
      <c r="J21096" s="207">
        <v>-583.29999999999995</v>
      </c>
      <c r="K21096" s="79" t="str">
        <f>IFERROR(IFERROR(VLOOKUP(I21096,'DE-PARA'!B:D,3,0),VLOOKUP(I21096,'DE-PARA'!C:D,2,0)),"NÃO ENCONTRADO")</f>
        <v>Materiais</v>
      </c>
      <c r="L21096" s="56" t="str">
        <f>VLOOKUP(K21096,'Base -Receita-Despesa'!$B:$AS,1,FALSE)</f>
        <v>Materiais</v>
      </c>
    </row>
    <row r="21097" spans="1:12" x14ac:dyDescent="0.3">
      <c r="A21097" s="286" t="str">
        <f t="shared" si="658"/>
        <v>2020</v>
      </c>
      <c r="B21097" s="205" t="s">
        <v>691</v>
      </c>
      <c r="C21097" s="205" t="s">
        <v>692</v>
      </c>
      <c r="D21097" s="72" t="str">
        <f t="shared" si="659"/>
        <v>nov/2020</v>
      </c>
      <c r="E21097" s="206">
        <v>44147</v>
      </c>
      <c r="F21097" s="205">
        <v>449929</v>
      </c>
      <c r="G21097" s="205" t="s">
        <v>287</v>
      </c>
      <c r="H21097" s="207" t="s">
        <v>1039</v>
      </c>
      <c r="I21097" s="207" t="s">
        <v>245</v>
      </c>
      <c r="J21097" s="207">
        <v>-583.29999999999995</v>
      </c>
      <c r="K21097" s="79" t="str">
        <f>IFERROR(IFERROR(VLOOKUP(I21097,'DE-PARA'!B:D,3,0),VLOOKUP(I21097,'DE-PARA'!C:D,2,0)),"NÃO ENCONTRADO")</f>
        <v>Materiais</v>
      </c>
      <c r="L21097" s="56" t="str">
        <f>VLOOKUP(K21097,'Base -Receita-Despesa'!$B:$AS,1,FALSE)</f>
        <v>Materiais</v>
      </c>
    </row>
    <row r="21098" spans="1:12" x14ac:dyDescent="0.3">
      <c r="A21098" s="286" t="str">
        <f t="shared" si="658"/>
        <v>2020</v>
      </c>
      <c r="B21098" s="205" t="s">
        <v>691</v>
      </c>
      <c r="C21098" s="205" t="s">
        <v>692</v>
      </c>
      <c r="D21098" s="72" t="str">
        <f t="shared" si="659"/>
        <v>nov/2020</v>
      </c>
      <c r="E21098" s="206">
        <v>44147</v>
      </c>
      <c r="F21098" s="205">
        <v>452912</v>
      </c>
      <c r="G21098" s="205" t="s">
        <v>287</v>
      </c>
      <c r="H21098" s="207" t="s">
        <v>1039</v>
      </c>
      <c r="I21098" s="207" t="s">
        <v>245</v>
      </c>
      <c r="J21098" s="207">
        <v>-583.29999999999995</v>
      </c>
      <c r="K21098" s="79" t="str">
        <f>IFERROR(IFERROR(VLOOKUP(I21098,'DE-PARA'!B:D,3,0),VLOOKUP(I21098,'DE-PARA'!C:D,2,0)),"NÃO ENCONTRADO")</f>
        <v>Materiais</v>
      </c>
      <c r="L21098" s="56" t="str">
        <f>VLOOKUP(K21098,'Base -Receita-Despesa'!$B:$AS,1,FALSE)</f>
        <v>Materiais</v>
      </c>
    </row>
    <row r="21099" spans="1:12" x14ac:dyDescent="0.3">
      <c r="A21099" s="286" t="str">
        <f t="shared" si="658"/>
        <v>2020</v>
      </c>
      <c r="B21099" s="205" t="s">
        <v>691</v>
      </c>
      <c r="C21099" s="205" t="s">
        <v>692</v>
      </c>
      <c r="D21099" s="72" t="str">
        <f t="shared" si="659"/>
        <v>nov/2020</v>
      </c>
      <c r="E21099" s="206">
        <v>44147</v>
      </c>
      <c r="F21099" s="205">
        <v>452835</v>
      </c>
      <c r="G21099" s="205" t="s">
        <v>287</v>
      </c>
      <c r="H21099" s="207" t="s">
        <v>1039</v>
      </c>
      <c r="I21099" s="207" t="s">
        <v>245</v>
      </c>
      <c r="J21099" s="207">
        <v>-583.29999999999995</v>
      </c>
      <c r="K21099" s="79" t="str">
        <f>IFERROR(IFERROR(VLOOKUP(I21099,'DE-PARA'!B:D,3,0),VLOOKUP(I21099,'DE-PARA'!C:D,2,0)),"NÃO ENCONTRADO")</f>
        <v>Materiais</v>
      </c>
      <c r="L21099" s="56" t="str">
        <f>VLOOKUP(K21099,'Base -Receita-Despesa'!$B:$AS,1,FALSE)</f>
        <v>Materiais</v>
      </c>
    </row>
    <row r="21100" spans="1:12" x14ac:dyDescent="0.3">
      <c r="A21100" s="286" t="str">
        <f t="shared" si="658"/>
        <v>2020</v>
      </c>
      <c r="B21100" s="205" t="s">
        <v>691</v>
      </c>
      <c r="C21100" s="205" t="s">
        <v>692</v>
      </c>
      <c r="D21100" s="72" t="str">
        <f t="shared" si="659"/>
        <v>nov/2020</v>
      </c>
      <c r="E21100" s="206">
        <v>44147</v>
      </c>
      <c r="F21100" s="205">
        <v>452906</v>
      </c>
      <c r="G21100" s="205" t="s">
        <v>287</v>
      </c>
      <c r="H21100" s="207" t="s">
        <v>1039</v>
      </c>
      <c r="I21100" s="207" t="s">
        <v>245</v>
      </c>
      <c r="J21100" s="207">
        <v>-583.29999999999995</v>
      </c>
      <c r="K21100" s="79" t="str">
        <f>IFERROR(IFERROR(VLOOKUP(I21100,'DE-PARA'!B:D,3,0),VLOOKUP(I21100,'DE-PARA'!C:D,2,0)),"NÃO ENCONTRADO")</f>
        <v>Materiais</v>
      </c>
      <c r="L21100" s="56" t="str">
        <f>VLOOKUP(K21100,'Base -Receita-Despesa'!$B:$AS,1,FALSE)</f>
        <v>Materiais</v>
      </c>
    </row>
    <row r="21101" spans="1:12" x14ac:dyDescent="0.3">
      <c r="A21101" s="286" t="str">
        <f t="shared" si="658"/>
        <v>2020</v>
      </c>
      <c r="B21101" s="205" t="s">
        <v>691</v>
      </c>
      <c r="C21101" s="205" t="s">
        <v>692</v>
      </c>
      <c r="D21101" s="72" t="str">
        <f t="shared" si="659"/>
        <v>nov/2020</v>
      </c>
      <c r="E21101" s="206">
        <v>44147</v>
      </c>
      <c r="F21101" s="205">
        <v>452910</v>
      </c>
      <c r="G21101" s="205" t="s">
        <v>287</v>
      </c>
      <c r="H21101" s="207" t="s">
        <v>1039</v>
      </c>
      <c r="I21101" s="207" t="s">
        <v>245</v>
      </c>
      <c r="J21101" s="207">
        <v>-583.29999999999995</v>
      </c>
      <c r="K21101" s="79" t="str">
        <f>IFERROR(IFERROR(VLOOKUP(I21101,'DE-PARA'!B:D,3,0),VLOOKUP(I21101,'DE-PARA'!C:D,2,0)),"NÃO ENCONTRADO")</f>
        <v>Materiais</v>
      </c>
      <c r="L21101" s="56" t="str">
        <f>VLOOKUP(K21101,'Base -Receita-Despesa'!$B:$AS,1,FALSE)</f>
        <v>Materiais</v>
      </c>
    </row>
    <row r="21102" spans="1:12" x14ac:dyDescent="0.3">
      <c r="A21102" s="286" t="str">
        <f t="shared" si="658"/>
        <v>2020</v>
      </c>
      <c r="B21102" s="205" t="s">
        <v>691</v>
      </c>
      <c r="C21102" s="205" t="s">
        <v>692</v>
      </c>
      <c r="D21102" s="72" t="str">
        <f t="shared" si="659"/>
        <v>nov/2020</v>
      </c>
      <c r="E21102" s="206">
        <v>44147</v>
      </c>
      <c r="F21102" s="205">
        <v>452892</v>
      </c>
      <c r="G21102" s="205" t="s">
        <v>287</v>
      </c>
      <c r="H21102" s="207" t="s">
        <v>1039</v>
      </c>
      <c r="I21102" s="207" t="s">
        <v>245</v>
      </c>
      <c r="J21102" s="207">
        <v>-583.29999999999995</v>
      </c>
      <c r="K21102" s="79" t="str">
        <f>IFERROR(IFERROR(VLOOKUP(I21102,'DE-PARA'!B:D,3,0),VLOOKUP(I21102,'DE-PARA'!C:D,2,0)),"NÃO ENCONTRADO")</f>
        <v>Materiais</v>
      </c>
      <c r="L21102" s="56" t="str">
        <f>VLOOKUP(K21102,'Base -Receita-Despesa'!$B:$AS,1,FALSE)</f>
        <v>Materiais</v>
      </c>
    </row>
    <row r="21103" spans="1:12" x14ac:dyDescent="0.3">
      <c r="A21103" s="286" t="str">
        <f t="shared" si="658"/>
        <v>2020</v>
      </c>
      <c r="B21103" s="205" t="s">
        <v>691</v>
      </c>
      <c r="C21103" s="205" t="s">
        <v>692</v>
      </c>
      <c r="D21103" s="72" t="str">
        <f t="shared" si="659"/>
        <v>nov/2020</v>
      </c>
      <c r="E21103" s="206">
        <v>44147</v>
      </c>
      <c r="F21103" s="205">
        <v>453813</v>
      </c>
      <c r="G21103" s="205" t="s">
        <v>287</v>
      </c>
      <c r="H21103" s="207" t="s">
        <v>1039</v>
      </c>
      <c r="I21103" s="207" t="s">
        <v>245</v>
      </c>
      <c r="J21103" s="207">
        <v>-583.29999999999995</v>
      </c>
      <c r="K21103" s="79" t="str">
        <f>IFERROR(IFERROR(VLOOKUP(I21103,'DE-PARA'!B:D,3,0),VLOOKUP(I21103,'DE-PARA'!C:D,2,0)),"NÃO ENCONTRADO")</f>
        <v>Materiais</v>
      </c>
      <c r="L21103" s="56" t="str">
        <f>VLOOKUP(K21103,'Base -Receita-Despesa'!$B:$AS,1,FALSE)</f>
        <v>Materiais</v>
      </c>
    </row>
    <row r="21104" spans="1:12" x14ac:dyDescent="0.3">
      <c r="A21104" s="286" t="str">
        <f t="shared" si="658"/>
        <v>2020</v>
      </c>
      <c r="B21104" s="205" t="s">
        <v>691</v>
      </c>
      <c r="C21104" s="205" t="s">
        <v>692</v>
      </c>
      <c r="D21104" s="72" t="str">
        <f t="shared" si="659"/>
        <v>nov/2020</v>
      </c>
      <c r="E21104" s="206">
        <v>44147</v>
      </c>
      <c r="F21104" s="205">
        <v>453815</v>
      </c>
      <c r="G21104" s="205" t="s">
        <v>287</v>
      </c>
      <c r="H21104" s="207" t="s">
        <v>1039</v>
      </c>
      <c r="I21104" s="207" t="s">
        <v>245</v>
      </c>
      <c r="J21104" s="207">
        <v>-583.29999999999995</v>
      </c>
      <c r="K21104" s="79" t="str">
        <f>IFERROR(IFERROR(VLOOKUP(I21104,'DE-PARA'!B:D,3,0),VLOOKUP(I21104,'DE-PARA'!C:D,2,0)),"NÃO ENCONTRADO")</f>
        <v>Materiais</v>
      </c>
      <c r="L21104" s="56" t="str">
        <f>VLOOKUP(K21104,'Base -Receita-Despesa'!$B:$AS,1,FALSE)</f>
        <v>Materiais</v>
      </c>
    </row>
    <row r="21105" spans="1:12" x14ac:dyDescent="0.3">
      <c r="A21105" s="286" t="str">
        <f t="shared" si="658"/>
        <v>2020</v>
      </c>
      <c r="B21105" s="205" t="s">
        <v>691</v>
      </c>
      <c r="C21105" s="205" t="s">
        <v>692</v>
      </c>
      <c r="D21105" s="72" t="str">
        <f t="shared" si="659"/>
        <v>nov/2020</v>
      </c>
      <c r="E21105" s="206">
        <v>44147</v>
      </c>
      <c r="F21105" s="205">
        <v>451952</v>
      </c>
      <c r="G21105" s="205" t="s">
        <v>287</v>
      </c>
      <c r="H21105" s="207" t="s">
        <v>1039</v>
      </c>
      <c r="I21105" s="207" t="s">
        <v>245</v>
      </c>
      <c r="J21105" s="207">
        <v>-618.17999999999995</v>
      </c>
      <c r="K21105" s="79" t="str">
        <f>IFERROR(IFERROR(VLOOKUP(I21105,'DE-PARA'!B:D,3,0),VLOOKUP(I21105,'DE-PARA'!C:D,2,0)),"NÃO ENCONTRADO")</f>
        <v>Materiais</v>
      </c>
      <c r="L21105" s="56" t="str">
        <f>VLOOKUP(K21105,'Base -Receita-Despesa'!$B:$AS,1,FALSE)</f>
        <v>Materiais</v>
      </c>
    </row>
    <row r="21106" spans="1:12" x14ac:dyDescent="0.3">
      <c r="A21106" s="286" t="str">
        <f t="shared" si="658"/>
        <v>2020</v>
      </c>
      <c r="B21106" s="205" t="s">
        <v>691</v>
      </c>
      <c r="C21106" s="205" t="s">
        <v>692</v>
      </c>
      <c r="D21106" s="72" t="str">
        <f t="shared" si="659"/>
        <v>nov/2020</v>
      </c>
      <c r="E21106" s="206">
        <v>44147</v>
      </c>
      <c r="F21106" s="205">
        <v>452841</v>
      </c>
      <c r="G21106" s="205" t="s">
        <v>287</v>
      </c>
      <c r="H21106" s="207" t="s">
        <v>1039</v>
      </c>
      <c r="I21106" s="207" t="s">
        <v>245</v>
      </c>
      <c r="J21106" s="207">
        <v>-700.53</v>
      </c>
      <c r="K21106" s="79" t="str">
        <f>IFERROR(IFERROR(VLOOKUP(I21106,'DE-PARA'!B:D,3,0),VLOOKUP(I21106,'DE-PARA'!C:D,2,0)),"NÃO ENCONTRADO")</f>
        <v>Materiais</v>
      </c>
      <c r="L21106" s="56" t="str">
        <f>VLOOKUP(K21106,'Base -Receita-Despesa'!$B:$AS,1,FALSE)</f>
        <v>Materiais</v>
      </c>
    </row>
    <row r="21107" spans="1:12" x14ac:dyDescent="0.3">
      <c r="A21107" s="286" t="str">
        <f t="shared" si="658"/>
        <v>2020</v>
      </c>
      <c r="B21107" s="205" t="s">
        <v>691</v>
      </c>
      <c r="C21107" s="205" t="s">
        <v>692</v>
      </c>
      <c r="D21107" s="72" t="str">
        <f t="shared" si="659"/>
        <v>nov/2020</v>
      </c>
      <c r="E21107" s="206">
        <v>44147</v>
      </c>
      <c r="F21107" s="205">
        <v>450521</v>
      </c>
      <c r="G21107" s="205" t="s">
        <v>287</v>
      </c>
      <c r="H21107" s="207" t="s">
        <v>1039</v>
      </c>
      <c r="I21107" s="207" t="s">
        <v>245</v>
      </c>
      <c r="J21107" s="207">
        <v>-769.17</v>
      </c>
      <c r="K21107" s="79" t="str">
        <f>IFERROR(IFERROR(VLOOKUP(I21107,'DE-PARA'!B:D,3,0),VLOOKUP(I21107,'DE-PARA'!C:D,2,0)),"NÃO ENCONTRADO")</f>
        <v>Materiais</v>
      </c>
      <c r="L21107" s="56" t="str">
        <f>VLOOKUP(K21107,'Base -Receita-Despesa'!$B:$AS,1,FALSE)</f>
        <v>Materiais</v>
      </c>
    </row>
    <row r="21108" spans="1:12" x14ac:dyDescent="0.3">
      <c r="A21108" s="286" t="str">
        <f t="shared" si="658"/>
        <v>2020</v>
      </c>
      <c r="B21108" s="205" t="s">
        <v>691</v>
      </c>
      <c r="C21108" s="205" t="s">
        <v>692</v>
      </c>
      <c r="D21108" s="72" t="str">
        <f t="shared" si="659"/>
        <v>nov/2020</v>
      </c>
      <c r="E21108" s="206">
        <v>44147</v>
      </c>
      <c r="F21108" s="205">
        <v>452874</v>
      </c>
      <c r="G21108" s="205" t="s">
        <v>287</v>
      </c>
      <c r="H21108" s="207" t="s">
        <v>1039</v>
      </c>
      <c r="I21108" s="207" t="s">
        <v>245</v>
      </c>
      <c r="J21108" s="207">
        <v>-842.92</v>
      </c>
      <c r="K21108" s="79" t="str">
        <f>IFERROR(IFERROR(VLOOKUP(I21108,'DE-PARA'!B:D,3,0),VLOOKUP(I21108,'DE-PARA'!C:D,2,0)),"NÃO ENCONTRADO")</f>
        <v>Materiais</v>
      </c>
      <c r="L21108" s="56" t="str">
        <f>VLOOKUP(K21108,'Base -Receita-Despesa'!$B:$AS,1,FALSE)</f>
        <v>Materiais</v>
      </c>
    </row>
    <row r="21109" spans="1:12" x14ac:dyDescent="0.3">
      <c r="A21109" s="286" t="str">
        <f t="shared" si="658"/>
        <v>2020</v>
      </c>
      <c r="B21109" s="205" t="s">
        <v>691</v>
      </c>
      <c r="C21109" s="205" t="s">
        <v>692</v>
      </c>
      <c r="D21109" s="72" t="str">
        <f t="shared" si="659"/>
        <v>nov/2020</v>
      </c>
      <c r="E21109" s="206">
        <v>44147</v>
      </c>
      <c r="F21109" s="205">
        <v>452846</v>
      </c>
      <c r="G21109" s="205" t="s">
        <v>287</v>
      </c>
      <c r="H21109" s="207" t="s">
        <v>1039</v>
      </c>
      <c r="I21109" s="207" t="s">
        <v>245</v>
      </c>
      <c r="J21109" s="207">
        <v>-842.92</v>
      </c>
      <c r="K21109" s="79" t="str">
        <f>IFERROR(IFERROR(VLOOKUP(I21109,'DE-PARA'!B:D,3,0),VLOOKUP(I21109,'DE-PARA'!C:D,2,0)),"NÃO ENCONTRADO")</f>
        <v>Materiais</v>
      </c>
      <c r="L21109" s="56" t="str">
        <f>VLOOKUP(K21109,'Base -Receita-Despesa'!$B:$AS,1,FALSE)</f>
        <v>Materiais</v>
      </c>
    </row>
    <row r="21110" spans="1:12" x14ac:dyDescent="0.3">
      <c r="A21110" s="286" t="str">
        <f t="shared" si="658"/>
        <v>2020</v>
      </c>
      <c r="B21110" s="205" t="s">
        <v>691</v>
      </c>
      <c r="C21110" s="205" t="s">
        <v>692</v>
      </c>
      <c r="D21110" s="72" t="str">
        <f t="shared" si="659"/>
        <v>nov/2020</v>
      </c>
      <c r="E21110" s="206">
        <v>44147</v>
      </c>
      <c r="F21110" s="205">
        <v>450841</v>
      </c>
      <c r="G21110" s="205" t="s">
        <v>287</v>
      </c>
      <c r="H21110" s="207" t="s">
        <v>1039</v>
      </c>
      <c r="I21110" s="207" t="s">
        <v>245</v>
      </c>
      <c r="J21110" s="207">
        <v>-842.92</v>
      </c>
      <c r="K21110" s="79" t="str">
        <f>IFERROR(IFERROR(VLOOKUP(I21110,'DE-PARA'!B:D,3,0),VLOOKUP(I21110,'DE-PARA'!C:D,2,0)),"NÃO ENCONTRADO")</f>
        <v>Materiais</v>
      </c>
      <c r="L21110" s="56" t="str">
        <f>VLOOKUP(K21110,'Base -Receita-Despesa'!$B:$AS,1,FALSE)</f>
        <v>Materiais</v>
      </c>
    </row>
    <row r="21111" spans="1:12" x14ac:dyDescent="0.3">
      <c r="A21111" s="286" t="str">
        <f t="shared" ref="A21111:A21174" si="660">IF(K21111="NÃO ENCONTRADO",0,RIGHT(D21111,4))</f>
        <v>2020</v>
      </c>
      <c r="B21111" s="205" t="s">
        <v>691</v>
      </c>
      <c r="C21111" s="205" t="s">
        <v>692</v>
      </c>
      <c r="D21111" s="72" t="str">
        <f t="shared" si="659"/>
        <v>nov/2020</v>
      </c>
      <c r="E21111" s="206">
        <v>44147</v>
      </c>
      <c r="F21111" s="205">
        <v>450020</v>
      </c>
      <c r="G21111" s="205" t="s">
        <v>287</v>
      </c>
      <c r="H21111" s="207" t="s">
        <v>1039</v>
      </c>
      <c r="I21111" s="207" t="s">
        <v>245</v>
      </c>
      <c r="J21111" s="207">
        <v>-842.92</v>
      </c>
      <c r="K21111" s="79" t="str">
        <f>IFERROR(IFERROR(VLOOKUP(I21111,'DE-PARA'!B:D,3,0),VLOOKUP(I21111,'DE-PARA'!C:D,2,0)),"NÃO ENCONTRADO")</f>
        <v>Materiais</v>
      </c>
      <c r="L21111" s="56" t="str">
        <f>VLOOKUP(K21111,'Base -Receita-Despesa'!$B:$AS,1,FALSE)</f>
        <v>Materiais</v>
      </c>
    </row>
    <row r="21112" spans="1:12" x14ac:dyDescent="0.3">
      <c r="A21112" s="286" t="str">
        <f t="shared" si="660"/>
        <v>2020</v>
      </c>
      <c r="B21112" s="205" t="s">
        <v>691</v>
      </c>
      <c r="C21112" s="205" t="s">
        <v>692</v>
      </c>
      <c r="D21112" s="72" t="str">
        <f t="shared" si="659"/>
        <v>nov/2020</v>
      </c>
      <c r="E21112" s="206">
        <v>44147</v>
      </c>
      <c r="F21112" s="205">
        <v>449924</v>
      </c>
      <c r="G21112" s="205" t="s">
        <v>287</v>
      </c>
      <c r="H21112" s="207" t="s">
        <v>1039</v>
      </c>
      <c r="I21112" s="207" t="s">
        <v>245</v>
      </c>
      <c r="J21112" s="207">
        <v>-842.92</v>
      </c>
      <c r="K21112" s="79" t="str">
        <f>IFERROR(IFERROR(VLOOKUP(I21112,'DE-PARA'!B:D,3,0),VLOOKUP(I21112,'DE-PARA'!C:D,2,0)),"NÃO ENCONTRADO")</f>
        <v>Materiais</v>
      </c>
      <c r="L21112" s="56" t="str">
        <f>VLOOKUP(K21112,'Base -Receita-Despesa'!$B:$AS,1,FALSE)</f>
        <v>Materiais</v>
      </c>
    </row>
    <row r="21113" spans="1:12" x14ac:dyDescent="0.3">
      <c r="A21113" s="286" t="str">
        <f t="shared" si="660"/>
        <v>2020</v>
      </c>
      <c r="B21113" s="205" t="s">
        <v>691</v>
      </c>
      <c r="C21113" s="205" t="s">
        <v>692</v>
      </c>
      <c r="D21113" s="72" t="str">
        <f t="shared" si="659"/>
        <v>nov/2020</v>
      </c>
      <c r="E21113" s="206">
        <v>44147</v>
      </c>
      <c r="F21113" s="205">
        <v>452830</v>
      </c>
      <c r="G21113" s="205" t="s">
        <v>287</v>
      </c>
      <c r="H21113" s="207" t="s">
        <v>1039</v>
      </c>
      <c r="I21113" s="207" t="s">
        <v>245</v>
      </c>
      <c r="J21113" s="207">
        <v>-842.92</v>
      </c>
      <c r="K21113" s="79" t="str">
        <f>IFERROR(IFERROR(VLOOKUP(I21113,'DE-PARA'!B:D,3,0),VLOOKUP(I21113,'DE-PARA'!C:D,2,0)),"NÃO ENCONTRADO")</f>
        <v>Materiais</v>
      </c>
      <c r="L21113" s="56" t="str">
        <f>VLOOKUP(K21113,'Base -Receita-Despesa'!$B:$AS,1,FALSE)</f>
        <v>Materiais</v>
      </c>
    </row>
    <row r="21114" spans="1:12" x14ac:dyDescent="0.3">
      <c r="A21114" s="286" t="str">
        <f t="shared" si="660"/>
        <v>2020</v>
      </c>
      <c r="B21114" s="205" t="s">
        <v>691</v>
      </c>
      <c r="C21114" s="205" t="s">
        <v>692</v>
      </c>
      <c r="D21114" s="72" t="str">
        <f t="shared" si="659"/>
        <v>nov/2020</v>
      </c>
      <c r="E21114" s="206">
        <v>44147</v>
      </c>
      <c r="F21114" s="205">
        <v>452903</v>
      </c>
      <c r="G21114" s="205" t="s">
        <v>287</v>
      </c>
      <c r="H21114" s="207" t="s">
        <v>1039</v>
      </c>
      <c r="I21114" s="207" t="s">
        <v>245</v>
      </c>
      <c r="J21114" s="207">
        <v>-842.92</v>
      </c>
      <c r="K21114" s="79" t="str">
        <f>IFERROR(IFERROR(VLOOKUP(I21114,'DE-PARA'!B:D,3,0),VLOOKUP(I21114,'DE-PARA'!C:D,2,0)),"NÃO ENCONTRADO")</f>
        <v>Materiais</v>
      </c>
      <c r="L21114" s="56" t="str">
        <f>VLOOKUP(K21114,'Base -Receita-Despesa'!$B:$AS,1,FALSE)</f>
        <v>Materiais</v>
      </c>
    </row>
    <row r="21115" spans="1:12" x14ac:dyDescent="0.3">
      <c r="A21115" s="286" t="str">
        <f t="shared" si="660"/>
        <v>2020</v>
      </c>
      <c r="B21115" s="205" t="s">
        <v>691</v>
      </c>
      <c r="C21115" s="205" t="s">
        <v>692</v>
      </c>
      <c r="D21115" s="72" t="str">
        <f t="shared" si="659"/>
        <v>nov/2020</v>
      </c>
      <c r="E21115" s="206">
        <v>44147</v>
      </c>
      <c r="F21115" s="205">
        <v>450517</v>
      </c>
      <c r="G21115" s="205" t="s">
        <v>287</v>
      </c>
      <c r="H21115" s="207" t="s">
        <v>1039</v>
      </c>
      <c r="I21115" s="207" t="s">
        <v>245</v>
      </c>
      <c r="J21115" s="207">
        <v>-890.23</v>
      </c>
      <c r="K21115" s="79" t="str">
        <f>IFERROR(IFERROR(VLOOKUP(I21115,'DE-PARA'!B:D,3,0),VLOOKUP(I21115,'DE-PARA'!C:D,2,0)),"NÃO ENCONTRADO")</f>
        <v>Materiais</v>
      </c>
      <c r="L21115" s="56" t="str">
        <f>VLOOKUP(K21115,'Base -Receita-Despesa'!$B:$AS,1,FALSE)</f>
        <v>Materiais</v>
      </c>
    </row>
    <row r="21116" spans="1:12" x14ac:dyDescent="0.3">
      <c r="A21116" s="286" t="str">
        <f t="shared" si="660"/>
        <v>2020</v>
      </c>
      <c r="B21116" s="205" t="s">
        <v>691</v>
      </c>
      <c r="C21116" s="205" t="s">
        <v>692</v>
      </c>
      <c r="D21116" s="72" t="str">
        <f t="shared" si="659"/>
        <v>nov/2020</v>
      </c>
      <c r="E21116" s="206">
        <v>44147</v>
      </c>
      <c r="F21116" s="205">
        <v>453794</v>
      </c>
      <c r="G21116" s="205" t="s">
        <v>287</v>
      </c>
      <c r="H21116" s="207" t="s">
        <v>1039</v>
      </c>
      <c r="I21116" s="207" t="s">
        <v>245</v>
      </c>
      <c r="J21116" s="207">
        <v>-890.23</v>
      </c>
      <c r="K21116" s="79" t="str">
        <f>IFERROR(IFERROR(VLOOKUP(I21116,'DE-PARA'!B:D,3,0),VLOOKUP(I21116,'DE-PARA'!C:D,2,0)),"NÃO ENCONTRADO")</f>
        <v>Materiais</v>
      </c>
      <c r="L21116" s="56" t="str">
        <f>VLOOKUP(K21116,'Base -Receita-Despesa'!$B:$AS,1,FALSE)</f>
        <v>Materiais</v>
      </c>
    </row>
    <row r="21117" spans="1:12" x14ac:dyDescent="0.3">
      <c r="A21117" s="286" t="str">
        <f t="shared" si="660"/>
        <v>2020</v>
      </c>
      <c r="B21117" s="205" t="s">
        <v>691</v>
      </c>
      <c r="C21117" s="205" t="s">
        <v>692</v>
      </c>
      <c r="D21117" s="72" t="str">
        <f t="shared" si="659"/>
        <v>nov/2020</v>
      </c>
      <c r="E21117" s="206">
        <v>44147</v>
      </c>
      <c r="F21117" s="205">
        <v>452876</v>
      </c>
      <c r="G21117" s="205" t="s">
        <v>287</v>
      </c>
      <c r="H21117" s="207" t="s">
        <v>1039</v>
      </c>
      <c r="I21117" s="207" t="s">
        <v>245</v>
      </c>
      <c r="J21117" s="207">
        <v>-976.89</v>
      </c>
      <c r="K21117" s="79" t="str">
        <f>IFERROR(IFERROR(VLOOKUP(I21117,'DE-PARA'!B:D,3,0),VLOOKUP(I21117,'DE-PARA'!C:D,2,0)),"NÃO ENCONTRADO")</f>
        <v>Materiais</v>
      </c>
      <c r="L21117" s="56" t="str">
        <f>VLOOKUP(K21117,'Base -Receita-Despesa'!$B:$AS,1,FALSE)</f>
        <v>Materiais</v>
      </c>
    </row>
    <row r="21118" spans="1:12" x14ac:dyDescent="0.3">
      <c r="A21118" s="286" t="str">
        <f t="shared" si="660"/>
        <v>2020</v>
      </c>
      <c r="B21118" s="205" t="s">
        <v>691</v>
      </c>
      <c r="C21118" s="205" t="s">
        <v>692</v>
      </c>
      <c r="D21118" s="72" t="str">
        <f t="shared" si="659"/>
        <v>nov/2020</v>
      </c>
      <c r="E21118" s="206">
        <v>44147</v>
      </c>
      <c r="F21118" s="205">
        <v>452826</v>
      </c>
      <c r="G21118" s="205" t="s">
        <v>287</v>
      </c>
      <c r="H21118" s="207" t="s">
        <v>1039</v>
      </c>
      <c r="I21118" s="207" t="s">
        <v>245</v>
      </c>
      <c r="J21118" s="207">
        <v>-976.89</v>
      </c>
      <c r="K21118" s="79" t="str">
        <f>IFERROR(IFERROR(VLOOKUP(I21118,'DE-PARA'!B:D,3,0),VLOOKUP(I21118,'DE-PARA'!C:D,2,0)),"NÃO ENCONTRADO")</f>
        <v>Materiais</v>
      </c>
      <c r="L21118" s="56" t="str">
        <f>VLOOKUP(K21118,'Base -Receita-Despesa'!$B:$AS,1,FALSE)</f>
        <v>Materiais</v>
      </c>
    </row>
    <row r="21119" spans="1:12" x14ac:dyDescent="0.3">
      <c r="A21119" s="286" t="str">
        <f t="shared" si="660"/>
        <v>2020</v>
      </c>
      <c r="B21119" s="205" t="s">
        <v>691</v>
      </c>
      <c r="C21119" s="205" t="s">
        <v>692</v>
      </c>
      <c r="D21119" s="72" t="str">
        <f t="shared" si="659"/>
        <v>nov/2020</v>
      </c>
      <c r="E21119" s="206">
        <v>44147</v>
      </c>
      <c r="F21119" s="205">
        <v>450908</v>
      </c>
      <c r="G21119" s="205" t="s">
        <v>287</v>
      </c>
      <c r="H21119" s="207" t="s">
        <v>1039</v>
      </c>
      <c r="I21119" s="207" t="s">
        <v>245</v>
      </c>
      <c r="J21119" s="207">
        <v>-986.75</v>
      </c>
      <c r="K21119" s="79" t="str">
        <f>IFERROR(IFERROR(VLOOKUP(I21119,'DE-PARA'!B:D,3,0),VLOOKUP(I21119,'DE-PARA'!C:D,2,0)),"NÃO ENCONTRADO")</f>
        <v>Materiais</v>
      </c>
      <c r="L21119" s="56" t="str">
        <f>VLOOKUP(K21119,'Base -Receita-Despesa'!$B:$AS,1,FALSE)</f>
        <v>Materiais</v>
      </c>
    </row>
    <row r="21120" spans="1:12" x14ac:dyDescent="0.3">
      <c r="A21120" s="286" t="str">
        <f t="shared" si="660"/>
        <v>2020</v>
      </c>
      <c r="B21120" s="205" t="s">
        <v>691</v>
      </c>
      <c r="C21120" s="205" t="s">
        <v>692</v>
      </c>
      <c r="D21120" s="72" t="str">
        <f t="shared" si="659"/>
        <v>nov/2020</v>
      </c>
      <c r="E21120" s="206">
        <v>44147</v>
      </c>
      <c r="F21120" s="205">
        <v>450907</v>
      </c>
      <c r="G21120" s="205" t="s">
        <v>287</v>
      </c>
      <c r="H21120" s="207" t="s">
        <v>1039</v>
      </c>
      <c r="I21120" s="207" t="s">
        <v>245</v>
      </c>
      <c r="J21120" s="207">
        <v>-986.75</v>
      </c>
      <c r="K21120" s="79" t="str">
        <f>IFERROR(IFERROR(VLOOKUP(I21120,'DE-PARA'!B:D,3,0),VLOOKUP(I21120,'DE-PARA'!C:D,2,0)),"NÃO ENCONTRADO")</f>
        <v>Materiais</v>
      </c>
      <c r="L21120" s="56" t="str">
        <f>VLOOKUP(K21120,'Base -Receita-Despesa'!$B:$AS,1,FALSE)</f>
        <v>Materiais</v>
      </c>
    </row>
    <row r="21121" spans="1:12" x14ac:dyDescent="0.3">
      <c r="A21121" s="286" t="str">
        <f t="shared" si="660"/>
        <v>2020</v>
      </c>
      <c r="B21121" s="205" t="s">
        <v>691</v>
      </c>
      <c r="C21121" s="205" t="s">
        <v>692</v>
      </c>
      <c r="D21121" s="72" t="str">
        <f t="shared" si="659"/>
        <v>nov/2020</v>
      </c>
      <c r="E21121" s="206">
        <v>44147</v>
      </c>
      <c r="F21121" s="205">
        <v>452825</v>
      </c>
      <c r="G21121" s="205" t="s">
        <v>287</v>
      </c>
      <c r="H21121" s="207" t="s">
        <v>1039</v>
      </c>
      <c r="I21121" s="207" t="s">
        <v>245</v>
      </c>
      <c r="J21121" s="207">
        <v>-986.75</v>
      </c>
      <c r="K21121" s="79" t="str">
        <f>IFERROR(IFERROR(VLOOKUP(I21121,'DE-PARA'!B:D,3,0),VLOOKUP(I21121,'DE-PARA'!C:D,2,0)),"NÃO ENCONTRADO")</f>
        <v>Materiais</v>
      </c>
      <c r="L21121" s="56" t="str">
        <f>VLOOKUP(K21121,'Base -Receita-Despesa'!$B:$AS,1,FALSE)</f>
        <v>Materiais</v>
      </c>
    </row>
    <row r="21122" spans="1:12" x14ac:dyDescent="0.3">
      <c r="A21122" s="286" t="str">
        <f t="shared" si="660"/>
        <v>2020</v>
      </c>
      <c r="B21122" s="205" t="s">
        <v>691</v>
      </c>
      <c r="C21122" s="205" t="s">
        <v>692</v>
      </c>
      <c r="D21122" s="72" t="str">
        <f t="shared" si="659"/>
        <v>nov/2020</v>
      </c>
      <c r="E21122" s="206">
        <v>44147</v>
      </c>
      <c r="F21122" s="205">
        <v>452880</v>
      </c>
      <c r="G21122" s="205" t="s">
        <v>287</v>
      </c>
      <c r="H21122" s="207" t="s">
        <v>1039</v>
      </c>
      <c r="I21122" s="207" t="s">
        <v>245</v>
      </c>
      <c r="J21122" s="207">
        <v>-986.75</v>
      </c>
      <c r="K21122" s="79" t="str">
        <f>IFERROR(IFERROR(VLOOKUP(I21122,'DE-PARA'!B:D,3,0),VLOOKUP(I21122,'DE-PARA'!C:D,2,0)),"NÃO ENCONTRADO")</f>
        <v>Materiais</v>
      </c>
      <c r="L21122" s="56" t="str">
        <f>VLOOKUP(K21122,'Base -Receita-Despesa'!$B:$AS,1,FALSE)</f>
        <v>Materiais</v>
      </c>
    </row>
    <row r="21123" spans="1:12" x14ac:dyDescent="0.3">
      <c r="A21123" s="286" t="str">
        <f t="shared" si="660"/>
        <v>2020</v>
      </c>
      <c r="B21123" s="205" t="s">
        <v>691</v>
      </c>
      <c r="C21123" s="205" t="s">
        <v>692</v>
      </c>
      <c r="D21123" s="72" t="str">
        <f t="shared" si="659"/>
        <v>nov/2020</v>
      </c>
      <c r="E21123" s="206">
        <v>44147</v>
      </c>
      <c r="F21123" s="205">
        <v>453793</v>
      </c>
      <c r="G21123" s="205" t="s">
        <v>287</v>
      </c>
      <c r="H21123" s="207" t="s">
        <v>1039</v>
      </c>
      <c r="I21123" s="207" t="s">
        <v>245</v>
      </c>
      <c r="J21123" s="207">
        <v>-986.75</v>
      </c>
      <c r="K21123" s="79" t="str">
        <f>IFERROR(IFERROR(VLOOKUP(I21123,'DE-PARA'!B:D,3,0),VLOOKUP(I21123,'DE-PARA'!C:D,2,0)),"NÃO ENCONTRADO")</f>
        <v>Materiais</v>
      </c>
      <c r="L21123" s="56" t="str">
        <f>VLOOKUP(K21123,'Base -Receita-Despesa'!$B:$AS,1,FALSE)</f>
        <v>Materiais</v>
      </c>
    </row>
    <row r="21124" spans="1:12" x14ac:dyDescent="0.3">
      <c r="A21124" s="286" t="str">
        <f t="shared" si="660"/>
        <v>2020</v>
      </c>
      <c r="B21124" s="205" t="s">
        <v>691</v>
      </c>
      <c r="C21124" s="205" t="s">
        <v>692</v>
      </c>
      <c r="D21124" s="72" t="str">
        <f t="shared" ref="D21124:D21187" si="661">TEXT(E21124,"mmm/aaaa")</f>
        <v>nov/2020</v>
      </c>
      <c r="E21124" s="206">
        <v>44147</v>
      </c>
      <c r="F21124" s="205">
        <v>452836</v>
      </c>
      <c r="G21124" s="205" t="s">
        <v>287</v>
      </c>
      <c r="H21124" s="207" t="s">
        <v>1039</v>
      </c>
      <c r="I21124" s="207" t="s">
        <v>245</v>
      </c>
      <c r="J21124" s="207">
        <v>-986.75</v>
      </c>
      <c r="K21124" s="79" t="str">
        <f>IFERROR(IFERROR(VLOOKUP(I21124,'DE-PARA'!B:D,3,0),VLOOKUP(I21124,'DE-PARA'!C:D,2,0)),"NÃO ENCONTRADO")</f>
        <v>Materiais</v>
      </c>
      <c r="L21124" s="56" t="str">
        <f>VLOOKUP(K21124,'Base -Receita-Despesa'!$B:$AS,1,FALSE)</f>
        <v>Materiais</v>
      </c>
    </row>
    <row r="21125" spans="1:12" x14ac:dyDescent="0.3">
      <c r="A21125" s="286" t="str">
        <f t="shared" si="660"/>
        <v>2020</v>
      </c>
      <c r="B21125" s="205" t="s">
        <v>691</v>
      </c>
      <c r="C21125" s="205" t="s">
        <v>692</v>
      </c>
      <c r="D21125" s="72" t="str">
        <f t="shared" si="661"/>
        <v>nov/2020</v>
      </c>
      <c r="E21125" s="206">
        <v>44147</v>
      </c>
      <c r="F21125" s="205">
        <v>453818</v>
      </c>
      <c r="G21125" s="205" t="s">
        <v>287</v>
      </c>
      <c r="H21125" s="207" t="s">
        <v>1039</v>
      </c>
      <c r="I21125" s="207" t="s">
        <v>245</v>
      </c>
      <c r="J21125" s="207">
        <v>-986.75</v>
      </c>
      <c r="K21125" s="79" t="str">
        <f>IFERROR(IFERROR(VLOOKUP(I21125,'DE-PARA'!B:D,3,0),VLOOKUP(I21125,'DE-PARA'!C:D,2,0)),"NÃO ENCONTRADO")</f>
        <v>Materiais</v>
      </c>
      <c r="L21125" s="56" t="str">
        <f>VLOOKUP(K21125,'Base -Receita-Despesa'!$B:$AS,1,FALSE)</f>
        <v>Materiais</v>
      </c>
    </row>
    <row r="21126" spans="1:12" x14ac:dyDescent="0.3">
      <c r="A21126" s="286" t="str">
        <f t="shared" si="660"/>
        <v>2020</v>
      </c>
      <c r="B21126" s="205" t="s">
        <v>691</v>
      </c>
      <c r="C21126" s="205" t="s">
        <v>692</v>
      </c>
      <c r="D21126" s="72" t="str">
        <f t="shared" si="661"/>
        <v>nov/2020</v>
      </c>
      <c r="E21126" s="206">
        <v>44147</v>
      </c>
      <c r="F21126" s="205">
        <v>453817</v>
      </c>
      <c r="G21126" s="205" t="s">
        <v>287</v>
      </c>
      <c r="H21126" s="207" t="s">
        <v>1039</v>
      </c>
      <c r="I21126" s="207" t="s">
        <v>245</v>
      </c>
      <c r="J21126" s="207">
        <v>-986.75</v>
      </c>
      <c r="K21126" s="79" t="str">
        <f>IFERROR(IFERROR(VLOOKUP(I21126,'DE-PARA'!B:D,3,0),VLOOKUP(I21126,'DE-PARA'!C:D,2,0)),"NÃO ENCONTRADO")</f>
        <v>Materiais</v>
      </c>
      <c r="L21126" s="56" t="str">
        <f>VLOOKUP(K21126,'Base -Receita-Despesa'!$B:$AS,1,FALSE)</f>
        <v>Materiais</v>
      </c>
    </row>
    <row r="21127" spans="1:12" x14ac:dyDescent="0.3">
      <c r="A21127" s="286" t="str">
        <f t="shared" si="660"/>
        <v>2020</v>
      </c>
      <c r="B21127" s="205" t="s">
        <v>691</v>
      </c>
      <c r="C21127" s="205" t="s">
        <v>692</v>
      </c>
      <c r="D21127" s="72" t="str">
        <f t="shared" si="661"/>
        <v>nov/2020</v>
      </c>
      <c r="E21127" s="206">
        <v>44147</v>
      </c>
      <c r="F21127" s="205">
        <v>450857</v>
      </c>
      <c r="G21127" s="205" t="s">
        <v>287</v>
      </c>
      <c r="H21127" s="207" t="s">
        <v>1039</v>
      </c>
      <c r="I21127" s="207" t="s">
        <v>245</v>
      </c>
      <c r="J21127" s="208">
        <v>-1000.56</v>
      </c>
      <c r="K21127" s="79" t="str">
        <f>IFERROR(IFERROR(VLOOKUP(I21127,'DE-PARA'!B:D,3,0),VLOOKUP(I21127,'DE-PARA'!C:D,2,0)),"NÃO ENCONTRADO")</f>
        <v>Materiais</v>
      </c>
      <c r="L21127" s="56" t="str">
        <f>VLOOKUP(K21127,'Base -Receita-Despesa'!$B:$AS,1,FALSE)</f>
        <v>Materiais</v>
      </c>
    </row>
    <row r="21128" spans="1:12" x14ac:dyDescent="0.3">
      <c r="A21128" s="286" t="str">
        <f t="shared" si="660"/>
        <v>2020</v>
      </c>
      <c r="B21128" s="205" t="s">
        <v>691</v>
      </c>
      <c r="C21128" s="205" t="s">
        <v>692</v>
      </c>
      <c r="D21128" s="72" t="str">
        <f t="shared" si="661"/>
        <v>nov/2020</v>
      </c>
      <c r="E21128" s="206">
        <v>44147</v>
      </c>
      <c r="F21128" s="205">
        <v>450508</v>
      </c>
      <c r="G21128" s="205" t="s">
        <v>287</v>
      </c>
      <c r="H21128" s="207" t="s">
        <v>1039</v>
      </c>
      <c r="I21128" s="207" t="s">
        <v>245</v>
      </c>
      <c r="J21128" s="208">
        <v>-1008</v>
      </c>
      <c r="K21128" s="79" t="str">
        <f>IFERROR(IFERROR(VLOOKUP(I21128,'DE-PARA'!B:D,3,0),VLOOKUP(I21128,'DE-PARA'!C:D,2,0)),"NÃO ENCONTRADO")</f>
        <v>Materiais</v>
      </c>
      <c r="L21128" s="56" t="str">
        <f>VLOOKUP(K21128,'Base -Receita-Despesa'!$B:$AS,1,FALSE)</f>
        <v>Materiais</v>
      </c>
    </row>
    <row r="21129" spans="1:12" x14ac:dyDescent="0.3">
      <c r="A21129" s="286" t="str">
        <f t="shared" si="660"/>
        <v>2020</v>
      </c>
      <c r="B21129" s="205" t="s">
        <v>691</v>
      </c>
      <c r="C21129" s="205" t="s">
        <v>692</v>
      </c>
      <c r="D21129" s="72" t="str">
        <f t="shared" si="661"/>
        <v>nov/2020</v>
      </c>
      <c r="E21129" s="206">
        <v>44147</v>
      </c>
      <c r="F21129" s="205">
        <v>450875</v>
      </c>
      <c r="G21129" s="205" t="s">
        <v>287</v>
      </c>
      <c r="H21129" s="207" t="s">
        <v>1039</v>
      </c>
      <c r="I21129" s="207" t="s">
        <v>245</v>
      </c>
      <c r="J21129" s="208">
        <v>-1008</v>
      </c>
      <c r="K21129" s="79" t="str">
        <f>IFERROR(IFERROR(VLOOKUP(I21129,'DE-PARA'!B:D,3,0),VLOOKUP(I21129,'DE-PARA'!C:D,2,0)),"NÃO ENCONTRADO")</f>
        <v>Materiais</v>
      </c>
      <c r="L21129" s="56" t="str">
        <f>VLOOKUP(K21129,'Base -Receita-Despesa'!$B:$AS,1,FALSE)</f>
        <v>Materiais</v>
      </c>
    </row>
    <row r="21130" spans="1:12" x14ac:dyDescent="0.3">
      <c r="A21130" s="286" t="str">
        <f t="shared" si="660"/>
        <v>2020</v>
      </c>
      <c r="B21130" s="205" t="s">
        <v>691</v>
      </c>
      <c r="C21130" s="205" t="s">
        <v>692</v>
      </c>
      <c r="D21130" s="72" t="str">
        <f t="shared" si="661"/>
        <v>nov/2020</v>
      </c>
      <c r="E21130" s="206">
        <v>44147</v>
      </c>
      <c r="F21130" s="205">
        <v>452840</v>
      </c>
      <c r="G21130" s="205" t="s">
        <v>287</v>
      </c>
      <c r="H21130" s="207" t="s">
        <v>1039</v>
      </c>
      <c r="I21130" s="207" t="s">
        <v>245</v>
      </c>
      <c r="J21130" s="208">
        <v>-1008</v>
      </c>
      <c r="K21130" s="79" t="str">
        <f>IFERROR(IFERROR(VLOOKUP(I21130,'DE-PARA'!B:D,3,0),VLOOKUP(I21130,'DE-PARA'!C:D,2,0)),"NÃO ENCONTRADO")</f>
        <v>Materiais</v>
      </c>
      <c r="L21130" s="56" t="str">
        <f>VLOOKUP(K21130,'Base -Receita-Despesa'!$B:$AS,1,FALSE)</f>
        <v>Materiais</v>
      </c>
    </row>
    <row r="21131" spans="1:12" x14ac:dyDescent="0.3">
      <c r="A21131" s="286" t="str">
        <f t="shared" si="660"/>
        <v>2020</v>
      </c>
      <c r="B21131" s="205" t="s">
        <v>691</v>
      </c>
      <c r="C21131" s="205" t="s">
        <v>692</v>
      </c>
      <c r="D21131" s="72" t="str">
        <f t="shared" si="661"/>
        <v>nov/2020</v>
      </c>
      <c r="E21131" s="206">
        <v>44147</v>
      </c>
      <c r="F21131" s="205">
        <v>450526</v>
      </c>
      <c r="G21131" s="205" t="s">
        <v>287</v>
      </c>
      <c r="H21131" s="207" t="s">
        <v>1039</v>
      </c>
      <c r="I21131" s="207" t="s">
        <v>245</v>
      </c>
      <c r="J21131" s="208">
        <v>-1047.51</v>
      </c>
      <c r="K21131" s="79" t="str">
        <f>IFERROR(IFERROR(VLOOKUP(I21131,'DE-PARA'!B:D,3,0),VLOOKUP(I21131,'DE-PARA'!C:D,2,0)),"NÃO ENCONTRADO")</f>
        <v>Materiais</v>
      </c>
      <c r="L21131" s="56" t="str">
        <f>VLOOKUP(K21131,'Base -Receita-Despesa'!$B:$AS,1,FALSE)</f>
        <v>Materiais</v>
      </c>
    </row>
    <row r="21132" spans="1:12" x14ac:dyDescent="0.3">
      <c r="A21132" s="286" t="str">
        <f t="shared" si="660"/>
        <v>2020</v>
      </c>
      <c r="B21132" s="205" t="s">
        <v>691</v>
      </c>
      <c r="C21132" s="205" t="s">
        <v>692</v>
      </c>
      <c r="D21132" s="72" t="str">
        <f t="shared" si="661"/>
        <v>nov/2020</v>
      </c>
      <c r="E21132" s="206">
        <v>44147</v>
      </c>
      <c r="F21132" s="205">
        <v>453195</v>
      </c>
      <c r="G21132" s="205" t="s">
        <v>287</v>
      </c>
      <c r="H21132" s="207" t="s">
        <v>1039</v>
      </c>
      <c r="I21132" s="207" t="s">
        <v>245</v>
      </c>
      <c r="J21132" s="208">
        <v>-1047.51</v>
      </c>
      <c r="K21132" s="79" t="str">
        <f>IFERROR(IFERROR(VLOOKUP(I21132,'DE-PARA'!B:D,3,0),VLOOKUP(I21132,'DE-PARA'!C:D,2,0)),"NÃO ENCONTRADO")</f>
        <v>Materiais</v>
      </c>
      <c r="L21132" s="56" t="str">
        <f>VLOOKUP(K21132,'Base -Receita-Despesa'!$B:$AS,1,FALSE)</f>
        <v>Materiais</v>
      </c>
    </row>
    <row r="21133" spans="1:12" x14ac:dyDescent="0.3">
      <c r="A21133" s="286" t="str">
        <f t="shared" si="660"/>
        <v>2020</v>
      </c>
      <c r="B21133" s="205" t="s">
        <v>691</v>
      </c>
      <c r="C21133" s="205" t="s">
        <v>692</v>
      </c>
      <c r="D21133" s="72" t="str">
        <f t="shared" si="661"/>
        <v>nov/2020</v>
      </c>
      <c r="E21133" s="206">
        <v>44147</v>
      </c>
      <c r="F21133" s="205">
        <v>452881</v>
      </c>
      <c r="G21133" s="205" t="s">
        <v>287</v>
      </c>
      <c r="H21133" s="207" t="s">
        <v>1039</v>
      </c>
      <c r="I21133" s="207" t="s">
        <v>245</v>
      </c>
      <c r="J21133" s="208">
        <v>-1113.05</v>
      </c>
      <c r="K21133" s="79" t="str">
        <f>IFERROR(IFERROR(VLOOKUP(I21133,'DE-PARA'!B:D,3,0),VLOOKUP(I21133,'DE-PARA'!C:D,2,0)),"NÃO ENCONTRADO")</f>
        <v>Materiais</v>
      </c>
      <c r="L21133" s="56" t="str">
        <f>VLOOKUP(K21133,'Base -Receita-Despesa'!$B:$AS,1,FALSE)</f>
        <v>Materiais</v>
      </c>
    </row>
    <row r="21134" spans="1:12" x14ac:dyDescent="0.3">
      <c r="A21134" s="286" t="str">
        <f t="shared" si="660"/>
        <v>2020</v>
      </c>
      <c r="B21134" s="205" t="s">
        <v>691</v>
      </c>
      <c r="C21134" s="205" t="s">
        <v>692</v>
      </c>
      <c r="D21134" s="72" t="str">
        <f t="shared" si="661"/>
        <v>nov/2020</v>
      </c>
      <c r="E21134" s="206">
        <v>44147</v>
      </c>
      <c r="F21134" s="205">
        <v>452845</v>
      </c>
      <c r="G21134" s="205" t="s">
        <v>287</v>
      </c>
      <c r="H21134" s="207" t="s">
        <v>1039</v>
      </c>
      <c r="I21134" s="207" t="s">
        <v>245</v>
      </c>
      <c r="J21134" s="208">
        <v>-1152.18</v>
      </c>
      <c r="K21134" s="79" t="str">
        <f>IFERROR(IFERROR(VLOOKUP(I21134,'DE-PARA'!B:D,3,0),VLOOKUP(I21134,'DE-PARA'!C:D,2,0)),"NÃO ENCONTRADO")</f>
        <v>Materiais</v>
      </c>
      <c r="L21134" s="56" t="str">
        <f>VLOOKUP(K21134,'Base -Receita-Despesa'!$B:$AS,1,FALSE)</f>
        <v>Materiais</v>
      </c>
    </row>
    <row r="21135" spans="1:12" x14ac:dyDescent="0.3">
      <c r="A21135" s="286" t="str">
        <f t="shared" si="660"/>
        <v>2020</v>
      </c>
      <c r="B21135" s="205" t="s">
        <v>691</v>
      </c>
      <c r="C21135" s="205" t="s">
        <v>692</v>
      </c>
      <c r="D21135" s="72" t="str">
        <f t="shared" si="661"/>
        <v>nov/2020</v>
      </c>
      <c r="E21135" s="206">
        <v>44147</v>
      </c>
      <c r="F21135" s="205">
        <v>450506</v>
      </c>
      <c r="G21135" s="205" t="s">
        <v>287</v>
      </c>
      <c r="H21135" s="207" t="s">
        <v>1039</v>
      </c>
      <c r="I21135" s="207" t="s">
        <v>245</v>
      </c>
      <c r="J21135" s="208">
        <v>-1166.5999999999999</v>
      </c>
      <c r="K21135" s="79" t="str">
        <f>IFERROR(IFERROR(VLOOKUP(I21135,'DE-PARA'!B:D,3,0),VLOOKUP(I21135,'DE-PARA'!C:D,2,0)),"NÃO ENCONTRADO")</f>
        <v>Materiais</v>
      </c>
      <c r="L21135" s="56" t="str">
        <f>VLOOKUP(K21135,'Base -Receita-Despesa'!$B:$AS,1,FALSE)</f>
        <v>Materiais</v>
      </c>
    </row>
    <row r="21136" spans="1:12" x14ac:dyDescent="0.3">
      <c r="A21136" s="286" t="str">
        <f t="shared" si="660"/>
        <v>2020</v>
      </c>
      <c r="B21136" s="205" t="s">
        <v>691</v>
      </c>
      <c r="C21136" s="205" t="s">
        <v>692</v>
      </c>
      <c r="D21136" s="72" t="str">
        <f t="shared" si="661"/>
        <v>nov/2020</v>
      </c>
      <c r="E21136" s="206">
        <v>44147</v>
      </c>
      <c r="F21136" s="205">
        <v>452843</v>
      </c>
      <c r="G21136" s="205" t="s">
        <v>287</v>
      </c>
      <c r="H21136" s="207" t="s">
        <v>1039</v>
      </c>
      <c r="I21136" s="207" t="s">
        <v>245</v>
      </c>
      <c r="J21136" s="208">
        <v>-1215.94</v>
      </c>
      <c r="K21136" s="79" t="str">
        <f>IFERROR(IFERROR(VLOOKUP(I21136,'DE-PARA'!B:D,3,0),VLOOKUP(I21136,'DE-PARA'!C:D,2,0)),"NÃO ENCONTRADO")</f>
        <v>Materiais</v>
      </c>
      <c r="L21136" s="56" t="str">
        <f>VLOOKUP(K21136,'Base -Receita-Despesa'!$B:$AS,1,FALSE)</f>
        <v>Materiais</v>
      </c>
    </row>
    <row r="21137" spans="1:12" x14ac:dyDescent="0.3">
      <c r="A21137" s="286" t="str">
        <f t="shared" si="660"/>
        <v>2020</v>
      </c>
      <c r="B21137" s="205" t="s">
        <v>691</v>
      </c>
      <c r="C21137" s="205" t="s">
        <v>692</v>
      </c>
      <c r="D21137" s="72" t="str">
        <f t="shared" si="661"/>
        <v>nov/2020</v>
      </c>
      <c r="E21137" s="206">
        <v>44147</v>
      </c>
      <c r="F21137" s="205">
        <v>450499</v>
      </c>
      <c r="G21137" s="205" t="s">
        <v>287</v>
      </c>
      <c r="H21137" s="207" t="s">
        <v>1039</v>
      </c>
      <c r="I21137" s="207" t="s">
        <v>245</v>
      </c>
      <c r="J21137" s="208">
        <v>-1215.94</v>
      </c>
      <c r="K21137" s="79" t="str">
        <f>IFERROR(IFERROR(VLOOKUP(I21137,'DE-PARA'!B:D,3,0),VLOOKUP(I21137,'DE-PARA'!C:D,2,0)),"NÃO ENCONTRADO")</f>
        <v>Materiais</v>
      </c>
      <c r="L21137" s="56" t="str">
        <f>VLOOKUP(K21137,'Base -Receita-Despesa'!$B:$AS,1,FALSE)</f>
        <v>Materiais</v>
      </c>
    </row>
    <row r="21138" spans="1:12" x14ac:dyDescent="0.3">
      <c r="A21138" s="286" t="str">
        <f t="shared" si="660"/>
        <v>2020</v>
      </c>
      <c r="B21138" s="205" t="s">
        <v>691</v>
      </c>
      <c r="C21138" s="205" t="s">
        <v>692</v>
      </c>
      <c r="D21138" s="72" t="str">
        <f t="shared" si="661"/>
        <v>nov/2020</v>
      </c>
      <c r="E21138" s="206">
        <v>44147</v>
      </c>
      <c r="F21138" s="205">
        <v>450511</v>
      </c>
      <c r="G21138" s="205" t="s">
        <v>287</v>
      </c>
      <c r="H21138" s="207" t="s">
        <v>1039</v>
      </c>
      <c r="I21138" s="207" t="s">
        <v>245</v>
      </c>
      <c r="J21138" s="208">
        <v>-1215.94</v>
      </c>
      <c r="K21138" s="79" t="str">
        <f>IFERROR(IFERROR(VLOOKUP(I21138,'DE-PARA'!B:D,3,0),VLOOKUP(I21138,'DE-PARA'!C:D,2,0)),"NÃO ENCONTRADO")</f>
        <v>Materiais</v>
      </c>
      <c r="L21138" s="56" t="str">
        <f>VLOOKUP(K21138,'Base -Receita-Despesa'!$B:$AS,1,FALSE)</f>
        <v>Materiais</v>
      </c>
    </row>
    <row r="21139" spans="1:12" x14ac:dyDescent="0.3">
      <c r="A21139" s="286" t="str">
        <f t="shared" si="660"/>
        <v>2020</v>
      </c>
      <c r="B21139" s="205" t="s">
        <v>691</v>
      </c>
      <c r="C21139" s="205" t="s">
        <v>692</v>
      </c>
      <c r="D21139" s="72" t="str">
        <f t="shared" si="661"/>
        <v>nov/2020</v>
      </c>
      <c r="E21139" s="206">
        <v>44147</v>
      </c>
      <c r="F21139" s="205">
        <v>449926</v>
      </c>
      <c r="G21139" s="205" t="s">
        <v>287</v>
      </c>
      <c r="H21139" s="207" t="s">
        <v>1039</v>
      </c>
      <c r="I21139" s="207" t="s">
        <v>245</v>
      </c>
      <c r="J21139" s="208">
        <v>-1215.94</v>
      </c>
      <c r="K21139" s="79" t="str">
        <f>IFERROR(IFERROR(VLOOKUP(I21139,'DE-PARA'!B:D,3,0),VLOOKUP(I21139,'DE-PARA'!C:D,2,0)),"NÃO ENCONTRADO")</f>
        <v>Materiais</v>
      </c>
      <c r="L21139" s="56" t="str">
        <f>VLOOKUP(K21139,'Base -Receita-Despesa'!$B:$AS,1,FALSE)</f>
        <v>Materiais</v>
      </c>
    </row>
    <row r="21140" spans="1:12" x14ac:dyDescent="0.3">
      <c r="A21140" s="286" t="str">
        <f t="shared" si="660"/>
        <v>2020</v>
      </c>
      <c r="B21140" s="205" t="s">
        <v>691</v>
      </c>
      <c r="C21140" s="205" t="s">
        <v>692</v>
      </c>
      <c r="D21140" s="72" t="str">
        <f t="shared" si="661"/>
        <v>nov/2020</v>
      </c>
      <c r="E21140" s="206">
        <v>44147</v>
      </c>
      <c r="F21140" s="205">
        <v>449928</v>
      </c>
      <c r="G21140" s="205" t="s">
        <v>287</v>
      </c>
      <c r="H21140" s="207" t="s">
        <v>1039</v>
      </c>
      <c r="I21140" s="207" t="s">
        <v>245</v>
      </c>
      <c r="J21140" s="208">
        <v>-1215.94</v>
      </c>
      <c r="K21140" s="79" t="str">
        <f>IFERROR(IFERROR(VLOOKUP(I21140,'DE-PARA'!B:D,3,0),VLOOKUP(I21140,'DE-PARA'!C:D,2,0)),"NÃO ENCONTRADO")</f>
        <v>Materiais</v>
      </c>
      <c r="L21140" s="56" t="str">
        <f>VLOOKUP(K21140,'Base -Receita-Despesa'!$B:$AS,1,FALSE)</f>
        <v>Materiais</v>
      </c>
    </row>
    <row r="21141" spans="1:12" x14ac:dyDescent="0.3">
      <c r="A21141" s="286" t="str">
        <f t="shared" si="660"/>
        <v>2020</v>
      </c>
      <c r="B21141" s="205" t="s">
        <v>691</v>
      </c>
      <c r="C21141" s="205" t="s">
        <v>692</v>
      </c>
      <c r="D21141" s="72" t="str">
        <f t="shared" si="661"/>
        <v>nov/2020</v>
      </c>
      <c r="E21141" s="206">
        <v>44147</v>
      </c>
      <c r="F21141" s="205">
        <v>452907</v>
      </c>
      <c r="G21141" s="205" t="s">
        <v>287</v>
      </c>
      <c r="H21141" s="207" t="s">
        <v>1039</v>
      </c>
      <c r="I21141" s="207" t="s">
        <v>245</v>
      </c>
      <c r="J21141" s="208">
        <v>-1215.94</v>
      </c>
      <c r="K21141" s="79" t="str">
        <f>IFERROR(IFERROR(VLOOKUP(I21141,'DE-PARA'!B:D,3,0),VLOOKUP(I21141,'DE-PARA'!C:D,2,0)),"NÃO ENCONTRADO")</f>
        <v>Materiais</v>
      </c>
      <c r="L21141" s="56" t="str">
        <f>VLOOKUP(K21141,'Base -Receita-Despesa'!$B:$AS,1,FALSE)</f>
        <v>Materiais</v>
      </c>
    </row>
    <row r="21142" spans="1:12" x14ac:dyDescent="0.3">
      <c r="A21142" s="286" t="str">
        <f t="shared" si="660"/>
        <v>2020</v>
      </c>
      <c r="B21142" s="205" t="s">
        <v>691</v>
      </c>
      <c r="C21142" s="205" t="s">
        <v>692</v>
      </c>
      <c r="D21142" s="72" t="str">
        <f t="shared" si="661"/>
        <v>nov/2020</v>
      </c>
      <c r="E21142" s="206">
        <v>44147</v>
      </c>
      <c r="F21142" s="205">
        <v>453811</v>
      </c>
      <c r="G21142" s="205" t="s">
        <v>287</v>
      </c>
      <c r="H21142" s="207" t="s">
        <v>1039</v>
      </c>
      <c r="I21142" s="207" t="s">
        <v>245</v>
      </c>
      <c r="J21142" s="208">
        <v>-1215.94</v>
      </c>
      <c r="K21142" s="79" t="str">
        <f>IFERROR(IFERROR(VLOOKUP(I21142,'DE-PARA'!B:D,3,0),VLOOKUP(I21142,'DE-PARA'!C:D,2,0)),"NÃO ENCONTRADO")</f>
        <v>Materiais</v>
      </c>
      <c r="L21142" s="56" t="str">
        <f>VLOOKUP(K21142,'Base -Receita-Despesa'!$B:$AS,1,FALSE)</f>
        <v>Materiais</v>
      </c>
    </row>
    <row r="21143" spans="1:12" x14ac:dyDescent="0.3">
      <c r="A21143" s="286" t="str">
        <f t="shared" si="660"/>
        <v>2020</v>
      </c>
      <c r="B21143" s="205" t="s">
        <v>691</v>
      </c>
      <c r="C21143" s="205" t="s">
        <v>692</v>
      </c>
      <c r="D21143" s="72" t="str">
        <f t="shared" si="661"/>
        <v>nov/2020</v>
      </c>
      <c r="E21143" s="206">
        <v>44147</v>
      </c>
      <c r="F21143" s="205">
        <v>453810</v>
      </c>
      <c r="G21143" s="205" t="s">
        <v>287</v>
      </c>
      <c r="H21143" s="207" t="s">
        <v>1039</v>
      </c>
      <c r="I21143" s="207" t="s">
        <v>245</v>
      </c>
      <c r="J21143" s="208">
        <v>-1215.94</v>
      </c>
      <c r="K21143" s="79" t="str">
        <f>IFERROR(IFERROR(VLOOKUP(I21143,'DE-PARA'!B:D,3,0),VLOOKUP(I21143,'DE-PARA'!C:D,2,0)),"NÃO ENCONTRADO")</f>
        <v>Materiais</v>
      </c>
      <c r="L21143" s="56" t="str">
        <f>VLOOKUP(K21143,'Base -Receita-Despesa'!$B:$AS,1,FALSE)</f>
        <v>Materiais</v>
      </c>
    </row>
    <row r="21144" spans="1:12" x14ac:dyDescent="0.3">
      <c r="A21144" s="286" t="str">
        <f t="shared" si="660"/>
        <v>2020</v>
      </c>
      <c r="B21144" s="205" t="s">
        <v>691</v>
      </c>
      <c r="C21144" s="205" t="s">
        <v>692</v>
      </c>
      <c r="D21144" s="72" t="str">
        <f t="shared" si="661"/>
        <v>nov/2020</v>
      </c>
      <c r="E21144" s="206">
        <v>44147</v>
      </c>
      <c r="F21144" s="205">
        <v>453193</v>
      </c>
      <c r="G21144" s="205" t="s">
        <v>287</v>
      </c>
      <c r="H21144" s="207" t="s">
        <v>1039</v>
      </c>
      <c r="I21144" s="207" t="s">
        <v>245</v>
      </c>
      <c r="J21144" s="208">
        <v>-1302.52</v>
      </c>
      <c r="K21144" s="79" t="str">
        <f>IFERROR(IFERROR(VLOOKUP(I21144,'DE-PARA'!B:D,3,0),VLOOKUP(I21144,'DE-PARA'!C:D,2,0)),"NÃO ENCONTRADO")</f>
        <v>Materiais</v>
      </c>
      <c r="L21144" s="56" t="str">
        <f>VLOOKUP(K21144,'Base -Receita-Despesa'!$B:$AS,1,FALSE)</f>
        <v>Materiais</v>
      </c>
    </row>
    <row r="21145" spans="1:12" x14ac:dyDescent="0.3">
      <c r="A21145" s="286" t="str">
        <f t="shared" si="660"/>
        <v>2020</v>
      </c>
      <c r="B21145" s="205" t="s">
        <v>691</v>
      </c>
      <c r="C21145" s="205" t="s">
        <v>692</v>
      </c>
      <c r="D21145" s="72" t="str">
        <f t="shared" si="661"/>
        <v>nov/2020</v>
      </c>
      <c r="E21145" s="206">
        <v>44147</v>
      </c>
      <c r="F21145" s="205">
        <v>452831</v>
      </c>
      <c r="G21145" s="205" t="s">
        <v>287</v>
      </c>
      <c r="H21145" s="207" t="s">
        <v>1039</v>
      </c>
      <c r="I21145" s="207" t="s">
        <v>245</v>
      </c>
      <c r="J21145" s="208">
        <v>-1302.52</v>
      </c>
      <c r="K21145" s="79" t="str">
        <f>IFERROR(IFERROR(VLOOKUP(I21145,'DE-PARA'!B:D,3,0),VLOOKUP(I21145,'DE-PARA'!C:D,2,0)),"NÃO ENCONTRADO")</f>
        <v>Materiais</v>
      </c>
      <c r="L21145" s="56" t="str">
        <f>VLOOKUP(K21145,'Base -Receita-Despesa'!$B:$AS,1,FALSE)</f>
        <v>Materiais</v>
      </c>
    </row>
    <row r="21146" spans="1:12" x14ac:dyDescent="0.3">
      <c r="A21146" s="286" t="str">
        <f t="shared" si="660"/>
        <v>2020</v>
      </c>
      <c r="B21146" s="205" t="s">
        <v>691</v>
      </c>
      <c r="C21146" s="205" t="s">
        <v>692</v>
      </c>
      <c r="D21146" s="72" t="str">
        <f t="shared" si="661"/>
        <v>nov/2020</v>
      </c>
      <c r="E21146" s="206">
        <v>44147</v>
      </c>
      <c r="F21146" s="205">
        <v>81301</v>
      </c>
      <c r="G21146" s="205" t="s">
        <v>287</v>
      </c>
      <c r="H21146" s="207" t="s">
        <v>2780</v>
      </c>
      <c r="I21146" s="207" t="s">
        <v>240</v>
      </c>
      <c r="J21146" s="208">
        <v>-3328</v>
      </c>
      <c r="K21146" s="79" t="str">
        <f>IFERROR(IFERROR(VLOOKUP(I21146,'DE-PARA'!B:D,3,0),VLOOKUP(I21146,'DE-PARA'!C:D,2,0)),"NÃO ENCONTRADO")</f>
        <v>Materiais</v>
      </c>
      <c r="L21146" s="56" t="str">
        <f>VLOOKUP(K21146,'Base -Receita-Despesa'!$B:$AS,1,FALSE)</f>
        <v>Materiais</v>
      </c>
    </row>
    <row r="21147" spans="1:12" x14ac:dyDescent="0.3">
      <c r="A21147" s="286" t="str">
        <f t="shared" si="660"/>
        <v>2020</v>
      </c>
      <c r="B21147" s="205" t="s">
        <v>691</v>
      </c>
      <c r="C21147" s="205" t="s">
        <v>692</v>
      </c>
      <c r="D21147" s="72" t="str">
        <f t="shared" si="661"/>
        <v>nov/2020</v>
      </c>
      <c r="E21147" s="206">
        <v>44147</v>
      </c>
      <c r="F21147" s="205">
        <v>81169</v>
      </c>
      <c r="G21147" s="205" t="s">
        <v>287</v>
      </c>
      <c r="H21147" s="207" t="s">
        <v>2780</v>
      </c>
      <c r="I21147" s="207" t="s">
        <v>240</v>
      </c>
      <c r="J21147" s="208">
        <v>-17831</v>
      </c>
      <c r="K21147" s="79" t="str">
        <f>IFERROR(IFERROR(VLOOKUP(I21147,'DE-PARA'!B:D,3,0),VLOOKUP(I21147,'DE-PARA'!C:D,2,0)),"NÃO ENCONTRADO")</f>
        <v>Materiais</v>
      </c>
      <c r="L21147" s="56" t="str">
        <f>VLOOKUP(K21147,'Base -Receita-Despesa'!$B:$AS,1,FALSE)</f>
        <v>Materiais</v>
      </c>
    </row>
    <row r="21148" spans="1:12" x14ac:dyDescent="0.3">
      <c r="A21148" s="286" t="str">
        <f t="shared" si="660"/>
        <v>2020</v>
      </c>
      <c r="B21148" s="205" t="s">
        <v>691</v>
      </c>
      <c r="C21148" s="205" t="s">
        <v>692</v>
      </c>
      <c r="D21148" s="72" t="str">
        <f t="shared" si="661"/>
        <v>nov/2020</v>
      </c>
      <c r="E21148" s="206">
        <v>44147</v>
      </c>
      <c r="F21148" s="205">
        <v>80465</v>
      </c>
      <c r="G21148" s="205" t="s">
        <v>287</v>
      </c>
      <c r="H21148" s="207" t="s">
        <v>2780</v>
      </c>
      <c r="I21148" s="207" t="s">
        <v>240</v>
      </c>
      <c r="J21148" s="208">
        <v>-7823.5</v>
      </c>
      <c r="K21148" s="79" t="str">
        <f>IFERROR(IFERROR(VLOOKUP(I21148,'DE-PARA'!B:D,3,0),VLOOKUP(I21148,'DE-PARA'!C:D,2,0)),"NÃO ENCONTRADO")</f>
        <v>Materiais</v>
      </c>
      <c r="L21148" s="56" t="str">
        <f>VLOOKUP(K21148,'Base -Receita-Despesa'!$B:$AS,1,FALSE)</f>
        <v>Materiais</v>
      </c>
    </row>
    <row r="21149" spans="1:12" x14ac:dyDescent="0.3">
      <c r="A21149" s="286" t="str">
        <f t="shared" si="660"/>
        <v>2020</v>
      </c>
      <c r="B21149" s="205" t="s">
        <v>691</v>
      </c>
      <c r="C21149" s="205" t="s">
        <v>692</v>
      </c>
      <c r="D21149" s="72" t="str">
        <f t="shared" si="661"/>
        <v>nov/2020</v>
      </c>
      <c r="E21149" s="206">
        <v>44147</v>
      </c>
      <c r="F21149" s="205">
        <v>80464</v>
      </c>
      <c r="G21149" s="205" t="s">
        <v>287</v>
      </c>
      <c r="H21149" s="207" t="s">
        <v>2780</v>
      </c>
      <c r="I21149" s="207" t="s">
        <v>240</v>
      </c>
      <c r="J21149" s="208">
        <v>-4210</v>
      </c>
      <c r="K21149" s="79" t="str">
        <f>IFERROR(IFERROR(VLOOKUP(I21149,'DE-PARA'!B:D,3,0),VLOOKUP(I21149,'DE-PARA'!C:D,2,0)),"NÃO ENCONTRADO")</f>
        <v>Materiais</v>
      </c>
      <c r="L21149" s="56" t="str">
        <f>VLOOKUP(K21149,'Base -Receita-Despesa'!$B:$AS,1,FALSE)</f>
        <v>Materiais</v>
      </c>
    </row>
    <row r="21150" spans="1:12" x14ac:dyDescent="0.3">
      <c r="A21150" s="286" t="str">
        <f t="shared" si="660"/>
        <v>2020</v>
      </c>
      <c r="B21150" s="205" t="s">
        <v>691</v>
      </c>
      <c r="C21150" s="205" t="s">
        <v>692</v>
      </c>
      <c r="D21150" s="72" t="str">
        <f t="shared" si="661"/>
        <v>nov/2020</v>
      </c>
      <c r="E21150" s="206">
        <v>44147</v>
      </c>
      <c r="F21150" s="205" t="s">
        <v>172</v>
      </c>
      <c r="G21150" s="205" t="s">
        <v>287</v>
      </c>
      <c r="H21150" s="207" t="s">
        <v>712</v>
      </c>
      <c r="I21150" s="207" t="s">
        <v>126</v>
      </c>
      <c r="J21150" s="208">
        <v>-10520.44</v>
      </c>
      <c r="K21150" s="79" t="str">
        <f>IFERROR(IFERROR(VLOOKUP(I21150,'DE-PARA'!B:D,3,0),VLOOKUP(I21150,'DE-PARA'!C:D,2,0)),"NÃO ENCONTRADO")</f>
        <v>Rescisões Trabalhistas</v>
      </c>
      <c r="L21150" s="56" t="str">
        <f>VLOOKUP(K21150,'Base -Receita-Despesa'!$B:$AS,1,FALSE)</f>
        <v>Rescisões Trabalhistas</v>
      </c>
    </row>
    <row r="21151" spans="1:12" x14ac:dyDescent="0.3">
      <c r="A21151" s="286" t="str">
        <f t="shared" si="660"/>
        <v>2020</v>
      </c>
      <c r="B21151" s="205" t="s">
        <v>691</v>
      </c>
      <c r="C21151" s="205" t="s">
        <v>692</v>
      </c>
      <c r="D21151" s="72" t="str">
        <f t="shared" si="661"/>
        <v>nov/2020</v>
      </c>
      <c r="E21151" s="206">
        <v>44147</v>
      </c>
      <c r="F21151" s="205" t="s">
        <v>210</v>
      </c>
      <c r="G21151" s="205" t="s">
        <v>287</v>
      </c>
      <c r="H21151" s="207" t="s">
        <v>196</v>
      </c>
      <c r="I21151" s="207" t="s">
        <v>130</v>
      </c>
      <c r="J21151" s="207">
        <v>-10</v>
      </c>
      <c r="K21151" s="79" t="str">
        <f>IFERROR(IFERROR(VLOOKUP(I21151,'DE-PARA'!B:D,3,0),VLOOKUP(I21151,'DE-PARA'!C:D,2,0)),"NÃO ENCONTRADO")</f>
        <v>Outras Saídas</v>
      </c>
      <c r="L21151" s="56" t="str">
        <f>VLOOKUP(K21151,'Base -Receita-Despesa'!$B:$AS,1,FALSE)</f>
        <v>Outras Saídas</v>
      </c>
    </row>
    <row r="21152" spans="1:12" x14ac:dyDescent="0.3">
      <c r="A21152" s="286" t="str">
        <f t="shared" si="660"/>
        <v>2020</v>
      </c>
      <c r="B21152" s="205" t="s">
        <v>691</v>
      </c>
      <c r="C21152" s="205" t="s">
        <v>692</v>
      </c>
      <c r="D21152" s="72" t="str">
        <f t="shared" si="661"/>
        <v>nov/2020</v>
      </c>
      <c r="E21152" s="206">
        <v>44147</v>
      </c>
      <c r="F21152" s="205" t="s">
        <v>210</v>
      </c>
      <c r="G21152" s="205" t="s">
        <v>287</v>
      </c>
      <c r="H21152" s="207" t="s">
        <v>196</v>
      </c>
      <c r="I21152" s="207" t="s">
        <v>130</v>
      </c>
      <c r="J21152" s="207">
        <v>-10</v>
      </c>
      <c r="K21152" s="79" t="str">
        <f>IFERROR(IFERROR(VLOOKUP(I21152,'DE-PARA'!B:D,3,0),VLOOKUP(I21152,'DE-PARA'!C:D,2,0)),"NÃO ENCONTRADO")</f>
        <v>Outras Saídas</v>
      </c>
      <c r="L21152" s="56" t="str">
        <f>VLOOKUP(K21152,'Base -Receita-Despesa'!$B:$AS,1,FALSE)</f>
        <v>Outras Saídas</v>
      </c>
    </row>
    <row r="21153" spans="1:12" x14ac:dyDescent="0.3">
      <c r="A21153" s="286" t="str">
        <f t="shared" si="660"/>
        <v>2020</v>
      </c>
      <c r="B21153" s="205" t="s">
        <v>691</v>
      </c>
      <c r="C21153" s="205" t="s">
        <v>692</v>
      </c>
      <c r="D21153" s="72" t="str">
        <f t="shared" si="661"/>
        <v>nov/2020</v>
      </c>
      <c r="E21153" s="206">
        <v>44147</v>
      </c>
      <c r="F21153" s="205" t="s">
        <v>210</v>
      </c>
      <c r="G21153" s="205" t="s">
        <v>287</v>
      </c>
      <c r="H21153" s="207" t="s">
        <v>196</v>
      </c>
      <c r="I21153" s="207" t="s">
        <v>130</v>
      </c>
      <c r="J21153" s="207">
        <v>-10</v>
      </c>
      <c r="K21153" s="79" t="str">
        <f>IFERROR(IFERROR(VLOOKUP(I21153,'DE-PARA'!B:D,3,0),VLOOKUP(I21153,'DE-PARA'!C:D,2,0)),"NÃO ENCONTRADO")</f>
        <v>Outras Saídas</v>
      </c>
      <c r="L21153" s="56" t="str">
        <f>VLOOKUP(K21153,'Base -Receita-Despesa'!$B:$AS,1,FALSE)</f>
        <v>Outras Saídas</v>
      </c>
    </row>
    <row r="21154" spans="1:12" x14ac:dyDescent="0.3">
      <c r="A21154" s="286" t="str">
        <f t="shared" si="660"/>
        <v>2020</v>
      </c>
      <c r="B21154" s="205" t="s">
        <v>691</v>
      </c>
      <c r="C21154" s="205" t="s">
        <v>692</v>
      </c>
      <c r="D21154" s="72" t="str">
        <f t="shared" si="661"/>
        <v>nov/2020</v>
      </c>
      <c r="E21154" s="206">
        <v>44147</v>
      </c>
      <c r="F21154" s="205" t="s">
        <v>210</v>
      </c>
      <c r="G21154" s="205" t="s">
        <v>287</v>
      </c>
      <c r="H21154" s="207" t="s">
        <v>196</v>
      </c>
      <c r="I21154" s="207" t="s">
        <v>130</v>
      </c>
      <c r="J21154" s="207">
        <v>-10</v>
      </c>
      <c r="K21154" s="79" t="str">
        <f>IFERROR(IFERROR(VLOOKUP(I21154,'DE-PARA'!B:D,3,0),VLOOKUP(I21154,'DE-PARA'!C:D,2,0)),"NÃO ENCONTRADO")</f>
        <v>Outras Saídas</v>
      </c>
      <c r="L21154" s="56" t="str">
        <f>VLOOKUP(K21154,'Base -Receita-Despesa'!$B:$AS,1,FALSE)</f>
        <v>Outras Saídas</v>
      </c>
    </row>
    <row r="21155" spans="1:12" x14ac:dyDescent="0.3">
      <c r="A21155" s="286" t="str">
        <f t="shared" si="660"/>
        <v>2020</v>
      </c>
      <c r="B21155" s="205" t="s">
        <v>691</v>
      </c>
      <c r="C21155" s="205" t="s">
        <v>692</v>
      </c>
      <c r="D21155" s="72" t="str">
        <f t="shared" si="661"/>
        <v>nov/2020</v>
      </c>
      <c r="E21155" s="206">
        <v>44147</v>
      </c>
      <c r="F21155" s="205" t="s">
        <v>210</v>
      </c>
      <c r="G21155" s="205" t="s">
        <v>287</v>
      </c>
      <c r="H21155" s="207" t="s">
        <v>196</v>
      </c>
      <c r="I21155" s="207" t="s">
        <v>130</v>
      </c>
      <c r="J21155" s="207">
        <v>-10</v>
      </c>
      <c r="K21155" s="79" t="str">
        <f>IFERROR(IFERROR(VLOOKUP(I21155,'DE-PARA'!B:D,3,0),VLOOKUP(I21155,'DE-PARA'!C:D,2,0)),"NÃO ENCONTRADO")</f>
        <v>Outras Saídas</v>
      </c>
      <c r="L21155" s="56" t="str">
        <f>VLOOKUP(K21155,'Base -Receita-Despesa'!$B:$AS,1,FALSE)</f>
        <v>Outras Saídas</v>
      </c>
    </row>
    <row r="21156" spans="1:12" x14ac:dyDescent="0.3">
      <c r="A21156" s="286" t="str">
        <f t="shared" si="660"/>
        <v>2020</v>
      </c>
      <c r="B21156" s="205" t="s">
        <v>691</v>
      </c>
      <c r="C21156" s="205" t="s">
        <v>692</v>
      </c>
      <c r="D21156" s="72" t="str">
        <f t="shared" si="661"/>
        <v>nov/2020</v>
      </c>
      <c r="E21156" s="206">
        <v>44147</v>
      </c>
      <c r="F21156" s="205" t="s">
        <v>210</v>
      </c>
      <c r="G21156" s="205" t="s">
        <v>287</v>
      </c>
      <c r="H21156" s="207" t="s">
        <v>196</v>
      </c>
      <c r="I21156" s="207" t="s">
        <v>130</v>
      </c>
      <c r="J21156" s="207">
        <v>-10</v>
      </c>
      <c r="K21156" s="79" t="str">
        <f>IFERROR(IFERROR(VLOOKUP(I21156,'DE-PARA'!B:D,3,0),VLOOKUP(I21156,'DE-PARA'!C:D,2,0)),"NÃO ENCONTRADO")</f>
        <v>Outras Saídas</v>
      </c>
      <c r="L21156" s="56" t="str">
        <f>VLOOKUP(K21156,'Base -Receita-Despesa'!$B:$AS,1,FALSE)</f>
        <v>Outras Saídas</v>
      </c>
    </row>
    <row r="21157" spans="1:12" x14ac:dyDescent="0.3">
      <c r="A21157" s="286" t="str">
        <f t="shared" si="660"/>
        <v>2020</v>
      </c>
      <c r="B21157" s="205" t="s">
        <v>691</v>
      </c>
      <c r="C21157" s="205" t="s">
        <v>692</v>
      </c>
      <c r="D21157" s="72" t="str">
        <f t="shared" si="661"/>
        <v>nov/2020</v>
      </c>
      <c r="E21157" s="206">
        <v>44147</v>
      </c>
      <c r="F21157" s="205" t="s">
        <v>210</v>
      </c>
      <c r="G21157" s="205" t="s">
        <v>287</v>
      </c>
      <c r="H21157" s="207" t="s">
        <v>196</v>
      </c>
      <c r="I21157" s="207" t="s">
        <v>130</v>
      </c>
      <c r="J21157" s="207">
        <v>-10</v>
      </c>
      <c r="K21157" s="79" t="str">
        <f>IFERROR(IFERROR(VLOOKUP(I21157,'DE-PARA'!B:D,3,0),VLOOKUP(I21157,'DE-PARA'!C:D,2,0)),"NÃO ENCONTRADO")</f>
        <v>Outras Saídas</v>
      </c>
      <c r="L21157" s="56" t="str">
        <f>VLOOKUP(K21157,'Base -Receita-Despesa'!$B:$AS,1,FALSE)</f>
        <v>Outras Saídas</v>
      </c>
    </row>
    <row r="21158" spans="1:12" x14ac:dyDescent="0.3">
      <c r="A21158" s="286" t="str">
        <f t="shared" si="660"/>
        <v>2020</v>
      </c>
      <c r="B21158" s="205" t="s">
        <v>691</v>
      </c>
      <c r="C21158" s="205" t="s">
        <v>692</v>
      </c>
      <c r="D21158" s="72" t="str">
        <f t="shared" si="661"/>
        <v>nov/2020</v>
      </c>
      <c r="E21158" s="206">
        <v>44147</v>
      </c>
      <c r="F21158" s="205" t="s">
        <v>210</v>
      </c>
      <c r="G21158" s="205" t="s">
        <v>287</v>
      </c>
      <c r="H21158" s="207" t="s">
        <v>196</v>
      </c>
      <c r="I21158" s="207" t="s">
        <v>130</v>
      </c>
      <c r="J21158" s="207">
        <v>-10</v>
      </c>
      <c r="K21158" s="79" t="str">
        <f>IFERROR(IFERROR(VLOOKUP(I21158,'DE-PARA'!B:D,3,0),VLOOKUP(I21158,'DE-PARA'!C:D,2,0)),"NÃO ENCONTRADO")</f>
        <v>Outras Saídas</v>
      </c>
      <c r="L21158" s="56" t="str">
        <f>VLOOKUP(K21158,'Base -Receita-Despesa'!$B:$AS,1,FALSE)</f>
        <v>Outras Saídas</v>
      </c>
    </row>
    <row r="21159" spans="1:12" x14ac:dyDescent="0.3">
      <c r="A21159" s="286" t="str">
        <f t="shared" si="660"/>
        <v>2020</v>
      </c>
      <c r="B21159" s="205" t="s">
        <v>691</v>
      </c>
      <c r="C21159" s="205" t="s">
        <v>692</v>
      </c>
      <c r="D21159" s="72" t="str">
        <f t="shared" si="661"/>
        <v>nov/2020</v>
      </c>
      <c r="E21159" s="206">
        <v>44147</v>
      </c>
      <c r="F21159" s="205" t="s">
        <v>210</v>
      </c>
      <c r="G21159" s="205" t="s">
        <v>287</v>
      </c>
      <c r="H21159" s="207" t="s">
        <v>196</v>
      </c>
      <c r="I21159" s="207" t="s">
        <v>130</v>
      </c>
      <c r="J21159" s="207">
        <v>-10</v>
      </c>
      <c r="K21159" s="79" t="str">
        <f>IFERROR(IFERROR(VLOOKUP(I21159,'DE-PARA'!B:D,3,0),VLOOKUP(I21159,'DE-PARA'!C:D,2,0)),"NÃO ENCONTRADO")</f>
        <v>Outras Saídas</v>
      </c>
      <c r="L21159" s="56" t="str">
        <f>VLOOKUP(K21159,'Base -Receita-Despesa'!$B:$AS,1,FALSE)</f>
        <v>Outras Saídas</v>
      </c>
    </row>
    <row r="21160" spans="1:12" x14ac:dyDescent="0.3">
      <c r="A21160" s="286" t="str">
        <f t="shared" si="660"/>
        <v>2020</v>
      </c>
      <c r="B21160" s="205" t="s">
        <v>691</v>
      </c>
      <c r="C21160" s="205" t="s">
        <v>692</v>
      </c>
      <c r="D21160" s="72" t="str">
        <f t="shared" si="661"/>
        <v>nov/2020</v>
      </c>
      <c r="E21160" s="206">
        <v>44147</v>
      </c>
      <c r="F21160" s="205" t="s">
        <v>210</v>
      </c>
      <c r="G21160" s="205" t="s">
        <v>287</v>
      </c>
      <c r="H21160" s="207" t="s">
        <v>196</v>
      </c>
      <c r="I21160" s="207" t="s">
        <v>130</v>
      </c>
      <c r="J21160" s="207">
        <v>-10</v>
      </c>
      <c r="K21160" s="79" t="str">
        <f>IFERROR(IFERROR(VLOOKUP(I21160,'DE-PARA'!B:D,3,0),VLOOKUP(I21160,'DE-PARA'!C:D,2,0)),"NÃO ENCONTRADO")</f>
        <v>Outras Saídas</v>
      </c>
      <c r="L21160" s="56" t="str">
        <f>VLOOKUP(K21160,'Base -Receita-Despesa'!$B:$AS,1,FALSE)</f>
        <v>Outras Saídas</v>
      </c>
    </row>
    <row r="21161" spans="1:12" x14ac:dyDescent="0.3">
      <c r="A21161" s="286" t="str">
        <f t="shared" si="660"/>
        <v>2020</v>
      </c>
      <c r="B21161" s="205" t="s">
        <v>691</v>
      </c>
      <c r="C21161" s="205" t="s">
        <v>692</v>
      </c>
      <c r="D21161" s="72" t="str">
        <f t="shared" si="661"/>
        <v>nov/2020</v>
      </c>
      <c r="E21161" s="206">
        <v>44147</v>
      </c>
      <c r="F21161" s="205" t="s">
        <v>210</v>
      </c>
      <c r="G21161" s="205" t="s">
        <v>287</v>
      </c>
      <c r="H21161" s="207" t="s">
        <v>196</v>
      </c>
      <c r="I21161" s="207" t="s">
        <v>130</v>
      </c>
      <c r="J21161" s="207">
        <v>-10</v>
      </c>
      <c r="K21161" s="79" t="str">
        <f>IFERROR(IFERROR(VLOOKUP(I21161,'DE-PARA'!B:D,3,0),VLOOKUP(I21161,'DE-PARA'!C:D,2,0)),"NÃO ENCONTRADO")</f>
        <v>Outras Saídas</v>
      </c>
      <c r="L21161" s="56" t="str">
        <f>VLOOKUP(K21161,'Base -Receita-Despesa'!$B:$AS,1,FALSE)</f>
        <v>Outras Saídas</v>
      </c>
    </row>
    <row r="21162" spans="1:12" x14ac:dyDescent="0.3">
      <c r="A21162" s="286" t="str">
        <f t="shared" si="660"/>
        <v>2020</v>
      </c>
      <c r="B21162" s="205" t="s">
        <v>691</v>
      </c>
      <c r="C21162" s="205" t="s">
        <v>692</v>
      </c>
      <c r="D21162" s="72" t="str">
        <f t="shared" si="661"/>
        <v>nov/2020</v>
      </c>
      <c r="E21162" s="206">
        <v>44147</v>
      </c>
      <c r="F21162" s="205" t="s">
        <v>210</v>
      </c>
      <c r="G21162" s="205" t="s">
        <v>287</v>
      </c>
      <c r="H21162" s="207" t="s">
        <v>196</v>
      </c>
      <c r="I21162" s="207" t="s">
        <v>130</v>
      </c>
      <c r="J21162" s="207">
        <v>-10</v>
      </c>
      <c r="K21162" s="79" t="str">
        <f>IFERROR(IFERROR(VLOOKUP(I21162,'DE-PARA'!B:D,3,0),VLOOKUP(I21162,'DE-PARA'!C:D,2,0)),"NÃO ENCONTRADO")</f>
        <v>Outras Saídas</v>
      </c>
      <c r="L21162" s="56" t="str">
        <f>VLOOKUP(K21162,'Base -Receita-Despesa'!$B:$AS,1,FALSE)</f>
        <v>Outras Saídas</v>
      </c>
    </row>
    <row r="21163" spans="1:12" x14ac:dyDescent="0.3">
      <c r="A21163" s="286" t="str">
        <f t="shared" si="660"/>
        <v>2020</v>
      </c>
      <c r="B21163" s="205" t="s">
        <v>691</v>
      </c>
      <c r="C21163" s="205" t="s">
        <v>692</v>
      </c>
      <c r="D21163" s="72" t="str">
        <f t="shared" si="661"/>
        <v>nov/2020</v>
      </c>
      <c r="E21163" s="206">
        <v>44148</v>
      </c>
      <c r="F21163" s="205">
        <v>3136</v>
      </c>
      <c r="G21163" s="205" t="s">
        <v>303</v>
      </c>
      <c r="H21163" s="207" t="s">
        <v>2839</v>
      </c>
      <c r="I21163" s="207" t="s">
        <v>240</v>
      </c>
      <c r="J21163" s="208">
        <v>-8956.5</v>
      </c>
      <c r="K21163" s="79" t="str">
        <f>IFERROR(IFERROR(VLOOKUP(I21163,'DE-PARA'!B:D,3,0),VLOOKUP(I21163,'DE-PARA'!C:D,2,0)),"NÃO ENCONTRADO")</f>
        <v>Materiais</v>
      </c>
      <c r="L21163" s="56" t="str">
        <f>VLOOKUP(K21163,'Base -Receita-Despesa'!$B:$AS,1,FALSE)</f>
        <v>Materiais</v>
      </c>
    </row>
    <row r="21164" spans="1:12" x14ac:dyDescent="0.3">
      <c r="A21164" s="286" t="str">
        <f t="shared" si="660"/>
        <v>2020</v>
      </c>
      <c r="B21164" s="205" t="s">
        <v>691</v>
      </c>
      <c r="C21164" s="205" t="s">
        <v>692</v>
      </c>
      <c r="D21164" s="72" t="str">
        <f t="shared" si="661"/>
        <v>nov/2020</v>
      </c>
      <c r="E21164" s="206">
        <v>44148</v>
      </c>
      <c r="F21164" s="205">
        <v>3136</v>
      </c>
      <c r="G21164" s="205" t="s">
        <v>289</v>
      </c>
      <c r="H21164" s="207" t="s">
        <v>2839</v>
      </c>
      <c r="I21164" s="207" t="s">
        <v>240</v>
      </c>
      <c r="J21164" s="208">
        <v>-8956.5</v>
      </c>
      <c r="K21164" s="79" t="str">
        <f>IFERROR(IFERROR(VLOOKUP(I21164,'DE-PARA'!B:D,3,0),VLOOKUP(I21164,'DE-PARA'!C:D,2,0)),"NÃO ENCONTRADO")</f>
        <v>Materiais</v>
      </c>
      <c r="L21164" s="56" t="str">
        <f>VLOOKUP(K21164,'Base -Receita-Despesa'!$B:$AS,1,FALSE)</f>
        <v>Materiais</v>
      </c>
    </row>
    <row r="21165" spans="1:12" x14ac:dyDescent="0.3">
      <c r="A21165" s="286" t="str">
        <f t="shared" si="660"/>
        <v>2020</v>
      </c>
      <c r="B21165" s="205" t="s">
        <v>691</v>
      </c>
      <c r="C21165" s="205" t="s">
        <v>692</v>
      </c>
      <c r="D21165" s="72" t="str">
        <f t="shared" si="661"/>
        <v>nov/2020</v>
      </c>
      <c r="E21165" s="206">
        <v>44148</v>
      </c>
      <c r="F21165" s="205">
        <v>1238728</v>
      </c>
      <c r="G21165" s="205" t="s">
        <v>293</v>
      </c>
      <c r="H21165" s="207" t="s">
        <v>389</v>
      </c>
      <c r="I21165" s="207" t="s">
        <v>241</v>
      </c>
      <c r="J21165" s="208">
        <v>-2431.4899999999998</v>
      </c>
      <c r="K21165" s="79" t="str">
        <f>IFERROR(IFERROR(VLOOKUP(I21165,'DE-PARA'!B:D,3,0),VLOOKUP(I21165,'DE-PARA'!C:D,2,0)),"NÃO ENCONTRADO")</f>
        <v>Materiais</v>
      </c>
      <c r="L21165" s="56" t="str">
        <f>VLOOKUP(K21165,'Base -Receita-Despesa'!$B:$AS,1,FALSE)</f>
        <v>Materiais</v>
      </c>
    </row>
    <row r="21166" spans="1:12" x14ac:dyDescent="0.3">
      <c r="A21166" s="286" t="str">
        <f t="shared" si="660"/>
        <v>2020</v>
      </c>
      <c r="B21166" s="205" t="s">
        <v>691</v>
      </c>
      <c r="C21166" s="205" t="s">
        <v>692</v>
      </c>
      <c r="D21166" s="72" t="str">
        <f t="shared" si="661"/>
        <v>nov/2020</v>
      </c>
      <c r="E21166" s="206">
        <v>44148</v>
      </c>
      <c r="F21166" s="205">
        <v>1242384</v>
      </c>
      <c r="G21166" s="205" t="s">
        <v>313</v>
      </c>
      <c r="H21166" s="207" t="s">
        <v>389</v>
      </c>
      <c r="I21166" s="207" t="s">
        <v>241</v>
      </c>
      <c r="J21166" s="207">
        <v>-557.11</v>
      </c>
      <c r="K21166" s="79" t="str">
        <f>IFERROR(IFERROR(VLOOKUP(I21166,'DE-PARA'!B:D,3,0),VLOOKUP(I21166,'DE-PARA'!C:D,2,0)),"NÃO ENCONTRADO")</f>
        <v>Materiais</v>
      </c>
      <c r="L21166" s="56" t="str">
        <f>VLOOKUP(K21166,'Base -Receita-Despesa'!$B:$AS,1,FALSE)</f>
        <v>Materiais</v>
      </c>
    </row>
    <row r="21167" spans="1:12" x14ac:dyDescent="0.3">
      <c r="A21167" s="286" t="str">
        <f t="shared" si="660"/>
        <v>2020</v>
      </c>
      <c r="B21167" s="205" t="s">
        <v>691</v>
      </c>
      <c r="C21167" s="205" t="s">
        <v>692</v>
      </c>
      <c r="D21167" s="72" t="str">
        <f t="shared" si="661"/>
        <v>nov/2020</v>
      </c>
      <c r="E21167" s="206">
        <v>44148</v>
      </c>
      <c r="F21167" s="205">
        <v>1232693</v>
      </c>
      <c r="G21167" s="205" t="s">
        <v>293</v>
      </c>
      <c r="H21167" s="207" t="s">
        <v>389</v>
      </c>
      <c r="I21167" s="207" t="s">
        <v>241</v>
      </c>
      <c r="J21167" s="208">
        <v>-2106.71</v>
      </c>
      <c r="K21167" s="79" t="str">
        <f>IFERROR(IFERROR(VLOOKUP(I21167,'DE-PARA'!B:D,3,0),VLOOKUP(I21167,'DE-PARA'!C:D,2,0)),"NÃO ENCONTRADO")</f>
        <v>Materiais</v>
      </c>
      <c r="L21167" s="56" t="str">
        <f>VLOOKUP(K21167,'Base -Receita-Despesa'!$B:$AS,1,FALSE)</f>
        <v>Materiais</v>
      </c>
    </row>
    <row r="21168" spans="1:12" x14ac:dyDescent="0.3">
      <c r="A21168" s="286" t="str">
        <f t="shared" si="660"/>
        <v>2020</v>
      </c>
      <c r="B21168" s="205" t="s">
        <v>691</v>
      </c>
      <c r="C21168" s="205" t="s">
        <v>692</v>
      </c>
      <c r="D21168" s="72" t="str">
        <f t="shared" si="661"/>
        <v>nov/2020</v>
      </c>
      <c r="E21168" s="206">
        <v>44148</v>
      </c>
      <c r="F21168" s="205">
        <v>1248741</v>
      </c>
      <c r="G21168" s="205" t="s">
        <v>313</v>
      </c>
      <c r="H21168" s="207" t="s">
        <v>389</v>
      </c>
      <c r="I21168" s="207" t="s">
        <v>241</v>
      </c>
      <c r="J21168" s="208">
        <v>-6970.3</v>
      </c>
      <c r="K21168" s="79" t="str">
        <f>IFERROR(IFERROR(VLOOKUP(I21168,'DE-PARA'!B:D,3,0),VLOOKUP(I21168,'DE-PARA'!C:D,2,0)),"NÃO ENCONTRADO")</f>
        <v>Materiais</v>
      </c>
      <c r="L21168" s="56" t="str">
        <f>VLOOKUP(K21168,'Base -Receita-Despesa'!$B:$AS,1,FALSE)</f>
        <v>Materiais</v>
      </c>
    </row>
    <row r="21169" spans="1:12" x14ac:dyDescent="0.3">
      <c r="A21169" s="286" t="str">
        <f t="shared" si="660"/>
        <v>2020</v>
      </c>
      <c r="B21169" s="205" t="s">
        <v>691</v>
      </c>
      <c r="C21169" s="205" t="s">
        <v>692</v>
      </c>
      <c r="D21169" s="72" t="str">
        <f t="shared" si="661"/>
        <v>nov/2020</v>
      </c>
      <c r="E21169" s="206">
        <v>44148</v>
      </c>
      <c r="F21169" s="205">
        <v>1249319</v>
      </c>
      <c r="G21169" s="205" t="s">
        <v>313</v>
      </c>
      <c r="H21169" s="207" t="s">
        <v>389</v>
      </c>
      <c r="I21169" s="207" t="s">
        <v>241</v>
      </c>
      <c r="J21169" s="208">
        <v>-1500.56</v>
      </c>
      <c r="K21169" s="79" t="str">
        <f>IFERROR(IFERROR(VLOOKUP(I21169,'DE-PARA'!B:D,3,0),VLOOKUP(I21169,'DE-PARA'!C:D,2,0)),"NÃO ENCONTRADO")</f>
        <v>Materiais</v>
      </c>
      <c r="L21169" s="56" t="str">
        <f>VLOOKUP(K21169,'Base -Receita-Despesa'!$B:$AS,1,FALSE)</f>
        <v>Materiais</v>
      </c>
    </row>
    <row r="21170" spans="1:12" x14ac:dyDescent="0.3">
      <c r="A21170" s="286" t="str">
        <f t="shared" si="660"/>
        <v>2020</v>
      </c>
      <c r="B21170" s="205" t="s">
        <v>691</v>
      </c>
      <c r="C21170" s="205" t="s">
        <v>692</v>
      </c>
      <c r="D21170" s="72" t="str">
        <f t="shared" si="661"/>
        <v>nov/2020</v>
      </c>
      <c r="E21170" s="206">
        <v>44148</v>
      </c>
      <c r="F21170" s="205">
        <v>1239071</v>
      </c>
      <c r="G21170" s="205" t="s">
        <v>293</v>
      </c>
      <c r="H21170" s="207" t="s">
        <v>389</v>
      </c>
      <c r="I21170" s="207" t="s">
        <v>241</v>
      </c>
      <c r="J21170" s="208">
        <v>-10490.23</v>
      </c>
      <c r="K21170" s="79" t="str">
        <f>IFERROR(IFERROR(VLOOKUP(I21170,'DE-PARA'!B:D,3,0),VLOOKUP(I21170,'DE-PARA'!C:D,2,0)),"NÃO ENCONTRADO")</f>
        <v>Materiais</v>
      </c>
      <c r="L21170" s="56" t="str">
        <f>VLOOKUP(K21170,'Base -Receita-Despesa'!$B:$AS,1,FALSE)</f>
        <v>Materiais</v>
      </c>
    </row>
    <row r="21171" spans="1:12" x14ac:dyDescent="0.3">
      <c r="A21171" s="286" t="str">
        <f t="shared" si="660"/>
        <v>2020</v>
      </c>
      <c r="B21171" s="205" t="s">
        <v>691</v>
      </c>
      <c r="C21171" s="205" t="s">
        <v>692</v>
      </c>
      <c r="D21171" s="72" t="str">
        <f t="shared" si="661"/>
        <v>nov/2020</v>
      </c>
      <c r="E21171" s="206">
        <v>44148</v>
      </c>
      <c r="F21171" s="205">
        <v>1259240</v>
      </c>
      <c r="G21171" s="205" t="s">
        <v>287</v>
      </c>
      <c r="H21171" s="207" t="s">
        <v>389</v>
      </c>
      <c r="I21171" s="207" t="s">
        <v>241</v>
      </c>
      <c r="J21171" s="208">
        <v>-1759.04</v>
      </c>
      <c r="K21171" s="79" t="str">
        <f>IFERROR(IFERROR(VLOOKUP(I21171,'DE-PARA'!B:D,3,0),VLOOKUP(I21171,'DE-PARA'!C:D,2,0)),"NÃO ENCONTRADO")</f>
        <v>Materiais</v>
      </c>
      <c r="L21171" s="56" t="str">
        <f>VLOOKUP(K21171,'Base -Receita-Despesa'!$B:$AS,1,FALSE)</f>
        <v>Materiais</v>
      </c>
    </row>
    <row r="21172" spans="1:12" x14ac:dyDescent="0.3">
      <c r="A21172" s="286" t="str">
        <f t="shared" si="660"/>
        <v>2020</v>
      </c>
      <c r="B21172" s="205" t="s">
        <v>691</v>
      </c>
      <c r="C21172" s="205" t="s">
        <v>692</v>
      </c>
      <c r="D21172" s="72" t="str">
        <f t="shared" si="661"/>
        <v>nov/2020</v>
      </c>
      <c r="E21172" s="206">
        <v>44148</v>
      </c>
      <c r="F21172" s="205">
        <v>1238729</v>
      </c>
      <c r="G21172" s="205" t="s">
        <v>293</v>
      </c>
      <c r="H21172" s="207" t="s">
        <v>389</v>
      </c>
      <c r="I21172" s="207" t="s">
        <v>241</v>
      </c>
      <c r="J21172" s="208">
        <v>-6444.36</v>
      </c>
      <c r="K21172" s="79" t="str">
        <f>IFERROR(IFERROR(VLOOKUP(I21172,'DE-PARA'!B:D,3,0),VLOOKUP(I21172,'DE-PARA'!C:D,2,0)),"NÃO ENCONTRADO")</f>
        <v>Materiais</v>
      </c>
      <c r="L21172" s="56" t="str">
        <f>VLOOKUP(K21172,'Base -Receita-Despesa'!$B:$AS,1,FALSE)</f>
        <v>Materiais</v>
      </c>
    </row>
    <row r="21173" spans="1:12" x14ac:dyDescent="0.3">
      <c r="A21173" s="286" t="str">
        <f t="shared" si="660"/>
        <v>2020</v>
      </c>
      <c r="B21173" s="205" t="s">
        <v>691</v>
      </c>
      <c r="C21173" s="205" t="s">
        <v>692</v>
      </c>
      <c r="D21173" s="72" t="str">
        <f t="shared" si="661"/>
        <v>nov/2020</v>
      </c>
      <c r="E21173" s="206">
        <v>44148</v>
      </c>
      <c r="F21173" s="205">
        <v>1262206</v>
      </c>
      <c r="G21173" s="205" t="s">
        <v>287</v>
      </c>
      <c r="H21173" s="207" t="s">
        <v>389</v>
      </c>
      <c r="I21173" s="207" t="s">
        <v>241</v>
      </c>
      <c r="J21173" s="208">
        <v>-2495.79</v>
      </c>
      <c r="K21173" s="79" t="str">
        <f>IFERROR(IFERROR(VLOOKUP(I21173,'DE-PARA'!B:D,3,0),VLOOKUP(I21173,'DE-PARA'!C:D,2,0)),"NÃO ENCONTRADO")</f>
        <v>Materiais</v>
      </c>
      <c r="L21173" s="56" t="str">
        <f>VLOOKUP(K21173,'Base -Receita-Despesa'!$B:$AS,1,FALSE)</f>
        <v>Materiais</v>
      </c>
    </row>
    <row r="21174" spans="1:12" x14ac:dyDescent="0.3">
      <c r="A21174" s="286" t="str">
        <f t="shared" si="660"/>
        <v>2020</v>
      </c>
      <c r="B21174" s="205" t="s">
        <v>691</v>
      </c>
      <c r="C21174" s="205" t="s">
        <v>692</v>
      </c>
      <c r="D21174" s="72" t="str">
        <f t="shared" si="661"/>
        <v>nov/2020</v>
      </c>
      <c r="E21174" s="206">
        <v>44148</v>
      </c>
      <c r="F21174" s="205">
        <v>1261117</v>
      </c>
      <c r="G21174" s="205" t="s">
        <v>317</v>
      </c>
      <c r="H21174" s="207" t="s">
        <v>389</v>
      </c>
      <c r="I21174" s="207" t="s">
        <v>241</v>
      </c>
      <c r="J21174" s="208">
        <v>-5860.7</v>
      </c>
      <c r="K21174" s="79" t="str">
        <f>IFERROR(IFERROR(VLOOKUP(I21174,'DE-PARA'!B:D,3,0),VLOOKUP(I21174,'DE-PARA'!C:D,2,0)),"NÃO ENCONTRADO")</f>
        <v>Materiais</v>
      </c>
      <c r="L21174" s="56" t="str">
        <f>VLOOKUP(K21174,'Base -Receita-Despesa'!$B:$AS,1,FALSE)</f>
        <v>Materiais</v>
      </c>
    </row>
    <row r="21175" spans="1:12" x14ac:dyDescent="0.3">
      <c r="A21175" s="286" t="str">
        <f t="shared" ref="A21175:A21238" si="662">IF(K21175="NÃO ENCONTRADO",0,RIGHT(D21175,4))</f>
        <v>2020</v>
      </c>
      <c r="B21175" s="205" t="s">
        <v>691</v>
      </c>
      <c r="C21175" s="205" t="s">
        <v>692</v>
      </c>
      <c r="D21175" s="72" t="str">
        <f t="shared" si="661"/>
        <v>nov/2020</v>
      </c>
      <c r="E21175" s="206">
        <v>44148</v>
      </c>
      <c r="F21175" s="205">
        <v>258759</v>
      </c>
      <c r="G21175" s="205" t="s">
        <v>287</v>
      </c>
      <c r="H21175" s="207" t="s">
        <v>3048</v>
      </c>
      <c r="I21175" s="207" t="s">
        <v>241</v>
      </c>
      <c r="J21175" s="207">
        <v>-400</v>
      </c>
      <c r="K21175" s="79" t="str">
        <f>IFERROR(IFERROR(VLOOKUP(I21175,'DE-PARA'!B:D,3,0),VLOOKUP(I21175,'DE-PARA'!C:D,2,0)),"NÃO ENCONTRADO")</f>
        <v>Materiais</v>
      </c>
      <c r="L21175" s="56" t="str">
        <f>VLOOKUP(K21175,'Base -Receita-Despesa'!$B:$AS,1,FALSE)</f>
        <v>Materiais</v>
      </c>
    </row>
    <row r="21176" spans="1:12" x14ac:dyDescent="0.3">
      <c r="A21176" s="286" t="str">
        <f t="shared" si="662"/>
        <v>2020</v>
      </c>
      <c r="B21176" s="205" t="s">
        <v>691</v>
      </c>
      <c r="C21176" s="205" t="s">
        <v>692</v>
      </c>
      <c r="D21176" s="72" t="str">
        <f t="shared" si="661"/>
        <v>nov/2020</v>
      </c>
      <c r="E21176" s="206">
        <v>44148</v>
      </c>
      <c r="F21176" s="205">
        <v>258759</v>
      </c>
      <c r="G21176" s="205" t="s">
        <v>287</v>
      </c>
      <c r="H21176" s="207" t="s">
        <v>3048</v>
      </c>
      <c r="I21176" s="207" t="s">
        <v>189</v>
      </c>
      <c r="J21176" s="207">
        <v>-9.34</v>
      </c>
      <c r="K21176" s="79" t="str">
        <f>IFERROR(IFERROR(VLOOKUP(I21176,'DE-PARA'!B:D,3,0),VLOOKUP(I21176,'DE-PARA'!C:D,2,0)),"NÃO ENCONTRADO")</f>
        <v>Outras Saídas</v>
      </c>
      <c r="L21176" s="56" t="str">
        <f>VLOOKUP(K21176,'Base -Receita-Despesa'!$B:$AS,1,FALSE)</f>
        <v>Outras Saídas</v>
      </c>
    </row>
    <row r="21177" spans="1:12" x14ac:dyDescent="0.3">
      <c r="A21177" s="286" t="str">
        <f t="shared" si="662"/>
        <v>2020</v>
      </c>
      <c r="B21177" s="205" t="s">
        <v>691</v>
      </c>
      <c r="C21177" s="205" t="s">
        <v>692</v>
      </c>
      <c r="D21177" s="72" t="str">
        <f t="shared" si="661"/>
        <v>nov/2020</v>
      </c>
      <c r="E21177" s="206">
        <v>44148</v>
      </c>
      <c r="F21177" s="205">
        <v>40581</v>
      </c>
      <c r="G21177" s="205" t="s">
        <v>287</v>
      </c>
      <c r="H21177" s="207" t="s">
        <v>2278</v>
      </c>
      <c r="I21177" s="207" t="s">
        <v>241</v>
      </c>
      <c r="J21177" s="207">
        <v>-621.6</v>
      </c>
      <c r="K21177" s="79" t="str">
        <f>IFERROR(IFERROR(VLOOKUP(I21177,'DE-PARA'!B:D,3,0),VLOOKUP(I21177,'DE-PARA'!C:D,2,0)),"NÃO ENCONTRADO")</f>
        <v>Materiais</v>
      </c>
      <c r="L21177" s="56" t="str">
        <f>VLOOKUP(K21177,'Base -Receita-Despesa'!$B:$AS,1,FALSE)</f>
        <v>Materiais</v>
      </c>
    </row>
    <row r="21178" spans="1:12" x14ac:dyDescent="0.3">
      <c r="A21178" s="286" t="str">
        <f t="shared" si="662"/>
        <v>2020</v>
      </c>
      <c r="B21178" s="205" t="s">
        <v>691</v>
      </c>
      <c r="C21178" s="205" t="s">
        <v>692</v>
      </c>
      <c r="D21178" s="72" t="str">
        <f t="shared" si="661"/>
        <v>nov/2020</v>
      </c>
      <c r="E21178" s="206">
        <v>44148</v>
      </c>
      <c r="F21178" s="205">
        <v>39345</v>
      </c>
      <c r="G21178" s="205" t="s">
        <v>287</v>
      </c>
      <c r="H21178" s="207" t="s">
        <v>2278</v>
      </c>
      <c r="I21178" s="207" t="s">
        <v>241</v>
      </c>
      <c r="J21178" s="208">
        <v>-1606</v>
      </c>
      <c r="K21178" s="79" t="str">
        <f>IFERROR(IFERROR(VLOOKUP(I21178,'DE-PARA'!B:D,3,0),VLOOKUP(I21178,'DE-PARA'!C:D,2,0)),"NÃO ENCONTRADO")</f>
        <v>Materiais</v>
      </c>
      <c r="L21178" s="56" t="str">
        <f>VLOOKUP(K21178,'Base -Receita-Despesa'!$B:$AS,1,FALSE)</f>
        <v>Materiais</v>
      </c>
    </row>
    <row r="21179" spans="1:12" x14ac:dyDescent="0.3">
      <c r="A21179" s="286" t="str">
        <f t="shared" si="662"/>
        <v>2020</v>
      </c>
      <c r="B21179" s="205" t="s">
        <v>691</v>
      </c>
      <c r="C21179" s="205" t="s">
        <v>692</v>
      </c>
      <c r="D21179" s="72" t="str">
        <f t="shared" si="661"/>
        <v>nov/2020</v>
      </c>
      <c r="E21179" s="206">
        <v>44148</v>
      </c>
      <c r="F21179" s="205">
        <v>39396</v>
      </c>
      <c r="G21179" s="205" t="s">
        <v>287</v>
      </c>
      <c r="H21179" s="207" t="s">
        <v>2278</v>
      </c>
      <c r="I21179" s="207" t="s">
        <v>241</v>
      </c>
      <c r="J21179" s="207">
        <v>-960</v>
      </c>
      <c r="K21179" s="79" t="str">
        <f>IFERROR(IFERROR(VLOOKUP(I21179,'DE-PARA'!B:D,3,0),VLOOKUP(I21179,'DE-PARA'!C:D,2,0)),"NÃO ENCONTRADO")</f>
        <v>Materiais</v>
      </c>
      <c r="L21179" s="56" t="str">
        <f>VLOOKUP(K21179,'Base -Receita-Despesa'!$B:$AS,1,FALSE)</f>
        <v>Materiais</v>
      </c>
    </row>
    <row r="21180" spans="1:12" x14ac:dyDescent="0.3">
      <c r="A21180" s="286" t="str">
        <f t="shared" si="662"/>
        <v>2020</v>
      </c>
      <c r="B21180" s="205" t="s">
        <v>691</v>
      </c>
      <c r="C21180" s="205" t="s">
        <v>692</v>
      </c>
      <c r="D21180" s="72" t="str">
        <f t="shared" si="661"/>
        <v>nov/2020</v>
      </c>
      <c r="E21180" s="206">
        <v>44148</v>
      </c>
      <c r="F21180" s="205">
        <v>39399</v>
      </c>
      <c r="G21180" s="205" t="s">
        <v>287</v>
      </c>
      <c r="H21180" s="207" t="s">
        <v>2278</v>
      </c>
      <c r="I21180" s="207" t="s">
        <v>241</v>
      </c>
      <c r="J21180" s="208">
        <v>-5423.88</v>
      </c>
      <c r="K21180" s="79" t="str">
        <f>IFERROR(IFERROR(VLOOKUP(I21180,'DE-PARA'!B:D,3,0),VLOOKUP(I21180,'DE-PARA'!C:D,2,0)),"NÃO ENCONTRADO")</f>
        <v>Materiais</v>
      </c>
      <c r="L21180" s="56" t="str">
        <f>VLOOKUP(K21180,'Base -Receita-Despesa'!$B:$AS,1,FALSE)</f>
        <v>Materiais</v>
      </c>
    </row>
    <row r="21181" spans="1:12" x14ac:dyDescent="0.3">
      <c r="A21181" s="286" t="str">
        <f t="shared" si="662"/>
        <v>2020</v>
      </c>
      <c r="B21181" s="205" t="s">
        <v>691</v>
      </c>
      <c r="C21181" s="205" t="s">
        <v>692</v>
      </c>
      <c r="D21181" s="72" t="str">
        <f t="shared" si="661"/>
        <v>nov/2020</v>
      </c>
      <c r="E21181" s="206">
        <v>44148</v>
      </c>
      <c r="F21181" s="205">
        <v>40627</v>
      </c>
      <c r="G21181" s="205" t="s">
        <v>287</v>
      </c>
      <c r="H21181" s="207" t="s">
        <v>2278</v>
      </c>
      <c r="I21181" s="207" t="s">
        <v>241</v>
      </c>
      <c r="J21181" s="208">
        <v>-1336.1</v>
      </c>
      <c r="K21181" s="79" t="str">
        <f>IFERROR(IFERROR(VLOOKUP(I21181,'DE-PARA'!B:D,3,0),VLOOKUP(I21181,'DE-PARA'!C:D,2,0)),"NÃO ENCONTRADO")</f>
        <v>Materiais</v>
      </c>
      <c r="L21181" s="56" t="str">
        <f>VLOOKUP(K21181,'Base -Receita-Despesa'!$B:$AS,1,FALSE)</f>
        <v>Materiais</v>
      </c>
    </row>
    <row r="21182" spans="1:12" x14ac:dyDescent="0.3">
      <c r="A21182" s="286" t="str">
        <f t="shared" si="662"/>
        <v>2020</v>
      </c>
      <c r="B21182" s="205" t="s">
        <v>691</v>
      </c>
      <c r="C21182" s="205" t="s">
        <v>692</v>
      </c>
      <c r="D21182" s="72" t="str">
        <f t="shared" si="661"/>
        <v>nov/2020</v>
      </c>
      <c r="E21182" s="206">
        <v>44148</v>
      </c>
      <c r="F21182" s="205">
        <v>40587</v>
      </c>
      <c r="G21182" s="205" t="s">
        <v>287</v>
      </c>
      <c r="H21182" s="207" t="s">
        <v>2278</v>
      </c>
      <c r="I21182" s="207" t="s">
        <v>241</v>
      </c>
      <c r="J21182" s="207">
        <v>-663.84</v>
      </c>
      <c r="K21182" s="79" t="str">
        <f>IFERROR(IFERROR(VLOOKUP(I21182,'DE-PARA'!B:D,3,0),VLOOKUP(I21182,'DE-PARA'!C:D,2,0)),"NÃO ENCONTRADO")</f>
        <v>Materiais</v>
      </c>
      <c r="L21182" s="56" t="str">
        <f>VLOOKUP(K21182,'Base -Receita-Despesa'!$B:$AS,1,FALSE)</f>
        <v>Materiais</v>
      </c>
    </row>
    <row r="21183" spans="1:12" x14ac:dyDescent="0.3">
      <c r="A21183" s="286" t="str">
        <f t="shared" si="662"/>
        <v>2020</v>
      </c>
      <c r="B21183" s="205" t="s">
        <v>691</v>
      </c>
      <c r="C21183" s="205" t="s">
        <v>692</v>
      </c>
      <c r="D21183" s="72" t="str">
        <f t="shared" si="661"/>
        <v>nov/2020</v>
      </c>
      <c r="E21183" s="206">
        <v>44148</v>
      </c>
      <c r="F21183" s="205">
        <v>40582</v>
      </c>
      <c r="G21183" s="205" t="s">
        <v>287</v>
      </c>
      <c r="H21183" s="207" t="s">
        <v>2278</v>
      </c>
      <c r="I21183" s="207" t="s">
        <v>241</v>
      </c>
      <c r="J21183" s="208">
        <v>-3350.52</v>
      </c>
      <c r="K21183" s="79" t="str">
        <f>IFERROR(IFERROR(VLOOKUP(I21183,'DE-PARA'!B:D,3,0),VLOOKUP(I21183,'DE-PARA'!C:D,2,0)),"NÃO ENCONTRADO")</f>
        <v>Materiais</v>
      </c>
      <c r="L21183" s="56" t="str">
        <f>VLOOKUP(K21183,'Base -Receita-Despesa'!$B:$AS,1,FALSE)</f>
        <v>Materiais</v>
      </c>
    </row>
    <row r="21184" spans="1:12" x14ac:dyDescent="0.3">
      <c r="A21184" s="286" t="str">
        <f t="shared" si="662"/>
        <v>2020</v>
      </c>
      <c r="B21184" s="205" t="s">
        <v>691</v>
      </c>
      <c r="C21184" s="205" t="s">
        <v>692</v>
      </c>
      <c r="D21184" s="72" t="str">
        <f t="shared" si="661"/>
        <v>nov/2020</v>
      </c>
      <c r="E21184" s="206">
        <v>44148</v>
      </c>
      <c r="F21184" s="205">
        <v>246711</v>
      </c>
      <c r="G21184" s="205" t="s">
        <v>287</v>
      </c>
      <c r="H21184" s="207" t="s">
        <v>2660</v>
      </c>
      <c r="I21184" s="207" t="s">
        <v>241</v>
      </c>
      <c r="J21184" s="208">
        <v>-11958</v>
      </c>
      <c r="K21184" s="79" t="str">
        <f>IFERROR(IFERROR(VLOOKUP(I21184,'DE-PARA'!B:D,3,0),VLOOKUP(I21184,'DE-PARA'!C:D,2,0)),"NÃO ENCONTRADO")</f>
        <v>Materiais</v>
      </c>
      <c r="L21184" s="56" t="str">
        <f>VLOOKUP(K21184,'Base -Receita-Despesa'!$B:$AS,1,FALSE)</f>
        <v>Materiais</v>
      </c>
    </row>
    <row r="21185" spans="1:12" x14ac:dyDescent="0.3">
      <c r="A21185" s="286" t="str">
        <f t="shared" si="662"/>
        <v>2020</v>
      </c>
      <c r="B21185" s="205" t="s">
        <v>691</v>
      </c>
      <c r="C21185" s="205" t="s">
        <v>692</v>
      </c>
      <c r="D21185" s="72" t="str">
        <f t="shared" si="661"/>
        <v>nov/2020</v>
      </c>
      <c r="E21185" s="206">
        <v>44148</v>
      </c>
      <c r="F21185" s="205">
        <v>2430</v>
      </c>
      <c r="G21185" s="205" t="s">
        <v>287</v>
      </c>
      <c r="H21185" s="207" t="s">
        <v>2770</v>
      </c>
      <c r="I21185" s="207" t="s">
        <v>248</v>
      </c>
      <c r="J21185" s="208">
        <v>-1042.8</v>
      </c>
      <c r="K21185" s="79" t="str">
        <f>IFERROR(IFERROR(VLOOKUP(I21185,'DE-PARA'!B:D,3,0),VLOOKUP(I21185,'DE-PARA'!C:D,2,0)),"NÃO ENCONTRADO")</f>
        <v>Materiais</v>
      </c>
      <c r="L21185" s="56" t="str">
        <f>VLOOKUP(K21185,'Base -Receita-Despesa'!$B:$AS,1,FALSE)</f>
        <v>Materiais</v>
      </c>
    </row>
    <row r="21186" spans="1:12" x14ac:dyDescent="0.3">
      <c r="A21186" s="286" t="str">
        <f t="shared" si="662"/>
        <v>2020</v>
      </c>
      <c r="B21186" s="205" t="s">
        <v>691</v>
      </c>
      <c r="C21186" s="205" t="s">
        <v>692</v>
      </c>
      <c r="D21186" s="72" t="str">
        <f t="shared" si="661"/>
        <v>nov/2020</v>
      </c>
      <c r="E21186" s="206">
        <v>44148</v>
      </c>
      <c r="F21186" s="205">
        <v>2346</v>
      </c>
      <c r="G21186" s="205" t="s">
        <v>287</v>
      </c>
      <c r="H21186" s="207" t="s">
        <v>2770</v>
      </c>
      <c r="I21186" s="207" t="s">
        <v>248</v>
      </c>
      <c r="J21186" s="208">
        <v>-5049.8</v>
      </c>
      <c r="K21186" s="79" t="str">
        <f>IFERROR(IFERROR(VLOOKUP(I21186,'DE-PARA'!B:D,3,0),VLOOKUP(I21186,'DE-PARA'!C:D,2,0)),"NÃO ENCONTRADO")</f>
        <v>Materiais</v>
      </c>
      <c r="L21186" s="56" t="str">
        <f>VLOOKUP(K21186,'Base -Receita-Despesa'!$B:$AS,1,FALSE)</f>
        <v>Materiais</v>
      </c>
    </row>
    <row r="21187" spans="1:12" x14ac:dyDescent="0.3">
      <c r="A21187" s="286" t="str">
        <f t="shared" si="662"/>
        <v>2020</v>
      </c>
      <c r="B21187" s="205" t="s">
        <v>691</v>
      </c>
      <c r="C21187" s="205" t="s">
        <v>692</v>
      </c>
      <c r="D21187" s="72" t="str">
        <f t="shared" si="661"/>
        <v>nov/2020</v>
      </c>
      <c r="E21187" s="206">
        <v>44148</v>
      </c>
      <c r="F21187" s="205" t="s">
        <v>210</v>
      </c>
      <c r="G21187" s="205" t="s">
        <v>287</v>
      </c>
      <c r="H21187" s="207" t="s">
        <v>196</v>
      </c>
      <c r="I21187" s="207" t="s">
        <v>130</v>
      </c>
      <c r="J21187" s="207">
        <v>-10</v>
      </c>
      <c r="K21187" s="79" t="str">
        <f>IFERROR(IFERROR(VLOOKUP(I21187,'DE-PARA'!B:D,3,0),VLOOKUP(I21187,'DE-PARA'!C:D,2,0)),"NÃO ENCONTRADO")</f>
        <v>Outras Saídas</v>
      </c>
      <c r="L21187" s="56" t="str">
        <f>VLOOKUP(K21187,'Base -Receita-Despesa'!$B:$AS,1,FALSE)</f>
        <v>Outras Saídas</v>
      </c>
    </row>
    <row r="21188" spans="1:12" x14ac:dyDescent="0.3">
      <c r="A21188" s="286" t="str">
        <f t="shared" si="662"/>
        <v>2020</v>
      </c>
      <c r="B21188" s="205" t="s">
        <v>691</v>
      </c>
      <c r="C21188" s="205" t="s">
        <v>692</v>
      </c>
      <c r="D21188" s="72" t="str">
        <f t="shared" ref="D21188:D21251" si="663">TEXT(E21188,"mmm/aaaa")</f>
        <v>nov/2020</v>
      </c>
      <c r="E21188" s="206">
        <v>44148</v>
      </c>
      <c r="F21188" s="205" t="s">
        <v>210</v>
      </c>
      <c r="G21188" s="205" t="s">
        <v>287</v>
      </c>
      <c r="H21188" s="207" t="s">
        <v>196</v>
      </c>
      <c r="I21188" s="207" t="s">
        <v>130</v>
      </c>
      <c r="J21188" s="207">
        <v>-10</v>
      </c>
      <c r="K21188" s="79" t="str">
        <f>IFERROR(IFERROR(VLOOKUP(I21188,'DE-PARA'!B:D,3,0),VLOOKUP(I21188,'DE-PARA'!C:D,2,0)),"NÃO ENCONTRADO")</f>
        <v>Outras Saídas</v>
      </c>
      <c r="L21188" s="56" t="str">
        <f>VLOOKUP(K21188,'Base -Receita-Despesa'!$B:$AS,1,FALSE)</f>
        <v>Outras Saídas</v>
      </c>
    </row>
    <row r="21189" spans="1:12" x14ac:dyDescent="0.3">
      <c r="A21189" s="286" t="str">
        <f t="shared" si="662"/>
        <v>2020</v>
      </c>
      <c r="B21189" s="205" t="s">
        <v>691</v>
      </c>
      <c r="C21189" s="205" t="s">
        <v>692</v>
      </c>
      <c r="D21189" s="72" t="str">
        <f t="shared" si="663"/>
        <v>nov/2020</v>
      </c>
      <c r="E21189" s="206">
        <v>44148</v>
      </c>
      <c r="F21189" s="205" t="s">
        <v>210</v>
      </c>
      <c r="G21189" s="205" t="s">
        <v>287</v>
      </c>
      <c r="H21189" s="207" t="s">
        <v>196</v>
      </c>
      <c r="I21189" s="207" t="s">
        <v>130</v>
      </c>
      <c r="J21189" s="207">
        <v>-10</v>
      </c>
      <c r="K21189" s="79" t="str">
        <f>IFERROR(IFERROR(VLOOKUP(I21189,'DE-PARA'!B:D,3,0),VLOOKUP(I21189,'DE-PARA'!C:D,2,0)),"NÃO ENCONTRADO")</f>
        <v>Outras Saídas</v>
      </c>
      <c r="L21189" s="56" t="str">
        <f>VLOOKUP(K21189,'Base -Receita-Despesa'!$B:$AS,1,FALSE)</f>
        <v>Outras Saídas</v>
      </c>
    </row>
    <row r="21190" spans="1:12" x14ac:dyDescent="0.3">
      <c r="A21190" s="286" t="str">
        <f t="shared" si="662"/>
        <v>2020</v>
      </c>
      <c r="B21190" s="205" t="s">
        <v>691</v>
      </c>
      <c r="C21190" s="205" t="s">
        <v>692</v>
      </c>
      <c r="D21190" s="72" t="str">
        <f t="shared" si="663"/>
        <v>nov/2020</v>
      </c>
      <c r="E21190" s="206">
        <v>44148</v>
      </c>
      <c r="F21190" s="205" t="s">
        <v>210</v>
      </c>
      <c r="G21190" s="205" t="s">
        <v>287</v>
      </c>
      <c r="H21190" s="207" t="s">
        <v>196</v>
      </c>
      <c r="I21190" s="207" t="s">
        <v>130</v>
      </c>
      <c r="J21190" s="207">
        <v>-10</v>
      </c>
      <c r="K21190" s="79" t="str">
        <f>IFERROR(IFERROR(VLOOKUP(I21190,'DE-PARA'!B:D,3,0),VLOOKUP(I21190,'DE-PARA'!C:D,2,0)),"NÃO ENCONTRADO")</f>
        <v>Outras Saídas</v>
      </c>
      <c r="L21190" s="56" t="str">
        <f>VLOOKUP(K21190,'Base -Receita-Despesa'!$B:$AS,1,FALSE)</f>
        <v>Outras Saídas</v>
      </c>
    </row>
    <row r="21191" spans="1:12" x14ac:dyDescent="0.3">
      <c r="A21191" s="286" t="str">
        <f t="shared" si="662"/>
        <v>2020</v>
      </c>
      <c r="B21191" s="205" t="s">
        <v>691</v>
      </c>
      <c r="C21191" s="205" t="s">
        <v>692</v>
      </c>
      <c r="D21191" s="72" t="str">
        <f t="shared" si="663"/>
        <v>nov/2020</v>
      </c>
      <c r="E21191" s="206">
        <v>44148</v>
      </c>
      <c r="F21191" s="205" t="s">
        <v>210</v>
      </c>
      <c r="G21191" s="205" t="s">
        <v>287</v>
      </c>
      <c r="H21191" s="207" t="s">
        <v>196</v>
      </c>
      <c r="I21191" s="207" t="s">
        <v>130</v>
      </c>
      <c r="J21191" s="207">
        <v>-10</v>
      </c>
      <c r="K21191" s="79" t="str">
        <f>IFERROR(IFERROR(VLOOKUP(I21191,'DE-PARA'!B:D,3,0),VLOOKUP(I21191,'DE-PARA'!C:D,2,0)),"NÃO ENCONTRADO")</f>
        <v>Outras Saídas</v>
      </c>
      <c r="L21191" s="56" t="str">
        <f>VLOOKUP(K21191,'Base -Receita-Despesa'!$B:$AS,1,FALSE)</f>
        <v>Outras Saídas</v>
      </c>
    </row>
    <row r="21192" spans="1:12" x14ac:dyDescent="0.3">
      <c r="A21192" s="286" t="str">
        <f t="shared" si="662"/>
        <v>2020</v>
      </c>
      <c r="B21192" s="205" t="s">
        <v>691</v>
      </c>
      <c r="C21192" s="205" t="s">
        <v>692</v>
      </c>
      <c r="D21192" s="72" t="str">
        <f t="shared" si="663"/>
        <v>nov/2020</v>
      </c>
      <c r="E21192" s="206">
        <v>44148</v>
      </c>
      <c r="F21192" s="205" t="s">
        <v>210</v>
      </c>
      <c r="G21192" s="205" t="s">
        <v>287</v>
      </c>
      <c r="H21192" s="207" t="s">
        <v>196</v>
      </c>
      <c r="I21192" s="207" t="s">
        <v>130</v>
      </c>
      <c r="J21192" s="207">
        <v>-10</v>
      </c>
      <c r="K21192" s="79" t="str">
        <f>IFERROR(IFERROR(VLOOKUP(I21192,'DE-PARA'!B:D,3,0),VLOOKUP(I21192,'DE-PARA'!C:D,2,0)),"NÃO ENCONTRADO")</f>
        <v>Outras Saídas</v>
      </c>
      <c r="L21192" s="56" t="str">
        <f>VLOOKUP(K21192,'Base -Receita-Despesa'!$B:$AS,1,FALSE)</f>
        <v>Outras Saídas</v>
      </c>
    </row>
    <row r="21193" spans="1:12" x14ac:dyDescent="0.3">
      <c r="A21193" s="286" t="str">
        <f t="shared" si="662"/>
        <v>2020</v>
      </c>
      <c r="B21193" s="205" t="s">
        <v>693</v>
      </c>
      <c r="C21193" s="205" t="s">
        <v>692</v>
      </c>
      <c r="D21193" s="72" t="str">
        <f t="shared" si="663"/>
        <v>nov/2020</v>
      </c>
      <c r="E21193" s="206">
        <v>44151</v>
      </c>
      <c r="F21193" s="205" t="s">
        <v>140</v>
      </c>
      <c r="G21193" s="205" t="s">
        <v>287</v>
      </c>
      <c r="H21193" s="207" t="s">
        <v>140</v>
      </c>
      <c r="I21193" s="207" t="s">
        <v>227</v>
      </c>
      <c r="J21193" s="208">
        <v>2132691.2999999998</v>
      </c>
      <c r="K21193" s="79" t="str">
        <f>IFERROR(IFERROR(VLOOKUP(I21193,'DE-PARA'!B:D,3,0),VLOOKUP(I21193,'DE-PARA'!C:D,2,0)),"NÃO ENCONTRADO")</f>
        <v>Repasses Contrato de Gestão</v>
      </c>
      <c r="L21193" s="56" t="str">
        <f>VLOOKUP(K21193,'Base -Receita-Despesa'!$B:$AS,1,FALSE)</f>
        <v>Repasses Contrato de Gestão</v>
      </c>
    </row>
    <row r="21194" spans="1:12" x14ac:dyDescent="0.3">
      <c r="A21194" s="286" t="str">
        <f t="shared" si="662"/>
        <v>2020</v>
      </c>
      <c r="B21194" s="205" t="s">
        <v>693</v>
      </c>
      <c r="C21194" s="205" t="s">
        <v>692</v>
      </c>
      <c r="D21194" s="72" t="str">
        <f t="shared" si="663"/>
        <v>nov/2020</v>
      </c>
      <c r="E21194" s="206">
        <v>44151</v>
      </c>
      <c r="F21194" s="205" t="s">
        <v>201</v>
      </c>
      <c r="G21194" s="205" t="s">
        <v>287</v>
      </c>
      <c r="H21194" s="207" t="s">
        <v>1887</v>
      </c>
      <c r="I21194" s="207" t="s">
        <v>123</v>
      </c>
      <c r="J21194" s="208">
        <v>-500000</v>
      </c>
      <c r="K21194" s="79" t="str">
        <f>IFERROR(IFERROR(VLOOKUP(I21194,'DE-PARA'!B:D,3,0),VLOOKUP(I21194,'DE-PARA'!C:D,2,0)),"NÃO ENCONTRADO")</f>
        <v>TEV – Transferências Entre Contas (Entradas)</v>
      </c>
      <c r="L21194" s="56" t="str">
        <f>VLOOKUP(K21194,'Base -Receita-Despesa'!$B:$AS,1,FALSE)</f>
        <v>TEV – Transferências Entre Contas (Entradas)</v>
      </c>
    </row>
    <row r="21195" spans="1:12" x14ac:dyDescent="0.3">
      <c r="A21195" s="286" t="str">
        <f t="shared" si="662"/>
        <v>2020</v>
      </c>
      <c r="B21195" s="205" t="s">
        <v>691</v>
      </c>
      <c r="C21195" s="205" t="s">
        <v>692</v>
      </c>
      <c r="D21195" s="72" t="str">
        <f t="shared" si="663"/>
        <v>nov/2020</v>
      </c>
      <c r="E21195" s="206">
        <v>44151</v>
      </c>
      <c r="F21195" s="205" t="s">
        <v>201</v>
      </c>
      <c r="G21195" s="205" t="s">
        <v>287</v>
      </c>
      <c r="H21195" s="207" t="s">
        <v>1887</v>
      </c>
      <c r="I21195" s="207" t="s">
        <v>123</v>
      </c>
      <c r="J21195" s="208">
        <v>500000</v>
      </c>
      <c r="K21195" s="79" t="str">
        <f>IFERROR(IFERROR(VLOOKUP(I21195,'DE-PARA'!B:D,3,0),VLOOKUP(I21195,'DE-PARA'!C:D,2,0)),"NÃO ENCONTRADO")</f>
        <v>TEV – Transferências Entre Contas (Entradas)</v>
      </c>
      <c r="L21195" s="56" t="str">
        <f>VLOOKUP(K21195,'Base -Receita-Despesa'!$B:$AS,1,FALSE)</f>
        <v>TEV – Transferências Entre Contas (Entradas)</v>
      </c>
    </row>
    <row r="21196" spans="1:12" x14ac:dyDescent="0.3">
      <c r="A21196" s="286" t="str">
        <f t="shared" si="662"/>
        <v>2020</v>
      </c>
      <c r="B21196" s="205" t="s">
        <v>691</v>
      </c>
      <c r="C21196" s="205" t="s">
        <v>692</v>
      </c>
      <c r="D21196" s="72" t="str">
        <f t="shared" si="663"/>
        <v>nov/2020</v>
      </c>
      <c r="E21196" s="206">
        <v>44151</v>
      </c>
      <c r="F21196" s="205">
        <v>8086</v>
      </c>
      <c r="G21196" s="205" t="s">
        <v>287</v>
      </c>
      <c r="H21196" s="207" t="s">
        <v>2845</v>
      </c>
      <c r="I21196" s="207" t="s">
        <v>155</v>
      </c>
      <c r="J21196" s="208">
        <v>-2475</v>
      </c>
      <c r="K21196" s="79" t="str">
        <f>IFERROR(IFERROR(VLOOKUP(I21196,'DE-PARA'!B:D,3,0),VLOOKUP(I21196,'DE-PARA'!C:D,2,0)),"NÃO ENCONTRADO")</f>
        <v>Materiais</v>
      </c>
      <c r="L21196" s="56" t="str">
        <f>VLOOKUP(K21196,'Base -Receita-Despesa'!$B:$AS,1,FALSE)</f>
        <v>Materiais</v>
      </c>
    </row>
    <row r="21197" spans="1:12" x14ac:dyDescent="0.3">
      <c r="A21197" s="286" t="str">
        <f t="shared" si="662"/>
        <v>2020</v>
      </c>
      <c r="B21197" s="205" t="s">
        <v>691</v>
      </c>
      <c r="C21197" s="205" t="s">
        <v>692</v>
      </c>
      <c r="D21197" s="72" t="str">
        <f t="shared" si="663"/>
        <v>nov/2020</v>
      </c>
      <c r="E21197" s="206">
        <v>44151</v>
      </c>
      <c r="F21197" s="205">
        <v>8086</v>
      </c>
      <c r="G21197" s="205" t="s">
        <v>287</v>
      </c>
      <c r="H21197" s="207" t="s">
        <v>2845</v>
      </c>
      <c r="I21197" s="207" t="s">
        <v>189</v>
      </c>
      <c r="J21197" s="207">
        <v>-131.12</v>
      </c>
      <c r="K21197" s="79" t="str">
        <f>IFERROR(IFERROR(VLOOKUP(I21197,'DE-PARA'!B:D,3,0),VLOOKUP(I21197,'DE-PARA'!C:D,2,0)),"NÃO ENCONTRADO")</f>
        <v>Outras Saídas</v>
      </c>
      <c r="L21197" s="56" t="str">
        <f>VLOOKUP(K21197,'Base -Receita-Despesa'!$B:$AS,1,FALSE)</f>
        <v>Outras Saídas</v>
      </c>
    </row>
    <row r="21198" spans="1:12" x14ac:dyDescent="0.3">
      <c r="A21198" s="286" t="str">
        <f t="shared" si="662"/>
        <v>2020</v>
      </c>
      <c r="B21198" s="205" t="s">
        <v>691</v>
      </c>
      <c r="C21198" s="205" t="s">
        <v>692</v>
      </c>
      <c r="D21198" s="72" t="str">
        <f t="shared" si="663"/>
        <v>nov/2020</v>
      </c>
      <c r="E21198" s="206">
        <v>44151</v>
      </c>
      <c r="F21198" s="205">
        <v>8080</v>
      </c>
      <c r="G21198" s="205" t="s">
        <v>287</v>
      </c>
      <c r="H21198" s="207" t="s">
        <v>2845</v>
      </c>
      <c r="I21198" s="207" t="s">
        <v>155</v>
      </c>
      <c r="J21198" s="208">
        <v>-2755.32</v>
      </c>
      <c r="K21198" s="79" t="str">
        <f>IFERROR(IFERROR(VLOOKUP(I21198,'DE-PARA'!B:D,3,0),VLOOKUP(I21198,'DE-PARA'!C:D,2,0)),"NÃO ENCONTRADO")</f>
        <v>Materiais</v>
      </c>
      <c r="L21198" s="56" t="str">
        <f>VLOOKUP(K21198,'Base -Receita-Despesa'!$B:$AS,1,FALSE)</f>
        <v>Materiais</v>
      </c>
    </row>
    <row r="21199" spans="1:12" x14ac:dyDescent="0.3">
      <c r="A21199" s="286" t="str">
        <f t="shared" si="662"/>
        <v>2020</v>
      </c>
      <c r="B21199" s="205" t="s">
        <v>691</v>
      </c>
      <c r="C21199" s="205" t="s">
        <v>692</v>
      </c>
      <c r="D21199" s="72" t="str">
        <f t="shared" si="663"/>
        <v>nov/2020</v>
      </c>
      <c r="E21199" s="206">
        <v>44151</v>
      </c>
      <c r="F21199" s="205">
        <v>8080</v>
      </c>
      <c r="G21199" s="205" t="s">
        <v>287</v>
      </c>
      <c r="H21199" s="207" t="s">
        <v>2845</v>
      </c>
      <c r="I21199" s="207" t="s">
        <v>189</v>
      </c>
      <c r="J21199" s="207">
        <v>-170.88</v>
      </c>
      <c r="K21199" s="79" t="str">
        <f>IFERROR(IFERROR(VLOOKUP(I21199,'DE-PARA'!B:D,3,0),VLOOKUP(I21199,'DE-PARA'!C:D,2,0)),"NÃO ENCONTRADO")</f>
        <v>Outras Saídas</v>
      </c>
      <c r="L21199" s="56" t="str">
        <f>VLOOKUP(K21199,'Base -Receita-Despesa'!$B:$AS,1,FALSE)</f>
        <v>Outras Saídas</v>
      </c>
    </row>
    <row r="21200" spans="1:12" x14ac:dyDescent="0.3">
      <c r="A21200" s="286" t="str">
        <f t="shared" si="662"/>
        <v>2020</v>
      </c>
      <c r="B21200" s="205" t="s">
        <v>691</v>
      </c>
      <c r="C21200" s="205" t="s">
        <v>692</v>
      </c>
      <c r="D21200" s="72" t="str">
        <f t="shared" si="663"/>
        <v>nov/2020</v>
      </c>
      <c r="E21200" s="206">
        <v>44151</v>
      </c>
      <c r="F21200" s="205">
        <v>8061</v>
      </c>
      <c r="G21200" s="205" t="s">
        <v>287</v>
      </c>
      <c r="H21200" s="207" t="s">
        <v>2845</v>
      </c>
      <c r="I21200" s="207" t="s">
        <v>155</v>
      </c>
      <c r="J21200" s="207">
        <v>-311.69</v>
      </c>
      <c r="K21200" s="79" t="str">
        <f>IFERROR(IFERROR(VLOOKUP(I21200,'DE-PARA'!B:D,3,0),VLOOKUP(I21200,'DE-PARA'!C:D,2,0)),"NÃO ENCONTRADO")</f>
        <v>Materiais</v>
      </c>
      <c r="L21200" s="56" t="str">
        <f>VLOOKUP(K21200,'Base -Receita-Despesa'!$B:$AS,1,FALSE)</f>
        <v>Materiais</v>
      </c>
    </row>
    <row r="21201" spans="1:12" x14ac:dyDescent="0.3">
      <c r="A21201" s="286" t="str">
        <f t="shared" si="662"/>
        <v>2020</v>
      </c>
      <c r="B21201" s="205" t="s">
        <v>691</v>
      </c>
      <c r="C21201" s="205" t="s">
        <v>692</v>
      </c>
      <c r="D21201" s="72" t="str">
        <f t="shared" si="663"/>
        <v>nov/2020</v>
      </c>
      <c r="E21201" s="206">
        <v>44151</v>
      </c>
      <c r="F21201" s="205">
        <v>8061</v>
      </c>
      <c r="G21201" s="205" t="s">
        <v>287</v>
      </c>
      <c r="H21201" s="207" t="s">
        <v>2845</v>
      </c>
      <c r="I21201" s="207" t="s">
        <v>189</v>
      </c>
      <c r="J21201" s="207">
        <v>-31.61</v>
      </c>
      <c r="K21201" s="79" t="str">
        <f>IFERROR(IFERROR(VLOOKUP(I21201,'DE-PARA'!B:D,3,0),VLOOKUP(I21201,'DE-PARA'!C:D,2,0)),"NÃO ENCONTRADO")</f>
        <v>Outras Saídas</v>
      </c>
      <c r="L21201" s="56" t="str">
        <f>VLOOKUP(K21201,'Base -Receita-Despesa'!$B:$AS,1,FALSE)</f>
        <v>Outras Saídas</v>
      </c>
    </row>
    <row r="21202" spans="1:12" x14ac:dyDescent="0.3">
      <c r="A21202" s="286" t="str">
        <f t="shared" si="662"/>
        <v>2020</v>
      </c>
      <c r="B21202" s="205" t="s">
        <v>691</v>
      </c>
      <c r="C21202" s="205" t="s">
        <v>692</v>
      </c>
      <c r="D21202" s="72" t="str">
        <f t="shared" si="663"/>
        <v>nov/2020</v>
      </c>
      <c r="E21202" s="206">
        <v>44151</v>
      </c>
      <c r="F21202" s="205">
        <v>131250</v>
      </c>
      <c r="G21202" s="205" t="s">
        <v>287</v>
      </c>
      <c r="H21202" s="207" t="s">
        <v>2308</v>
      </c>
      <c r="I21202" s="207" t="s">
        <v>251</v>
      </c>
      <c r="J21202" s="208">
        <v>-7106.24</v>
      </c>
      <c r="K21202" s="79" t="str">
        <f>IFERROR(IFERROR(VLOOKUP(I21202,'DE-PARA'!B:D,3,0),VLOOKUP(I21202,'DE-PARA'!C:D,2,0)),"NÃO ENCONTRADO")</f>
        <v>Materiais</v>
      </c>
      <c r="L21202" s="56" t="str">
        <f>VLOOKUP(K21202,'Base -Receita-Despesa'!$B:$AS,1,FALSE)</f>
        <v>Materiais</v>
      </c>
    </row>
    <row r="21203" spans="1:12" x14ac:dyDescent="0.3">
      <c r="A21203" s="286" t="str">
        <f t="shared" si="662"/>
        <v>2020</v>
      </c>
      <c r="B21203" s="205" t="s">
        <v>691</v>
      </c>
      <c r="C21203" s="205" t="s">
        <v>692</v>
      </c>
      <c r="D21203" s="72" t="str">
        <f t="shared" si="663"/>
        <v>nov/2020</v>
      </c>
      <c r="E21203" s="206">
        <v>44151</v>
      </c>
      <c r="F21203" s="205">
        <v>91997</v>
      </c>
      <c r="G21203" s="205" t="s">
        <v>287</v>
      </c>
      <c r="H21203" s="207" t="s">
        <v>1005</v>
      </c>
      <c r="I21203" s="207" t="s">
        <v>242</v>
      </c>
      <c r="J21203" s="208">
        <v>-10913.85</v>
      </c>
      <c r="K21203" s="79" t="str">
        <f>IFERROR(IFERROR(VLOOKUP(I21203,'DE-PARA'!B:D,3,0),VLOOKUP(I21203,'DE-PARA'!C:D,2,0)),"NÃO ENCONTRADO")</f>
        <v>Materiais</v>
      </c>
      <c r="L21203" s="56" t="str">
        <f>VLOOKUP(K21203,'Base -Receita-Despesa'!$B:$AS,1,FALSE)</f>
        <v>Materiais</v>
      </c>
    </row>
    <row r="21204" spans="1:12" x14ac:dyDescent="0.3">
      <c r="A21204" s="286" t="str">
        <f t="shared" si="662"/>
        <v>2020</v>
      </c>
      <c r="B21204" s="205" t="s">
        <v>691</v>
      </c>
      <c r="C21204" s="205" t="s">
        <v>692</v>
      </c>
      <c r="D21204" s="72" t="str">
        <f t="shared" si="663"/>
        <v>nov/2020</v>
      </c>
      <c r="E21204" s="206">
        <v>44151</v>
      </c>
      <c r="F21204" s="205">
        <v>91997</v>
      </c>
      <c r="G21204" s="205" t="s">
        <v>287</v>
      </c>
      <c r="H21204" s="207" t="s">
        <v>1005</v>
      </c>
      <c r="I21204" s="207" t="s">
        <v>189</v>
      </c>
      <c r="J21204" s="207">
        <v>-291.07</v>
      </c>
      <c r="K21204" s="79" t="str">
        <f>IFERROR(IFERROR(VLOOKUP(I21204,'DE-PARA'!B:D,3,0),VLOOKUP(I21204,'DE-PARA'!C:D,2,0)),"NÃO ENCONTRADO")</f>
        <v>Outras Saídas</v>
      </c>
      <c r="L21204" s="56" t="str">
        <f>VLOOKUP(K21204,'Base -Receita-Despesa'!$B:$AS,1,FALSE)</f>
        <v>Outras Saídas</v>
      </c>
    </row>
    <row r="21205" spans="1:12" x14ac:dyDescent="0.3">
      <c r="A21205" s="286" t="str">
        <f t="shared" si="662"/>
        <v>2020</v>
      </c>
      <c r="B21205" s="205" t="s">
        <v>691</v>
      </c>
      <c r="C21205" s="205" t="s">
        <v>692</v>
      </c>
      <c r="D21205" s="72" t="str">
        <f t="shared" si="663"/>
        <v>nov/2020</v>
      </c>
      <c r="E21205" s="206">
        <v>44151</v>
      </c>
      <c r="F21205" s="205">
        <v>91505</v>
      </c>
      <c r="G21205" s="205" t="s">
        <v>287</v>
      </c>
      <c r="H21205" s="207" t="s">
        <v>1005</v>
      </c>
      <c r="I21205" s="207" t="s">
        <v>242</v>
      </c>
      <c r="J21205" s="207">
        <v>-403.92</v>
      </c>
      <c r="K21205" s="79" t="str">
        <f>IFERROR(IFERROR(VLOOKUP(I21205,'DE-PARA'!B:D,3,0),VLOOKUP(I21205,'DE-PARA'!C:D,2,0)),"NÃO ENCONTRADO")</f>
        <v>Materiais</v>
      </c>
      <c r="L21205" s="56" t="str">
        <f>VLOOKUP(K21205,'Base -Receita-Despesa'!$B:$AS,1,FALSE)</f>
        <v>Materiais</v>
      </c>
    </row>
    <row r="21206" spans="1:12" x14ac:dyDescent="0.3">
      <c r="A21206" s="286" t="str">
        <f t="shared" si="662"/>
        <v>2020</v>
      </c>
      <c r="B21206" s="205" t="s">
        <v>691</v>
      </c>
      <c r="C21206" s="205" t="s">
        <v>692</v>
      </c>
      <c r="D21206" s="72" t="str">
        <f t="shared" si="663"/>
        <v>nov/2020</v>
      </c>
      <c r="E21206" s="206">
        <v>44151</v>
      </c>
      <c r="F21206" s="205">
        <v>91505</v>
      </c>
      <c r="G21206" s="205" t="s">
        <v>287</v>
      </c>
      <c r="H21206" s="207" t="s">
        <v>1005</v>
      </c>
      <c r="I21206" s="207" t="s">
        <v>189</v>
      </c>
      <c r="J21206" s="207">
        <v>-13.2</v>
      </c>
      <c r="K21206" s="79" t="str">
        <f>IFERROR(IFERROR(VLOOKUP(I21206,'DE-PARA'!B:D,3,0),VLOOKUP(I21206,'DE-PARA'!C:D,2,0)),"NÃO ENCONTRADO")</f>
        <v>Outras Saídas</v>
      </c>
      <c r="L21206" s="56" t="str">
        <f>VLOOKUP(K21206,'Base -Receita-Despesa'!$B:$AS,1,FALSE)</f>
        <v>Outras Saídas</v>
      </c>
    </row>
    <row r="21207" spans="1:12" x14ac:dyDescent="0.3">
      <c r="A21207" s="286" t="str">
        <f t="shared" si="662"/>
        <v>2020</v>
      </c>
      <c r="B21207" s="205" t="s">
        <v>691</v>
      </c>
      <c r="C21207" s="205" t="s">
        <v>692</v>
      </c>
      <c r="D21207" s="72" t="str">
        <f t="shared" si="663"/>
        <v>nov/2020</v>
      </c>
      <c r="E21207" s="206">
        <v>44151</v>
      </c>
      <c r="F21207" s="205">
        <v>408</v>
      </c>
      <c r="G21207" s="205" t="s">
        <v>287</v>
      </c>
      <c r="H21207" s="207" t="s">
        <v>3235</v>
      </c>
      <c r="I21207" s="207" t="s">
        <v>134</v>
      </c>
      <c r="J21207" s="208">
        <v>-7320.3</v>
      </c>
      <c r="K21207" s="79" t="str">
        <f>IFERROR(IFERROR(VLOOKUP(I21207,'DE-PARA'!B:D,3,0),VLOOKUP(I21207,'DE-PARA'!C:D,2,0)),"NÃO ENCONTRADO")</f>
        <v>Serviços</v>
      </c>
      <c r="L21207" s="56" t="str">
        <f>VLOOKUP(K21207,'Base -Receita-Despesa'!$B:$AS,1,FALSE)</f>
        <v>Serviços</v>
      </c>
    </row>
    <row r="21208" spans="1:12" x14ac:dyDescent="0.3">
      <c r="A21208" s="286" t="str">
        <f t="shared" si="662"/>
        <v>2020</v>
      </c>
      <c r="B21208" s="205" t="s">
        <v>691</v>
      </c>
      <c r="C21208" s="205" t="s">
        <v>692</v>
      </c>
      <c r="D21208" s="72" t="str">
        <f t="shared" si="663"/>
        <v>nov/2020</v>
      </c>
      <c r="E21208" s="206">
        <v>44151</v>
      </c>
      <c r="F21208" s="205">
        <v>12714</v>
      </c>
      <c r="G21208" s="205" t="s">
        <v>287</v>
      </c>
      <c r="H21208" s="207" t="s">
        <v>3083</v>
      </c>
      <c r="I21208" s="207" t="s">
        <v>240</v>
      </c>
      <c r="J21208" s="208">
        <v>-1458.4</v>
      </c>
      <c r="K21208" s="79" t="str">
        <f>IFERROR(IFERROR(VLOOKUP(I21208,'DE-PARA'!B:D,3,0),VLOOKUP(I21208,'DE-PARA'!C:D,2,0)),"NÃO ENCONTRADO")</f>
        <v>Materiais</v>
      </c>
      <c r="L21208" s="56" t="str">
        <f>VLOOKUP(K21208,'Base -Receita-Despesa'!$B:$AS,1,FALSE)</f>
        <v>Materiais</v>
      </c>
    </row>
    <row r="21209" spans="1:12" x14ac:dyDescent="0.3">
      <c r="A21209" s="286" t="str">
        <f t="shared" si="662"/>
        <v>2020</v>
      </c>
      <c r="B21209" s="205" t="s">
        <v>691</v>
      </c>
      <c r="C21209" s="205" t="s">
        <v>692</v>
      </c>
      <c r="D21209" s="72" t="str">
        <f t="shared" si="663"/>
        <v>nov/2020</v>
      </c>
      <c r="E21209" s="206">
        <v>44151</v>
      </c>
      <c r="F21209" s="205">
        <v>12714</v>
      </c>
      <c r="G21209" s="205" t="s">
        <v>287</v>
      </c>
      <c r="H21209" s="207" t="s">
        <v>3083</v>
      </c>
      <c r="I21209" s="207" t="s">
        <v>189</v>
      </c>
      <c r="J21209" s="207">
        <v>-310.02999999999997</v>
      </c>
      <c r="K21209" s="79" t="str">
        <f>IFERROR(IFERROR(VLOOKUP(I21209,'DE-PARA'!B:D,3,0),VLOOKUP(I21209,'DE-PARA'!C:D,2,0)),"NÃO ENCONTRADO")</f>
        <v>Outras Saídas</v>
      </c>
      <c r="L21209" s="56" t="str">
        <f>VLOOKUP(K21209,'Base -Receita-Despesa'!$B:$AS,1,FALSE)</f>
        <v>Outras Saídas</v>
      </c>
    </row>
    <row r="21210" spans="1:12" x14ac:dyDescent="0.3">
      <c r="A21210" s="286" t="str">
        <f t="shared" si="662"/>
        <v>2020</v>
      </c>
      <c r="B21210" s="205" t="s">
        <v>691</v>
      </c>
      <c r="C21210" s="205" t="s">
        <v>692</v>
      </c>
      <c r="D21210" s="72" t="str">
        <f t="shared" si="663"/>
        <v>nov/2020</v>
      </c>
      <c r="E21210" s="206">
        <v>44151</v>
      </c>
      <c r="F21210" s="205">
        <v>12716</v>
      </c>
      <c r="G21210" s="205" t="s">
        <v>303</v>
      </c>
      <c r="H21210" s="207" t="s">
        <v>3083</v>
      </c>
      <c r="I21210" s="207" t="s">
        <v>241</v>
      </c>
      <c r="J21210" s="208">
        <v>-5362.5</v>
      </c>
      <c r="K21210" s="79" t="str">
        <f>IFERROR(IFERROR(VLOOKUP(I21210,'DE-PARA'!B:D,3,0),VLOOKUP(I21210,'DE-PARA'!C:D,2,0)),"NÃO ENCONTRADO")</f>
        <v>Materiais</v>
      </c>
      <c r="L21210" s="56" t="str">
        <f>VLOOKUP(K21210,'Base -Receita-Despesa'!$B:$AS,1,FALSE)</f>
        <v>Materiais</v>
      </c>
    </row>
    <row r="21211" spans="1:12" x14ac:dyDescent="0.3">
      <c r="A21211" s="286" t="str">
        <f t="shared" si="662"/>
        <v>2020</v>
      </c>
      <c r="B21211" s="205" t="s">
        <v>691</v>
      </c>
      <c r="C21211" s="205" t="s">
        <v>692</v>
      </c>
      <c r="D21211" s="72" t="str">
        <f t="shared" si="663"/>
        <v>nov/2020</v>
      </c>
      <c r="E21211" s="206">
        <v>44151</v>
      </c>
      <c r="F21211" s="205">
        <v>12716</v>
      </c>
      <c r="G21211" s="205" t="s">
        <v>303</v>
      </c>
      <c r="H21211" s="207" t="s">
        <v>3083</v>
      </c>
      <c r="I21211" s="207" t="s">
        <v>189</v>
      </c>
      <c r="J21211" s="207">
        <v>-532.57000000000005</v>
      </c>
      <c r="K21211" s="79" t="str">
        <f>IFERROR(IFERROR(VLOOKUP(I21211,'DE-PARA'!B:D,3,0),VLOOKUP(I21211,'DE-PARA'!C:D,2,0)),"NÃO ENCONTRADO")</f>
        <v>Outras Saídas</v>
      </c>
      <c r="L21211" s="56" t="str">
        <f>VLOOKUP(K21211,'Base -Receita-Despesa'!$B:$AS,1,FALSE)</f>
        <v>Outras Saídas</v>
      </c>
    </row>
    <row r="21212" spans="1:12" x14ac:dyDescent="0.3">
      <c r="A21212" s="286" t="str">
        <f t="shared" si="662"/>
        <v>2020</v>
      </c>
      <c r="B21212" s="205" t="s">
        <v>691</v>
      </c>
      <c r="C21212" s="205" t="s">
        <v>692</v>
      </c>
      <c r="D21212" s="72" t="str">
        <f t="shared" si="663"/>
        <v>nov/2020</v>
      </c>
      <c r="E21212" s="206">
        <v>44151</v>
      </c>
      <c r="F21212" s="205">
        <v>12931</v>
      </c>
      <c r="G21212" s="205" t="s">
        <v>287</v>
      </c>
      <c r="H21212" s="207" t="s">
        <v>3083</v>
      </c>
      <c r="I21212" s="207" t="s">
        <v>241</v>
      </c>
      <c r="J21212" s="207">
        <v>-821.6</v>
      </c>
      <c r="K21212" s="79" t="str">
        <f>IFERROR(IFERROR(VLOOKUP(I21212,'DE-PARA'!B:D,3,0),VLOOKUP(I21212,'DE-PARA'!C:D,2,0)),"NÃO ENCONTRADO")</f>
        <v>Materiais</v>
      </c>
      <c r="L21212" s="56" t="str">
        <f>VLOOKUP(K21212,'Base -Receita-Despesa'!$B:$AS,1,FALSE)</f>
        <v>Materiais</v>
      </c>
    </row>
    <row r="21213" spans="1:12" x14ac:dyDescent="0.3">
      <c r="A21213" s="286" t="str">
        <f t="shared" si="662"/>
        <v>2020</v>
      </c>
      <c r="B21213" s="205" t="s">
        <v>691</v>
      </c>
      <c r="C21213" s="205" t="s">
        <v>692</v>
      </c>
      <c r="D21213" s="72" t="str">
        <f t="shared" si="663"/>
        <v>nov/2020</v>
      </c>
      <c r="E21213" s="206">
        <v>44151</v>
      </c>
      <c r="F21213" s="205">
        <v>12931</v>
      </c>
      <c r="G21213" s="205" t="s">
        <v>287</v>
      </c>
      <c r="H21213" s="207" t="s">
        <v>3083</v>
      </c>
      <c r="I21213" s="207" t="s">
        <v>189</v>
      </c>
      <c r="J21213" s="207">
        <v>-270.45</v>
      </c>
      <c r="K21213" s="79" t="str">
        <f>IFERROR(IFERROR(VLOOKUP(I21213,'DE-PARA'!B:D,3,0),VLOOKUP(I21213,'DE-PARA'!C:D,2,0)),"NÃO ENCONTRADO")</f>
        <v>Outras Saídas</v>
      </c>
      <c r="L21213" s="56" t="str">
        <f>VLOOKUP(K21213,'Base -Receita-Despesa'!$B:$AS,1,FALSE)</f>
        <v>Outras Saídas</v>
      </c>
    </row>
    <row r="21214" spans="1:12" x14ac:dyDescent="0.3">
      <c r="A21214" s="286" t="str">
        <f t="shared" si="662"/>
        <v>2020</v>
      </c>
      <c r="B21214" s="205" t="s">
        <v>691</v>
      </c>
      <c r="C21214" s="205" t="s">
        <v>692</v>
      </c>
      <c r="D21214" s="72" t="str">
        <f t="shared" si="663"/>
        <v>nov/2020</v>
      </c>
      <c r="E21214" s="206">
        <v>44151</v>
      </c>
      <c r="F21214" s="205">
        <v>1017</v>
      </c>
      <c r="G21214" s="205" t="s">
        <v>287</v>
      </c>
      <c r="H21214" s="207" t="s">
        <v>3258</v>
      </c>
      <c r="I21214" s="207" t="s">
        <v>147</v>
      </c>
      <c r="J21214" s="208">
        <v>-7721.25</v>
      </c>
      <c r="K21214" s="79" t="str">
        <f>IFERROR(IFERROR(VLOOKUP(I21214,'DE-PARA'!B:D,3,0),VLOOKUP(I21214,'DE-PARA'!C:D,2,0)),"NÃO ENCONTRADO")</f>
        <v>Serviços</v>
      </c>
      <c r="L21214" s="56" t="str">
        <f>VLOOKUP(K21214,'Base -Receita-Despesa'!$B:$AS,1,FALSE)</f>
        <v>Serviços</v>
      </c>
    </row>
    <row r="21215" spans="1:12" x14ac:dyDescent="0.3">
      <c r="A21215" s="286" t="str">
        <f t="shared" si="662"/>
        <v>2020</v>
      </c>
      <c r="B21215" s="205" t="s">
        <v>691</v>
      </c>
      <c r="C21215" s="205" t="s">
        <v>692</v>
      </c>
      <c r="D21215" s="72" t="str">
        <f t="shared" si="663"/>
        <v>nov/2020</v>
      </c>
      <c r="E21215" s="206">
        <v>44151</v>
      </c>
      <c r="F21215" s="205">
        <v>195164</v>
      </c>
      <c r="G21215" s="205" t="s">
        <v>293</v>
      </c>
      <c r="H21215" s="207" t="s">
        <v>1036</v>
      </c>
      <c r="I21215" s="207" t="s">
        <v>155</v>
      </c>
      <c r="J21215" s="207">
        <v>-813.5</v>
      </c>
      <c r="K21215" s="79" t="str">
        <f>IFERROR(IFERROR(VLOOKUP(I21215,'DE-PARA'!B:D,3,0),VLOOKUP(I21215,'DE-PARA'!C:D,2,0)),"NÃO ENCONTRADO")</f>
        <v>Materiais</v>
      </c>
      <c r="L21215" s="56" t="str">
        <f>VLOOKUP(K21215,'Base -Receita-Despesa'!$B:$AS,1,FALSE)</f>
        <v>Materiais</v>
      </c>
    </row>
    <row r="21216" spans="1:12" x14ac:dyDescent="0.3">
      <c r="A21216" s="286" t="str">
        <f t="shared" si="662"/>
        <v>2020</v>
      </c>
      <c r="B21216" s="205" t="s">
        <v>691</v>
      </c>
      <c r="C21216" s="205" t="s">
        <v>692</v>
      </c>
      <c r="D21216" s="72" t="str">
        <f t="shared" si="663"/>
        <v>nov/2020</v>
      </c>
      <c r="E21216" s="206">
        <v>44151</v>
      </c>
      <c r="F21216" s="205">
        <v>195089</v>
      </c>
      <c r="G21216" s="205" t="s">
        <v>293</v>
      </c>
      <c r="H21216" s="207" t="s">
        <v>1036</v>
      </c>
      <c r="I21216" s="207" t="s">
        <v>243</v>
      </c>
      <c r="J21216" s="207">
        <v>-809.82</v>
      </c>
      <c r="K21216" s="79" t="str">
        <f>IFERROR(IFERROR(VLOOKUP(I21216,'DE-PARA'!B:D,3,0),VLOOKUP(I21216,'DE-PARA'!C:D,2,0)),"NÃO ENCONTRADO")</f>
        <v>Materiais</v>
      </c>
      <c r="L21216" s="56" t="str">
        <f>VLOOKUP(K21216,'Base -Receita-Despesa'!$B:$AS,1,FALSE)</f>
        <v>Materiais</v>
      </c>
    </row>
    <row r="21217" spans="1:12" x14ac:dyDescent="0.3">
      <c r="A21217" s="286" t="str">
        <f t="shared" si="662"/>
        <v>2020</v>
      </c>
      <c r="B21217" s="205" t="s">
        <v>691</v>
      </c>
      <c r="C21217" s="205" t="s">
        <v>692</v>
      </c>
      <c r="D21217" s="72" t="str">
        <f t="shared" si="663"/>
        <v>nov/2020</v>
      </c>
      <c r="E21217" s="206">
        <v>44151</v>
      </c>
      <c r="F21217" s="205">
        <v>195091</v>
      </c>
      <c r="G21217" s="205" t="s">
        <v>293</v>
      </c>
      <c r="H21217" s="207" t="s">
        <v>1036</v>
      </c>
      <c r="I21217" s="207" t="s">
        <v>243</v>
      </c>
      <c r="J21217" s="207">
        <v>-495.44</v>
      </c>
      <c r="K21217" s="79" t="str">
        <f>IFERROR(IFERROR(VLOOKUP(I21217,'DE-PARA'!B:D,3,0),VLOOKUP(I21217,'DE-PARA'!C:D,2,0)),"NÃO ENCONTRADO")</f>
        <v>Materiais</v>
      </c>
      <c r="L21217" s="56" t="str">
        <f>VLOOKUP(K21217,'Base -Receita-Despesa'!$B:$AS,1,FALSE)</f>
        <v>Materiais</v>
      </c>
    </row>
    <row r="21218" spans="1:12" x14ac:dyDescent="0.3">
      <c r="A21218" s="286" t="str">
        <f t="shared" si="662"/>
        <v>2020</v>
      </c>
      <c r="B21218" s="205" t="s">
        <v>691</v>
      </c>
      <c r="C21218" s="205" t="s">
        <v>692</v>
      </c>
      <c r="D21218" s="72" t="str">
        <f t="shared" si="663"/>
        <v>nov/2020</v>
      </c>
      <c r="E21218" s="206">
        <v>44151</v>
      </c>
      <c r="F21218" s="205">
        <v>195088</v>
      </c>
      <c r="G21218" s="205" t="s">
        <v>293</v>
      </c>
      <c r="H21218" s="207" t="s">
        <v>1036</v>
      </c>
      <c r="I21218" s="207" t="s">
        <v>240</v>
      </c>
      <c r="J21218" s="208">
        <v>-1096.8800000000001</v>
      </c>
      <c r="K21218" s="79" t="str">
        <f>IFERROR(IFERROR(VLOOKUP(I21218,'DE-PARA'!B:D,3,0),VLOOKUP(I21218,'DE-PARA'!C:D,2,0)),"NÃO ENCONTRADO")</f>
        <v>Materiais</v>
      </c>
      <c r="L21218" s="56" t="str">
        <f>VLOOKUP(K21218,'Base -Receita-Despesa'!$B:$AS,1,FALSE)</f>
        <v>Materiais</v>
      </c>
    </row>
    <row r="21219" spans="1:12" x14ac:dyDescent="0.3">
      <c r="A21219" s="286" t="str">
        <f t="shared" si="662"/>
        <v>2020</v>
      </c>
      <c r="B21219" s="205" t="s">
        <v>691</v>
      </c>
      <c r="C21219" s="205" t="s">
        <v>692</v>
      </c>
      <c r="D21219" s="72" t="str">
        <f t="shared" si="663"/>
        <v>nov/2020</v>
      </c>
      <c r="E21219" s="206">
        <v>44151</v>
      </c>
      <c r="F21219" s="205">
        <v>197216</v>
      </c>
      <c r="G21219" s="205" t="s">
        <v>317</v>
      </c>
      <c r="H21219" s="207" t="s">
        <v>1036</v>
      </c>
      <c r="I21219" s="207" t="s">
        <v>242</v>
      </c>
      <c r="J21219" s="207">
        <v>-333.3</v>
      </c>
      <c r="K21219" s="79" t="str">
        <f>IFERROR(IFERROR(VLOOKUP(I21219,'DE-PARA'!B:D,3,0),VLOOKUP(I21219,'DE-PARA'!C:D,2,0)),"NÃO ENCONTRADO")</f>
        <v>Materiais</v>
      </c>
      <c r="L21219" s="56" t="str">
        <f>VLOOKUP(K21219,'Base -Receita-Despesa'!$B:$AS,1,FALSE)</f>
        <v>Materiais</v>
      </c>
    </row>
    <row r="21220" spans="1:12" x14ac:dyDescent="0.3">
      <c r="A21220" s="286" t="str">
        <f t="shared" si="662"/>
        <v>2020</v>
      </c>
      <c r="B21220" s="205" t="s">
        <v>691</v>
      </c>
      <c r="C21220" s="205" t="s">
        <v>692</v>
      </c>
      <c r="D21220" s="72" t="str">
        <f t="shared" si="663"/>
        <v>nov/2020</v>
      </c>
      <c r="E21220" s="206">
        <v>44151</v>
      </c>
      <c r="F21220" s="205">
        <v>3281</v>
      </c>
      <c r="G21220" s="205" t="s">
        <v>289</v>
      </c>
      <c r="H21220" s="207" t="s">
        <v>3057</v>
      </c>
      <c r="I21220" s="207" t="s">
        <v>252</v>
      </c>
      <c r="J21220" s="207">
        <v>-209.25</v>
      </c>
      <c r="K21220" s="79" t="str">
        <f>IFERROR(IFERROR(VLOOKUP(I21220,'DE-PARA'!B:D,3,0),VLOOKUP(I21220,'DE-PARA'!C:D,2,0)),"NÃO ENCONTRADO")</f>
        <v>Materiais</v>
      </c>
      <c r="L21220" s="56" t="str">
        <f>VLOOKUP(K21220,'Base -Receita-Despesa'!$B:$AS,1,FALSE)</f>
        <v>Materiais</v>
      </c>
    </row>
    <row r="21221" spans="1:12" x14ac:dyDescent="0.3">
      <c r="A21221" s="286" t="str">
        <f t="shared" si="662"/>
        <v>2020</v>
      </c>
      <c r="B21221" s="205" t="s">
        <v>691</v>
      </c>
      <c r="C21221" s="205" t="s">
        <v>692</v>
      </c>
      <c r="D21221" s="72" t="str">
        <f t="shared" si="663"/>
        <v>nov/2020</v>
      </c>
      <c r="E21221" s="206">
        <v>44151</v>
      </c>
      <c r="F21221" s="205">
        <v>3281</v>
      </c>
      <c r="G21221" s="205" t="s">
        <v>289</v>
      </c>
      <c r="H21221" s="207" t="s">
        <v>3057</v>
      </c>
      <c r="I21221" s="207" t="s">
        <v>252</v>
      </c>
      <c r="J21221" s="207">
        <v>-16.57</v>
      </c>
      <c r="K21221" s="79" t="str">
        <f>IFERROR(IFERROR(VLOOKUP(I21221,'DE-PARA'!B:D,3,0),VLOOKUP(I21221,'DE-PARA'!C:D,2,0)),"NÃO ENCONTRADO")</f>
        <v>Materiais</v>
      </c>
      <c r="L21221" s="56" t="str">
        <f>VLOOKUP(K21221,'Base -Receita-Despesa'!$B:$AS,1,FALSE)</f>
        <v>Materiais</v>
      </c>
    </row>
    <row r="21222" spans="1:12" x14ac:dyDescent="0.3">
      <c r="A21222" s="286" t="str">
        <f t="shared" si="662"/>
        <v>2020</v>
      </c>
      <c r="B21222" s="205" t="s">
        <v>691</v>
      </c>
      <c r="C21222" s="205" t="s">
        <v>692</v>
      </c>
      <c r="D21222" s="72" t="str">
        <f t="shared" si="663"/>
        <v>nov/2020</v>
      </c>
      <c r="E21222" s="206">
        <v>44151</v>
      </c>
      <c r="F21222" s="205">
        <v>3281</v>
      </c>
      <c r="G21222" s="205" t="s">
        <v>303</v>
      </c>
      <c r="H21222" s="207" t="s">
        <v>3057</v>
      </c>
      <c r="I21222" s="207" t="s">
        <v>252</v>
      </c>
      <c r="J21222" s="207">
        <v>-209.25</v>
      </c>
      <c r="K21222" s="79" t="str">
        <f>IFERROR(IFERROR(VLOOKUP(I21222,'DE-PARA'!B:D,3,0),VLOOKUP(I21222,'DE-PARA'!C:D,2,0)),"NÃO ENCONTRADO")</f>
        <v>Materiais</v>
      </c>
      <c r="L21222" s="56" t="str">
        <f>VLOOKUP(K21222,'Base -Receita-Despesa'!$B:$AS,1,FALSE)</f>
        <v>Materiais</v>
      </c>
    </row>
    <row r="21223" spans="1:12" x14ac:dyDescent="0.3">
      <c r="A21223" s="286" t="str">
        <f t="shared" si="662"/>
        <v>2020</v>
      </c>
      <c r="B21223" s="205" t="s">
        <v>691</v>
      </c>
      <c r="C21223" s="205" t="s">
        <v>692</v>
      </c>
      <c r="D21223" s="72" t="str">
        <f t="shared" si="663"/>
        <v>nov/2020</v>
      </c>
      <c r="E21223" s="206">
        <v>44151</v>
      </c>
      <c r="F21223" s="205">
        <v>3281</v>
      </c>
      <c r="G21223" s="205" t="s">
        <v>303</v>
      </c>
      <c r="H21223" s="207" t="s">
        <v>3057</v>
      </c>
      <c r="I21223" s="207" t="s">
        <v>252</v>
      </c>
      <c r="J21223" s="207">
        <v>-17.739999999999998</v>
      </c>
      <c r="K21223" s="79" t="str">
        <f>IFERROR(IFERROR(VLOOKUP(I21223,'DE-PARA'!B:D,3,0),VLOOKUP(I21223,'DE-PARA'!C:D,2,0)),"NÃO ENCONTRADO")</f>
        <v>Materiais</v>
      </c>
      <c r="L21223" s="56" t="str">
        <f>VLOOKUP(K21223,'Base -Receita-Despesa'!$B:$AS,1,FALSE)</f>
        <v>Materiais</v>
      </c>
    </row>
    <row r="21224" spans="1:12" x14ac:dyDescent="0.3">
      <c r="A21224" s="286" t="str">
        <f t="shared" si="662"/>
        <v>2020</v>
      </c>
      <c r="B21224" s="205" t="s">
        <v>691</v>
      </c>
      <c r="C21224" s="205" t="s">
        <v>692</v>
      </c>
      <c r="D21224" s="72" t="str">
        <f t="shared" si="663"/>
        <v>nov/2020</v>
      </c>
      <c r="E21224" s="206">
        <v>44151</v>
      </c>
      <c r="F21224" s="205">
        <v>131033</v>
      </c>
      <c r="G21224" s="205" t="s">
        <v>287</v>
      </c>
      <c r="H21224" s="207" t="s">
        <v>2308</v>
      </c>
      <c r="I21224" s="207" t="s">
        <v>251</v>
      </c>
      <c r="J21224" s="207">
        <v>-466.8</v>
      </c>
      <c r="K21224" s="79" t="str">
        <f>IFERROR(IFERROR(VLOOKUP(I21224,'DE-PARA'!B:D,3,0),VLOOKUP(I21224,'DE-PARA'!C:D,2,0)),"NÃO ENCONTRADO")</f>
        <v>Materiais</v>
      </c>
      <c r="L21224" s="56" t="str">
        <f>VLOOKUP(K21224,'Base -Receita-Despesa'!$B:$AS,1,FALSE)</f>
        <v>Materiais</v>
      </c>
    </row>
    <row r="21225" spans="1:12" x14ac:dyDescent="0.3">
      <c r="A21225" s="286" t="str">
        <f t="shared" si="662"/>
        <v>2020</v>
      </c>
      <c r="B21225" s="205" t="s">
        <v>691</v>
      </c>
      <c r="C21225" s="205" t="s">
        <v>692</v>
      </c>
      <c r="D21225" s="72" t="str">
        <f t="shared" si="663"/>
        <v>nov/2020</v>
      </c>
      <c r="E21225" s="206">
        <v>44151</v>
      </c>
      <c r="F21225" s="205" t="s">
        <v>210</v>
      </c>
      <c r="G21225" s="205" t="s">
        <v>287</v>
      </c>
      <c r="H21225" s="207" t="s">
        <v>196</v>
      </c>
      <c r="I21225" s="207" t="s">
        <v>130</v>
      </c>
      <c r="J21225" s="207">
        <v>-10</v>
      </c>
      <c r="K21225" s="79" t="str">
        <f>IFERROR(IFERROR(VLOOKUP(I21225,'DE-PARA'!B:D,3,0),VLOOKUP(I21225,'DE-PARA'!C:D,2,0)),"NÃO ENCONTRADO")</f>
        <v>Outras Saídas</v>
      </c>
      <c r="L21225" s="56" t="str">
        <f>VLOOKUP(K21225,'Base -Receita-Despesa'!$B:$AS,1,FALSE)</f>
        <v>Outras Saídas</v>
      </c>
    </row>
    <row r="21226" spans="1:12" x14ac:dyDescent="0.3">
      <c r="A21226" s="286" t="str">
        <f t="shared" si="662"/>
        <v>2020</v>
      </c>
      <c r="B21226" s="205" t="s">
        <v>691</v>
      </c>
      <c r="C21226" s="205" t="s">
        <v>692</v>
      </c>
      <c r="D21226" s="72" t="str">
        <f t="shared" si="663"/>
        <v>nov/2020</v>
      </c>
      <c r="E21226" s="206">
        <v>44151</v>
      </c>
      <c r="F21226" s="205" t="s">
        <v>210</v>
      </c>
      <c r="G21226" s="205" t="s">
        <v>287</v>
      </c>
      <c r="H21226" s="207" t="s">
        <v>196</v>
      </c>
      <c r="I21226" s="207" t="s">
        <v>130</v>
      </c>
      <c r="J21226" s="207">
        <v>-10</v>
      </c>
      <c r="K21226" s="79" t="str">
        <f>IFERROR(IFERROR(VLOOKUP(I21226,'DE-PARA'!B:D,3,0),VLOOKUP(I21226,'DE-PARA'!C:D,2,0)),"NÃO ENCONTRADO")</f>
        <v>Outras Saídas</v>
      </c>
      <c r="L21226" s="56" t="str">
        <f>VLOOKUP(K21226,'Base -Receita-Despesa'!$B:$AS,1,FALSE)</f>
        <v>Outras Saídas</v>
      </c>
    </row>
    <row r="21227" spans="1:12" x14ac:dyDescent="0.3">
      <c r="A21227" s="286" t="str">
        <f t="shared" si="662"/>
        <v>2020</v>
      </c>
      <c r="B21227" s="205" t="s">
        <v>691</v>
      </c>
      <c r="C21227" s="205" t="s">
        <v>692</v>
      </c>
      <c r="D21227" s="72" t="str">
        <f t="shared" si="663"/>
        <v>nov/2020</v>
      </c>
      <c r="E21227" s="206">
        <v>44151</v>
      </c>
      <c r="F21227" s="205" t="s">
        <v>210</v>
      </c>
      <c r="G21227" s="205" t="s">
        <v>287</v>
      </c>
      <c r="H21227" s="207" t="s">
        <v>196</v>
      </c>
      <c r="I21227" s="207" t="s">
        <v>130</v>
      </c>
      <c r="J21227" s="207">
        <v>-10</v>
      </c>
      <c r="K21227" s="79" t="str">
        <f>IFERROR(IFERROR(VLOOKUP(I21227,'DE-PARA'!B:D,3,0),VLOOKUP(I21227,'DE-PARA'!C:D,2,0)),"NÃO ENCONTRADO")</f>
        <v>Outras Saídas</v>
      </c>
      <c r="L21227" s="56" t="str">
        <f>VLOOKUP(K21227,'Base -Receita-Despesa'!$B:$AS,1,FALSE)</f>
        <v>Outras Saídas</v>
      </c>
    </row>
    <row r="21228" spans="1:12" x14ac:dyDescent="0.3">
      <c r="A21228" s="286" t="str">
        <f t="shared" si="662"/>
        <v>2020</v>
      </c>
      <c r="B21228" s="205" t="s">
        <v>691</v>
      </c>
      <c r="C21228" s="205" t="s">
        <v>692</v>
      </c>
      <c r="D21228" s="72" t="str">
        <f t="shared" si="663"/>
        <v>nov/2020</v>
      </c>
      <c r="E21228" s="206">
        <v>44151</v>
      </c>
      <c r="F21228" s="205" t="s">
        <v>210</v>
      </c>
      <c r="G21228" s="205" t="s">
        <v>287</v>
      </c>
      <c r="H21228" s="207" t="s">
        <v>196</v>
      </c>
      <c r="I21228" s="207" t="s">
        <v>130</v>
      </c>
      <c r="J21228" s="207">
        <v>-10</v>
      </c>
      <c r="K21228" s="79" t="str">
        <f>IFERROR(IFERROR(VLOOKUP(I21228,'DE-PARA'!B:D,3,0),VLOOKUP(I21228,'DE-PARA'!C:D,2,0)),"NÃO ENCONTRADO")</f>
        <v>Outras Saídas</v>
      </c>
      <c r="L21228" s="56" t="str">
        <f>VLOOKUP(K21228,'Base -Receita-Despesa'!$B:$AS,1,FALSE)</f>
        <v>Outras Saídas</v>
      </c>
    </row>
    <row r="21229" spans="1:12" x14ac:dyDescent="0.3">
      <c r="A21229" s="286" t="str">
        <f t="shared" si="662"/>
        <v>2020</v>
      </c>
      <c r="B21229" s="205" t="s">
        <v>691</v>
      </c>
      <c r="C21229" s="205" t="s">
        <v>692</v>
      </c>
      <c r="D21229" s="72" t="str">
        <f t="shared" si="663"/>
        <v>nov/2020</v>
      </c>
      <c r="E21229" s="206">
        <v>44151</v>
      </c>
      <c r="F21229" s="205" t="s">
        <v>210</v>
      </c>
      <c r="G21229" s="205" t="s">
        <v>287</v>
      </c>
      <c r="H21229" s="207" t="s">
        <v>196</v>
      </c>
      <c r="I21229" s="207" t="s">
        <v>130</v>
      </c>
      <c r="J21229" s="207">
        <v>-10</v>
      </c>
      <c r="K21229" s="79" t="str">
        <f>IFERROR(IFERROR(VLOOKUP(I21229,'DE-PARA'!B:D,3,0),VLOOKUP(I21229,'DE-PARA'!C:D,2,0)),"NÃO ENCONTRADO")</f>
        <v>Outras Saídas</v>
      </c>
      <c r="L21229" s="56" t="str">
        <f>VLOOKUP(K21229,'Base -Receita-Despesa'!$B:$AS,1,FALSE)</f>
        <v>Outras Saídas</v>
      </c>
    </row>
    <row r="21230" spans="1:12" x14ac:dyDescent="0.3">
      <c r="A21230" s="286" t="str">
        <f t="shared" si="662"/>
        <v>2020</v>
      </c>
      <c r="B21230" s="205" t="s">
        <v>691</v>
      </c>
      <c r="C21230" s="205" t="s">
        <v>692</v>
      </c>
      <c r="D21230" s="72" t="str">
        <f t="shared" si="663"/>
        <v>nov/2020</v>
      </c>
      <c r="E21230" s="206">
        <v>44151</v>
      </c>
      <c r="F21230" s="205" t="s">
        <v>210</v>
      </c>
      <c r="G21230" s="205" t="s">
        <v>287</v>
      </c>
      <c r="H21230" s="207" t="s">
        <v>2935</v>
      </c>
      <c r="I21230" s="207" t="s">
        <v>130</v>
      </c>
      <c r="J21230" s="207">
        <v>-99</v>
      </c>
      <c r="K21230" s="79" t="str">
        <f>IFERROR(IFERROR(VLOOKUP(I21230,'DE-PARA'!B:D,3,0),VLOOKUP(I21230,'DE-PARA'!C:D,2,0)),"NÃO ENCONTRADO")</f>
        <v>Outras Saídas</v>
      </c>
      <c r="L21230" s="56" t="str">
        <f>VLOOKUP(K21230,'Base -Receita-Despesa'!$B:$AS,1,FALSE)</f>
        <v>Outras Saídas</v>
      </c>
    </row>
    <row r="21231" spans="1:12" x14ac:dyDescent="0.3">
      <c r="A21231" s="286" t="str">
        <f t="shared" si="662"/>
        <v>2020</v>
      </c>
      <c r="B21231" s="205" t="s">
        <v>693</v>
      </c>
      <c r="C21231" s="205" t="s">
        <v>692</v>
      </c>
      <c r="D21231" s="72" t="str">
        <f t="shared" si="663"/>
        <v>nov/2020</v>
      </c>
      <c r="E21231" s="206">
        <v>44152</v>
      </c>
      <c r="F21231" s="205" t="s">
        <v>201</v>
      </c>
      <c r="G21231" s="205" t="s">
        <v>287</v>
      </c>
      <c r="H21231" s="207" t="s">
        <v>1887</v>
      </c>
      <c r="I21231" s="207" t="s">
        <v>123</v>
      </c>
      <c r="J21231" s="208">
        <v>-500000</v>
      </c>
      <c r="K21231" s="79" t="str">
        <f>IFERROR(IFERROR(VLOOKUP(I21231,'DE-PARA'!B:D,3,0),VLOOKUP(I21231,'DE-PARA'!C:D,2,0)),"NÃO ENCONTRADO")</f>
        <v>TEV – Transferências Entre Contas (Entradas)</v>
      </c>
      <c r="L21231" s="56" t="str">
        <f>VLOOKUP(K21231,'Base -Receita-Despesa'!$B:$AS,1,FALSE)</f>
        <v>TEV – Transferências Entre Contas (Entradas)</v>
      </c>
    </row>
    <row r="21232" spans="1:12" x14ac:dyDescent="0.3">
      <c r="A21232" s="286" t="str">
        <f t="shared" si="662"/>
        <v>2020</v>
      </c>
      <c r="B21232" s="205" t="s">
        <v>691</v>
      </c>
      <c r="C21232" s="205" t="s">
        <v>692</v>
      </c>
      <c r="D21232" s="72" t="str">
        <f t="shared" si="663"/>
        <v>nov/2020</v>
      </c>
      <c r="E21232" s="206">
        <v>44152</v>
      </c>
      <c r="F21232" s="205">
        <v>3281</v>
      </c>
      <c r="G21232" s="205" t="s">
        <v>289</v>
      </c>
      <c r="H21232" s="207" t="s">
        <v>3057</v>
      </c>
      <c r="I21232" s="207" t="s">
        <v>252</v>
      </c>
      <c r="J21232" s="207">
        <v>209.25</v>
      </c>
      <c r="K21232" s="79" t="str">
        <f>IFERROR(IFERROR(VLOOKUP(I21232,'DE-PARA'!B:D,3,0),VLOOKUP(I21232,'DE-PARA'!C:D,2,0)),"NÃO ENCONTRADO")</f>
        <v>Materiais</v>
      </c>
      <c r="L21232" s="56" t="str">
        <f>VLOOKUP(K21232,'Base -Receita-Despesa'!$B:$AS,1,FALSE)</f>
        <v>Materiais</v>
      </c>
    </row>
    <row r="21233" spans="1:12" x14ac:dyDescent="0.3">
      <c r="A21233" s="286" t="str">
        <f t="shared" si="662"/>
        <v>2020</v>
      </c>
      <c r="B21233" s="205" t="s">
        <v>691</v>
      </c>
      <c r="C21233" s="205" t="s">
        <v>692</v>
      </c>
      <c r="D21233" s="72" t="str">
        <f t="shared" si="663"/>
        <v>nov/2020</v>
      </c>
      <c r="E21233" s="206">
        <v>44152</v>
      </c>
      <c r="F21233" s="205">
        <v>3281</v>
      </c>
      <c r="G21233" s="205" t="s">
        <v>289</v>
      </c>
      <c r="H21233" s="207" t="s">
        <v>3057</v>
      </c>
      <c r="I21233" s="207" t="s">
        <v>252</v>
      </c>
      <c r="J21233" s="207">
        <v>16.57</v>
      </c>
      <c r="K21233" s="79" t="str">
        <f>IFERROR(IFERROR(VLOOKUP(I21233,'DE-PARA'!B:D,3,0),VLOOKUP(I21233,'DE-PARA'!C:D,2,0)),"NÃO ENCONTRADO")</f>
        <v>Materiais</v>
      </c>
      <c r="L21233" s="56" t="str">
        <f>VLOOKUP(K21233,'Base -Receita-Despesa'!$B:$AS,1,FALSE)</f>
        <v>Materiais</v>
      </c>
    </row>
    <row r="21234" spans="1:12" x14ac:dyDescent="0.3">
      <c r="A21234" s="286" t="str">
        <f t="shared" si="662"/>
        <v>2020</v>
      </c>
      <c r="B21234" s="205" t="s">
        <v>691</v>
      </c>
      <c r="C21234" s="205" t="s">
        <v>692</v>
      </c>
      <c r="D21234" s="72" t="str">
        <f t="shared" si="663"/>
        <v>nov/2020</v>
      </c>
      <c r="E21234" s="206">
        <v>44152</v>
      </c>
      <c r="F21234" s="205">
        <v>3281</v>
      </c>
      <c r="G21234" s="205" t="s">
        <v>303</v>
      </c>
      <c r="H21234" s="207" t="s">
        <v>3057</v>
      </c>
      <c r="I21234" s="207" t="s">
        <v>252</v>
      </c>
      <c r="J21234" s="207">
        <v>209.25</v>
      </c>
      <c r="K21234" s="79" t="str">
        <f>IFERROR(IFERROR(VLOOKUP(I21234,'DE-PARA'!B:D,3,0),VLOOKUP(I21234,'DE-PARA'!C:D,2,0)),"NÃO ENCONTRADO")</f>
        <v>Materiais</v>
      </c>
      <c r="L21234" s="56" t="str">
        <f>VLOOKUP(K21234,'Base -Receita-Despesa'!$B:$AS,1,FALSE)</f>
        <v>Materiais</v>
      </c>
    </row>
    <row r="21235" spans="1:12" x14ac:dyDescent="0.3">
      <c r="A21235" s="286" t="str">
        <f t="shared" si="662"/>
        <v>2020</v>
      </c>
      <c r="B21235" s="205" t="s">
        <v>691</v>
      </c>
      <c r="C21235" s="205" t="s">
        <v>692</v>
      </c>
      <c r="D21235" s="72" t="str">
        <f t="shared" si="663"/>
        <v>nov/2020</v>
      </c>
      <c r="E21235" s="206">
        <v>44152</v>
      </c>
      <c r="F21235" s="205">
        <v>3281</v>
      </c>
      <c r="G21235" s="205" t="s">
        <v>303</v>
      </c>
      <c r="H21235" s="207" t="s">
        <v>3057</v>
      </c>
      <c r="I21235" s="207" t="s">
        <v>252</v>
      </c>
      <c r="J21235" s="207">
        <v>17.739999999999998</v>
      </c>
      <c r="K21235" s="79" t="str">
        <f>IFERROR(IFERROR(VLOOKUP(I21235,'DE-PARA'!B:D,3,0),VLOOKUP(I21235,'DE-PARA'!C:D,2,0)),"NÃO ENCONTRADO")</f>
        <v>Materiais</v>
      </c>
      <c r="L21235" s="56" t="str">
        <f>VLOOKUP(K21235,'Base -Receita-Despesa'!$B:$AS,1,FALSE)</f>
        <v>Materiais</v>
      </c>
    </row>
    <row r="21236" spans="1:12" x14ac:dyDescent="0.3">
      <c r="A21236" s="286" t="str">
        <f t="shared" si="662"/>
        <v>2020</v>
      </c>
      <c r="B21236" s="205" t="s">
        <v>691</v>
      </c>
      <c r="C21236" s="205" t="s">
        <v>692</v>
      </c>
      <c r="D21236" s="72" t="str">
        <f t="shared" si="663"/>
        <v>nov/2020</v>
      </c>
      <c r="E21236" s="206">
        <v>44152</v>
      </c>
      <c r="F21236" s="205">
        <v>352</v>
      </c>
      <c r="G21236" s="205" t="s">
        <v>287</v>
      </c>
      <c r="H21236" s="207" t="s">
        <v>3075</v>
      </c>
      <c r="I21236" s="207" t="s">
        <v>235</v>
      </c>
      <c r="J21236" s="208">
        <v>13000</v>
      </c>
      <c r="K21236" s="79" t="str">
        <f>IFERROR(IFERROR(VLOOKUP(I21236,'DE-PARA'!B:D,3,0),VLOOKUP(I21236,'DE-PARA'!C:D,2,0)),"NÃO ENCONTRADO")</f>
        <v>Pessoal</v>
      </c>
      <c r="L21236" s="56" t="str">
        <f>VLOOKUP(K21236,'Base -Receita-Despesa'!$B:$AS,1,FALSE)</f>
        <v>Pessoal</v>
      </c>
    </row>
    <row r="21237" spans="1:12" x14ac:dyDescent="0.3">
      <c r="A21237" s="286" t="str">
        <f t="shared" si="662"/>
        <v>2020</v>
      </c>
      <c r="B21237" s="205" t="s">
        <v>691</v>
      </c>
      <c r="C21237" s="205" t="s">
        <v>692</v>
      </c>
      <c r="D21237" s="72" t="str">
        <f t="shared" si="663"/>
        <v>nov/2020</v>
      </c>
      <c r="E21237" s="206">
        <v>44152</v>
      </c>
      <c r="F21237" s="205" t="s">
        <v>201</v>
      </c>
      <c r="G21237" s="205" t="s">
        <v>287</v>
      </c>
      <c r="H21237" s="207" t="s">
        <v>1887</v>
      </c>
      <c r="I21237" s="207" t="s">
        <v>123</v>
      </c>
      <c r="J21237" s="208">
        <v>500000</v>
      </c>
      <c r="K21237" s="79" t="str">
        <f>IFERROR(IFERROR(VLOOKUP(I21237,'DE-PARA'!B:D,3,0),VLOOKUP(I21237,'DE-PARA'!C:D,2,0)),"NÃO ENCONTRADO")</f>
        <v>TEV – Transferências Entre Contas (Entradas)</v>
      </c>
      <c r="L21237" s="56" t="str">
        <f>VLOOKUP(K21237,'Base -Receita-Despesa'!$B:$AS,1,FALSE)</f>
        <v>TEV – Transferências Entre Contas (Entradas)</v>
      </c>
    </row>
    <row r="21238" spans="1:12" x14ac:dyDescent="0.3">
      <c r="A21238" s="286" t="str">
        <f t="shared" si="662"/>
        <v>2020</v>
      </c>
      <c r="B21238" s="205" t="s">
        <v>691</v>
      </c>
      <c r="C21238" s="205" t="s">
        <v>692</v>
      </c>
      <c r="D21238" s="72" t="str">
        <f t="shared" si="663"/>
        <v>nov/2020</v>
      </c>
      <c r="E21238" s="206">
        <v>44152</v>
      </c>
      <c r="F21238" s="205" t="s">
        <v>1670</v>
      </c>
      <c r="G21238" s="205" t="s">
        <v>287</v>
      </c>
      <c r="H21238" s="207" t="s">
        <v>697</v>
      </c>
      <c r="I21238" s="207" t="s">
        <v>126</v>
      </c>
      <c r="J21238" s="208">
        <v>-9912.3799999999992</v>
      </c>
      <c r="K21238" s="79" t="str">
        <f>IFERROR(IFERROR(VLOOKUP(I21238,'DE-PARA'!B:D,3,0),VLOOKUP(I21238,'DE-PARA'!C:D,2,0)),"NÃO ENCONTRADO")</f>
        <v>Rescisões Trabalhistas</v>
      </c>
      <c r="L21238" s="56" t="str">
        <f>VLOOKUP(K21238,'Base -Receita-Despesa'!$B:$AS,1,FALSE)</f>
        <v>Rescisões Trabalhistas</v>
      </c>
    </row>
    <row r="21239" spans="1:12" x14ac:dyDescent="0.3">
      <c r="A21239" s="286" t="str">
        <f t="shared" ref="A21239:A21302" si="664">IF(K21239="NÃO ENCONTRADO",0,RIGHT(D21239,4))</f>
        <v>2020</v>
      </c>
      <c r="B21239" s="205" t="s">
        <v>691</v>
      </c>
      <c r="C21239" s="205" t="s">
        <v>692</v>
      </c>
      <c r="D21239" s="72" t="str">
        <f t="shared" si="663"/>
        <v>nov/2020</v>
      </c>
      <c r="E21239" s="206">
        <v>44152</v>
      </c>
      <c r="F21239" s="205">
        <v>42977</v>
      </c>
      <c r="G21239" s="205" t="s">
        <v>287</v>
      </c>
      <c r="H21239" s="207" t="s">
        <v>2694</v>
      </c>
      <c r="I21239" s="207" t="s">
        <v>240</v>
      </c>
      <c r="J21239" s="208">
        <v>-26960</v>
      </c>
      <c r="K21239" s="79" t="str">
        <f>IFERROR(IFERROR(VLOOKUP(I21239,'DE-PARA'!B:D,3,0),VLOOKUP(I21239,'DE-PARA'!C:D,2,0)),"NÃO ENCONTRADO")</f>
        <v>Materiais</v>
      </c>
      <c r="L21239" s="56" t="str">
        <f>VLOOKUP(K21239,'Base -Receita-Despesa'!$B:$AS,1,FALSE)</f>
        <v>Materiais</v>
      </c>
    </row>
    <row r="21240" spans="1:12" x14ac:dyDescent="0.3">
      <c r="A21240" s="286" t="str">
        <f t="shared" si="664"/>
        <v>2020</v>
      </c>
      <c r="B21240" s="205" t="s">
        <v>691</v>
      </c>
      <c r="C21240" s="205" t="s">
        <v>692</v>
      </c>
      <c r="D21240" s="72" t="str">
        <f t="shared" si="663"/>
        <v>nov/2020</v>
      </c>
      <c r="E21240" s="206">
        <v>44152</v>
      </c>
      <c r="F21240" s="205">
        <v>3281</v>
      </c>
      <c r="G21240" s="205" t="s">
        <v>289</v>
      </c>
      <c r="H21240" s="207" t="s">
        <v>3057</v>
      </c>
      <c r="I21240" s="207" t="s">
        <v>252</v>
      </c>
      <c r="J21240" s="207">
        <v>-209.25</v>
      </c>
      <c r="K21240" s="79" t="str">
        <f>IFERROR(IFERROR(VLOOKUP(I21240,'DE-PARA'!B:D,3,0),VLOOKUP(I21240,'DE-PARA'!C:D,2,0)),"NÃO ENCONTRADO")</f>
        <v>Materiais</v>
      </c>
      <c r="L21240" s="56" t="str">
        <f>VLOOKUP(K21240,'Base -Receita-Despesa'!$B:$AS,1,FALSE)</f>
        <v>Materiais</v>
      </c>
    </row>
    <row r="21241" spans="1:12" x14ac:dyDescent="0.3">
      <c r="A21241" s="286" t="str">
        <f t="shared" si="664"/>
        <v>2020</v>
      </c>
      <c r="B21241" s="205" t="s">
        <v>691</v>
      </c>
      <c r="C21241" s="205" t="s">
        <v>692</v>
      </c>
      <c r="D21241" s="72" t="str">
        <f t="shared" si="663"/>
        <v>nov/2020</v>
      </c>
      <c r="E21241" s="206">
        <v>44152</v>
      </c>
      <c r="F21241" s="205">
        <v>3281</v>
      </c>
      <c r="G21241" s="205" t="s">
        <v>289</v>
      </c>
      <c r="H21241" s="207" t="s">
        <v>3057</v>
      </c>
      <c r="I21241" s="207" t="s">
        <v>252</v>
      </c>
      <c r="J21241" s="207">
        <v>-16.57</v>
      </c>
      <c r="K21241" s="79" t="str">
        <f>IFERROR(IFERROR(VLOOKUP(I21241,'DE-PARA'!B:D,3,0),VLOOKUP(I21241,'DE-PARA'!C:D,2,0)),"NÃO ENCONTRADO")</f>
        <v>Materiais</v>
      </c>
      <c r="L21241" s="56" t="str">
        <f>VLOOKUP(K21241,'Base -Receita-Despesa'!$B:$AS,1,FALSE)</f>
        <v>Materiais</v>
      </c>
    </row>
    <row r="21242" spans="1:12" x14ac:dyDescent="0.3">
      <c r="A21242" s="286" t="str">
        <f t="shared" si="664"/>
        <v>2020</v>
      </c>
      <c r="B21242" s="205" t="s">
        <v>691</v>
      </c>
      <c r="C21242" s="205" t="s">
        <v>692</v>
      </c>
      <c r="D21242" s="72" t="str">
        <f t="shared" si="663"/>
        <v>nov/2020</v>
      </c>
      <c r="E21242" s="206">
        <v>44152</v>
      </c>
      <c r="F21242" s="205">
        <v>3281</v>
      </c>
      <c r="G21242" s="205" t="s">
        <v>303</v>
      </c>
      <c r="H21242" s="207" t="s">
        <v>3057</v>
      </c>
      <c r="I21242" s="207" t="s">
        <v>252</v>
      </c>
      <c r="J21242" s="207">
        <v>-209.25</v>
      </c>
      <c r="K21242" s="79" t="str">
        <f>IFERROR(IFERROR(VLOOKUP(I21242,'DE-PARA'!B:D,3,0),VLOOKUP(I21242,'DE-PARA'!C:D,2,0)),"NÃO ENCONTRADO")</f>
        <v>Materiais</v>
      </c>
      <c r="L21242" s="56" t="str">
        <f>VLOOKUP(K21242,'Base -Receita-Despesa'!$B:$AS,1,FALSE)</f>
        <v>Materiais</v>
      </c>
    </row>
    <row r="21243" spans="1:12" x14ac:dyDescent="0.3">
      <c r="A21243" s="286" t="str">
        <f t="shared" si="664"/>
        <v>2020</v>
      </c>
      <c r="B21243" s="205" t="s">
        <v>691</v>
      </c>
      <c r="C21243" s="205" t="s">
        <v>692</v>
      </c>
      <c r="D21243" s="72" t="str">
        <f t="shared" si="663"/>
        <v>nov/2020</v>
      </c>
      <c r="E21243" s="206">
        <v>44152</v>
      </c>
      <c r="F21243" s="205">
        <v>3281</v>
      </c>
      <c r="G21243" s="205" t="s">
        <v>303</v>
      </c>
      <c r="H21243" s="207" t="s">
        <v>3057</v>
      </c>
      <c r="I21243" s="207" t="s">
        <v>252</v>
      </c>
      <c r="J21243" s="207">
        <v>-17.739999999999998</v>
      </c>
      <c r="K21243" s="79" t="str">
        <f>IFERROR(IFERROR(VLOOKUP(I21243,'DE-PARA'!B:D,3,0),VLOOKUP(I21243,'DE-PARA'!C:D,2,0)),"NÃO ENCONTRADO")</f>
        <v>Materiais</v>
      </c>
      <c r="L21243" s="56" t="str">
        <f>VLOOKUP(K21243,'Base -Receita-Despesa'!$B:$AS,1,FALSE)</f>
        <v>Materiais</v>
      </c>
    </row>
    <row r="21244" spans="1:12" x14ac:dyDescent="0.3">
      <c r="A21244" s="286" t="str">
        <f t="shared" si="664"/>
        <v>2020</v>
      </c>
      <c r="B21244" s="205" t="s">
        <v>691</v>
      </c>
      <c r="C21244" s="205" t="s">
        <v>692</v>
      </c>
      <c r="D21244" s="72" t="str">
        <f t="shared" si="663"/>
        <v>nov/2020</v>
      </c>
      <c r="E21244" s="206">
        <v>44152</v>
      </c>
      <c r="F21244" s="205">
        <v>479</v>
      </c>
      <c r="G21244" s="205" t="s">
        <v>287</v>
      </c>
      <c r="H21244" s="207" t="s">
        <v>3032</v>
      </c>
      <c r="I21244" s="207" t="s">
        <v>235</v>
      </c>
      <c r="J21244" s="208">
        <v>-18394.599999999999</v>
      </c>
      <c r="K21244" s="79" t="str">
        <f>IFERROR(IFERROR(VLOOKUP(I21244,'DE-PARA'!B:D,3,0),VLOOKUP(I21244,'DE-PARA'!C:D,2,0)),"NÃO ENCONTRADO")</f>
        <v>Pessoal</v>
      </c>
      <c r="L21244" s="56" t="str">
        <f>VLOOKUP(K21244,'Base -Receita-Despesa'!$B:$AS,1,FALSE)</f>
        <v>Pessoal</v>
      </c>
    </row>
    <row r="21245" spans="1:12" x14ac:dyDescent="0.3">
      <c r="A21245" s="286" t="str">
        <f t="shared" si="664"/>
        <v>2020</v>
      </c>
      <c r="B21245" s="205" t="s">
        <v>691</v>
      </c>
      <c r="C21245" s="205" t="s">
        <v>692</v>
      </c>
      <c r="D21245" s="72" t="str">
        <f t="shared" si="663"/>
        <v>nov/2020</v>
      </c>
      <c r="E21245" s="206">
        <v>44152</v>
      </c>
      <c r="F21245" s="205">
        <v>2472</v>
      </c>
      <c r="G21245" s="205" t="s">
        <v>287</v>
      </c>
      <c r="H21245" s="207" t="s">
        <v>3310</v>
      </c>
      <c r="I21245" s="207" t="s">
        <v>241</v>
      </c>
      <c r="J21245" s="208">
        <v>-1200</v>
      </c>
      <c r="K21245" s="79" t="str">
        <f>IFERROR(IFERROR(VLOOKUP(I21245,'DE-PARA'!B:D,3,0),VLOOKUP(I21245,'DE-PARA'!C:D,2,0)),"NÃO ENCONTRADO")</f>
        <v>Materiais</v>
      </c>
      <c r="L21245" s="56" t="str">
        <f>VLOOKUP(K21245,'Base -Receita-Despesa'!$B:$AS,1,FALSE)</f>
        <v>Materiais</v>
      </c>
    </row>
    <row r="21246" spans="1:12" x14ac:dyDescent="0.3">
      <c r="A21246" s="286" t="str">
        <f t="shared" si="664"/>
        <v>2020</v>
      </c>
      <c r="B21246" s="205" t="s">
        <v>691</v>
      </c>
      <c r="C21246" s="205" t="s">
        <v>692</v>
      </c>
      <c r="D21246" s="72" t="str">
        <f t="shared" si="663"/>
        <v>nov/2020</v>
      </c>
      <c r="E21246" s="206">
        <v>44152</v>
      </c>
      <c r="F21246" s="205">
        <v>108</v>
      </c>
      <c r="G21246" s="205" t="s">
        <v>287</v>
      </c>
      <c r="H21246" s="207" t="s">
        <v>3311</v>
      </c>
      <c r="I21246" s="207" t="s">
        <v>235</v>
      </c>
      <c r="J21246" s="208">
        <v>-14674.5</v>
      </c>
      <c r="K21246" s="79" t="str">
        <f>IFERROR(IFERROR(VLOOKUP(I21246,'DE-PARA'!B:D,3,0),VLOOKUP(I21246,'DE-PARA'!C:D,2,0)),"NÃO ENCONTRADO")</f>
        <v>Pessoal</v>
      </c>
      <c r="L21246" s="56" t="str">
        <f>VLOOKUP(K21246,'Base -Receita-Despesa'!$B:$AS,1,FALSE)</f>
        <v>Pessoal</v>
      </c>
    </row>
    <row r="21247" spans="1:12" x14ac:dyDescent="0.3">
      <c r="A21247" s="286" t="str">
        <f t="shared" si="664"/>
        <v>2020</v>
      </c>
      <c r="B21247" s="205" t="s">
        <v>691</v>
      </c>
      <c r="C21247" s="205" t="s">
        <v>692</v>
      </c>
      <c r="D21247" s="72" t="str">
        <f t="shared" si="663"/>
        <v>nov/2020</v>
      </c>
      <c r="E21247" s="206">
        <v>44152</v>
      </c>
      <c r="F21247" s="205">
        <v>122</v>
      </c>
      <c r="G21247" s="205" t="s">
        <v>287</v>
      </c>
      <c r="H21247" s="207" t="s">
        <v>3312</v>
      </c>
      <c r="I21247" s="207" t="s">
        <v>235</v>
      </c>
      <c r="J21247" s="208">
        <v>-154431.66</v>
      </c>
      <c r="K21247" s="79" t="str">
        <f>IFERROR(IFERROR(VLOOKUP(I21247,'DE-PARA'!B:D,3,0),VLOOKUP(I21247,'DE-PARA'!C:D,2,0)),"NÃO ENCONTRADO")</f>
        <v>Pessoal</v>
      </c>
      <c r="L21247" s="56" t="str">
        <f>VLOOKUP(K21247,'Base -Receita-Despesa'!$B:$AS,1,FALSE)</f>
        <v>Pessoal</v>
      </c>
    </row>
    <row r="21248" spans="1:12" x14ac:dyDescent="0.3">
      <c r="A21248" s="286" t="str">
        <f t="shared" si="664"/>
        <v>2020</v>
      </c>
      <c r="B21248" s="205" t="s">
        <v>691</v>
      </c>
      <c r="C21248" s="205" t="s">
        <v>692</v>
      </c>
      <c r="D21248" s="72" t="str">
        <f t="shared" si="663"/>
        <v>nov/2020</v>
      </c>
      <c r="E21248" s="206">
        <v>44152</v>
      </c>
      <c r="F21248" s="205">
        <v>352</v>
      </c>
      <c r="G21248" s="205" t="s">
        <v>287</v>
      </c>
      <c r="H21248" s="207" t="s">
        <v>3075</v>
      </c>
      <c r="I21248" s="207" t="s">
        <v>235</v>
      </c>
      <c r="J21248" s="208">
        <v>-13000</v>
      </c>
      <c r="K21248" s="79" t="str">
        <f>IFERROR(IFERROR(VLOOKUP(I21248,'DE-PARA'!B:D,3,0),VLOOKUP(I21248,'DE-PARA'!C:D,2,0)),"NÃO ENCONTRADO")</f>
        <v>Pessoal</v>
      </c>
      <c r="L21248" s="56" t="str">
        <f>VLOOKUP(K21248,'Base -Receita-Despesa'!$B:$AS,1,FALSE)</f>
        <v>Pessoal</v>
      </c>
    </row>
    <row r="21249" spans="1:12" x14ac:dyDescent="0.3">
      <c r="A21249" s="286" t="str">
        <f t="shared" si="664"/>
        <v>2020</v>
      </c>
      <c r="B21249" s="205" t="s">
        <v>691</v>
      </c>
      <c r="C21249" s="205" t="s">
        <v>692</v>
      </c>
      <c r="D21249" s="72" t="str">
        <f t="shared" si="663"/>
        <v>nov/2020</v>
      </c>
      <c r="E21249" s="206">
        <v>44152</v>
      </c>
      <c r="F21249" s="205">
        <v>480</v>
      </c>
      <c r="G21249" s="205" t="s">
        <v>287</v>
      </c>
      <c r="H21249" s="207" t="s">
        <v>3032</v>
      </c>
      <c r="I21249" s="207" t="s">
        <v>235</v>
      </c>
      <c r="J21249" s="208">
        <v>-54057.599999999999</v>
      </c>
      <c r="K21249" s="79" t="str">
        <f>IFERROR(IFERROR(VLOOKUP(I21249,'DE-PARA'!B:D,3,0),VLOOKUP(I21249,'DE-PARA'!C:D,2,0)),"NÃO ENCONTRADO")</f>
        <v>Pessoal</v>
      </c>
      <c r="L21249" s="56" t="str">
        <f>VLOOKUP(K21249,'Base -Receita-Despesa'!$B:$AS,1,FALSE)</f>
        <v>Pessoal</v>
      </c>
    </row>
    <row r="21250" spans="1:12" x14ac:dyDescent="0.3">
      <c r="A21250" s="286" t="str">
        <f t="shared" si="664"/>
        <v>2020</v>
      </c>
      <c r="B21250" s="205" t="s">
        <v>691</v>
      </c>
      <c r="C21250" s="205" t="s">
        <v>692</v>
      </c>
      <c r="D21250" s="72" t="str">
        <f t="shared" si="663"/>
        <v>nov/2020</v>
      </c>
      <c r="E21250" s="206">
        <v>44152</v>
      </c>
      <c r="F21250" s="205">
        <v>10731</v>
      </c>
      <c r="G21250" s="205" t="s">
        <v>287</v>
      </c>
      <c r="H21250" s="207" t="s">
        <v>3115</v>
      </c>
      <c r="I21250" s="207" t="s">
        <v>235</v>
      </c>
      <c r="J21250" s="208">
        <v>-85403.5</v>
      </c>
      <c r="K21250" s="79" t="str">
        <f>IFERROR(IFERROR(VLOOKUP(I21250,'DE-PARA'!B:D,3,0),VLOOKUP(I21250,'DE-PARA'!C:D,2,0)),"NÃO ENCONTRADO")</f>
        <v>Pessoal</v>
      </c>
      <c r="L21250" s="56" t="str">
        <f>VLOOKUP(K21250,'Base -Receita-Despesa'!$B:$AS,1,FALSE)</f>
        <v>Pessoal</v>
      </c>
    </row>
    <row r="21251" spans="1:12" x14ac:dyDescent="0.3">
      <c r="A21251" s="286" t="str">
        <f t="shared" si="664"/>
        <v>2020</v>
      </c>
      <c r="B21251" s="205" t="s">
        <v>691</v>
      </c>
      <c r="C21251" s="205" t="s">
        <v>692</v>
      </c>
      <c r="D21251" s="72" t="str">
        <f t="shared" si="663"/>
        <v>nov/2020</v>
      </c>
      <c r="E21251" s="206">
        <v>44152</v>
      </c>
      <c r="F21251" s="205" t="s">
        <v>172</v>
      </c>
      <c r="G21251" s="205" t="s">
        <v>287</v>
      </c>
      <c r="H21251" s="207" t="s">
        <v>2113</v>
      </c>
      <c r="I21251" s="207" t="s">
        <v>126</v>
      </c>
      <c r="J21251" s="208">
        <v>-2458.91</v>
      </c>
      <c r="K21251" s="79" t="str">
        <f>IFERROR(IFERROR(VLOOKUP(I21251,'DE-PARA'!B:D,3,0),VLOOKUP(I21251,'DE-PARA'!C:D,2,0)),"NÃO ENCONTRADO")</f>
        <v>Rescisões Trabalhistas</v>
      </c>
      <c r="L21251" s="56" t="str">
        <f>VLOOKUP(K21251,'Base -Receita-Despesa'!$B:$AS,1,FALSE)</f>
        <v>Rescisões Trabalhistas</v>
      </c>
    </row>
    <row r="21252" spans="1:12" x14ac:dyDescent="0.3">
      <c r="A21252" s="286" t="str">
        <f t="shared" si="664"/>
        <v>2020</v>
      </c>
      <c r="B21252" s="205" t="s">
        <v>691</v>
      </c>
      <c r="C21252" s="205" t="s">
        <v>692</v>
      </c>
      <c r="D21252" s="72" t="str">
        <f t="shared" ref="D21252:D21315" si="665">TEXT(E21252,"mmm/aaaa")</f>
        <v>nov/2020</v>
      </c>
      <c r="E21252" s="206">
        <v>44152</v>
      </c>
      <c r="F21252" s="205" t="s">
        <v>172</v>
      </c>
      <c r="G21252" s="205" t="s">
        <v>287</v>
      </c>
      <c r="H21252" s="207" t="s">
        <v>697</v>
      </c>
      <c r="I21252" s="207" t="s">
        <v>126</v>
      </c>
      <c r="J21252" s="208">
        <v>-26582.17</v>
      </c>
      <c r="K21252" s="79" t="str">
        <f>IFERROR(IFERROR(VLOOKUP(I21252,'DE-PARA'!B:D,3,0),VLOOKUP(I21252,'DE-PARA'!C:D,2,0)),"NÃO ENCONTRADO")</f>
        <v>Rescisões Trabalhistas</v>
      </c>
      <c r="L21252" s="56" t="str">
        <f>VLOOKUP(K21252,'Base -Receita-Despesa'!$B:$AS,1,FALSE)</f>
        <v>Rescisões Trabalhistas</v>
      </c>
    </row>
    <row r="21253" spans="1:12" x14ac:dyDescent="0.3">
      <c r="A21253" s="286" t="str">
        <f t="shared" si="664"/>
        <v>2020</v>
      </c>
      <c r="B21253" s="205" t="s">
        <v>691</v>
      </c>
      <c r="C21253" s="205" t="s">
        <v>692</v>
      </c>
      <c r="D21253" s="72" t="str">
        <f t="shared" si="665"/>
        <v>nov/2020</v>
      </c>
      <c r="E21253" s="206">
        <v>44152</v>
      </c>
      <c r="F21253" s="205" t="s">
        <v>2948</v>
      </c>
      <c r="G21253" s="205" t="s">
        <v>287</v>
      </c>
      <c r="H21253" s="207" t="s">
        <v>294</v>
      </c>
      <c r="I21253" s="207" t="s">
        <v>229</v>
      </c>
      <c r="J21253" s="208">
        <v>-51164.480000000003</v>
      </c>
      <c r="K21253" s="79" t="str">
        <f>IFERROR(IFERROR(VLOOKUP(I21253,'DE-PARA'!B:D,3,0),VLOOKUP(I21253,'DE-PARA'!C:D,2,0)),"NÃO ENCONTRADO")</f>
        <v>Reembolso de Rateios(-)</v>
      </c>
      <c r="L21253" s="56" t="str">
        <f>VLOOKUP(K21253,'Base -Receita-Despesa'!$B:$AS,1,FALSE)</f>
        <v>Reembolso de Rateios(-)</v>
      </c>
    </row>
    <row r="21254" spans="1:12" x14ac:dyDescent="0.3">
      <c r="A21254" s="286" t="str">
        <f t="shared" si="664"/>
        <v>2020</v>
      </c>
      <c r="B21254" s="205" t="s">
        <v>691</v>
      </c>
      <c r="C21254" s="205" t="s">
        <v>692</v>
      </c>
      <c r="D21254" s="72" t="str">
        <f t="shared" si="665"/>
        <v>nov/2020</v>
      </c>
      <c r="E21254" s="206">
        <v>44152</v>
      </c>
      <c r="F21254" s="205" t="s">
        <v>210</v>
      </c>
      <c r="G21254" s="205" t="s">
        <v>287</v>
      </c>
      <c r="H21254" s="207" t="s">
        <v>196</v>
      </c>
      <c r="I21254" s="207" t="s">
        <v>130</v>
      </c>
      <c r="J21254" s="207">
        <v>-10</v>
      </c>
      <c r="K21254" s="79" t="str">
        <f>IFERROR(IFERROR(VLOOKUP(I21254,'DE-PARA'!B:D,3,0),VLOOKUP(I21254,'DE-PARA'!C:D,2,0)),"NÃO ENCONTRADO")</f>
        <v>Outras Saídas</v>
      </c>
      <c r="L21254" s="56" t="str">
        <f>VLOOKUP(K21254,'Base -Receita-Despesa'!$B:$AS,1,FALSE)</f>
        <v>Outras Saídas</v>
      </c>
    </row>
    <row r="21255" spans="1:12" x14ac:dyDescent="0.3">
      <c r="A21255" s="286" t="str">
        <f t="shared" si="664"/>
        <v>2020</v>
      </c>
      <c r="B21255" s="205" t="s">
        <v>691</v>
      </c>
      <c r="C21255" s="205" t="s">
        <v>692</v>
      </c>
      <c r="D21255" s="72" t="str">
        <f t="shared" si="665"/>
        <v>nov/2020</v>
      </c>
      <c r="E21255" s="206">
        <v>44152</v>
      </c>
      <c r="F21255" s="205" t="s">
        <v>210</v>
      </c>
      <c r="G21255" s="205" t="s">
        <v>287</v>
      </c>
      <c r="H21255" s="207" t="s">
        <v>196</v>
      </c>
      <c r="I21255" s="207" t="s">
        <v>130</v>
      </c>
      <c r="J21255" s="207">
        <v>-10</v>
      </c>
      <c r="K21255" s="79" t="str">
        <f>IFERROR(IFERROR(VLOOKUP(I21255,'DE-PARA'!B:D,3,0),VLOOKUP(I21255,'DE-PARA'!C:D,2,0)),"NÃO ENCONTRADO")</f>
        <v>Outras Saídas</v>
      </c>
      <c r="L21255" s="56" t="str">
        <f>VLOOKUP(K21255,'Base -Receita-Despesa'!$B:$AS,1,FALSE)</f>
        <v>Outras Saídas</v>
      </c>
    </row>
    <row r="21256" spans="1:12" x14ac:dyDescent="0.3">
      <c r="A21256" s="286" t="str">
        <f t="shared" si="664"/>
        <v>2020</v>
      </c>
      <c r="B21256" s="205" t="s">
        <v>691</v>
      </c>
      <c r="C21256" s="205" t="s">
        <v>692</v>
      </c>
      <c r="D21256" s="72" t="str">
        <f t="shared" si="665"/>
        <v>nov/2020</v>
      </c>
      <c r="E21256" s="206">
        <v>44152</v>
      </c>
      <c r="F21256" s="205" t="s">
        <v>210</v>
      </c>
      <c r="G21256" s="205" t="s">
        <v>287</v>
      </c>
      <c r="H21256" s="207" t="s">
        <v>196</v>
      </c>
      <c r="I21256" s="207" t="s">
        <v>130</v>
      </c>
      <c r="J21256" s="207">
        <v>-10</v>
      </c>
      <c r="K21256" s="79" t="str">
        <f>IFERROR(IFERROR(VLOOKUP(I21256,'DE-PARA'!B:D,3,0),VLOOKUP(I21256,'DE-PARA'!C:D,2,0)),"NÃO ENCONTRADO")</f>
        <v>Outras Saídas</v>
      </c>
      <c r="L21256" s="56" t="str">
        <f>VLOOKUP(K21256,'Base -Receita-Despesa'!$B:$AS,1,FALSE)</f>
        <v>Outras Saídas</v>
      </c>
    </row>
    <row r="21257" spans="1:12" x14ac:dyDescent="0.3">
      <c r="A21257" s="286" t="str">
        <f t="shared" si="664"/>
        <v>2020</v>
      </c>
      <c r="B21257" s="205" t="s">
        <v>691</v>
      </c>
      <c r="C21257" s="205" t="s">
        <v>692</v>
      </c>
      <c r="D21257" s="72" t="str">
        <f t="shared" si="665"/>
        <v>nov/2020</v>
      </c>
      <c r="E21257" s="206">
        <v>44152</v>
      </c>
      <c r="F21257" s="205" t="s">
        <v>210</v>
      </c>
      <c r="G21257" s="205" t="s">
        <v>287</v>
      </c>
      <c r="H21257" s="207" t="s">
        <v>196</v>
      </c>
      <c r="I21257" s="207" t="s">
        <v>130</v>
      </c>
      <c r="J21257" s="207">
        <v>-10</v>
      </c>
      <c r="K21257" s="79" t="str">
        <f>IFERROR(IFERROR(VLOOKUP(I21257,'DE-PARA'!B:D,3,0),VLOOKUP(I21257,'DE-PARA'!C:D,2,0)),"NÃO ENCONTRADO")</f>
        <v>Outras Saídas</v>
      </c>
      <c r="L21257" s="56" t="str">
        <f>VLOOKUP(K21257,'Base -Receita-Despesa'!$B:$AS,1,FALSE)</f>
        <v>Outras Saídas</v>
      </c>
    </row>
    <row r="21258" spans="1:12" x14ac:dyDescent="0.3">
      <c r="A21258" s="286" t="str">
        <f t="shared" si="664"/>
        <v>2020</v>
      </c>
      <c r="B21258" s="205" t="s">
        <v>691</v>
      </c>
      <c r="C21258" s="205" t="s">
        <v>692</v>
      </c>
      <c r="D21258" s="72" t="str">
        <f t="shared" si="665"/>
        <v>nov/2020</v>
      </c>
      <c r="E21258" s="206">
        <v>44152</v>
      </c>
      <c r="F21258" s="205" t="s">
        <v>210</v>
      </c>
      <c r="G21258" s="205" t="s">
        <v>287</v>
      </c>
      <c r="H21258" s="207" t="s">
        <v>196</v>
      </c>
      <c r="I21258" s="207" t="s">
        <v>130</v>
      </c>
      <c r="J21258" s="207">
        <v>-10</v>
      </c>
      <c r="K21258" s="79" t="str">
        <f>IFERROR(IFERROR(VLOOKUP(I21258,'DE-PARA'!B:D,3,0),VLOOKUP(I21258,'DE-PARA'!C:D,2,0)),"NÃO ENCONTRADO")</f>
        <v>Outras Saídas</v>
      </c>
      <c r="L21258" s="56" t="str">
        <f>VLOOKUP(K21258,'Base -Receita-Despesa'!$B:$AS,1,FALSE)</f>
        <v>Outras Saídas</v>
      </c>
    </row>
    <row r="21259" spans="1:12" x14ac:dyDescent="0.3">
      <c r="A21259" s="286" t="str">
        <f t="shared" si="664"/>
        <v>2020</v>
      </c>
      <c r="B21259" s="205" t="s">
        <v>691</v>
      </c>
      <c r="C21259" s="205" t="s">
        <v>692</v>
      </c>
      <c r="D21259" s="72" t="str">
        <f t="shared" si="665"/>
        <v>nov/2020</v>
      </c>
      <c r="E21259" s="206">
        <v>44152</v>
      </c>
      <c r="F21259" s="205" t="s">
        <v>210</v>
      </c>
      <c r="G21259" s="205" t="s">
        <v>287</v>
      </c>
      <c r="H21259" s="207" t="s">
        <v>196</v>
      </c>
      <c r="I21259" s="207" t="s">
        <v>130</v>
      </c>
      <c r="J21259" s="207">
        <v>-10</v>
      </c>
      <c r="K21259" s="79" t="str">
        <f>IFERROR(IFERROR(VLOOKUP(I21259,'DE-PARA'!B:D,3,0),VLOOKUP(I21259,'DE-PARA'!C:D,2,0)),"NÃO ENCONTRADO")</f>
        <v>Outras Saídas</v>
      </c>
      <c r="L21259" s="56" t="str">
        <f>VLOOKUP(K21259,'Base -Receita-Despesa'!$B:$AS,1,FALSE)</f>
        <v>Outras Saídas</v>
      </c>
    </row>
    <row r="21260" spans="1:12" x14ac:dyDescent="0.3">
      <c r="A21260" s="286" t="str">
        <f t="shared" si="664"/>
        <v>2020</v>
      </c>
      <c r="B21260" s="205" t="s">
        <v>691</v>
      </c>
      <c r="C21260" s="205" t="s">
        <v>692</v>
      </c>
      <c r="D21260" s="72" t="str">
        <f t="shared" si="665"/>
        <v>nov/2020</v>
      </c>
      <c r="E21260" s="206">
        <v>44152</v>
      </c>
      <c r="F21260" s="205" t="s">
        <v>210</v>
      </c>
      <c r="G21260" s="205" t="s">
        <v>287</v>
      </c>
      <c r="H21260" s="207" t="s">
        <v>196</v>
      </c>
      <c r="I21260" s="207" t="s">
        <v>130</v>
      </c>
      <c r="J21260" s="207">
        <v>-10</v>
      </c>
      <c r="K21260" s="79" t="str">
        <f>IFERROR(IFERROR(VLOOKUP(I21260,'DE-PARA'!B:D,3,0),VLOOKUP(I21260,'DE-PARA'!C:D,2,0)),"NÃO ENCONTRADO")</f>
        <v>Outras Saídas</v>
      </c>
      <c r="L21260" s="56" t="str">
        <f>VLOOKUP(K21260,'Base -Receita-Despesa'!$B:$AS,1,FALSE)</f>
        <v>Outras Saídas</v>
      </c>
    </row>
    <row r="21261" spans="1:12" x14ac:dyDescent="0.3">
      <c r="A21261" s="286" t="str">
        <f t="shared" si="664"/>
        <v>2020</v>
      </c>
      <c r="B21261" s="205" t="s">
        <v>691</v>
      </c>
      <c r="C21261" s="205" t="s">
        <v>692</v>
      </c>
      <c r="D21261" s="72" t="str">
        <f t="shared" si="665"/>
        <v>nov/2020</v>
      </c>
      <c r="E21261" s="206">
        <v>44152</v>
      </c>
      <c r="F21261" s="205" t="s">
        <v>210</v>
      </c>
      <c r="G21261" s="205" t="s">
        <v>287</v>
      </c>
      <c r="H21261" s="207" t="s">
        <v>196</v>
      </c>
      <c r="I21261" s="207" t="s">
        <v>130</v>
      </c>
      <c r="J21261" s="207">
        <v>-10</v>
      </c>
      <c r="K21261" s="79" t="str">
        <f>IFERROR(IFERROR(VLOOKUP(I21261,'DE-PARA'!B:D,3,0),VLOOKUP(I21261,'DE-PARA'!C:D,2,0)),"NÃO ENCONTRADO")</f>
        <v>Outras Saídas</v>
      </c>
      <c r="L21261" s="56" t="str">
        <f>VLOOKUP(K21261,'Base -Receita-Despesa'!$B:$AS,1,FALSE)</f>
        <v>Outras Saídas</v>
      </c>
    </row>
    <row r="21262" spans="1:12" x14ac:dyDescent="0.3">
      <c r="A21262" s="286" t="str">
        <f t="shared" si="664"/>
        <v>2020</v>
      </c>
      <c r="B21262" s="205" t="s">
        <v>691</v>
      </c>
      <c r="C21262" s="205" t="s">
        <v>692</v>
      </c>
      <c r="D21262" s="72" t="str">
        <f t="shared" si="665"/>
        <v>nov/2020</v>
      </c>
      <c r="E21262" s="206">
        <v>44152</v>
      </c>
      <c r="F21262" s="205" t="s">
        <v>210</v>
      </c>
      <c r="G21262" s="205" t="s">
        <v>287</v>
      </c>
      <c r="H21262" s="207" t="s">
        <v>196</v>
      </c>
      <c r="I21262" s="207" t="s">
        <v>130</v>
      </c>
      <c r="J21262" s="207">
        <v>-10</v>
      </c>
      <c r="K21262" s="79" t="str">
        <f>IFERROR(IFERROR(VLOOKUP(I21262,'DE-PARA'!B:D,3,0),VLOOKUP(I21262,'DE-PARA'!C:D,2,0)),"NÃO ENCONTRADO")</f>
        <v>Outras Saídas</v>
      </c>
      <c r="L21262" s="56" t="str">
        <f>VLOOKUP(K21262,'Base -Receita-Despesa'!$B:$AS,1,FALSE)</f>
        <v>Outras Saídas</v>
      </c>
    </row>
    <row r="21263" spans="1:12" x14ac:dyDescent="0.3">
      <c r="A21263" s="286" t="str">
        <f t="shared" si="664"/>
        <v>2020</v>
      </c>
      <c r="B21263" s="205" t="s">
        <v>693</v>
      </c>
      <c r="C21263" s="205" t="s">
        <v>692</v>
      </c>
      <c r="D21263" s="72" t="str">
        <f t="shared" si="665"/>
        <v>nov/2020</v>
      </c>
      <c r="E21263" s="206">
        <v>44153</v>
      </c>
      <c r="F21263" s="205" t="s">
        <v>201</v>
      </c>
      <c r="G21263" s="205" t="s">
        <v>287</v>
      </c>
      <c r="H21263" s="207" t="s">
        <v>1887</v>
      </c>
      <c r="I21263" s="207" t="s">
        <v>123</v>
      </c>
      <c r="J21263" s="208">
        <v>-500000</v>
      </c>
      <c r="K21263" s="79" t="str">
        <f>IFERROR(IFERROR(VLOOKUP(I21263,'DE-PARA'!B:D,3,0),VLOOKUP(I21263,'DE-PARA'!C:D,2,0)),"NÃO ENCONTRADO")</f>
        <v>TEV – Transferências Entre Contas (Entradas)</v>
      </c>
      <c r="L21263" s="56" t="str">
        <f>VLOOKUP(K21263,'Base -Receita-Despesa'!$B:$AS,1,FALSE)</f>
        <v>TEV – Transferências Entre Contas (Entradas)</v>
      </c>
    </row>
    <row r="21264" spans="1:12" x14ac:dyDescent="0.3">
      <c r="A21264" s="286" t="str">
        <f t="shared" si="664"/>
        <v>2020</v>
      </c>
      <c r="B21264" s="205" t="s">
        <v>691</v>
      </c>
      <c r="C21264" s="205" t="s">
        <v>692</v>
      </c>
      <c r="D21264" s="72" t="str">
        <f t="shared" si="665"/>
        <v>nov/2020</v>
      </c>
      <c r="E21264" s="206">
        <v>44153</v>
      </c>
      <c r="F21264" s="205" t="s">
        <v>201</v>
      </c>
      <c r="G21264" s="205" t="s">
        <v>287</v>
      </c>
      <c r="H21264" s="207" t="s">
        <v>1887</v>
      </c>
      <c r="I21264" s="207" t="s">
        <v>123</v>
      </c>
      <c r="J21264" s="208">
        <v>500000</v>
      </c>
      <c r="K21264" s="79" t="str">
        <f>IFERROR(IFERROR(VLOOKUP(I21264,'DE-PARA'!B:D,3,0),VLOOKUP(I21264,'DE-PARA'!C:D,2,0)),"NÃO ENCONTRADO")</f>
        <v>TEV – Transferências Entre Contas (Entradas)</v>
      </c>
      <c r="L21264" s="56" t="str">
        <f>VLOOKUP(K21264,'Base -Receita-Despesa'!$B:$AS,1,FALSE)</f>
        <v>TEV – Transferências Entre Contas (Entradas)</v>
      </c>
    </row>
    <row r="21265" spans="1:12" x14ac:dyDescent="0.3">
      <c r="A21265" s="286" t="str">
        <f t="shared" si="664"/>
        <v>2020</v>
      </c>
      <c r="B21265" s="205" t="s">
        <v>691</v>
      </c>
      <c r="C21265" s="205" t="s">
        <v>692</v>
      </c>
      <c r="D21265" s="72" t="str">
        <f t="shared" si="665"/>
        <v>nov/2020</v>
      </c>
      <c r="E21265" s="206">
        <v>44153</v>
      </c>
      <c r="F21265" s="205">
        <v>131033</v>
      </c>
      <c r="G21265" s="205" t="s">
        <v>287</v>
      </c>
      <c r="H21265" s="207" t="s">
        <v>2308</v>
      </c>
      <c r="I21265" s="207" t="s">
        <v>251</v>
      </c>
      <c r="J21265" s="207">
        <v>466.8</v>
      </c>
      <c r="K21265" s="79" t="str">
        <f>IFERROR(IFERROR(VLOOKUP(I21265,'DE-PARA'!B:D,3,0),VLOOKUP(I21265,'DE-PARA'!C:D,2,0)),"NÃO ENCONTRADO")</f>
        <v>Materiais</v>
      </c>
      <c r="L21265" s="56" t="str">
        <f>VLOOKUP(K21265,'Base -Receita-Despesa'!$B:$AS,1,FALSE)</f>
        <v>Materiais</v>
      </c>
    </row>
    <row r="21266" spans="1:12" x14ac:dyDescent="0.3">
      <c r="A21266" s="286" t="str">
        <f t="shared" si="664"/>
        <v>2020</v>
      </c>
      <c r="B21266" s="205" t="s">
        <v>691</v>
      </c>
      <c r="C21266" s="205" t="s">
        <v>692</v>
      </c>
      <c r="D21266" s="72" t="str">
        <f t="shared" si="665"/>
        <v>nov/2020</v>
      </c>
      <c r="E21266" s="206">
        <v>44153</v>
      </c>
      <c r="F21266" s="205" t="s">
        <v>1670</v>
      </c>
      <c r="G21266" s="205" t="s">
        <v>287</v>
      </c>
      <c r="H21266" s="207" t="s">
        <v>3313</v>
      </c>
      <c r="I21266" s="207" t="s">
        <v>126</v>
      </c>
      <c r="J21266" s="208">
        <v>-1120.53</v>
      </c>
      <c r="K21266" s="79" t="str">
        <f>IFERROR(IFERROR(VLOOKUP(I21266,'DE-PARA'!B:D,3,0),VLOOKUP(I21266,'DE-PARA'!C:D,2,0)),"NÃO ENCONTRADO")</f>
        <v>Rescisões Trabalhistas</v>
      </c>
      <c r="L21266" s="56" t="str">
        <f>VLOOKUP(K21266,'Base -Receita-Despesa'!$B:$AS,1,FALSE)</f>
        <v>Rescisões Trabalhistas</v>
      </c>
    </row>
    <row r="21267" spans="1:12" x14ac:dyDescent="0.3">
      <c r="A21267" s="286" t="str">
        <f t="shared" si="664"/>
        <v>2020</v>
      </c>
      <c r="B21267" s="205" t="s">
        <v>691</v>
      </c>
      <c r="C21267" s="205" t="s">
        <v>692</v>
      </c>
      <c r="D21267" s="72" t="str">
        <f t="shared" si="665"/>
        <v>nov/2020</v>
      </c>
      <c r="E21267" s="206">
        <v>44153</v>
      </c>
      <c r="F21267" s="205">
        <v>93</v>
      </c>
      <c r="G21267" s="205" t="s">
        <v>287</v>
      </c>
      <c r="H21267" s="207" t="s">
        <v>3053</v>
      </c>
      <c r="I21267" s="207" t="s">
        <v>235</v>
      </c>
      <c r="J21267" s="208">
        <v>-8000</v>
      </c>
      <c r="K21267" s="79" t="str">
        <f>IFERROR(IFERROR(VLOOKUP(I21267,'DE-PARA'!B:D,3,0),VLOOKUP(I21267,'DE-PARA'!C:D,2,0)),"NÃO ENCONTRADO")</f>
        <v>Pessoal</v>
      </c>
      <c r="L21267" s="56" t="str">
        <f>VLOOKUP(K21267,'Base -Receita-Despesa'!$B:$AS,1,FALSE)</f>
        <v>Pessoal</v>
      </c>
    </row>
    <row r="21268" spans="1:12" x14ac:dyDescent="0.3">
      <c r="A21268" s="286" t="str">
        <f t="shared" si="664"/>
        <v>2020</v>
      </c>
      <c r="B21268" s="205" t="s">
        <v>691</v>
      </c>
      <c r="C21268" s="205" t="s">
        <v>692</v>
      </c>
      <c r="D21268" s="72" t="str">
        <f t="shared" si="665"/>
        <v>nov/2020</v>
      </c>
      <c r="E21268" s="206">
        <v>44153</v>
      </c>
      <c r="F21268" s="205">
        <v>352</v>
      </c>
      <c r="G21268" s="205" t="s">
        <v>287</v>
      </c>
      <c r="H21268" s="207" t="s">
        <v>3075</v>
      </c>
      <c r="I21268" s="207" t="s">
        <v>235</v>
      </c>
      <c r="J21268" s="208">
        <v>-13000</v>
      </c>
      <c r="K21268" s="79" t="str">
        <f>IFERROR(IFERROR(VLOOKUP(I21268,'DE-PARA'!B:D,3,0),VLOOKUP(I21268,'DE-PARA'!C:D,2,0)),"NÃO ENCONTRADO")</f>
        <v>Pessoal</v>
      </c>
      <c r="L21268" s="56" t="str">
        <f>VLOOKUP(K21268,'Base -Receita-Despesa'!$B:$AS,1,FALSE)</f>
        <v>Pessoal</v>
      </c>
    </row>
    <row r="21269" spans="1:12" x14ac:dyDescent="0.3">
      <c r="A21269" s="286" t="str">
        <f t="shared" si="664"/>
        <v>2020</v>
      </c>
      <c r="B21269" s="205" t="s">
        <v>691</v>
      </c>
      <c r="C21269" s="205" t="s">
        <v>692</v>
      </c>
      <c r="D21269" s="72" t="str">
        <f t="shared" si="665"/>
        <v>nov/2020</v>
      </c>
      <c r="E21269" s="206">
        <v>44153</v>
      </c>
      <c r="F21269" s="205">
        <v>350</v>
      </c>
      <c r="G21269" s="205" t="s">
        <v>287</v>
      </c>
      <c r="H21269" s="207" t="s">
        <v>3314</v>
      </c>
      <c r="I21269" s="207" t="s">
        <v>241</v>
      </c>
      <c r="J21269" s="208">
        <v>-34303.5</v>
      </c>
      <c r="K21269" s="79" t="str">
        <f>IFERROR(IFERROR(VLOOKUP(I21269,'DE-PARA'!B:D,3,0),VLOOKUP(I21269,'DE-PARA'!C:D,2,0)),"NÃO ENCONTRADO")</f>
        <v>Materiais</v>
      </c>
      <c r="L21269" s="56" t="str">
        <f>VLOOKUP(K21269,'Base -Receita-Despesa'!$B:$AS,1,FALSE)</f>
        <v>Materiais</v>
      </c>
    </row>
    <row r="21270" spans="1:12" x14ac:dyDescent="0.3">
      <c r="A21270" s="286" t="str">
        <f t="shared" si="664"/>
        <v>2020</v>
      </c>
      <c r="B21270" s="205" t="s">
        <v>691</v>
      </c>
      <c r="C21270" s="205" t="s">
        <v>692</v>
      </c>
      <c r="D21270" s="72" t="str">
        <f t="shared" si="665"/>
        <v>nov/2020</v>
      </c>
      <c r="E21270" s="206">
        <v>44153</v>
      </c>
      <c r="F21270" s="205">
        <v>284</v>
      </c>
      <c r="G21270" s="205" t="s">
        <v>289</v>
      </c>
      <c r="H21270" s="207" t="s">
        <v>3314</v>
      </c>
      <c r="I21270" s="207" t="s">
        <v>241</v>
      </c>
      <c r="J21270" s="208">
        <v>-5700</v>
      </c>
      <c r="K21270" s="79" t="str">
        <f>IFERROR(IFERROR(VLOOKUP(I21270,'DE-PARA'!B:D,3,0),VLOOKUP(I21270,'DE-PARA'!C:D,2,0)),"NÃO ENCONTRADO")</f>
        <v>Materiais</v>
      </c>
      <c r="L21270" s="56" t="str">
        <f>VLOOKUP(K21270,'Base -Receita-Despesa'!$B:$AS,1,FALSE)</f>
        <v>Materiais</v>
      </c>
    </row>
    <row r="21271" spans="1:12" x14ac:dyDescent="0.3">
      <c r="A21271" s="286" t="str">
        <f t="shared" si="664"/>
        <v>2020</v>
      </c>
      <c r="B21271" s="205" t="s">
        <v>691</v>
      </c>
      <c r="C21271" s="205" t="s">
        <v>692</v>
      </c>
      <c r="D21271" s="72" t="str">
        <f t="shared" si="665"/>
        <v>nov/2020</v>
      </c>
      <c r="E21271" s="206">
        <v>44153</v>
      </c>
      <c r="F21271" s="205">
        <v>1023381</v>
      </c>
      <c r="G21271" s="205" t="s">
        <v>287</v>
      </c>
      <c r="H21271" s="207" t="s">
        <v>356</v>
      </c>
      <c r="I21271" s="207" t="s">
        <v>240</v>
      </c>
      <c r="J21271" s="208">
        <v>-29622.59</v>
      </c>
      <c r="K21271" s="79" t="str">
        <f>IFERROR(IFERROR(VLOOKUP(I21271,'DE-PARA'!B:D,3,0),VLOOKUP(I21271,'DE-PARA'!C:D,2,0)),"NÃO ENCONTRADO")</f>
        <v>Materiais</v>
      </c>
      <c r="L21271" s="56" t="str">
        <f>VLOOKUP(K21271,'Base -Receita-Despesa'!$B:$AS,1,FALSE)</f>
        <v>Materiais</v>
      </c>
    </row>
    <row r="21272" spans="1:12" x14ac:dyDescent="0.3">
      <c r="A21272" s="286" t="str">
        <f t="shared" si="664"/>
        <v>2020</v>
      </c>
      <c r="B21272" s="205" t="s">
        <v>691</v>
      </c>
      <c r="C21272" s="205" t="s">
        <v>692</v>
      </c>
      <c r="D21272" s="72" t="str">
        <f t="shared" si="665"/>
        <v>nov/2020</v>
      </c>
      <c r="E21272" s="206">
        <v>44153</v>
      </c>
      <c r="F21272" s="205">
        <v>48</v>
      </c>
      <c r="G21272" s="205" t="s">
        <v>287</v>
      </c>
      <c r="H21272" s="207" t="s">
        <v>3030</v>
      </c>
      <c r="I21272" s="207" t="s">
        <v>235</v>
      </c>
      <c r="J21272" s="208">
        <v>-175675.14</v>
      </c>
      <c r="K21272" s="79" t="str">
        <f>IFERROR(IFERROR(VLOOKUP(I21272,'DE-PARA'!B:D,3,0),VLOOKUP(I21272,'DE-PARA'!C:D,2,0)),"NÃO ENCONTRADO")</f>
        <v>Pessoal</v>
      </c>
      <c r="L21272" s="56" t="str">
        <f>VLOOKUP(K21272,'Base -Receita-Despesa'!$B:$AS,1,FALSE)</f>
        <v>Pessoal</v>
      </c>
    </row>
    <row r="21273" spans="1:12" x14ac:dyDescent="0.3">
      <c r="A21273" s="286" t="str">
        <f t="shared" si="664"/>
        <v>2020</v>
      </c>
      <c r="B21273" s="205" t="s">
        <v>691</v>
      </c>
      <c r="C21273" s="205" t="s">
        <v>692</v>
      </c>
      <c r="D21273" s="72" t="str">
        <f t="shared" si="665"/>
        <v>nov/2020</v>
      </c>
      <c r="E21273" s="206">
        <v>44153</v>
      </c>
      <c r="F21273" s="205">
        <v>49</v>
      </c>
      <c r="G21273" s="205" t="s">
        <v>287</v>
      </c>
      <c r="H21273" s="207" t="s">
        <v>3030</v>
      </c>
      <c r="I21273" s="207" t="s">
        <v>235</v>
      </c>
      <c r="J21273" s="208">
        <v>-105136.65</v>
      </c>
      <c r="K21273" s="79" t="str">
        <f>IFERROR(IFERROR(VLOOKUP(I21273,'DE-PARA'!B:D,3,0),VLOOKUP(I21273,'DE-PARA'!C:D,2,0)),"NÃO ENCONTRADO")</f>
        <v>Pessoal</v>
      </c>
      <c r="L21273" s="56" t="str">
        <f>VLOOKUP(K21273,'Base -Receita-Despesa'!$B:$AS,1,FALSE)</f>
        <v>Pessoal</v>
      </c>
    </row>
    <row r="21274" spans="1:12" x14ac:dyDescent="0.3">
      <c r="A21274" s="286" t="str">
        <f t="shared" si="664"/>
        <v>2020</v>
      </c>
      <c r="B21274" s="205" t="s">
        <v>691</v>
      </c>
      <c r="C21274" s="205" t="s">
        <v>692</v>
      </c>
      <c r="D21274" s="72" t="str">
        <f t="shared" si="665"/>
        <v>nov/2020</v>
      </c>
      <c r="E21274" s="206">
        <v>44153</v>
      </c>
      <c r="F21274" s="205">
        <v>51</v>
      </c>
      <c r="G21274" s="205" t="s">
        <v>287</v>
      </c>
      <c r="H21274" s="207" t="s">
        <v>3030</v>
      </c>
      <c r="I21274" s="207" t="s">
        <v>235</v>
      </c>
      <c r="J21274" s="208">
        <v>-25347.200000000001</v>
      </c>
      <c r="K21274" s="79" t="str">
        <f>IFERROR(IFERROR(VLOOKUP(I21274,'DE-PARA'!B:D,3,0),VLOOKUP(I21274,'DE-PARA'!C:D,2,0)),"NÃO ENCONTRADO")</f>
        <v>Pessoal</v>
      </c>
      <c r="L21274" s="56" t="str">
        <f>VLOOKUP(K21274,'Base -Receita-Despesa'!$B:$AS,1,FALSE)</f>
        <v>Pessoal</v>
      </c>
    </row>
    <row r="21275" spans="1:12" x14ac:dyDescent="0.3">
      <c r="A21275" s="286" t="str">
        <f t="shared" si="664"/>
        <v>2020</v>
      </c>
      <c r="B21275" s="205" t="s">
        <v>691</v>
      </c>
      <c r="C21275" s="205" t="s">
        <v>692</v>
      </c>
      <c r="D21275" s="72" t="str">
        <f t="shared" si="665"/>
        <v>nov/2020</v>
      </c>
      <c r="E21275" s="206">
        <v>44153</v>
      </c>
      <c r="F21275" s="205">
        <v>15483</v>
      </c>
      <c r="G21275" s="205" t="s">
        <v>287</v>
      </c>
      <c r="H21275" s="207" t="s">
        <v>465</v>
      </c>
      <c r="I21275" s="207" t="s">
        <v>242</v>
      </c>
      <c r="J21275" s="208">
        <v>-8195.5</v>
      </c>
      <c r="K21275" s="79" t="str">
        <f>IFERROR(IFERROR(VLOOKUP(I21275,'DE-PARA'!B:D,3,0),VLOOKUP(I21275,'DE-PARA'!C:D,2,0)),"NÃO ENCONTRADO")</f>
        <v>Materiais</v>
      </c>
      <c r="L21275" s="56" t="str">
        <f>VLOOKUP(K21275,'Base -Receita-Despesa'!$B:$AS,1,FALSE)</f>
        <v>Materiais</v>
      </c>
    </row>
    <row r="21276" spans="1:12" x14ac:dyDescent="0.3">
      <c r="A21276" s="286" t="str">
        <f t="shared" si="664"/>
        <v>2020</v>
      </c>
      <c r="B21276" s="205" t="s">
        <v>691</v>
      </c>
      <c r="C21276" s="205" t="s">
        <v>692</v>
      </c>
      <c r="D21276" s="72" t="str">
        <f t="shared" si="665"/>
        <v>nov/2020</v>
      </c>
      <c r="E21276" s="206">
        <v>44153</v>
      </c>
      <c r="F21276" s="205">
        <v>15288</v>
      </c>
      <c r="G21276" s="205" t="s">
        <v>289</v>
      </c>
      <c r="H21276" s="207" t="s">
        <v>465</v>
      </c>
      <c r="I21276" s="207" t="s">
        <v>242</v>
      </c>
      <c r="J21276" s="208">
        <v>-1250</v>
      </c>
      <c r="K21276" s="79" t="str">
        <f>IFERROR(IFERROR(VLOOKUP(I21276,'DE-PARA'!B:D,3,0),VLOOKUP(I21276,'DE-PARA'!C:D,2,0)),"NÃO ENCONTRADO")</f>
        <v>Materiais</v>
      </c>
      <c r="L21276" s="56" t="str">
        <f>VLOOKUP(K21276,'Base -Receita-Despesa'!$B:$AS,1,FALSE)</f>
        <v>Materiais</v>
      </c>
    </row>
    <row r="21277" spans="1:12" x14ac:dyDescent="0.3">
      <c r="A21277" s="286" t="str">
        <f t="shared" si="664"/>
        <v>2020</v>
      </c>
      <c r="B21277" s="205" t="s">
        <v>691</v>
      </c>
      <c r="C21277" s="205" t="s">
        <v>692</v>
      </c>
      <c r="D21277" s="72" t="str">
        <f t="shared" si="665"/>
        <v>nov/2020</v>
      </c>
      <c r="E21277" s="206">
        <v>44153</v>
      </c>
      <c r="F21277" s="205">
        <v>15454</v>
      </c>
      <c r="G21277" s="205" t="s">
        <v>287</v>
      </c>
      <c r="H21277" s="207" t="s">
        <v>465</v>
      </c>
      <c r="I21277" s="207" t="s">
        <v>241</v>
      </c>
      <c r="J21277" s="207">
        <v>-566.5</v>
      </c>
      <c r="K21277" s="79" t="str">
        <f>IFERROR(IFERROR(VLOOKUP(I21277,'DE-PARA'!B:D,3,0),VLOOKUP(I21277,'DE-PARA'!C:D,2,0)),"NÃO ENCONTRADO")</f>
        <v>Materiais</v>
      </c>
      <c r="L21277" s="56" t="str">
        <f>VLOOKUP(K21277,'Base -Receita-Despesa'!$B:$AS,1,FALSE)</f>
        <v>Materiais</v>
      </c>
    </row>
    <row r="21278" spans="1:12" x14ac:dyDescent="0.3">
      <c r="A21278" s="286" t="str">
        <f t="shared" si="664"/>
        <v>2020</v>
      </c>
      <c r="B21278" s="205" t="s">
        <v>691</v>
      </c>
      <c r="C21278" s="205" t="s">
        <v>692</v>
      </c>
      <c r="D21278" s="72" t="str">
        <f t="shared" si="665"/>
        <v>nov/2020</v>
      </c>
      <c r="E21278" s="206">
        <v>44153</v>
      </c>
      <c r="F21278" s="205">
        <v>15447</v>
      </c>
      <c r="G21278" s="205" t="s">
        <v>287</v>
      </c>
      <c r="H21278" s="207" t="s">
        <v>465</v>
      </c>
      <c r="I21278" s="207" t="s">
        <v>242</v>
      </c>
      <c r="J21278" s="207">
        <v>-520</v>
      </c>
      <c r="K21278" s="79" t="str">
        <f>IFERROR(IFERROR(VLOOKUP(I21278,'DE-PARA'!B:D,3,0),VLOOKUP(I21278,'DE-PARA'!C:D,2,0)),"NÃO ENCONTRADO")</f>
        <v>Materiais</v>
      </c>
      <c r="L21278" s="56" t="str">
        <f>VLOOKUP(K21278,'Base -Receita-Despesa'!$B:$AS,1,FALSE)</f>
        <v>Materiais</v>
      </c>
    </row>
    <row r="21279" spans="1:12" x14ac:dyDescent="0.3">
      <c r="A21279" s="286" t="str">
        <f t="shared" si="664"/>
        <v>2020</v>
      </c>
      <c r="B21279" s="205" t="s">
        <v>691</v>
      </c>
      <c r="C21279" s="205" t="s">
        <v>692</v>
      </c>
      <c r="D21279" s="72" t="str">
        <f t="shared" si="665"/>
        <v>nov/2020</v>
      </c>
      <c r="E21279" s="206">
        <v>44153</v>
      </c>
      <c r="F21279" s="205">
        <v>13045</v>
      </c>
      <c r="G21279" s="205" t="s">
        <v>287</v>
      </c>
      <c r="H21279" s="207" t="s">
        <v>465</v>
      </c>
      <c r="I21279" s="207" t="s">
        <v>242</v>
      </c>
      <c r="J21279" s="208">
        <v>-1395</v>
      </c>
      <c r="K21279" s="79" t="str">
        <f>IFERROR(IFERROR(VLOOKUP(I21279,'DE-PARA'!B:D,3,0),VLOOKUP(I21279,'DE-PARA'!C:D,2,0)),"NÃO ENCONTRADO")</f>
        <v>Materiais</v>
      </c>
      <c r="L21279" s="56" t="str">
        <f>VLOOKUP(K21279,'Base -Receita-Despesa'!$B:$AS,1,FALSE)</f>
        <v>Materiais</v>
      </c>
    </row>
    <row r="21280" spans="1:12" x14ac:dyDescent="0.3">
      <c r="A21280" s="286" t="str">
        <f t="shared" si="664"/>
        <v>2020</v>
      </c>
      <c r="B21280" s="205" t="s">
        <v>691</v>
      </c>
      <c r="C21280" s="205" t="s">
        <v>692</v>
      </c>
      <c r="D21280" s="72" t="str">
        <f t="shared" si="665"/>
        <v>nov/2020</v>
      </c>
      <c r="E21280" s="206">
        <v>44153</v>
      </c>
      <c r="F21280" s="205">
        <v>15461</v>
      </c>
      <c r="G21280" s="205" t="s">
        <v>287</v>
      </c>
      <c r="H21280" s="207" t="s">
        <v>465</v>
      </c>
      <c r="I21280" s="207" t="s">
        <v>241</v>
      </c>
      <c r="J21280" s="208">
        <v>-7400</v>
      </c>
      <c r="K21280" s="79" t="str">
        <f>IFERROR(IFERROR(VLOOKUP(I21280,'DE-PARA'!B:D,3,0),VLOOKUP(I21280,'DE-PARA'!C:D,2,0)),"NÃO ENCONTRADO")</f>
        <v>Materiais</v>
      </c>
      <c r="L21280" s="56" t="str">
        <f>VLOOKUP(K21280,'Base -Receita-Despesa'!$B:$AS,1,FALSE)</f>
        <v>Materiais</v>
      </c>
    </row>
    <row r="21281" spans="1:12" x14ac:dyDescent="0.3">
      <c r="A21281" s="286" t="str">
        <f t="shared" si="664"/>
        <v>2020</v>
      </c>
      <c r="B21281" s="205" t="s">
        <v>691</v>
      </c>
      <c r="C21281" s="205" t="s">
        <v>692</v>
      </c>
      <c r="D21281" s="72" t="str">
        <f t="shared" si="665"/>
        <v>nov/2020</v>
      </c>
      <c r="E21281" s="206">
        <v>44153</v>
      </c>
      <c r="F21281" s="205">
        <v>424</v>
      </c>
      <c r="G21281" s="205" t="s">
        <v>287</v>
      </c>
      <c r="H21281" s="207" t="s">
        <v>3315</v>
      </c>
      <c r="I21281" s="207" t="s">
        <v>163</v>
      </c>
      <c r="J21281" s="208">
        <v>-3220</v>
      </c>
      <c r="K21281" s="79" t="str">
        <f>IFERROR(IFERROR(VLOOKUP(I21281,'DE-PARA'!B:D,3,0),VLOOKUP(I21281,'DE-PARA'!C:D,2,0)),"NÃO ENCONTRADO")</f>
        <v>Serviços</v>
      </c>
      <c r="L21281" s="56" t="str">
        <f>VLOOKUP(K21281,'Base -Receita-Despesa'!$B:$AS,1,FALSE)</f>
        <v>Serviços</v>
      </c>
    </row>
    <row r="21282" spans="1:12" x14ac:dyDescent="0.3">
      <c r="A21282" s="286" t="str">
        <f t="shared" si="664"/>
        <v>2020</v>
      </c>
      <c r="B21282" s="205" t="s">
        <v>691</v>
      </c>
      <c r="C21282" s="205" t="s">
        <v>692</v>
      </c>
      <c r="D21282" s="72" t="str">
        <f t="shared" si="665"/>
        <v>nov/2020</v>
      </c>
      <c r="E21282" s="206">
        <v>44153</v>
      </c>
      <c r="F21282" s="205">
        <v>23</v>
      </c>
      <c r="G21282" s="205" t="s">
        <v>287</v>
      </c>
      <c r="H21282" s="207" t="s">
        <v>3023</v>
      </c>
      <c r="I21282" s="207" t="s">
        <v>235</v>
      </c>
      <c r="J21282" s="208">
        <v>-172593.12</v>
      </c>
      <c r="K21282" s="79" t="str">
        <f>IFERROR(IFERROR(VLOOKUP(I21282,'DE-PARA'!B:D,3,0),VLOOKUP(I21282,'DE-PARA'!C:D,2,0)),"NÃO ENCONTRADO")</f>
        <v>Pessoal</v>
      </c>
      <c r="L21282" s="56" t="str">
        <f>VLOOKUP(K21282,'Base -Receita-Despesa'!$B:$AS,1,FALSE)</f>
        <v>Pessoal</v>
      </c>
    </row>
    <row r="21283" spans="1:12" x14ac:dyDescent="0.3">
      <c r="A21283" s="286" t="str">
        <f t="shared" si="664"/>
        <v>2020</v>
      </c>
      <c r="B21283" s="205" t="s">
        <v>691</v>
      </c>
      <c r="C21283" s="205" t="s">
        <v>692</v>
      </c>
      <c r="D21283" s="72" t="str">
        <f t="shared" si="665"/>
        <v>nov/2020</v>
      </c>
      <c r="E21283" s="206">
        <v>44153</v>
      </c>
      <c r="F21283" s="205">
        <v>24</v>
      </c>
      <c r="G21283" s="205" t="s">
        <v>287</v>
      </c>
      <c r="H21283" s="207" t="s">
        <v>3023</v>
      </c>
      <c r="I21283" s="207" t="s">
        <v>235</v>
      </c>
      <c r="J21283" s="208">
        <v>-34929.56</v>
      </c>
      <c r="K21283" s="79" t="str">
        <f>IFERROR(IFERROR(VLOOKUP(I21283,'DE-PARA'!B:D,3,0),VLOOKUP(I21283,'DE-PARA'!C:D,2,0)),"NÃO ENCONTRADO")</f>
        <v>Pessoal</v>
      </c>
      <c r="L21283" s="56" t="str">
        <f>VLOOKUP(K21283,'Base -Receita-Despesa'!$B:$AS,1,FALSE)</f>
        <v>Pessoal</v>
      </c>
    </row>
    <row r="21284" spans="1:12" x14ac:dyDescent="0.3">
      <c r="A21284" s="286" t="str">
        <f t="shared" si="664"/>
        <v>2020</v>
      </c>
      <c r="B21284" s="205" t="s">
        <v>691</v>
      </c>
      <c r="C21284" s="205" t="s">
        <v>692</v>
      </c>
      <c r="D21284" s="72" t="str">
        <f t="shared" si="665"/>
        <v>nov/2020</v>
      </c>
      <c r="E21284" s="206">
        <v>44153</v>
      </c>
      <c r="F21284" s="205">
        <v>25</v>
      </c>
      <c r="G21284" s="205" t="s">
        <v>287</v>
      </c>
      <c r="H21284" s="207" t="s">
        <v>3023</v>
      </c>
      <c r="I21284" s="207" t="s">
        <v>235</v>
      </c>
      <c r="J21284" s="208">
        <v>-34929.56</v>
      </c>
      <c r="K21284" s="79" t="str">
        <f>IFERROR(IFERROR(VLOOKUP(I21284,'DE-PARA'!B:D,3,0),VLOOKUP(I21284,'DE-PARA'!C:D,2,0)),"NÃO ENCONTRADO")</f>
        <v>Pessoal</v>
      </c>
      <c r="L21284" s="56" t="str">
        <f>VLOOKUP(K21284,'Base -Receita-Despesa'!$B:$AS,1,FALSE)</f>
        <v>Pessoal</v>
      </c>
    </row>
    <row r="21285" spans="1:12" x14ac:dyDescent="0.3">
      <c r="A21285" s="286" t="str">
        <f t="shared" si="664"/>
        <v>2020</v>
      </c>
      <c r="B21285" s="205" t="s">
        <v>691</v>
      </c>
      <c r="C21285" s="205" t="s">
        <v>692</v>
      </c>
      <c r="D21285" s="72" t="str">
        <f t="shared" si="665"/>
        <v>nov/2020</v>
      </c>
      <c r="E21285" s="206">
        <v>44153</v>
      </c>
      <c r="F21285" s="205" t="s">
        <v>172</v>
      </c>
      <c r="G21285" s="205" t="s">
        <v>287</v>
      </c>
      <c r="H21285" s="207" t="s">
        <v>724</v>
      </c>
      <c r="I21285" s="207" t="s">
        <v>126</v>
      </c>
      <c r="J21285" s="208">
        <v>-9438.4</v>
      </c>
      <c r="K21285" s="79" t="str">
        <f>IFERROR(IFERROR(VLOOKUP(I21285,'DE-PARA'!B:D,3,0),VLOOKUP(I21285,'DE-PARA'!C:D,2,0)),"NÃO ENCONTRADO")</f>
        <v>Rescisões Trabalhistas</v>
      </c>
      <c r="L21285" s="56" t="str">
        <f>VLOOKUP(K21285,'Base -Receita-Despesa'!$B:$AS,1,FALSE)</f>
        <v>Rescisões Trabalhistas</v>
      </c>
    </row>
    <row r="21286" spans="1:12" x14ac:dyDescent="0.3">
      <c r="A21286" s="286" t="str">
        <f t="shared" si="664"/>
        <v>2020</v>
      </c>
      <c r="B21286" s="205" t="s">
        <v>691</v>
      </c>
      <c r="C21286" s="205" t="s">
        <v>692</v>
      </c>
      <c r="D21286" s="72" t="str">
        <f t="shared" si="665"/>
        <v>nov/2020</v>
      </c>
      <c r="E21286" s="206">
        <v>44153</v>
      </c>
      <c r="F21286" s="205" t="s">
        <v>172</v>
      </c>
      <c r="G21286" s="205" t="s">
        <v>287</v>
      </c>
      <c r="H21286" s="207" t="s">
        <v>3316</v>
      </c>
      <c r="I21286" s="207" t="s">
        <v>126</v>
      </c>
      <c r="J21286" s="207">
        <v>-514.57000000000005</v>
      </c>
      <c r="K21286" s="79" t="str">
        <f>IFERROR(IFERROR(VLOOKUP(I21286,'DE-PARA'!B:D,3,0),VLOOKUP(I21286,'DE-PARA'!C:D,2,0)),"NÃO ENCONTRADO")</f>
        <v>Rescisões Trabalhistas</v>
      </c>
      <c r="L21286" s="56" t="str">
        <f>VLOOKUP(K21286,'Base -Receita-Despesa'!$B:$AS,1,FALSE)</f>
        <v>Rescisões Trabalhistas</v>
      </c>
    </row>
    <row r="21287" spans="1:12" x14ac:dyDescent="0.3">
      <c r="A21287" s="286" t="str">
        <f t="shared" si="664"/>
        <v>2020</v>
      </c>
      <c r="B21287" s="205" t="s">
        <v>691</v>
      </c>
      <c r="C21287" s="205" t="s">
        <v>692</v>
      </c>
      <c r="D21287" s="72" t="str">
        <f t="shared" si="665"/>
        <v>nov/2020</v>
      </c>
      <c r="E21287" s="206">
        <v>44153</v>
      </c>
      <c r="F21287" s="205" t="s">
        <v>210</v>
      </c>
      <c r="G21287" s="205" t="s">
        <v>287</v>
      </c>
      <c r="H21287" s="207" t="s">
        <v>196</v>
      </c>
      <c r="I21287" s="207" t="s">
        <v>130</v>
      </c>
      <c r="J21287" s="207">
        <v>-10</v>
      </c>
      <c r="K21287" s="79" t="str">
        <f>IFERROR(IFERROR(VLOOKUP(I21287,'DE-PARA'!B:D,3,0),VLOOKUP(I21287,'DE-PARA'!C:D,2,0)),"NÃO ENCONTRADO")</f>
        <v>Outras Saídas</v>
      </c>
      <c r="L21287" s="56" t="str">
        <f>VLOOKUP(K21287,'Base -Receita-Despesa'!$B:$AS,1,FALSE)</f>
        <v>Outras Saídas</v>
      </c>
    </row>
    <row r="21288" spans="1:12" x14ac:dyDescent="0.3">
      <c r="A21288" s="286" t="str">
        <f t="shared" si="664"/>
        <v>2020</v>
      </c>
      <c r="B21288" s="205" t="s">
        <v>691</v>
      </c>
      <c r="C21288" s="205" t="s">
        <v>692</v>
      </c>
      <c r="D21288" s="72" t="str">
        <f t="shared" si="665"/>
        <v>nov/2020</v>
      </c>
      <c r="E21288" s="206">
        <v>44153</v>
      </c>
      <c r="F21288" s="205" t="s">
        <v>210</v>
      </c>
      <c r="G21288" s="205" t="s">
        <v>287</v>
      </c>
      <c r="H21288" s="207" t="s">
        <v>196</v>
      </c>
      <c r="I21288" s="207" t="s">
        <v>130</v>
      </c>
      <c r="J21288" s="207">
        <v>-10</v>
      </c>
      <c r="K21288" s="79" t="str">
        <f>IFERROR(IFERROR(VLOOKUP(I21288,'DE-PARA'!B:D,3,0),VLOOKUP(I21288,'DE-PARA'!C:D,2,0)),"NÃO ENCONTRADO")</f>
        <v>Outras Saídas</v>
      </c>
      <c r="L21288" s="56" t="str">
        <f>VLOOKUP(K21288,'Base -Receita-Despesa'!$B:$AS,1,FALSE)</f>
        <v>Outras Saídas</v>
      </c>
    </row>
    <row r="21289" spans="1:12" x14ac:dyDescent="0.3">
      <c r="A21289" s="286" t="str">
        <f t="shared" si="664"/>
        <v>2020</v>
      </c>
      <c r="B21289" s="205" t="s">
        <v>691</v>
      </c>
      <c r="C21289" s="205" t="s">
        <v>692</v>
      </c>
      <c r="D21289" s="72" t="str">
        <f t="shared" si="665"/>
        <v>nov/2020</v>
      </c>
      <c r="E21289" s="206">
        <v>44153</v>
      </c>
      <c r="F21289" s="205" t="s">
        <v>210</v>
      </c>
      <c r="G21289" s="205" t="s">
        <v>287</v>
      </c>
      <c r="H21289" s="207" t="s">
        <v>196</v>
      </c>
      <c r="I21289" s="207" t="s">
        <v>130</v>
      </c>
      <c r="J21289" s="207">
        <v>-10</v>
      </c>
      <c r="K21289" s="79" t="str">
        <f>IFERROR(IFERROR(VLOOKUP(I21289,'DE-PARA'!B:D,3,0),VLOOKUP(I21289,'DE-PARA'!C:D,2,0)),"NÃO ENCONTRADO")</f>
        <v>Outras Saídas</v>
      </c>
      <c r="L21289" s="56" t="str">
        <f>VLOOKUP(K21289,'Base -Receita-Despesa'!$B:$AS,1,FALSE)</f>
        <v>Outras Saídas</v>
      </c>
    </row>
    <row r="21290" spans="1:12" x14ac:dyDescent="0.3">
      <c r="A21290" s="286" t="str">
        <f t="shared" si="664"/>
        <v>2020</v>
      </c>
      <c r="B21290" s="205" t="s">
        <v>691</v>
      </c>
      <c r="C21290" s="205" t="s">
        <v>692</v>
      </c>
      <c r="D21290" s="72" t="str">
        <f t="shared" si="665"/>
        <v>nov/2020</v>
      </c>
      <c r="E21290" s="206">
        <v>44153</v>
      </c>
      <c r="F21290" s="205" t="s">
        <v>210</v>
      </c>
      <c r="G21290" s="205" t="s">
        <v>287</v>
      </c>
      <c r="H21290" s="207" t="s">
        <v>196</v>
      </c>
      <c r="I21290" s="207" t="s">
        <v>130</v>
      </c>
      <c r="J21290" s="207">
        <v>-10</v>
      </c>
      <c r="K21290" s="79" t="str">
        <f>IFERROR(IFERROR(VLOOKUP(I21290,'DE-PARA'!B:D,3,0),VLOOKUP(I21290,'DE-PARA'!C:D,2,0)),"NÃO ENCONTRADO")</f>
        <v>Outras Saídas</v>
      </c>
      <c r="L21290" s="56" t="str">
        <f>VLOOKUP(K21290,'Base -Receita-Despesa'!$B:$AS,1,FALSE)</f>
        <v>Outras Saídas</v>
      </c>
    </row>
    <row r="21291" spans="1:12" x14ac:dyDescent="0.3">
      <c r="A21291" s="286" t="str">
        <f t="shared" si="664"/>
        <v>2020</v>
      </c>
      <c r="B21291" s="205" t="s">
        <v>691</v>
      </c>
      <c r="C21291" s="205" t="s">
        <v>692</v>
      </c>
      <c r="D21291" s="72" t="str">
        <f t="shared" si="665"/>
        <v>nov/2020</v>
      </c>
      <c r="E21291" s="206">
        <v>44153</v>
      </c>
      <c r="F21291" s="205" t="s">
        <v>210</v>
      </c>
      <c r="G21291" s="205" t="s">
        <v>287</v>
      </c>
      <c r="H21291" s="207" t="s">
        <v>196</v>
      </c>
      <c r="I21291" s="207" t="s">
        <v>130</v>
      </c>
      <c r="J21291" s="207">
        <v>-10</v>
      </c>
      <c r="K21291" s="79" t="str">
        <f>IFERROR(IFERROR(VLOOKUP(I21291,'DE-PARA'!B:D,3,0),VLOOKUP(I21291,'DE-PARA'!C:D,2,0)),"NÃO ENCONTRADO")</f>
        <v>Outras Saídas</v>
      </c>
      <c r="L21291" s="56" t="str">
        <f>VLOOKUP(K21291,'Base -Receita-Despesa'!$B:$AS,1,FALSE)</f>
        <v>Outras Saídas</v>
      </c>
    </row>
    <row r="21292" spans="1:12" x14ac:dyDescent="0.3">
      <c r="A21292" s="286" t="str">
        <f t="shared" si="664"/>
        <v>2020</v>
      </c>
      <c r="B21292" s="205" t="s">
        <v>691</v>
      </c>
      <c r="C21292" s="205" t="s">
        <v>692</v>
      </c>
      <c r="D21292" s="72" t="str">
        <f t="shared" si="665"/>
        <v>nov/2020</v>
      </c>
      <c r="E21292" s="206">
        <v>44153</v>
      </c>
      <c r="F21292" s="205" t="s">
        <v>210</v>
      </c>
      <c r="G21292" s="205" t="s">
        <v>287</v>
      </c>
      <c r="H21292" s="207" t="s">
        <v>196</v>
      </c>
      <c r="I21292" s="207" t="s">
        <v>130</v>
      </c>
      <c r="J21292" s="207">
        <v>-10</v>
      </c>
      <c r="K21292" s="79" t="str">
        <f>IFERROR(IFERROR(VLOOKUP(I21292,'DE-PARA'!B:D,3,0),VLOOKUP(I21292,'DE-PARA'!C:D,2,0)),"NÃO ENCONTRADO")</f>
        <v>Outras Saídas</v>
      </c>
      <c r="L21292" s="56" t="str">
        <f>VLOOKUP(K21292,'Base -Receita-Despesa'!$B:$AS,1,FALSE)</f>
        <v>Outras Saídas</v>
      </c>
    </row>
    <row r="21293" spans="1:12" x14ac:dyDescent="0.3">
      <c r="A21293" s="286" t="str">
        <f t="shared" si="664"/>
        <v>2020</v>
      </c>
      <c r="B21293" s="205" t="s">
        <v>691</v>
      </c>
      <c r="C21293" s="205" t="s">
        <v>692</v>
      </c>
      <c r="D21293" s="72" t="str">
        <f t="shared" si="665"/>
        <v>nov/2020</v>
      </c>
      <c r="E21293" s="206">
        <v>44153</v>
      </c>
      <c r="F21293" s="205" t="s">
        <v>210</v>
      </c>
      <c r="G21293" s="205" t="s">
        <v>287</v>
      </c>
      <c r="H21293" s="207" t="s">
        <v>196</v>
      </c>
      <c r="I21293" s="207" t="s">
        <v>130</v>
      </c>
      <c r="J21293" s="207">
        <v>-10</v>
      </c>
      <c r="K21293" s="79" t="str">
        <f>IFERROR(IFERROR(VLOOKUP(I21293,'DE-PARA'!B:D,3,0),VLOOKUP(I21293,'DE-PARA'!C:D,2,0)),"NÃO ENCONTRADO")</f>
        <v>Outras Saídas</v>
      </c>
      <c r="L21293" s="56" t="str">
        <f>VLOOKUP(K21293,'Base -Receita-Despesa'!$B:$AS,1,FALSE)</f>
        <v>Outras Saídas</v>
      </c>
    </row>
    <row r="21294" spans="1:12" x14ac:dyDescent="0.3">
      <c r="A21294" s="286" t="str">
        <f t="shared" si="664"/>
        <v>2020</v>
      </c>
      <c r="B21294" s="205" t="s">
        <v>691</v>
      </c>
      <c r="C21294" s="205" t="s">
        <v>692</v>
      </c>
      <c r="D21294" s="72" t="str">
        <f t="shared" si="665"/>
        <v>nov/2020</v>
      </c>
      <c r="E21294" s="206">
        <v>44153</v>
      </c>
      <c r="F21294" s="205" t="s">
        <v>210</v>
      </c>
      <c r="G21294" s="205" t="s">
        <v>287</v>
      </c>
      <c r="H21294" s="207" t="s">
        <v>196</v>
      </c>
      <c r="I21294" s="207" t="s">
        <v>130</v>
      </c>
      <c r="J21294" s="207">
        <v>-10</v>
      </c>
      <c r="K21294" s="79" t="str">
        <f>IFERROR(IFERROR(VLOOKUP(I21294,'DE-PARA'!B:D,3,0),VLOOKUP(I21294,'DE-PARA'!C:D,2,0)),"NÃO ENCONTRADO")</f>
        <v>Outras Saídas</v>
      </c>
      <c r="L21294" s="56" t="str">
        <f>VLOOKUP(K21294,'Base -Receita-Despesa'!$B:$AS,1,FALSE)</f>
        <v>Outras Saídas</v>
      </c>
    </row>
    <row r="21295" spans="1:12" x14ac:dyDescent="0.3">
      <c r="A21295" s="286" t="str">
        <f t="shared" si="664"/>
        <v>2020</v>
      </c>
      <c r="B21295" s="205" t="s">
        <v>693</v>
      </c>
      <c r="C21295" s="205" t="s">
        <v>692</v>
      </c>
      <c r="D21295" s="72" t="str">
        <f t="shared" si="665"/>
        <v>nov/2020</v>
      </c>
      <c r="E21295" s="206">
        <v>44154</v>
      </c>
      <c r="F21295" s="205" t="s">
        <v>201</v>
      </c>
      <c r="G21295" s="205" t="s">
        <v>287</v>
      </c>
      <c r="H21295" s="207" t="s">
        <v>1887</v>
      </c>
      <c r="I21295" s="207" t="s">
        <v>123</v>
      </c>
      <c r="J21295" s="208">
        <v>-500000</v>
      </c>
      <c r="K21295" s="79" t="str">
        <f>IFERROR(IFERROR(VLOOKUP(I21295,'DE-PARA'!B:D,3,0),VLOOKUP(I21295,'DE-PARA'!C:D,2,0)),"NÃO ENCONTRADO")</f>
        <v>TEV – Transferências Entre Contas (Entradas)</v>
      </c>
      <c r="L21295" s="56" t="str">
        <f>VLOOKUP(K21295,'Base -Receita-Despesa'!$B:$AS,1,FALSE)</f>
        <v>TEV – Transferências Entre Contas (Entradas)</v>
      </c>
    </row>
    <row r="21296" spans="1:12" x14ac:dyDescent="0.3">
      <c r="A21296" s="286" t="str">
        <f t="shared" si="664"/>
        <v>2020</v>
      </c>
      <c r="B21296" s="205" t="s">
        <v>691</v>
      </c>
      <c r="C21296" s="205" t="s">
        <v>692</v>
      </c>
      <c r="D21296" s="72" t="str">
        <f t="shared" si="665"/>
        <v>nov/2020</v>
      </c>
      <c r="E21296" s="206">
        <v>44154</v>
      </c>
      <c r="F21296" s="205" t="s">
        <v>201</v>
      </c>
      <c r="G21296" s="205" t="s">
        <v>287</v>
      </c>
      <c r="H21296" s="207" t="s">
        <v>1887</v>
      </c>
      <c r="I21296" s="207" t="s">
        <v>123</v>
      </c>
      <c r="J21296" s="208">
        <v>500000</v>
      </c>
      <c r="K21296" s="79" t="str">
        <f>IFERROR(IFERROR(VLOOKUP(I21296,'DE-PARA'!B:D,3,0),VLOOKUP(I21296,'DE-PARA'!C:D,2,0)),"NÃO ENCONTRADO")</f>
        <v>TEV – Transferências Entre Contas (Entradas)</v>
      </c>
      <c r="L21296" s="56" t="str">
        <f>VLOOKUP(K21296,'Base -Receita-Despesa'!$B:$AS,1,FALSE)</f>
        <v>TEV – Transferências Entre Contas (Entradas)</v>
      </c>
    </row>
    <row r="21297" spans="1:12" x14ac:dyDescent="0.3">
      <c r="A21297" s="286" t="str">
        <f t="shared" si="664"/>
        <v>2020</v>
      </c>
      <c r="B21297" s="205" t="s">
        <v>691</v>
      </c>
      <c r="C21297" s="205" t="s">
        <v>692</v>
      </c>
      <c r="D21297" s="72" t="str">
        <f t="shared" si="665"/>
        <v>nov/2020</v>
      </c>
      <c r="E21297" s="206">
        <v>44154</v>
      </c>
      <c r="F21297" s="205">
        <v>79775</v>
      </c>
      <c r="G21297" s="205" t="s">
        <v>287</v>
      </c>
      <c r="H21297" s="207" t="s">
        <v>3179</v>
      </c>
      <c r="I21297" s="207" t="s">
        <v>134</v>
      </c>
      <c r="J21297" s="208">
        <v>-9013.0400000000009</v>
      </c>
      <c r="K21297" s="79" t="str">
        <f>IFERROR(IFERROR(VLOOKUP(I21297,'DE-PARA'!B:D,3,0),VLOOKUP(I21297,'DE-PARA'!C:D,2,0)),"NÃO ENCONTRADO")</f>
        <v>Serviços</v>
      </c>
      <c r="L21297" s="56" t="str">
        <f>VLOOKUP(K21297,'Base -Receita-Despesa'!$B:$AS,1,FALSE)</f>
        <v>Serviços</v>
      </c>
    </row>
    <row r="21298" spans="1:12" x14ac:dyDescent="0.3">
      <c r="A21298" s="286" t="str">
        <f t="shared" si="664"/>
        <v>2020</v>
      </c>
      <c r="B21298" s="205" t="s">
        <v>691</v>
      </c>
      <c r="C21298" s="205" t="s">
        <v>692</v>
      </c>
      <c r="D21298" s="72" t="str">
        <f t="shared" si="665"/>
        <v>nov/2020</v>
      </c>
      <c r="E21298" s="206">
        <v>44154</v>
      </c>
      <c r="F21298" s="205">
        <v>732</v>
      </c>
      <c r="G21298" s="205" t="s">
        <v>287</v>
      </c>
      <c r="H21298" s="207" t="s">
        <v>3274</v>
      </c>
      <c r="I21298" s="207" t="s">
        <v>118</v>
      </c>
      <c r="J21298" s="207">
        <v>-880</v>
      </c>
      <c r="K21298" s="79" t="str">
        <f>IFERROR(IFERROR(VLOOKUP(I21298,'DE-PARA'!B:D,3,0),VLOOKUP(I21298,'DE-PARA'!C:D,2,0)),"NÃO ENCONTRADO")</f>
        <v>Serviços</v>
      </c>
      <c r="L21298" s="56" t="str">
        <f>VLOOKUP(K21298,'Base -Receita-Despesa'!$B:$AS,1,FALSE)</f>
        <v>Serviços</v>
      </c>
    </row>
    <row r="21299" spans="1:12" x14ac:dyDescent="0.3">
      <c r="A21299" s="286" t="str">
        <f t="shared" si="664"/>
        <v>2020</v>
      </c>
      <c r="B21299" s="205" t="s">
        <v>691</v>
      </c>
      <c r="C21299" s="205" t="s">
        <v>692</v>
      </c>
      <c r="D21299" s="72" t="str">
        <f t="shared" si="665"/>
        <v>nov/2020</v>
      </c>
      <c r="E21299" s="206">
        <v>44154</v>
      </c>
      <c r="F21299" s="205">
        <v>506</v>
      </c>
      <c r="G21299" s="205" t="s">
        <v>289</v>
      </c>
      <c r="H21299" s="207" t="s">
        <v>3185</v>
      </c>
      <c r="I21299" s="207" t="s">
        <v>252</v>
      </c>
      <c r="J21299" s="208">
        <v>-3998.63</v>
      </c>
      <c r="K21299" s="79" t="str">
        <f>IFERROR(IFERROR(VLOOKUP(I21299,'DE-PARA'!B:D,3,0),VLOOKUP(I21299,'DE-PARA'!C:D,2,0)),"NÃO ENCONTRADO")</f>
        <v>Materiais</v>
      </c>
      <c r="L21299" s="56" t="str">
        <f>VLOOKUP(K21299,'Base -Receita-Despesa'!$B:$AS,1,FALSE)</f>
        <v>Materiais</v>
      </c>
    </row>
    <row r="21300" spans="1:12" x14ac:dyDescent="0.3">
      <c r="A21300" s="286" t="str">
        <f t="shared" si="664"/>
        <v>2020</v>
      </c>
      <c r="B21300" s="205" t="s">
        <v>691</v>
      </c>
      <c r="C21300" s="205" t="s">
        <v>692</v>
      </c>
      <c r="D21300" s="72" t="str">
        <f t="shared" si="665"/>
        <v>nov/2020</v>
      </c>
      <c r="E21300" s="206">
        <v>44154</v>
      </c>
      <c r="F21300" s="205">
        <v>506</v>
      </c>
      <c r="G21300" s="205" t="s">
        <v>289</v>
      </c>
      <c r="H21300" s="207" t="s">
        <v>3185</v>
      </c>
      <c r="I21300" s="207" t="s">
        <v>189</v>
      </c>
      <c r="J21300" s="207">
        <v>-345.47</v>
      </c>
      <c r="K21300" s="79" t="str">
        <f>IFERROR(IFERROR(VLOOKUP(I21300,'DE-PARA'!B:D,3,0),VLOOKUP(I21300,'DE-PARA'!C:D,2,0)),"NÃO ENCONTRADO")</f>
        <v>Outras Saídas</v>
      </c>
      <c r="L21300" s="56" t="str">
        <f>VLOOKUP(K21300,'Base -Receita-Despesa'!$B:$AS,1,FALSE)</f>
        <v>Outras Saídas</v>
      </c>
    </row>
    <row r="21301" spans="1:12" x14ac:dyDescent="0.3">
      <c r="A21301" s="286" t="str">
        <f t="shared" si="664"/>
        <v>2020</v>
      </c>
      <c r="B21301" s="205" t="s">
        <v>691</v>
      </c>
      <c r="C21301" s="205" t="s">
        <v>692</v>
      </c>
      <c r="D21301" s="72" t="str">
        <f t="shared" si="665"/>
        <v>nov/2020</v>
      </c>
      <c r="E21301" s="206">
        <v>44154</v>
      </c>
      <c r="F21301" s="205">
        <v>23</v>
      </c>
      <c r="G21301" s="205" t="s">
        <v>287</v>
      </c>
      <c r="H21301" s="207" t="s">
        <v>3261</v>
      </c>
      <c r="I21301" s="207" t="s">
        <v>137</v>
      </c>
      <c r="J21301" s="208">
        <v>-16082.68</v>
      </c>
      <c r="K21301" s="79" t="str">
        <f>IFERROR(IFERROR(VLOOKUP(I21301,'DE-PARA'!B:D,3,0),VLOOKUP(I21301,'DE-PARA'!C:D,2,0)),"NÃO ENCONTRADO")</f>
        <v>Materiais</v>
      </c>
      <c r="L21301" s="56" t="str">
        <f>VLOOKUP(K21301,'Base -Receita-Despesa'!$B:$AS,1,FALSE)</f>
        <v>Materiais</v>
      </c>
    </row>
    <row r="21302" spans="1:12" x14ac:dyDescent="0.3">
      <c r="A21302" s="286" t="str">
        <f t="shared" si="664"/>
        <v>2020</v>
      </c>
      <c r="B21302" s="205" t="s">
        <v>691</v>
      </c>
      <c r="C21302" s="205" t="s">
        <v>692</v>
      </c>
      <c r="D21302" s="72" t="str">
        <f t="shared" si="665"/>
        <v>nov/2020</v>
      </c>
      <c r="E21302" s="206">
        <v>44154</v>
      </c>
      <c r="F21302" s="205">
        <v>24</v>
      </c>
      <c r="G21302" s="205" t="s">
        <v>287</v>
      </c>
      <c r="H21302" s="207" t="s">
        <v>3261</v>
      </c>
      <c r="I21302" s="207" t="s">
        <v>137</v>
      </c>
      <c r="J21302" s="208">
        <v>-44956.18</v>
      </c>
      <c r="K21302" s="79" t="str">
        <f>IFERROR(IFERROR(VLOOKUP(I21302,'DE-PARA'!B:D,3,0),VLOOKUP(I21302,'DE-PARA'!C:D,2,0)),"NÃO ENCONTRADO")</f>
        <v>Materiais</v>
      </c>
      <c r="L21302" s="56" t="str">
        <f>VLOOKUP(K21302,'Base -Receita-Despesa'!$B:$AS,1,FALSE)</f>
        <v>Materiais</v>
      </c>
    </row>
    <row r="21303" spans="1:12" x14ac:dyDescent="0.3">
      <c r="A21303" s="286" t="str">
        <f t="shared" ref="A21303:A21366" si="666">IF(K21303="NÃO ENCONTRADO",0,RIGHT(D21303,4))</f>
        <v>2020</v>
      </c>
      <c r="B21303" s="205" t="s">
        <v>691</v>
      </c>
      <c r="C21303" s="205" t="s">
        <v>692</v>
      </c>
      <c r="D21303" s="72" t="str">
        <f t="shared" si="665"/>
        <v>nov/2020</v>
      </c>
      <c r="E21303" s="206">
        <v>44154</v>
      </c>
      <c r="F21303" s="205">
        <v>89405</v>
      </c>
      <c r="G21303" s="205" t="s">
        <v>287</v>
      </c>
      <c r="H21303" s="207" t="s">
        <v>3230</v>
      </c>
      <c r="I21303" s="207" t="s">
        <v>240</v>
      </c>
      <c r="J21303" s="208">
        <v>-10126.65</v>
      </c>
      <c r="K21303" s="79" t="str">
        <f>IFERROR(IFERROR(VLOOKUP(I21303,'DE-PARA'!B:D,3,0),VLOOKUP(I21303,'DE-PARA'!C:D,2,0)),"NÃO ENCONTRADO")</f>
        <v>Materiais</v>
      </c>
      <c r="L21303" s="56" t="str">
        <f>VLOOKUP(K21303,'Base -Receita-Despesa'!$B:$AS,1,FALSE)</f>
        <v>Materiais</v>
      </c>
    </row>
    <row r="21304" spans="1:12" x14ac:dyDescent="0.3">
      <c r="A21304" s="286" t="str">
        <f t="shared" si="666"/>
        <v>2020</v>
      </c>
      <c r="B21304" s="205" t="s">
        <v>691</v>
      </c>
      <c r="C21304" s="205" t="s">
        <v>692</v>
      </c>
      <c r="D21304" s="72" t="str">
        <f t="shared" si="665"/>
        <v>nov/2020</v>
      </c>
      <c r="E21304" s="206">
        <v>44154</v>
      </c>
      <c r="F21304" s="205">
        <v>2020930</v>
      </c>
      <c r="G21304" s="205" t="s">
        <v>287</v>
      </c>
      <c r="H21304" s="207" t="s">
        <v>3078</v>
      </c>
      <c r="I21304" s="207" t="s">
        <v>134</v>
      </c>
      <c r="J21304" s="208">
        <v>-4354.59</v>
      </c>
      <c r="K21304" s="79" t="str">
        <f>IFERROR(IFERROR(VLOOKUP(I21304,'DE-PARA'!B:D,3,0),VLOOKUP(I21304,'DE-PARA'!C:D,2,0)),"NÃO ENCONTRADO")</f>
        <v>Serviços</v>
      </c>
      <c r="L21304" s="56" t="str">
        <f>VLOOKUP(K21304,'Base -Receita-Despesa'!$B:$AS,1,FALSE)</f>
        <v>Serviços</v>
      </c>
    </row>
    <row r="21305" spans="1:12" x14ac:dyDescent="0.3">
      <c r="A21305" s="286" t="str">
        <f t="shared" si="666"/>
        <v>2020</v>
      </c>
      <c r="B21305" s="205" t="s">
        <v>691</v>
      </c>
      <c r="C21305" s="205" t="s">
        <v>692</v>
      </c>
      <c r="D21305" s="72" t="str">
        <f t="shared" si="665"/>
        <v>nov/2020</v>
      </c>
      <c r="E21305" s="206">
        <v>44154</v>
      </c>
      <c r="F21305" s="205">
        <v>23601</v>
      </c>
      <c r="G21305" s="205" t="s">
        <v>287</v>
      </c>
      <c r="H21305" s="207" t="s">
        <v>346</v>
      </c>
      <c r="I21305" s="207" t="s">
        <v>240</v>
      </c>
      <c r="J21305" s="208">
        <v>-11350</v>
      </c>
      <c r="K21305" s="79" t="str">
        <f>IFERROR(IFERROR(VLOOKUP(I21305,'DE-PARA'!B:D,3,0),VLOOKUP(I21305,'DE-PARA'!C:D,2,0)),"NÃO ENCONTRADO")</f>
        <v>Materiais</v>
      </c>
      <c r="L21305" s="56" t="str">
        <f>VLOOKUP(K21305,'Base -Receita-Despesa'!$B:$AS,1,FALSE)</f>
        <v>Materiais</v>
      </c>
    </row>
    <row r="21306" spans="1:12" x14ac:dyDescent="0.3">
      <c r="A21306" s="286" t="str">
        <f t="shared" si="666"/>
        <v>2020</v>
      </c>
      <c r="B21306" s="205" t="s">
        <v>691</v>
      </c>
      <c r="C21306" s="205" t="s">
        <v>692</v>
      </c>
      <c r="D21306" s="72" t="str">
        <f t="shared" si="665"/>
        <v>nov/2020</v>
      </c>
      <c r="E21306" s="206">
        <v>44154</v>
      </c>
      <c r="F21306" s="205">
        <v>23398</v>
      </c>
      <c r="G21306" s="205" t="s">
        <v>287</v>
      </c>
      <c r="H21306" s="207" t="s">
        <v>346</v>
      </c>
      <c r="I21306" s="207" t="s">
        <v>241</v>
      </c>
      <c r="J21306" s="208">
        <v>-28467.25</v>
      </c>
      <c r="K21306" s="79" t="str">
        <f>IFERROR(IFERROR(VLOOKUP(I21306,'DE-PARA'!B:D,3,0),VLOOKUP(I21306,'DE-PARA'!C:D,2,0)),"NÃO ENCONTRADO")</f>
        <v>Materiais</v>
      </c>
      <c r="L21306" s="56" t="str">
        <f>VLOOKUP(K21306,'Base -Receita-Despesa'!$B:$AS,1,FALSE)</f>
        <v>Materiais</v>
      </c>
    </row>
    <row r="21307" spans="1:12" x14ac:dyDescent="0.3">
      <c r="A21307" s="286" t="str">
        <f t="shared" si="666"/>
        <v>2020</v>
      </c>
      <c r="B21307" s="205" t="s">
        <v>691</v>
      </c>
      <c r="C21307" s="205" t="s">
        <v>692</v>
      </c>
      <c r="D21307" s="72" t="str">
        <f t="shared" si="665"/>
        <v>nov/2020</v>
      </c>
      <c r="E21307" s="206">
        <v>44154</v>
      </c>
      <c r="F21307" s="205">
        <v>23566</v>
      </c>
      <c r="G21307" s="205" t="s">
        <v>287</v>
      </c>
      <c r="H21307" s="207" t="s">
        <v>346</v>
      </c>
      <c r="I21307" s="207" t="s">
        <v>241</v>
      </c>
      <c r="J21307" s="208">
        <v>-1461.6</v>
      </c>
      <c r="K21307" s="79" t="str">
        <f>IFERROR(IFERROR(VLOOKUP(I21307,'DE-PARA'!B:D,3,0),VLOOKUP(I21307,'DE-PARA'!C:D,2,0)),"NÃO ENCONTRADO")</f>
        <v>Materiais</v>
      </c>
      <c r="L21307" s="56" t="str">
        <f>VLOOKUP(K21307,'Base -Receita-Despesa'!$B:$AS,1,FALSE)</f>
        <v>Materiais</v>
      </c>
    </row>
    <row r="21308" spans="1:12" x14ac:dyDescent="0.3">
      <c r="A21308" s="286" t="str">
        <f t="shared" si="666"/>
        <v>2020</v>
      </c>
      <c r="B21308" s="205" t="s">
        <v>691</v>
      </c>
      <c r="C21308" s="205" t="s">
        <v>692</v>
      </c>
      <c r="D21308" s="72" t="str">
        <f t="shared" si="665"/>
        <v>nov/2020</v>
      </c>
      <c r="E21308" s="206">
        <v>44154</v>
      </c>
      <c r="F21308" s="205">
        <v>23558</v>
      </c>
      <c r="G21308" s="205" t="s">
        <v>287</v>
      </c>
      <c r="H21308" s="207" t="s">
        <v>346</v>
      </c>
      <c r="I21308" s="207" t="s">
        <v>240</v>
      </c>
      <c r="J21308" s="208">
        <v>-1521</v>
      </c>
      <c r="K21308" s="79" t="str">
        <f>IFERROR(IFERROR(VLOOKUP(I21308,'DE-PARA'!B:D,3,0),VLOOKUP(I21308,'DE-PARA'!C:D,2,0)),"NÃO ENCONTRADO")</f>
        <v>Materiais</v>
      </c>
      <c r="L21308" s="56" t="str">
        <f>VLOOKUP(K21308,'Base -Receita-Despesa'!$B:$AS,1,FALSE)</f>
        <v>Materiais</v>
      </c>
    </row>
    <row r="21309" spans="1:12" x14ac:dyDescent="0.3">
      <c r="A21309" s="286" t="str">
        <f t="shared" si="666"/>
        <v>2020</v>
      </c>
      <c r="B21309" s="205" t="s">
        <v>691</v>
      </c>
      <c r="C21309" s="205" t="s">
        <v>692</v>
      </c>
      <c r="D21309" s="72" t="str">
        <f t="shared" si="665"/>
        <v>nov/2020</v>
      </c>
      <c r="E21309" s="206">
        <v>44154</v>
      </c>
      <c r="F21309" s="205">
        <v>23557</v>
      </c>
      <c r="G21309" s="205" t="s">
        <v>287</v>
      </c>
      <c r="H21309" s="207" t="s">
        <v>346</v>
      </c>
      <c r="I21309" s="207" t="s">
        <v>240</v>
      </c>
      <c r="J21309" s="208">
        <v>-3289</v>
      </c>
      <c r="K21309" s="79" t="str">
        <f>IFERROR(IFERROR(VLOOKUP(I21309,'DE-PARA'!B:D,3,0),VLOOKUP(I21309,'DE-PARA'!C:D,2,0)),"NÃO ENCONTRADO")</f>
        <v>Materiais</v>
      </c>
      <c r="L21309" s="56" t="str">
        <f>VLOOKUP(K21309,'Base -Receita-Despesa'!$B:$AS,1,FALSE)</f>
        <v>Materiais</v>
      </c>
    </row>
    <row r="21310" spans="1:12" x14ac:dyDescent="0.3">
      <c r="A21310" s="286" t="str">
        <f t="shared" si="666"/>
        <v>2020</v>
      </c>
      <c r="B21310" s="205" t="s">
        <v>691</v>
      </c>
      <c r="C21310" s="205" t="s">
        <v>692</v>
      </c>
      <c r="D21310" s="72" t="str">
        <f t="shared" si="665"/>
        <v>nov/2020</v>
      </c>
      <c r="E21310" s="206">
        <v>44154</v>
      </c>
      <c r="F21310" s="205" t="s">
        <v>220</v>
      </c>
      <c r="G21310" s="205" t="s">
        <v>287</v>
      </c>
      <c r="H21310" s="207" t="s">
        <v>3317</v>
      </c>
      <c r="I21310" s="207" t="s">
        <v>222</v>
      </c>
      <c r="J21310" s="207">
        <v>-267.38</v>
      </c>
      <c r="K21310" s="79" t="str">
        <f>IFERROR(IFERROR(VLOOKUP(I21310,'DE-PARA'!B:D,3,0),VLOOKUP(I21310,'DE-PARA'!C:D,2,0)),"NÃO ENCONTRADO")</f>
        <v>Pessoal</v>
      </c>
      <c r="L21310" s="56" t="str">
        <f>VLOOKUP(K21310,'Base -Receita-Despesa'!$B:$AS,1,FALSE)</f>
        <v>Pessoal</v>
      </c>
    </row>
    <row r="21311" spans="1:12" x14ac:dyDescent="0.3">
      <c r="A21311" s="286" t="str">
        <f t="shared" si="666"/>
        <v>2020</v>
      </c>
      <c r="B21311" s="205" t="s">
        <v>691</v>
      </c>
      <c r="C21311" s="205" t="s">
        <v>692</v>
      </c>
      <c r="D21311" s="72" t="str">
        <f t="shared" si="665"/>
        <v>nov/2020</v>
      </c>
      <c r="E21311" s="206">
        <v>44154</v>
      </c>
      <c r="F21311" s="205">
        <v>1525</v>
      </c>
      <c r="G21311" s="205" t="s">
        <v>287</v>
      </c>
      <c r="H21311" s="207" t="s">
        <v>3016</v>
      </c>
      <c r="I21311" s="207" t="s">
        <v>186</v>
      </c>
      <c r="J21311" s="208">
        <v>-32000</v>
      </c>
      <c r="K21311" s="79" t="str">
        <f>IFERROR(IFERROR(VLOOKUP(I21311,'DE-PARA'!B:D,3,0),VLOOKUP(I21311,'DE-PARA'!C:D,2,0)),"NÃO ENCONTRADO")</f>
        <v>Serviços</v>
      </c>
      <c r="L21311" s="56" t="str">
        <f>VLOOKUP(K21311,'Base -Receita-Despesa'!$B:$AS,1,FALSE)</f>
        <v>Serviços</v>
      </c>
    </row>
    <row r="21312" spans="1:12" x14ac:dyDescent="0.3">
      <c r="A21312" s="286" t="str">
        <f t="shared" si="666"/>
        <v>2020</v>
      </c>
      <c r="B21312" s="205" t="s">
        <v>691</v>
      </c>
      <c r="C21312" s="205" t="s">
        <v>692</v>
      </c>
      <c r="D21312" s="72" t="str">
        <f t="shared" si="665"/>
        <v>nov/2020</v>
      </c>
      <c r="E21312" s="206">
        <v>44154</v>
      </c>
      <c r="F21312" s="205">
        <v>16956</v>
      </c>
      <c r="G21312" s="205" t="s">
        <v>287</v>
      </c>
      <c r="H21312" s="207" t="s">
        <v>2091</v>
      </c>
      <c r="I21312" s="207" t="s">
        <v>118</v>
      </c>
      <c r="J21312" s="207">
        <v>-597.29999999999995</v>
      </c>
      <c r="K21312" s="79" t="str">
        <f>IFERROR(IFERROR(VLOOKUP(I21312,'DE-PARA'!B:D,3,0),VLOOKUP(I21312,'DE-PARA'!C:D,2,0)),"NÃO ENCONTRADO")</f>
        <v>Serviços</v>
      </c>
      <c r="L21312" s="56" t="str">
        <f>VLOOKUP(K21312,'Base -Receita-Despesa'!$B:$AS,1,FALSE)</f>
        <v>Serviços</v>
      </c>
    </row>
    <row r="21313" spans="1:12" x14ac:dyDescent="0.3">
      <c r="A21313" s="286" t="str">
        <f t="shared" si="666"/>
        <v>2020</v>
      </c>
      <c r="B21313" s="205" t="s">
        <v>691</v>
      </c>
      <c r="C21313" s="205" t="s">
        <v>692</v>
      </c>
      <c r="D21313" s="72" t="str">
        <f t="shared" si="665"/>
        <v>nov/2020</v>
      </c>
      <c r="E21313" s="206">
        <v>44154</v>
      </c>
      <c r="F21313" s="205" t="s">
        <v>3318</v>
      </c>
      <c r="G21313" s="205" t="s">
        <v>287</v>
      </c>
      <c r="H21313" s="207" t="s">
        <v>2342</v>
      </c>
      <c r="I21313" s="207" t="s">
        <v>150</v>
      </c>
      <c r="J21313" s="208">
        <v>-3018.95</v>
      </c>
      <c r="K21313" s="79" t="str">
        <f>IFERROR(IFERROR(VLOOKUP(I21313,'DE-PARA'!B:D,3,0),VLOOKUP(I21313,'DE-PARA'!C:D,2,0)),"NÃO ENCONTRADO")</f>
        <v>Serviços</v>
      </c>
      <c r="L21313" s="56" t="str">
        <f>VLOOKUP(K21313,'Base -Receita-Despesa'!$B:$AS,1,FALSE)</f>
        <v>Serviços</v>
      </c>
    </row>
    <row r="21314" spans="1:12" x14ac:dyDescent="0.3">
      <c r="A21314" s="286" t="str">
        <f t="shared" si="666"/>
        <v>2020</v>
      </c>
      <c r="B21314" s="205" t="s">
        <v>691</v>
      </c>
      <c r="C21314" s="205" t="s">
        <v>692</v>
      </c>
      <c r="D21314" s="72" t="str">
        <f t="shared" si="665"/>
        <v>nov/2020</v>
      </c>
      <c r="E21314" s="206">
        <v>44154</v>
      </c>
      <c r="F21314" s="205">
        <v>134</v>
      </c>
      <c r="G21314" s="205" t="s">
        <v>287</v>
      </c>
      <c r="H21314" s="207" t="s">
        <v>1017</v>
      </c>
      <c r="I21314" s="207" t="s">
        <v>235</v>
      </c>
      <c r="J21314" s="208">
        <v>-74479.240000000005</v>
      </c>
      <c r="K21314" s="79" t="str">
        <f>IFERROR(IFERROR(VLOOKUP(I21314,'DE-PARA'!B:D,3,0),VLOOKUP(I21314,'DE-PARA'!C:D,2,0)),"NÃO ENCONTRADO")</f>
        <v>Pessoal</v>
      </c>
      <c r="L21314" s="56" t="str">
        <f>VLOOKUP(K21314,'Base -Receita-Despesa'!$B:$AS,1,FALSE)</f>
        <v>Pessoal</v>
      </c>
    </row>
    <row r="21315" spans="1:12" x14ac:dyDescent="0.3">
      <c r="A21315" s="286" t="str">
        <f t="shared" si="666"/>
        <v>2020</v>
      </c>
      <c r="B21315" s="205" t="s">
        <v>691</v>
      </c>
      <c r="C21315" s="205" t="s">
        <v>692</v>
      </c>
      <c r="D21315" s="72" t="str">
        <f t="shared" si="665"/>
        <v>nov/2020</v>
      </c>
      <c r="E21315" s="206">
        <v>44154</v>
      </c>
      <c r="F21315" s="205" t="s">
        <v>172</v>
      </c>
      <c r="G21315" s="205" t="s">
        <v>287</v>
      </c>
      <c r="H21315" s="207" t="s">
        <v>3313</v>
      </c>
      <c r="I21315" s="207" t="s">
        <v>126</v>
      </c>
      <c r="J21315" s="208">
        <v>-6065.51</v>
      </c>
      <c r="K21315" s="79" t="str">
        <f>IFERROR(IFERROR(VLOOKUP(I21315,'DE-PARA'!B:D,3,0),VLOOKUP(I21315,'DE-PARA'!C:D,2,0)),"NÃO ENCONTRADO")</f>
        <v>Rescisões Trabalhistas</v>
      </c>
      <c r="L21315" s="56" t="str">
        <f>VLOOKUP(K21315,'Base -Receita-Despesa'!$B:$AS,1,FALSE)</f>
        <v>Rescisões Trabalhistas</v>
      </c>
    </row>
    <row r="21316" spans="1:12" x14ac:dyDescent="0.3">
      <c r="A21316" s="286" t="str">
        <f t="shared" si="666"/>
        <v>2020</v>
      </c>
      <c r="B21316" s="205" t="s">
        <v>691</v>
      </c>
      <c r="C21316" s="205" t="s">
        <v>692</v>
      </c>
      <c r="D21316" s="72" t="str">
        <f t="shared" ref="D21316:D21379" si="667">TEXT(E21316,"mmm/aaaa")</f>
        <v>nov/2020</v>
      </c>
      <c r="E21316" s="206">
        <v>44154</v>
      </c>
      <c r="F21316" s="205" t="s">
        <v>220</v>
      </c>
      <c r="G21316" s="205" t="s">
        <v>287</v>
      </c>
      <c r="H21316" s="207" t="s">
        <v>3007</v>
      </c>
      <c r="I21316" s="207" t="s">
        <v>222</v>
      </c>
      <c r="J21316" s="207">
        <v>-436.43</v>
      </c>
      <c r="K21316" s="79" t="str">
        <f>IFERROR(IFERROR(VLOOKUP(I21316,'DE-PARA'!B:D,3,0),VLOOKUP(I21316,'DE-PARA'!C:D,2,0)),"NÃO ENCONTRADO")</f>
        <v>Pessoal</v>
      </c>
      <c r="L21316" s="56" t="str">
        <f>VLOOKUP(K21316,'Base -Receita-Despesa'!$B:$AS,1,FALSE)</f>
        <v>Pessoal</v>
      </c>
    </row>
    <row r="21317" spans="1:12" x14ac:dyDescent="0.3">
      <c r="A21317" s="286" t="str">
        <f t="shared" si="666"/>
        <v>2020</v>
      </c>
      <c r="B21317" s="205" t="s">
        <v>691</v>
      </c>
      <c r="C21317" s="205" t="s">
        <v>692</v>
      </c>
      <c r="D21317" s="72" t="str">
        <f t="shared" si="667"/>
        <v>nov/2020</v>
      </c>
      <c r="E21317" s="206">
        <v>44154</v>
      </c>
      <c r="F21317" s="205" t="s">
        <v>220</v>
      </c>
      <c r="G21317" s="205" t="s">
        <v>287</v>
      </c>
      <c r="H21317" s="207" t="s">
        <v>3319</v>
      </c>
      <c r="I21317" s="207" t="s">
        <v>222</v>
      </c>
      <c r="J21317" s="207">
        <v>-109.11</v>
      </c>
      <c r="K21317" s="79" t="str">
        <f>IFERROR(IFERROR(VLOOKUP(I21317,'DE-PARA'!B:D,3,0),VLOOKUP(I21317,'DE-PARA'!C:D,2,0)),"NÃO ENCONTRADO")</f>
        <v>Pessoal</v>
      </c>
      <c r="L21317" s="56" t="str">
        <f>VLOOKUP(K21317,'Base -Receita-Despesa'!$B:$AS,1,FALSE)</f>
        <v>Pessoal</v>
      </c>
    </row>
    <row r="21318" spans="1:12" x14ac:dyDescent="0.3">
      <c r="A21318" s="286" t="str">
        <f t="shared" si="666"/>
        <v>2020</v>
      </c>
      <c r="B21318" s="205" t="s">
        <v>691</v>
      </c>
      <c r="C21318" s="205" t="s">
        <v>692</v>
      </c>
      <c r="D21318" s="72" t="str">
        <f t="shared" si="667"/>
        <v>nov/2020</v>
      </c>
      <c r="E21318" s="206">
        <v>44154</v>
      </c>
      <c r="F21318" s="205" t="s">
        <v>220</v>
      </c>
      <c r="G21318" s="205" t="s">
        <v>287</v>
      </c>
      <c r="H21318" s="207" t="s">
        <v>3320</v>
      </c>
      <c r="I21318" s="207" t="s">
        <v>222</v>
      </c>
      <c r="J21318" s="207">
        <v>-267.38</v>
      </c>
      <c r="K21318" s="79" t="str">
        <f>IFERROR(IFERROR(VLOOKUP(I21318,'DE-PARA'!B:D,3,0),VLOOKUP(I21318,'DE-PARA'!C:D,2,0)),"NÃO ENCONTRADO")</f>
        <v>Pessoal</v>
      </c>
      <c r="L21318" s="56" t="str">
        <f>VLOOKUP(K21318,'Base -Receita-Despesa'!$B:$AS,1,FALSE)</f>
        <v>Pessoal</v>
      </c>
    </row>
    <row r="21319" spans="1:12" x14ac:dyDescent="0.3">
      <c r="A21319" s="286" t="str">
        <f t="shared" si="666"/>
        <v>2020</v>
      </c>
      <c r="B21319" s="205" t="s">
        <v>691</v>
      </c>
      <c r="C21319" s="205" t="s">
        <v>692</v>
      </c>
      <c r="D21319" s="72" t="str">
        <f t="shared" si="667"/>
        <v>nov/2020</v>
      </c>
      <c r="E21319" s="206">
        <v>44154</v>
      </c>
      <c r="F21319" s="205" t="s">
        <v>220</v>
      </c>
      <c r="G21319" s="205" t="s">
        <v>287</v>
      </c>
      <c r="H21319" s="207" t="s">
        <v>3321</v>
      </c>
      <c r="I21319" s="207" t="s">
        <v>222</v>
      </c>
      <c r="J21319" s="207">
        <v>-266.8</v>
      </c>
      <c r="K21319" s="79" t="str">
        <f>IFERROR(IFERROR(VLOOKUP(I21319,'DE-PARA'!B:D,3,0),VLOOKUP(I21319,'DE-PARA'!C:D,2,0)),"NÃO ENCONTRADO")</f>
        <v>Pessoal</v>
      </c>
      <c r="L21319" s="56" t="str">
        <f>VLOOKUP(K21319,'Base -Receita-Despesa'!$B:$AS,1,FALSE)</f>
        <v>Pessoal</v>
      </c>
    </row>
    <row r="21320" spans="1:12" x14ac:dyDescent="0.3">
      <c r="A21320" s="286" t="str">
        <f t="shared" si="666"/>
        <v>2020</v>
      </c>
      <c r="B21320" s="205" t="s">
        <v>691</v>
      </c>
      <c r="C21320" s="205" t="s">
        <v>692</v>
      </c>
      <c r="D21320" s="72" t="str">
        <f t="shared" si="667"/>
        <v>nov/2020</v>
      </c>
      <c r="E21320" s="206">
        <v>44154</v>
      </c>
      <c r="F21320" s="205" t="s">
        <v>220</v>
      </c>
      <c r="G21320" s="205" t="s">
        <v>287</v>
      </c>
      <c r="H21320" s="207" t="s">
        <v>3322</v>
      </c>
      <c r="I21320" s="207" t="s">
        <v>222</v>
      </c>
      <c r="J21320" s="207">
        <v>-133.03</v>
      </c>
      <c r="K21320" s="79" t="str">
        <f>IFERROR(IFERROR(VLOOKUP(I21320,'DE-PARA'!B:D,3,0),VLOOKUP(I21320,'DE-PARA'!C:D,2,0)),"NÃO ENCONTRADO")</f>
        <v>Pessoal</v>
      </c>
      <c r="L21320" s="56" t="str">
        <f>VLOOKUP(K21320,'Base -Receita-Despesa'!$B:$AS,1,FALSE)</f>
        <v>Pessoal</v>
      </c>
    </row>
    <row r="21321" spans="1:12" x14ac:dyDescent="0.3">
      <c r="A21321" s="286" t="str">
        <f t="shared" si="666"/>
        <v>2020</v>
      </c>
      <c r="B21321" s="205" t="s">
        <v>691</v>
      </c>
      <c r="C21321" s="205" t="s">
        <v>692</v>
      </c>
      <c r="D21321" s="72" t="str">
        <f t="shared" si="667"/>
        <v>nov/2020</v>
      </c>
      <c r="E21321" s="206">
        <v>44154</v>
      </c>
      <c r="F21321" s="205" t="s">
        <v>220</v>
      </c>
      <c r="G21321" s="205" t="s">
        <v>287</v>
      </c>
      <c r="H21321" s="207" t="s">
        <v>3237</v>
      </c>
      <c r="I21321" s="207" t="s">
        <v>222</v>
      </c>
      <c r="J21321" s="207">
        <v>-774.77</v>
      </c>
      <c r="K21321" s="79" t="str">
        <f>IFERROR(IFERROR(VLOOKUP(I21321,'DE-PARA'!B:D,3,0),VLOOKUP(I21321,'DE-PARA'!C:D,2,0)),"NÃO ENCONTRADO")</f>
        <v>Pessoal</v>
      </c>
      <c r="L21321" s="56" t="str">
        <f>VLOOKUP(K21321,'Base -Receita-Despesa'!$B:$AS,1,FALSE)</f>
        <v>Pessoal</v>
      </c>
    </row>
    <row r="21322" spans="1:12" x14ac:dyDescent="0.3">
      <c r="A21322" s="286" t="str">
        <f t="shared" si="666"/>
        <v>2020</v>
      </c>
      <c r="B21322" s="205" t="s">
        <v>691</v>
      </c>
      <c r="C21322" s="205" t="s">
        <v>692</v>
      </c>
      <c r="D21322" s="72" t="str">
        <f t="shared" si="667"/>
        <v>nov/2020</v>
      </c>
      <c r="E21322" s="206">
        <v>44154</v>
      </c>
      <c r="F21322" s="205" t="s">
        <v>220</v>
      </c>
      <c r="G21322" s="205" t="s">
        <v>287</v>
      </c>
      <c r="H21322" s="207" t="s">
        <v>3323</v>
      </c>
      <c r="I21322" s="207" t="s">
        <v>222</v>
      </c>
      <c r="J21322" s="207">
        <v>-187.08</v>
      </c>
      <c r="K21322" s="79" t="str">
        <f>IFERROR(IFERROR(VLOOKUP(I21322,'DE-PARA'!B:D,3,0),VLOOKUP(I21322,'DE-PARA'!C:D,2,0)),"NÃO ENCONTRADO")</f>
        <v>Pessoal</v>
      </c>
      <c r="L21322" s="56" t="str">
        <f>VLOOKUP(K21322,'Base -Receita-Despesa'!$B:$AS,1,FALSE)</f>
        <v>Pessoal</v>
      </c>
    </row>
    <row r="21323" spans="1:12" x14ac:dyDescent="0.3">
      <c r="A21323" s="286" t="str">
        <f t="shared" si="666"/>
        <v>2020</v>
      </c>
      <c r="B21323" s="205" t="s">
        <v>691</v>
      </c>
      <c r="C21323" s="205" t="s">
        <v>692</v>
      </c>
      <c r="D21323" s="72" t="str">
        <f t="shared" si="667"/>
        <v>nov/2020</v>
      </c>
      <c r="E21323" s="206">
        <v>44154</v>
      </c>
      <c r="F21323" s="205" t="s">
        <v>220</v>
      </c>
      <c r="G21323" s="205" t="s">
        <v>287</v>
      </c>
      <c r="H21323" s="207" t="s">
        <v>3114</v>
      </c>
      <c r="I21323" s="207" t="s">
        <v>222</v>
      </c>
      <c r="J21323" s="207">
        <v>-491.99</v>
      </c>
      <c r="K21323" s="79" t="str">
        <f>IFERROR(IFERROR(VLOOKUP(I21323,'DE-PARA'!B:D,3,0),VLOOKUP(I21323,'DE-PARA'!C:D,2,0)),"NÃO ENCONTRADO")</f>
        <v>Pessoal</v>
      </c>
      <c r="L21323" s="56" t="str">
        <f>VLOOKUP(K21323,'Base -Receita-Despesa'!$B:$AS,1,FALSE)</f>
        <v>Pessoal</v>
      </c>
    </row>
    <row r="21324" spans="1:12" x14ac:dyDescent="0.3">
      <c r="A21324" s="286" t="str">
        <f t="shared" si="666"/>
        <v>2020</v>
      </c>
      <c r="B21324" s="205" t="s">
        <v>691</v>
      </c>
      <c r="C21324" s="205" t="s">
        <v>692</v>
      </c>
      <c r="D21324" s="72" t="str">
        <f t="shared" si="667"/>
        <v>nov/2020</v>
      </c>
      <c r="E21324" s="206">
        <v>44154</v>
      </c>
      <c r="F21324" s="205" t="s">
        <v>220</v>
      </c>
      <c r="G21324" s="205" t="s">
        <v>287</v>
      </c>
      <c r="H21324" s="207" t="s">
        <v>3324</v>
      </c>
      <c r="I21324" s="207" t="s">
        <v>222</v>
      </c>
      <c r="J21324" s="207">
        <v>-125.02</v>
      </c>
      <c r="K21324" s="79" t="str">
        <f>IFERROR(IFERROR(VLOOKUP(I21324,'DE-PARA'!B:D,3,0),VLOOKUP(I21324,'DE-PARA'!C:D,2,0)),"NÃO ENCONTRADO")</f>
        <v>Pessoal</v>
      </c>
      <c r="L21324" s="56" t="str">
        <f>VLOOKUP(K21324,'Base -Receita-Despesa'!$B:$AS,1,FALSE)</f>
        <v>Pessoal</v>
      </c>
    </row>
    <row r="21325" spans="1:12" x14ac:dyDescent="0.3">
      <c r="A21325" s="286" t="str">
        <f t="shared" si="666"/>
        <v>2020</v>
      </c>
      <c r="B21325" s="205" t="s">
        <v>691</v>
      </c>
      <c r="C21325" s="205" t="s">
        <v>692</v>
      </c>
      <c r="D21325" s="72" t="str">
        <f t="shared" si="667"/>
        <v>nov/2020</v>
      </c>
      <c r="E21325" s="206">
        <v>44154</v>
      </c>
      <c r="F21325" s="205" t="s">
        <v>220</v>
      </c>
      <c r="G21325" s="205" t="s">
        <v>287</v>
      </c>
      <c r="H21325" s="207" t="s">
        <v>3325</v>
      </c>
      <c r="I21325" s="207" t="s">
        <v>222</v>
      </c>
      <c r="J21325" s="207">
        <v>-187.08</v>
      </c>
      <c r="K21325" s="79" t="str">
        <f>IFERROR(IFERROR(VLOOKUP(I21325,'DE-PARA'!B:D,3,0),VLOOKUP(I21325,'DE-PARA'!C:D,2,0)),"NÃO ENCONTRADO")</f>
        <v>Pessoal</v>
      </c>
      <c r="L21325" s="56" t="str">
        <f>VLOOKUP(K21325,'Base -Receita-Despesa'!$B:$AS,1,FALSE)</f>
        <v>Pessoal</v>
      </c>
    </row>
    <row r="21326" spans="1:12" x14ac:dyDescent="0.3">
      <c r="A21326" s="286" t="str">
        <f t="shared" si="666"/>
        <v>2020</v>
      </c>
      <c r="B21326" s="205" t="s">
        <v>691</v>
      </c>
      <c r="C21326" s="205" t="s">
        <v>692</v>
      </c>
      <c r="D21326" s="72" t="str">
        <f t="shared" si="667"/>
        <v>nov/2020</v>
      </c>
      <c r="E21326" s="206">
        <v>44154</v>
      </c>
      <c r="F21326" s="205">
        <v>79040</v>
      </c>
      <c r="G21326" s="205" t="s">
        <v>287</v>
      </c>
      <c r="H21326" s="207" t="s">
        <v>3081</v>
      </c>
      <c r="I21326" s="207" t="s">
        <v>241</v>
      </c>
      <c r="J21326" s="208">
        <v>-23407</v>
      </c>
      <c r="K21326" s="79" t="str">
        <f>IFERROR(IFERROR(VLOOKUP(I21326,'DE-PARA'!B:D,3,0),VLOOKUP(I21326,'DE-PARA'!C:D,2,0)),"NÃO ENCONTRADO")</f>
        <v>Materiais</v>
      </c>
      <c r="L21326" s="56" t="str">
        <f>VLOOKUP(K21326,'Base -Receita-Despesa'!$B:$AS,1,FALSE)</f>
        <v>Materiais</v>
      </c>
    </row>
    <row r="21327" spans="1:12" x14ac:dyDescent="0.3">
      <c r="A21327" s="286" t="str">
        <f t="shared" si="666"/>
        <v>2020</v>
      </c>
      <c r="B21327" s="205" t="s">
        <v>691</v>
      </c>
      <c r="C21327" s="205" t="s">
        <v>692</v>
      </c>
      <c r="D21327" s="72" t="str">
        <f t="shared" si="667"/>
        <v>nov/2020</v>
      </c>
      <c r="E21327" s="206">
        <v>44154</v>
      </c>
      <c r="F21327" s="205">
        <v>78456</v>
      </c>
      <c r="G21327" s="205" t="s">
        <v>287</v>
      </c>
      <c r="H21327" s="207" t="s">
        <v>3081</v>
      </c>
      <c r="I21327" s="207" t="s">
        <v>252</v>
      </c>
      <c r="J21327" s="208">
        <v>-13520</v>
      </c>
      <c r="K21327" s="79" t="str">
        <f>IFERROR(IFERROR(VLOOKUP(I21327,'DE-PARA'!B:D,3,0),VLOOKUP(I21327,'DE-PARA'!C:D,2,0)),"NÃO ENCONTRADO")</f>
        <v>Materiais</v>
      </c>
      <c r="L21327" s="56" t="str">
        <f>VLOOKUP(K21327,'Base -Receita-Despesa'!$B:$AS,1,FALSE)</f>
        <v>Materiais</v>
      </c>
    </row>
    <row r="21328" spans="1:12" x14ac:dyDescent="0.3">
      <c r="A21328" s="286" t="str">
        <f t="shared" si="666"/>
        <v>2020</v>
      </c>
      <c r="B21328" s="205" t="s">
        <v>691</v>
      </c>
      <c r="C21328" s="205" t="s">
        <v>692</v>
      </c>
      <c r="D21328" s="72" t="str">
        <f t="shared" si="667"/>
        <v>nov/2020</v>
      </c>
      <c r="E21328" s="206">
        <v>44154</v>
      </c>
      <c r="F21328" s="205">
        <v>79195</v>
      </c>
      <c r="G21328" s="205" t="s">
        <v>287</v>
      </c>
      <c r="H21328" s="207" t="s">
        <v>3081</v>
      </c>
      <c r="I21328" s="207" t="s">
        <v>241</v>
      </c>
      <c r="J21328" s="208">
        <v>-31280</v>
      </c>
      <c r="K21328" s="79" t="str">
        <f>IFERROR(IFERROR(VLOOKUP(I21328,'DE-PARA'!B:D,3,0),VLOOKUP(I21328,'DE-PARA'!C:D,2,0)),"NÃO ENCONTRADO")</f>
        <v>Materiais</v>
      </c>
      <c r="L21328" s="56" t="str">
        <f>VLOOKUP(K21328,'Base -Receita-Despesa'!$B:$AS,1,FALSE)</f>
        <v>Materiais</v>
      </c>
    </row>
    <row r="21329" spans="1:12" x14ac:dyDescent="0.3">
      <c r="A21329" s="286" t="str">
        <f t="shared" si="666"/>
        <v>2020</v>
      </c>
      <c r="B21329" s="205" t="s">
        <v>691</v>
      </c>
      <c r="C21329" s="205" t="s">
        <v>692</v>
      </c>
      <c r="D21329" s="72" t="str">
        <f t="shared" si="667"/>
        <v>nov/2020</v>
      </c>
      <c r="E21329" s="206">
        <v>44154</v>
      </c>
      <c r="F21329" s="205">
        <v>49144</v>
      </c>
      <c r="G21329" s="205" t="s">
        <v>287</v>
      </c>
      <c r="H21329" s="207" t="s">
        <v>3176</v>
      </c>
      <c r="I21329" s="207" t="s">
        <v>188</v>
      </c>
      <c r="J21329" s="207">
        <v>-90</v>
      </c>
      <c r="K21329" s="79" t="str">
        <f>IFERROR(IFERROR(VLOOKUP(I21329,'DE-PARA'!B:D,3,0),VLOOKUP(I21329,'DE-PARA'!C:D,2,0)),"NÃO ENCONTRADO")</f>
        <v>Tributos, Taxas e Contribuições</v>
      </c>
      <c r="L21329" s="56" t="str">
        <f>VLOOKUP(K21329,'Base -Receita-Despesa'!$B:$AS,1,FALSE)</f>
        <v>Tributos, Taxas e Contribuições</v>
      </c>
    </row>
    <row r="21330" spans="1:12" x14ac:dyDescent="0.3">
      <c r="A21330" s="286" t="str">
        <f t="shared" si="666"/>
        <v>2020</v>
      </c>
      <c r="B21330" s="205" t="s">
        <v>691</v>
      </c>
      <c r="C21330" s="205" t="s">
        <v>692</v>
      </c>
      <c r="D21330" s="72" t="str">
        <f t="shared" si="667"/>
        <v>nov/2020</v>
      </c>
      <c r="E21330" s="206">
        <v>44154</v>
      </c>
      <c r="F21330" s="205">
        <v>15650</v>
      </c>
      <c r="G21330" s="205" t="s">
        <v>287</v>
      </c>
      <c r="H21330" s="207" t="s">
        <v>3103</v>
      </c>
      <c r="I21330" s="207" t="s">
        <v>195</v>
      </c>
      <c r="J21330" s="207">
        <v>-85.01</v>
      </c>
      <c r="K21330" s="79" t="str">
        <f>IFERROR(IFERROR(VLOOKUP(I21330,'DE-PARA'!B:D,3,0),VLOOKUP(I21330,'DE-PARA'!C:D,2,0)),"NÃO ENCONTRADO")</f>
        <v>Pessoal</v>
      </c>
      <c r="L21330" s="56" t="str">
        <f>VLOOKUP(K21330,'Base -Receita-Despesa'!$B:$AS,1,FALSE)</f>
        <v>Pessoal</v>
      </c>
    </row>
    <row r="21331" spans="1:12" x14ac:dyDescent="0.3">
      <c r="A21331" s="286" t="str">
        <f t="shared" si="666"/>
        <v>2020</v>
      </c>
      <c r="B21331" s="205" t="s">
        <v>691</v>
      </c>
      <c r="C21331" s="205" t="s">
        <v>692</v>
      </c>
      <c r="D21331" s="72" t="str">
        <f t="shared" si="667"/>
        <v>nov/2020</v>
      </c>
      <c r="E21331" s="206">
        <v>44154</v>
      </c>
      <c r="F21331" s="205">
        <v>15734</v>
      </c>
      <c r="G21331" s="205" t="s">
        <v>287</v>
      </c>
      <c r="H21331" s="207" t="s">
        <v>3103</v>
      </c>
      <c r="I21331" s="207" t="s">
        <v>195</v>
      </c>
      <c r="J21331" s="207">
        <v>-85.01</v>
      </c>
      <c r="K21331" s="79" t="str">
        <f>IFERROR(IFERROR(VLOOKUP(I21331,'DE-PARA'!B:D,3,0),VLOOKUP(I21331,'DE-PARA'!C:D,2,0)),"NÃO ENCONTRADO")</f>
        <v>Pessoal</v>
      </c>
      <c r="L21331" s="56" t="str">
        <f>VLOOKUP(K21331,'Base -Receita-Despesa'!$B:$AS,1,FALSE)</f>
        <v>Pessoal</v>
      </c>
    </row>
    <row r="21332" spans="1:12" x14ac:dyDescent="0.3">
      <c r="A21332" s="286" t="str">
        <f t="shared" si="666"/>
        <v>2020</v>
      </c>
      <c r="B21332" s="205" t="s">
        <v>691</v>
      </c>
      <c r="C21332" s="205" t="s">
        <v>692</v>
      </c>
      <c r="D21332" s="72" t="str">
        <f t="shared" si="667"/>
        <v>nov/2020</v>
      </c>
      <c r="E21332" s="206">
        <v>44154</v>
      </c>
      <c r="F21332" s="205" t="s">
        <v>210</v>
      </c>
      <c r="G21332" s="205" t="s">
        <v>287</v>
      </c>
      <c r="H21332" s="207" t="s">
        <v>196</v>
      </c>
      <c r="I21332" s="207" t="s">
        <v>130</v>
      </c>
      <c r="J21332" s="207">
        <v>-10</v>
      </c>
      <c r="K21332" s="79" t="str">
        <f>IFERROR(IFERROR(VLOOKUP(I21332,'DE-PARA'!B:D,3,0),VLOOKUP(I21332,'DE-PARA'!C:D,2,0)),"NÃO ENCONTRADO")</f>
        <v>Outras Saídas</v>
      </c>
      <c r="L21332" s="56" t="str">
        <f>VLOOKUP(K21332,'Base -Receita-Despesa'!$B:$AS,1,FALSE)</f>
        <v>Outras Saídas</v>
      </c>
    </row>
    <row r="21333" spans="1:12" x14ac:dyDescent="0.3">
      <c r="A21333" s="286" t="str">
        <f t="shared" si="666"/>
        <v>2020</v>
      </c>
      <c r="B21333" s="205" t="s">
        <v>691</v>
      </c>
      <c r="C21333" s="205" t="s">
        <v>692</v>
      </c>
      <c r="D21333" s="72" t="str">
        <f t="shared" si="667"/>
        <v>nov/2020</v>
      </c>
      <c r="E21333" s="206">
        <v>44154</v>
      </c>
      <c r="F21333" s="205" t="s">
        <v>210</v>
      </c>
      <c r="G21333" s="205" t="s">
        <v>287</v>
      </c>
      <c r="H21333" s="207" t="s">
        <v>196</v>
      </c>
      <c r="I21333" s="207" t="s">
        <v>130</v>
      </c>
      <c r="J21333" s="207">
        <v>-10</v>
      </c>
      <c r="K21333" s="79" t="str">
        <f>IFERROR(IFERROR(VLOOKUP(I21333,'DE-PARA'!B:D,3,0),VLOOKUP(I21333,'DE-PARA'!C:D,2,0)),"NÃO ENCONTRADO")</f>
        <v>Outras Saídas</v>
      </c>
      <c r="L21333" s="56" t="str">
        <f>VLOOKUP(K21333,'Base -Receita-Despesa'!$B:$AS,1,FALSE)</f>
        <v>Outras Saídas</v>
      </c>
    </row>
    <row r="21334" spans="1:12" x14ac:dyDescent="0.3">
      <c r="A21334" s="286" t="str">
        <f t="shared" si="666"/>
        <v>2020</v>
      </c>
      <c r="B21334" s="205" t="s">
        <v>691</v>
      </c>
      <c r="C21334" s="205" t="s">
        <v>692</v>
      </c>
      <c r="D21334" s="72" t="str">
        <f t="shared" si="667"/>
        <v>nov/2020</v>
      </c>
      <c r="E21334" s="206">
        <v>44154</v>
      </c>
      <c r="F21334" s="205" t="s">
        <v>210</v>
      </c>
      <c r="G21334" s="205" t="s">
        <v>287</v>
      </c>
      <c r="H21334" s="207" t="s">
        <v>196</v>
      </c>
      <c r="I21334" s="207" t="s">
        <v>130</v>
      </c>
      <c r="J21334" s="207">
        <v>-10</v>
      </c>
      <c r="K21334" s="79" t="str">
        <f>IFERROR(IFERROR(VLOOKUP(I21334,'DE-PARA'!B:D,3,0),VLOOKUP(I21334,'DE-PARA'!C:D,2,0)),"NÃO ENCONTRADO")</f>
        <v>Outras Saídas</v>
      </c>
      <c r="L21334" s="56" t="str">
        <f>VLOOKUP(K21334,'Base -Receita-Despesa'!$B:$AS,1,FALSE)</f>
        <v>Outras Saídas</v>
      </c>
    </row>
    <row r="21335" spans="1:12" x14ac:dyDescent="0.3">
      <c r="A21335" s="286" t="str">
        <f t="shared" si="666"/>
        <v>2020</v>
      </c>
      <c r="B21335" s="205" t="s">
        <v>691</v>
      </c>
      <c r="C21335" s="205" t="s">
        <v>692</v>
      </c>
      <c r="D21335" s="72" t="str">
        <f t="shared" si="667"/>
        <v>nov/2020</v>
      </c>
      <c r="E21335" s="206">
        <v>44154</v>
      </c>
      <c r="F21335" s="205" t="s">
        <v>210</v>
      </c>
      <c r="G21335" s="205" t="s">
        <v>287</v>
      </c>
      <c r="H21335" s="207" t="s">
        <v>196</v>
      </c>
      <c r="I21335" s="207" t="s">
        <v>130</v>
      </c>
      <c r="J21335" s="207">
        <v>-10</v>
      </c>
      <c r="K21335" s="79" t="str">
        <f>IFERROR(IFERROR(VLOOKUP(I21335,'DE-PARA'!B:D,3,0),VLOOKUP(I21335,'DE-PARA'!C:D,2,0)),"NÃO ENCONTRADO")</f>
        <v>Outras Saídas</v>
      </c>
      <c r="L21335" s="56" t="str">
        <f>VLOOKUP(K21335,'Base -Receita-Despesa'!$B:$AS,1,FALSE)</f>
        <v>Outras Saídas</v>
      </c>
    </row>
    <row r="21336" spans="1:12" x14ac:dyDescent="0.3">
      <c r="A21336" s="286" t="str">
        <f t="shared" si="666"/>
        <v>2020</v>
      </c>
      <c r="B21336" s="205" t="s">
        <v>691</v>
      </c>
      <c r="C21336" s="205" t="s">
        <v>692</v>
      </c>
      <c r="D21336" s="72" t="str">
        <f t="shared" si="667"/>
        <v>nov/2020</v>
      </c>
      <c r="E21336" s="206">
        <v>44154</v>
      </c>
      <c r="F21336" s="205" t="s">
        <v>210</v>
      </c>
      <c r="G21336" s="205" t="s">
        <v>287</v>
      </c>
      <c r="H21336" s="207" t="s">
        <v>196</v>
      </c>
      <c r="I21336" s="207" t="s">
        <v>130</v>
      </c>
      <c r="J21336" s="207">
        <v>-10</v>
      </c>
      <c r="K21336" s="79" t="str">
        <f>IFERROR(IFERROR(VLOOKUP(I21336,'DE-PARA'!B:D,3,0),VLOOKUP(I21336,'DE-PARA'!C:D,2,0)),"NÃO ENCONTRADO")</f>
        <v>Outras Saídas</v>
      </c>
      <c r="L21336" s="56" t="str">
        <f>VLOOKUP(K21336,'Base -Receita-Despesa'!$B:$AS,1,FALSE)</f>
        <v>Outras Saídas</v>
      </c>
    </row>
    <row r="21337" spans="1:12" x14ac:dyDescent="0.3">
      <c r="A21337" s="286" t="str">
        <f t="shared" si="666"/>
        <v>2020</v>
      </c>
      <c r="B21337" s="205" t="s">
        <v>691</v>
      </c>
      <c r="C21337" s="205" t="s">
        <v>692</v>
      </c>
      <c r="D21337" s="72" t="str">
        <f t="shared" si="667"/>
        <v>nov/2020</v>
      </c>
      <c r="E21337" s="206">
        <v>44154</v>
      </c>
      <c r="F21337" s="205" t="s">
        <v>210</v>
      </c>
      <c r="G21337" s="205" t="s">
        <v>287</v>
      </c>
      <c r="H21337" s="207" t="s">
        <v>196</v>
      </c>
      <c r="I21337" s="207" t="s">
        <v>130</v>
      </c>
      <c r="J21337" s="207">
        <v>-10</v>
      </c>
      <c r="K21337" s="79" t="str">
        <f>IFERROR(IFERROR(VLOOKUP(I21337,'DE-PARA'!B:D,3,0),VLOOKUP(I21337,'DE-PARA'!C:D,2,0)),"NÃO ENCONTRADO")</f>
        <v>Outras Saídas</v>
      </c>
      <c r="L21337" s="56" t="str">
        <f>VLOOKUP(K21337,'Base -Receita-Despesa'!$B:$AS,1,FALSE)</f>
        <v>Outras Saídas</v>
      </c>
    </row>
    <row r="21338" spans="1:12" x14ac:dyDescent="0.3">
      <c r="A21338" s="286" t="str">
        <f t="shared" si="666"/>
        <v>2020</v>
      </c>
      <c r="B21338" s="205" t="s">
        <v>691</v>
      </c>
      <c r="C21338" s="205" t="s">
        <v>692</v>
      </c>
      <c r="D21338" s="72" t="str">
        <f t="shared" si="667"/>
        <v>nov/2020</v>
      </c>
      <c r="E21338" s="206">
        <v>44154</v>
      </c>
      <c r="F21338" s="205" t="s">
        <v>210</v>
      </c>
      <c r="G21338" s="205" t="s">
        <v>287</v>
      </c>
      <c r="H21338" s="207" t="s">
        <v>196</v>
      </c>
      <c r="I21338" s="207" t="s">
        <v>130</v>
      </c>
      <c r="J21338" s="207">
        <v>-10</v>
      </c>
      <c r="K21338" s="79" t="str">
        <f>IFERROR(IFERROR(VLOOKUP(I21338,'DE-PARA'!B:D,3,0),VLOOKUP(I21338,'DE-PARA'!C:D,2,0)),"NÃO ENCONTRADO")</f>
        <v>Outras Saídas</v>
      </c>
      <c r="L21338" s="56" t="str">
        <f>VLOOKUP(K21338,'Base -Receita-Despesa'!$B:$AS,1,FALSE)</f>
        <v>Outras Saídas</v>
      </c>
    </row>
    <row r="21339" spans="1:12" x14ac:dyDescent="0.3">
      <c r="A21339" s="286" t="str">
        <f t="shared" si="666"/>
        <v>2020</v>
      </c>
      <c r="B21339" s="205" t="s">
        <v>691</v>
      </c>
      <c r="C21339" s="205" t="s">
        <v>692</v>
      </c>
      <c r="D21339" s="72" t="str">
        <f t="shared" si="667"/>
        <v>nov/2020</v>
      </c>
      <c r="E21339" s="206">
        <v>44154</v>
      </c>
      <c r="F21339" s="205" t="s">
        <v>210</v>
      </c>
      <c r="G21339" s="205" t="s">
        <v>287</v>
      </c>
      <c r="H21339" s="207" t="s">
        <v>196</v>
      </c>
      <c r="I21339" s="207" t="s">
        <v>130</v>
      </c>
      <c r="J21339" s="207">
        <v>-10</v>
      </c>
      <c r="K21339" s="79" t="str">
        <f>IFERROR(IFERROR(VLOOKUP(I21339,'DE-PARA'!B:D,3,0),VLOOKUP(I21339,'DE-PARA'!C:D,2,0)),"NÃO ENCONTRADO")</f>
        <v>Outras Saídas</v>
      </c>
      <c r="L21339" s="56" t="str">
        <f>VLOOKUP(K21339,'Base -Receita-Despesa'!$B:$AS,1,FALSE)</f>
        <v>Outras Saídas</v>
      </c>
    </row>
    <row r="21340" spans="1:12" x14ac:dyDescent="0.3">
      <c r="A21340" s="286" t="str">
        <f t="shared" si="666"/>
        <v>2020</v>
      </c>
      <c r="B21340" s="205" t="s">
        <v>691</v>
      </c>
      <c r="C21340" s="205" t="s">
        <v>692</v>
      </c>
      <c r="D21340" s="72" t="str">
        <f t="shared" si="667"/>
        <v>nov/2020</v>
      </c>
      <c r="E21340" s="206">
        <v>44154</v>
      </c>
      <c r="F21340" s="205" t="s">
        <v>210</v>
      </c>
      <c r="G21340" s="205" t="s">
        <v>287</v>
      </c>
      <c r="H21340" s="207" t="s">
        <v>196</v>
      </c>
      <c r="I21340" s="207" t="s">
        <v>130</v>
      </c>
      <c r="J21340" s="207">
        <v>-10</v>
      </c>
      <c r="K21340" s="79" t="str">
        <f>IFERROR(IFERROR(VLOOKUP(I21340,'DE-PARA'!B:D,3,0),VLOOKUP(I21340,'DE-PARA'!C:D,2,0)),"NÃO ENCONTRADO")</f>
        <v>Outras Saídas</v>
      </c>
      <c r="L21340" s="56" t="str">
        <f>VLOOKUP(K21340,'Base -Receita-Despesa'!$B:$AS,1,FALSE)</f>
        <v>Outras Saídas</v>
      </c>
    </row>
    <row r="21341" spans="1:12" x14ac:dyDescent="0.3">
      <c r="A21341" s="286" t="str">
        <f t="shared" si="666"/>
        <v>2020</v>
      </c>
      <c r="B21341" s="205" t="s">
        <v>691</v>
      </c>
      <c r="C21341" s="205" t="s">
        <v>692</v>
      </c>
      <c r="D21341" s="72" t="str">
        <f t="shared" si="667"/>
        <v>nov/2020</v>
      </c>
      <c r="E21341" s="206">
        <v>44154</v>
      </c>
      <c r="F21341" s="205" t="s">
        <v>210</v>
      </c>
      <c r="G21341" s="205" t="s">
        <v>287</v>
      </c>
      <c r="H21341" s="207" t="s">
        <v>196</v>
      </c>
      <c r="I21341" s="207" t="s">
        <v>130</v>
      </c>
      <c r="J21341" s="207">
        <v>-10</v>
      </c>
      <c r="K21341" s="79" t="str">
        <f>IFERROR(IFERROR(VLOOKUP(I21341,'DE-PARA'!B:D,3,0),VLOOKUP(I21341,'DE-PARA'!C:D,2,0)),"NÃO ENCONTRADO")</f>
        <v>Outras Saídas</v>
      </c>
      <c r="L21341" s="56" t="str">
        <f>VLOOKUP(K21341,'Base -Receita-Despesa'!$B:$AS,1,FALSE)</f>
        <v>Outras Saídas</v>
      </c>
    </row>
    <row r="21342" spans="1:12" x14ac:dyDescent="0.3">
      <c r="A21342" s="286" t="str">
        <f t="shared" si="666"/>
        <v>2020</v>
      </c>
      <c r="B21342" s="205" t="s">
        <v>691</v>
      </c>
      <c r="C21342" s="205" t="s">
        <v>692</v>
      </c>
      <c r="D21342" s="72" t="str">
        <f t="shared" si="667"/>
        <v>nov/2020</v>
      </c>
      <c r="E21342" s="206">
        <v>44154</v>
      </c>
      <c r="F21342" s="205" t="s">
        <v>210</v>
      </c>
      <c r="G21342" s="205" t="s">
        <v>287</v>
      </c>
      <c r="H21342" s="207" t="s">
        <v>196</v>
      </c>
      <c r="I21342" s="207" t="s">
        <v>130</v>
      </c>
      <c r="J21342" s="207">
        <v>-10</v>
      </c>
      <c r="K21342" s="79" t="str">
        <f>IFERROR(IFERROR(VLOOKUP(I21342,'DE-PARA'!B:D,3,0),VLOOKUP(I21342,'DE-PARA'!C:D,2,0)),"NÃO ENCONTRADO")</f>
        <v>Outras Saídas</v>
      </c>
      <c r="L21342" s="56" t="str">
        <f>VLOOKUP(K21342,'Base -Receita-Despesa'!$B:$AS,1,FALSE)</f>
        <v>Outras Saídas</v>
      </c>
    </row>
    <row r="21343" spans="1:12" x14ac:dyDescent="0.3">
      <c r="A21343" s="286" t="str">
        <f t="shared" si="666"/>
        <v>2020</v>
      </c>
      <c r="B21343" s="205" t="s">
        <v>691</v>
      </c>
      <c r="C21343" s="205" t="s">
        <v>692</v>
      </c>
      <c r="D21343" s="72" t="str">
        <f t="shared" si="667"/>
        <v>nov/2020</v>
      </c>
      <c r="E21343" s="206">
        <v>44154</v>
      </c>
      <c r="F21343" s="205" t="s">
        <v>210</v>
      </c>
      <c r="G21343" s="205" t="s">
        <v>287</v>
      </c>
      <c r="H21343" s="207" t="s">
        <v>196</v>
      </c>
      <c r="I21343" s="207" t="s">
        <v>130</v>
      </c>
      <c r="J21343" s="207">
        <v>-10</v>
      </c>
      <c r="K21343" s="79" t="str">
        <f>IFERROR(IFERROR(VLOOKUP(I21343,'DE-PARA'!B:D,3,0),VLOOKUP(I21343,'DE-PARA'!C:D,2,0)),"NÃO ENCONTRADO")</f>
        <v>Outras Saídas</v>
      </c>
      <c r="L21343" s="56" t="str">
        <f>VLOOKUP(K21343,'Base -Receita-Despesa'!$B:$AS,1,FALSE)</f>
        <v>Outras Saídas</v>
      </c>
    </row>
    <row r="21344" spans="1:12" x14ac:dyDescent="0.3">
      <c r="A21344" s="286" t="str">
        <f t="shared" si="666"/>
        <v>2020</v>
      </c>
      <c r="B21344" s="205" t="s">
        <v>691</v>
      </c>
      <c r="C21344" s="205" t="s">
        <v>692</v>
      </c>
      <c r="D21344" s="72" t="str">
        <f t="shared" si="667"/>
        <v>nov/2020</v>
      </c>
      <c r="E21344" s="206">
        <v>44154</v>
      </c>
      <c r="F21344" s="205" t="s">
        <v>220</v>
      </c>
      <c r="G21344" s="205" t="s">
        <v>287</v>
      </c>
      <c r="H21344" s="207" t="s">
        <v>3326</v>
      </c>
      <c r="I21344" s="207" t="s">
        <v>222</v>
      </c>
      <c r="J21344" s="208">
        <v>-106169.95</v>
      </c>
      <c r="K21344" s="79" t="str">
        <f>IFERROR(IFERROR(VLOOKUP(I21344,'DE-PARA'!B:D,3,0),VLOOKUP(I21344,'DE-PARA'!C:D,2,0)),"NÃO ENCONTRADO")</f>
        <v>Pessoal</v>
      </c>
      <c r="L21344" s="56" t="str">
        <f>VLOOKUP(K21344,'Base -Receita-Despesa'!$B:$AS,1,FALSE)</f>
        <v>Pessoal</v>
      </c>
    </row>
    <row r="21345" spans="1:12" x14ac:dyDescent="0.3">
      <c r="A21345" s="286" t="str">
        <f t="shared" si="666"/>
        <v>2020</v>
      </c>
      <c r="B21345" s="205" t="s">
        <v>691</v>
      </c>
      <c r="C21345" s="205" t="s">
        <v>692</v>
      </c>
      <c r="D21345" s="72" t="str">
        <f t="shared" si="667"/>
        <v>nov/2020</v>
      </c>
      <c r="E21345" s="206">
        <v>44155</v>
      </c>
      <c r="F21345" s="205">
        <v>11920</v>
      </c>
      <c r="G21345" s="205" t="s">
        <v>287</v>
      </c>
      <c r="H21345" s="207" t="s">
        <v>3112</v>
      </c>
      <c r="I21345" s="207" t="s">
        <v>134</v>
      </c>
      <c r="J21345" s="208">
        <v>-1379.3</v>
      </c>
      <c r="K21345" s="79" t="str">
        <f>IFERROR(IFERROR(VLOOKUP(I21345,'DE-PARA'!B:D,3,0),VLOOKUP(I21345,'DE-PARA'!C:D,2,0)),"NÃO ENCONTRADO")</f>
        <v>Serviços</v>
      </c>
      <c r="L21345" s="56" t="str">
        <f>VLOOKUP(K21345,'Base -Receita-Despesa'!$B:$AS,1,FALSE)</f>
        <v>Serviços</v>
      </c>
    </row>
    <row r="21346" spans="1:12" x14ac:dyDescent="0.3">
      <c r="A21346" s="286" t="str">
        <f t="shared" si="666"/>
        <v>2020</v>
      </c>
      <c r="B21346" s="205" t="s">
        <v>691</v>
      </c>
      <c r="C21346" s="205" t="s">
        <v>692</v>
      </c>
      <c r="D21346" s="72" t="str">
        <f t="shared" si="667"/>
        <v>nov/2020</v>
      </c>
      <c r="E21346" s="206">
        <v>44155</v>
      </c>
      <c r="F21346" s="205">
        <v>11920</v>
      </c>
      <c r="G21346" s="205" t="s">
        <v>287</v>
      </c>
      <c r="H21346" s="207" t="s">
        <v>3112</v>
      </c>
      <c r="I21346" s="207" t="s">
        <v>189</v>
      </c>
      <c r="J21346" s="207">
        <v>-93.33</v>
      </c>
      <c r="K21346" s="79" t="str">
        <f>IFERROR(IFERROR(VLOOKUP(I21346,'DE-PARA'!B:D,3,0),VLOOKUP(I21346,'DE-PARA'!C:D,2,0)),"NÃO ENCONTRADO")</f>
        <v>Outras Saídas</v>
      </c>
      <c r="L21346" s="56" t="str">
        <f>VLOOKUP(K21346,'Base -Receita-Despesa'!$B:$AS,1,FALSE)</f>
        <v>Outras Saídas</v>
      </c>
    </row>
    <row r="21347" spans="1:12" x14ac:dyDescent="0.3">
      <c r="A21347" s="286" t="str">
        <f t="shared" si="666"/>
        <v>2020</v>
      </c>
      <c r="B21347" s="205" t="s">
        <v>691</v>
      </c>
      <c r="C21347" s="205" t="s">
        <v>692</v>
      </c>
      <c r="D21347" s="72" t="str">
        <f t="shared" si="667"/>
        <v>nov/2020</v>
      </c>
      <c r="E21347" s="206">
        <v>44155</v>
      </c>
      <c r="F21347" s="205">
        <v>585</v>
      </c>
      <c r="G21347" s="205" t="s">
        <v>287</v>
      </c>
      <c r="H21347" s="207" t="s">
        <v>3327</v>
      </c>
      <c r="I21347" s="207" t="s">
        <v>147</v>
      </c>
      <c r="J21347" s="207">
        <v>-989</v>
      </c>
      <c r="K21347" s="79" t="str">
        <f>IFERROR(IFERROR(VLOOKUP(I21347,'DE-PARA'!B:D,3,0),VLOOKUP(I21347,'DE-PARA'!C:D,2,0)),"NÃO ENCONTRADO")</f>
        <v>Serviços</v>
      </c>
      <c r="L21347" s="56" t="str">
        <f>VLOOKUP(K21347,'Base -Receita-Despesa'!$B:$AS,1,FALSE)</f>
        <v>Serviços</v>
      </c>
    </row>
    <row r="21348" spans="1:12" x14ac:dyDescent="0.3">
      <c r="A21348" s="286" t="str">
        <f t="shared" si="666"/>
        <v>2020</v>
      </c>
      <c r="B21348" s="205" t="s">
        <v>691</v>
      </c>
      <c r="C21348" s="205" t="s">
        <v>692</v>
      </c>
      <c r="D21348" s="72" t="str">
        <f t="shared" si="667"/>
        <v>nov/2020</v>
      </c>
      <c r="E21348" s="206">
        <v>44155</v>
      </c>
      <c r="F21348" s="205">
        <v>595</v>
      </c>
      <c r="G21348" s="205" t="s">
        <v>287</v>
      </c>
      <c r="H21348" s="207" t="s">
        <v>3327</v>
      </c>
      <c r="I21348" s="207" t="s">
        <v>147</v>
      </c>
      <c r="J21348" s="208">
        <v>-1850</v>
      </c>
      <c r="K21348" s="79" t="str">
        <f>IFERROR(IFERROR(VLOOKUP(I21348,'DE-PARA'!B:D,3,0),VLOOKUP(I21348,'DE-PARA'!C:D,2,0)),"NÃO ENCONTRADO")</f>
        <v>Serviços</v>
      </c>
      <c r="L21348" s="56" t="str">
        <f>VLOOKUP(K21348,'Base -Receita-Despesa'!$B:$AS,1,FALSE)</f>
        <v>Serviços</v>
      </c>
    </row>
    <row r="21349" spans="1:12" x14ac:dyDescent="0.3">
      <c r="A21349" s="286" t="str">
        <f t="shared" si="666"/>
        <v>2020</v>
      </c>
      <c r="B21349" s="205" t="s">
        <v>691</v>
      </c>
      <c r="C21349" s="205" t="s">
        <v>692</v>
      </c>
      <c r="D21349" s="72" t="str">
        <f t="shared" si="667"/>
        <v>nov/2020</v>
      </c>
      <c r="E21349" s="206">
        <v>44155</v>
      </c>
      <c r="F21349" s="205">
        <v>581</v>
      </c>
      <c r="G21349" s="205" t="s">
        <v>287</v>
      </c>
      <c r="H21349" s="207" t="s">
        <v>3327</v>
      </c>
      <c r="I21349" s="207" t="s">
        <v>147</v>
      </c>
      <c r="J21349" s="207">
        <v>-725</v>
      </c>
      <c r="K21349" s="79" t="str">
        <f>IFERROR(IFERROR(VLOOKUP(I21349,'DE-PARA'!B:D,3,0),VLOOKUP(I21349,'DE-PARA'!C:D,2,0)),"NÃO ENCONTRADO")</f>
        <v>Serviços</v>
      </c>
      <c r="L21349" s="56" t="str">
        <f>VLOOKUP(K21349,'Base -Receita-Despesa'!$B:$AS,1,FALSE)</f>
        <v>Serviços</v>
      </c>
    </row>
    <row r="21350" spans="1:12" x14ac:dyDescent="0.3">
      <c r="A21350" s="286" t="str">
        <f t="shared" si="666"/>
        <v>2020</v>
      </c>
      <c r="B21350" s="205" t="s">
        <v>691</v>
      </c>
      <c r="C21350" s="205" t="s">
        <v>692</v>
      </c>
      <c r="D21350" s="72" t="str">
        <f t="shared" si="667"/>
        <v>nov/2020</v>
      </c>
      <c r="E21350" s="206">
        <v>44155</v>
      </c>
      <c r="F21350" s="205" t="s">
        <v>314</v>
      </c>
      <c r="G21350" s="205" t="s">
        <v>287</v>
      </c>
      <c r="H21350" s="207" t="s">
        <v>3328</v>
      </c>
      <c r="I21350" s="207" t="s">
        <v>268</v>
      </c>
      <c r="J21350" s="208">
        <v>-1003.4</v>
      </c>
      <c r="K21350" s="79" t="str">
        <f>IFERROR(IFERROR(VLOOKUP(I21350,'DE-PARA'!B:D,3,0),VLOOKUP(I21350,'DE-PARA'!C:D,2,0)),"NÃO ENCONTRADO")</f>
        <v>Despesas com Viagens</v>
      </c>
      <c r="L21350" s="56" t="str">
        <f>VLOOKUP(K21350,'Base -Receita-Despesa'!$B:$AS,1,FALSE)</f>
        <v>Despesas com Viagens</v>
      </c>
    </row>
    <row r="21351" spans="1:12" x14ac:dyDescent="0.3">
      <c r="A21351" s="286" t="str">
        <f t="shared" si="666"/>
        <v>2020</v>
      </c>
      <c r="B21351" s="205" t="s">
        <v>691</v>
      </c>
      <c r="C21351" s="205" t="s">
        <v>692</v>
      </c>
      <c r="D21351" s="72" t="str">
        <f t="shared" si="667"/>
        <v>nov/2020</v>
      </c>
      <c r="E21351" s="206">
        <v>44155</v>
      </c>
      <c r="F21351" s="205">
        <v>34</v>
      </c>
      <c r="G21351" s="205" t="s">
        <v>287</v>
      </c>
      <c r="H21351" s="207" t="s">
        <v>1115</v>
      </c>
      <c r="I21351" s="207" t="s">
        <v>183</v>
      </c>
      <c r="J21351" s="207">
        <v>-500</v>
      </c>
      <c r="K21351" s="79" t="str">
        <f>IFERROR(IFERROR(VLOOKUP(I21351,'DE-PARA'!B:D,3,0),VLOOKUP(I21351,'DE-PARA'!C:D,2,0)),"NÃO ENCONTRADO")</f>
        <v>Aluguéis</v>
      </c>
      <c r="L21351" s="56" t="str">
        <f>VLOOKUP(K21351,'Base -Receita-Despesa'!$B:$AS,1,FALSE)</f>
        <v>Aluguéis</v>
      </c>
    </row>
    <row r="21352" spans="1:12" x14ac:dyDescent="0.3">
      <c r="A21352" s="286" t="str">
        <f t="shared" si="666"/>
        <v>2020</v>
      </c>
      <c r="B21352" s="205" t="s">
        <v>691</v>
      </c>
      <c r="C21352" s="205" t="s">
        <v>692</v>
      </c>
      <c r="D21352" s="72" t="str">
        <f t="shared" si="667"/>
        <v>nov/2020</v>
      </c>
      <c r="E21352" s="206">
        <v>44155</v>
      </c>
      <c r="F21352" s="205">
        <v>23078</v>
      </c>
      <c r="G21352" s="205" t="s">
        <v>287</v>
      </c>
      <c r="H21352" s="207" t="s">
        <v>334</v>
      </c>
      <c r="I21352" s="207" t="s">
        <v>134</v>
      </c>
      <c r="J21352" s="208">
        <v>-11568.5</v>
      </c>
      <c r="K21352" s="79" t="str">
        <f>IFERROR(IFERROR(VLOOKUP(I21352,'DE-PARA'!B:D,3,0),VLOOKUP(I21352,'DE-PARA'!C:D,2,0)),"NÃO ENCONTRADO")</f>
        <v>Serviços</v>
      </c>
      <c r="L21352" s="56" t="str">
        <f>VLOOKUP(K21352,'Base -Receita-Despesa'!$B:$AS,1,FALSE)</f>
        <v>Serviços</v>
      </c>
    </row>
    <row r="21353" spans="1:12" x14ac:dyDescent="0.3">
      <c r="A21353" s="286" t="str">
        <f t="shared" si="666"/>
        <v>2020</v>
      </c>
      <c r="B21353" s="205" t="s">
        <v>691</v>
      </c>
      <c r="C21353" s="205" t="s">
        <v>692</v>
      </c>
      <c r="D21353" s="72" t="str">
        <f t="shared" si="667"/>
        <v>nov/2020</v>
      </c>
      <c r="E21353" s="206">
        <v>44155</v>
      </c>
      <c r="F21353" s="205">
        <v>232</v>
      </c>
      <c r="G21353" s="205" t="s">
        <v>287</v>
      </c>
      <c r="H21353" s="207" t="s">
        <v>3329</v>
      </c>
      <c r="I21353" s="207" t="s">
        <v>134</v>
      </c>
      <c r="J21353" s="208">
        <v>-3600</v>
      </c>
      <c r="K21353" s="79" t="str">
        <f>IFERROR(IFERROR(VLOOKUP(I21353,'DE-PARA'!B:D,3,0),VLOOKUP(I21353,'DE-PARA'!C:D,2,0)),"NÃO ENCONTRADO")</f>
        <v>Serviços</v>
      </c>
      <c r="L21353" s="56" t="str">
        <f>VLOOKUP(K21353,'Base -Receita-Despesa'!$B:$AS,1,FALSE)</f>
        <v>Serviços</v>
      </c>
    </row>
    <row r="21354" spans="1:12" x14ac:dyDescent="0.3">
      <c r="A21354" s="286" t="str">
        <f t="shared" si="666"/>
        <v>2020</v>
      </c>
      <c r="B21354" s="205" t="s">
        <v>691</v>
      </c>
      <c r="C21354" s="205" t="s">
        <v>692</v>
      </c>
      <c r="D21354" s="72" t="str">
        <f t="shared" si="667"/>
        <v>nov/2020</v>
      </c>
      <c r="E21354" s="206">
        <v>44155</v>
      </c>
      <c r="F21354" s="205">
        <v>13517</v>
      </c>
      <c r="G21354" s="205" t="s">
        <v>287</v>
      </c>
      <c r="H21354" s="207" t="s">
        <v>3083</v>
      </c>
      <c r="I21354" s="207" t="s">
        <v>240</v>
      </c>
      <c r="J21354" s="207">
        <v>-850</v>
      </c>
      <c r="K21354" s="79" t="str">
        <f>IFERROR(IFERROR(VLOOKUP(I21354,'DE-PARA'!B:D,3,0),VLOOKUP(I21354,'DE-PARA'!C:D,2,0)),"NÃO ENCONTRADO")</f>
        <v>Materiais</v>
      </c>
      <c r="L21354" s="56" t="str">
        <f>VLOOKUP(K21354,'Base -Receita-Despesa'!$B:$AS,1,FALSE)</f>
        <v>Materiais</v>
      </c>
    </row>
    <row r="21355" spans="1:12" x14ac:dyDescent="0.3">
      <c r="A21355" s="286" t="str">
        <f t="shared" si="666"/>
        <v>2020</v>
      </c>
      <c r="B21355" s="205" t="s">
        <v>691</v>
      </c>
      <c r="C21355" s="205" t="s">
        <v>692</v>
      </c>
      <c r="D21355" s="72" t="str">
        <f t="shared" si="667"/>
        <v>nov/2020</v>
      </c>
      <c r="E21355" s="206">
        <v>44155</v>
      </c>
      <c r="F21355" s="205">
        <v>13517</v>
      </c>
      <c r="G21355" s="205" t="s">
        <v>287</v>
      </c>
      <c r="H21355" s="207" t="s">
        <v>3083</v>
      </c>
      <c r="I21355" s="207" t="s">
        <v>189</v>
      </c>
      <c r="J21355" s="207">
        <v>-444.13</v>
      </c>
      <c r="K21355" s="79" t="str">
        <f>IFERROR(IFERROR(VLOOKUP(I21355,'DE-PARA'!B:D,3,0),VLOOKUP(I21355,'DE-PARA'!C:D,2,0)),"NÃO ENCONTRADO")</f>
        <v>Outras Saídas</v>
      </c>
      <c r="L21355" s="56" t="str">
        <f>VLOOKUP(K21355,'Base -Receita-Despesa'!$B:$AS,1,FALSE)</f>
        <v>Outras Saídas</v>
      </c>
    </row>
    <row r="21356" spans="1:12" x14ac:dyDescent="0.3">
      <c r="A21356" s="286" t="str">
        <f t="shared" si="666"/>
        <v>2020</v>
      </c>
      <c r="B21356" s="205" t="s">
        <v>691</v>
      </c>
      <c r="C21356" s="205" t="s">
        <v>692</v>
      </c>
      <c r="D21356" s="72" t="str">
        <f t="shared" si="667"/>
        <v>nov/2020</v>
      </c>
      <c r="E21356" s="206">
        <v>44155</v>
      </c>
      <c r="F21356" s="205">
        <v>13306</v>
      </c>
      <c r="G21356" s="205" t="s">
        <v>303</v>
      </c>
      <c r="H21356" s="207" t="s">
        <v>3083</v>
      </c>
      <c r="I21356" s="207" t="s">
        <v>240</v>
      </c>
      <c r="J21356" s="208">
        <v>-3550.85</v>
      </c>
      <c r="K21356" s="79" t="str">
        <f>IFERROR(IFERROR(VLOOKUP(I21356,'DE-PARA'!B:D,3,0),VLOOKUP(I21356,'DE-PARA'!C:D,2,0)),"NÃO ENCONTRADO")</f>
        <v>Materiais</v>
      </c>
      <c r="L21356" s="56" t="str">
        <f>VLOOKUP(K21356,'Base -Receita-Despesa'!$B:$AS,1,FALSE)</f>
        <v>Materiais</v>
      </c>
    </row>
    <row r="21357" spans="1:12" x14ac:dyDescent="0.3">
      <c r="A21357" s="286" t="str">
        <f t="shared" si="666"/>
        <v>2020</v>
      </c>
      <c r="B21357" s="205" t="s">
        <v>691</v>
      </c>
      <c r="C21357" s="205" t="s">
        <v>692</v>
      </c>
      <c r="D21357" s="72" t="str">
        <f t="shared" si="667"/>
        <v>nov/2020</v>
      </c>
      <c r="E21357" s="206">
        <v>44155</v>
      </c>
      <c r="F21357" s="205">
        <v>13306</v>
      </c>
      <c r="G21357" s="205" t="s">
        <v>303</v>
      </c>
      <c r="H21357" s="207" t="s">
        <v>3083</v>
      </c>
      <c r="I21357" s="207" t="s">
        <v>189</v>
      </c>
      <c r="J21357" s="207">
        <v>-579.87</v>
      </c>
      <c r="K21357" s="79" t="str">
        <f>IFERROR(IFERROR(VLOOKUP(I21357,'DE-PARA'!B:D,3,0),VLOOKUP(I21357,'DE-PARA'!C:D,2,0)),"NÃO ENCONTRADO")</f>
        <v>Outras Saídas</v>
      </c>
      <c r="L21357" s="56" t="str">
        <f>VLOOKUP(K21357,'Base -Receita-Despesa'!$B:$AS,1,FALSE)</f>
        <v>Outras Saídas</v>
      </c>
    </row>
    <row r="21358" spans="1:12" x14ac:dyDescent="0.3">
      <c r="A21358" s="286" t="str">
        <f t="shared" si="666"/>
        <v>2020</v>
      </c>
      <c r="B21358" s="205" t="s">
        <v>691</v>
      </c>
      <c r="C21358" s="205" t="s">
        <v>692</v>
      </c>
      <c r="D21358" s="72" t="str">
        <f t="shared" si="667"/>
        <v>nov/2020</v>
      </c>
      <c r="E21358" s="206">
        <v>44155</v>
      </c>
      <c r="F21358" s="205">
        <v>13355</v>
      </c>
      <c r="G21358" s="205" t="s">
        <v>287</v>
      </c>
      <c r="H21358" s="207" t="s">
        <v>3083</v>
      </c>
      <c r="I21358" s="207" t="s">
        <v>241</v>
      </c>
      <c r="J21358" s="207">
        <v>-711.68</v>
      </c>
      <c r="K21358" s="79" t="str">
        <f>IFERROR(IFERROR(VLOOKUP(I21358,'DE-PARA'!B:D,3,0),VLOOKUP(I21358,'DE-PARA'!C:D,2,0)),"NÃO ENCONTRADO")</f>
        <v>Materiais</v>
      </c>
      <c r="L21358" s="56" t="str">
        <f>VLOOKUP(K21358,'Base -Receita-Despesa'!$B:$AS,1,FALSE)</f>
        <v>Materiais</v>
      </c>
    </row>
    <row r="21359" spans="1:12" x14ac:dyDescent="0.3">
      <c r="A21359" s="286" t="str">
        <f t="shared" si="666"/>
        <v>2020</v>
      </c>
      <c r="B21359" s="205" t="s">
        <v>691</v>
      </c>
      <c r="C21359" s="205" t="s">
        <v>692</v>
      </c>
      <c r="D21359" s="72" t="str">
        <f t="shared" si="667"/>
        <v>nov/2020</v>
      </c>
      <c r="E21359" s="206">
        <v>44155</v>
      </c>
      <c r="F21359" s="205">
        <v>13355</v>
      </c>
      <c r="G21359" s="205" t="s">
        <v>287</v>
      </c>
      <c r="H21359" s="207" t="s">
        <v>3083</v>
      </c>
      <c r="I21359" s="207" t="s">
        <v>189</v>
      </c>
      <c r="J21359" s="207">
        <v>-440.4</v>
      </c>
      <c r="K21359" s="79" t="str">
        <f>IFERROR(IFERROR(VLOOKUP(I21359,'DE-PARA'!B:D,3,0),VLOOKUP(I21359,'DE-PARA'!C:D,2,0)),"NÃO ENCONTRADO")</f>
        <v>Outras Saídas</v>
      </c>
      <c r="L21359" s="56" t="str">
        <f>VLOOKUP(K21359,'Base -Receita-Despesa'!$B:$AS,1,FALSE)</f>
        <v>Outras Saídas</v>
      </c>
    </row>
    <row r="21360" spans="1:12" x14ac:dyDescent="0.3">
      <c r="A21360" s="286" t="str">
        <f t="shared" si="666"/>
        <v>2020</v>
      </c>
      <c r="B21360" s="205" t="s">
        <v>691</v>
      </c>
      <c r="C21360" s="205" t="s">
        <v>692</v>
      </c>
      <c r="D21360" s="72" t="str">
        <f t="shared" si="667"/>
        <v>nov/2020</v>
      </c>
      <c r="E21360" s="206">
        <v>44155</v>
      </c>
      <c r="F21360" s="205">
        <v>12716</v>
      </c>
      <c r="G21360" s="205" t="s">
        <v>289</v>
      </c>
      <c r="H21360" s="207" t="s">
        <v>3083</v>
      </c>
      <c r="I21360" s="207" t="s">
        <v>241</v>
      </c>
      <c r="J21360" s="208">
        <v>-5362.5</v>
      </c>
      <c r="K21360" s="79" t="str">
        <f>IFERROR(IFERROR(VLOOKUP(I21360,'DE-PARA'!B:D,3,0),VLOOKUP(I21360,'DE-PARA'!C:D,2,0)),"NÃO ENCONTRADO")</f>
        <v>Materiais</v>
      </c>
      <c r="L21360" s="56" t="str">
        <f>VLOOKUP(K21360,'Base -Receita-Despesa'!$B:$AS,1,FALSE)</f>
        <v>Materiais</v>
      </c>
    </row>
    <row r="21361" spans="1:12" x14ac:dyDescent="0.3">
      <c r="A21361" s="286" t="str">
        <f t="shared" si="666"/>
        <v>2020</v>
      </c>
      <c r="B21361" s="205" t="s">
        <v>691</v>
      </c>
      <c r="C21361" s="205" t="s">
        <v>692</v>
      </c>
      <c r="D21361" s="72" t="str">
        <f t="shared" si="667"/>
        <v>nov/2020</v>
      </c>
      <c r="E21361" s="206">
        <v>44155</v>
      </c>
      <c r="F21361" s="205">
        <v>12716</v>
      </c>
      <c r="G21361" s="205" t="s">
        <v>289</v>
      </c>
      <c r="H21361" s="207" t="s">
        <v>3083</v>
      </c>
      <c r="I21361" s="207" t="s">
        <v>189</v>
      </c>
      <c r="J21361" s="207">
        <v>-647.20000000000005</v>
      </c>
      <c r="K21361" s="79" t="str">
        <f>IFERROR(IFERROR(VLOOKUP(I21361,'DE-PARA'!B:D,3,0),VLOOKUP(I21361,'DE-PARA'!C:D,2,0)),"NÃO ENCONTRADO")</f>
        <v>Outras Saídas</v>
      </c>
      <c r="L21361" s="56" t="str">
        <f>VLOOKUP(K21361,'Base -Receita-Despesa'!$B:$AS,1,FALSE)</f>
        <v>Outras Saídas</v>
      </c>
    </row>
    <row r="21362" spans="1:12" x14ac:dyDescent="0.3">
      <c r="A21362" s="286" t="str">
        <f t="shared" si="666"/>
        <v>2020</v>
      </c>
      <c r="B21362" s="205" t="s">
        <v>691</v>
      </c>
      <c r="C21362" s="205" t="s">
        <v>692</v>
      </c>
      <c r="D21362" s="72" t="str">
        <f t="shared" si="667"/>
        <v>nov/2020</v>
      </c>
      <c r="E21362" s="206">
        <v>44155</v>
      </c>
      <c r="F21362" s="205">
        <v>12715</v>
      </c>
      <c r="G21362" s="205" t="s">
        <v>289</v>
      </c>
      <c r="H21362" s="207" t="s">
        <v>3083</v>
      </c>
      <c r="I21362" s="207" t="s">
        <v>241</v>
      </c>
      <c r="J21362" s="208">
        <v>-1419.75</v>
      </c>
      <c r="K21362" s="79" t="str">
        <f>IFERROR(IFERROR(VLOOKUP(I21362,'DE-PARA'!B:D,3,0),VLOOKUP(I21362,'DE-PARA'!C:D,2,0)),"NÃO ENCONTRADO")</f>
        <v>Materiais</v>
      </c>
      <c r="L21362" s="56" t="str">
        <f>VLOOKUP(K21362,'Base -Receita-Despesa'!$B:$AS,1,FALSE)</f>
        <v>Materiais</v>
      </c>
    </row>
    <row r="21363" spans="1:12" x14ac:dyDescent="0.3">
      <c r="A21363" s="286" t="str">
        <f t="shared" si="666"/>
        <v>2020</v>
      </c>
      <c r="B21363" s="205" t="s">
        <v>691</v>
      </c>
      <c r="C21363" s="205" t="s">
        <v>692</v>
      </c>
      <c r="D21363" s="72" t="str">
        <f t="shared" si="667"/>
        <v>nov/2020</v>
      </c>
      <c r="E21363" s="206">
        <v>44155</v>
      </c>
      <c r="F21363" s="205">
        <v>12715</v>
      </c>
      <c r="G21363" s="205" t="s">
        <v>289</v>
      </c>
      <c r="H21363" s="207" t="s">
        <v>3083</v>
      </c>
      <c r="I21363" s="207" t="s">
        <v>189</v>
      </c>
      <c r="J21363" s="207">
        <v>-469.76</v>
      </c>
      <c r="K21363" s="79" t="str">
        <f>IFERROR(IFERROR(VLOOKUP(I21363,'DE-PARA'!B:D,3,0),VLOOKUP(I21363,'DE-PARA'!C:D,2,0)),"NÃO ENCONTRADO")</f>
        <v>Outras Saídas</v>
      </c>
      <c r="L21363" s="56" t="str">
        <f>VLOOKUP(K21363,'Base -Receita-Despesa'!$B:$AS,1,FALSE)</f>
        <v>Outras Saídas</v>
      </c>
    </row>
    <row r="21364" spans="1:12" x14ac:dyDescent="0.3">
      <c r="A21364" s="286" t="str">
        <f t="shared" si="666"/>
        <v>2020</v>
      </c>
      <c r="B21364" s="205" t="s">
        <v>691</v>
      </c>
      <c r="C21364" s="205" t="s">
        <v>692</v>
      </c>
      <c r="D21364" s="72" t="str">
        <f t="shared" si="667"/>
        <v>nov/2020</v>
      </c>
      <c r="E21364" s="206">
        <v>44155</v>
      </c>
      <c r="F21364" s="205">
        <v>13398</v>
      </c>
      <c r="G21364" s="205" t="s">
        <v>303</v>
      </c>
      <c r="H21364" s="207" t="s">
        <v>3083</v>
      </c>
      <c r="I21364" s="207" t="s">
        <v>241</v>
      </c>
      <c r="J21364" s="208">
        <v>-15682</v>
      </c>
      <c r="K21364" s="79" t="str">
        <f>IFERROR(IFERROR(VLOOKUP(I21364,'DE-PARA'!B:D,3,0),VLOOKUP(I21364,'DE-PARA'!C:D,2,0)),"NÃO ENCONTRADO")</f>
        <v>Materiais</v>
      </c>
      <c r="L21364" s="56" t="str">
        <f>VLOOKUP(K21364,'Base -Receita-Despesa'!$B:$AS,1,FALSE)</f>
        <v>Materiais</v>
      </c>
    </row>
    <row r="21365" spans="1:12" x14ac:dyDescent="0.3">
      <c r="A21365" s="286" t="str">
        <f t="shared" si="666"/>
        <v>2020</v>
      </c>
      <c r="B21365" s="205" t="s">
        <v>691</v>
      </c>
      <c r="C21365" s="205" t="s">
        <v>692</v>
      </c>
      <c r="D21365" s="72" t="str">
        <f t="shared" si="667"/>
        <v>nov/2020</v>
      </c>
      <c r="E21365" s="206">
        <v>44155</v>
      </c>
      <c r="F21365" s="205">
        <v>13398</v>
      </c>
      <c r="G21365" s="205" t="s">
        <v>303</v>
      </c>
      <c r="H21365" s="207" t="s">
        <v>3083</v>
      </c>
      <c r="I21365" s="207" t="s">
        <v>189</v>
      </c>
      <c r="J21365" s="208">
        <v>-1158.6199999999999</v>
      </c>
      <c r="K21365" s="79" t="str">
        <f>IFERROR(IFERROR(VLOOKUP(I21365,'DE-PARA'!B:D,3,0),VLOOKUP(I21365,'DE-PARA'!C:D,2,0)),"NÃO ENCONTRADO")</f>
        <v>Outras Saídas</v>
      </c>
      <c r="L21365" s="56" t="str">
        <f>VLOOKUP(K21365,'Base -Receita-Despesa'!$B:$AS,1,FALSE)</f>
        <v>Outras Saídas</v>
      </c>
    </row>
    <row r="21366" spans="1:12" x14ac:dyDescent="0.3">
      <c r="A21366" s="286" t="str">
        <f t="shared" si="666"/>
        <v>2020</v>
      </c>
      <c r="B21366" s="205" t="s">
        <v>691</v>
      </c>
      <c r="C21366" s="205" t="s">
        <v>692</v>
      </c>
      <c r="D21366" s="72" t="str">
        <f t="shared" si="667"/>
        <v>nov/2020</v>
      </c>
      <c r="E21366" s="206">
        <v>44155</v>
      </c>
      <c r="F21366" s="205">
        <v>132916</v>
      </c>
      <c r="G21366" s="205" t="s">
        <v>287</v>
      </c>
      <c r="H21366" s="207" t="s">
        <v>178</v>
      </c>
      <c r="I21366" s="207" t="s">
        <v>240</v>
      </c>
      <c r="J21366" s="208">
        <v>-12843</v>
      </c>
      <c r="K21366" s="79" t="str">
        <f>IFERROR(IFERROR(VLOOKUP(I21366,'DE-PARA'!B:D,3,0),VLOOKUP(I21366,'DE-PARA'!C:D,2,0)),"NÃO ENCONTRADO")</f>
        <v>Materiais</v>
      </c>
      <c r="L21366" s="56" t="str">
        <f>VLOOKUP(K21366,'Base -Receita-Despesa'!$B:$AS,1,FALSE)</f>
        <v>Materiais</v>
      </c>
    </row>
    <row r="21367" spans="1:12" x14ac:dyDescent="0.3">
      <c r="A21367" s="286" t="str">
        <f t="shared" ref="A21367:A21430" si="668">IF(K21367="NÃO ENCONTRADO",0,RIGHT(D21367,4))</f>
        <v>2020</v>
      </c>
      <c r="B21367" s="205" t="s">
        <v>691</v>
      </c>
      <c r="C21367" s="205" t="s">
        <v>692</v>
      </c>
      <c r="D21367" s="72" t="str">
        <f t="shared" si="667"/>
        <v>nov/2020</v>
      </c>
      <c r="E21367" s="206">
        <v>44155</v>
      </c>
      <c r="F21367" s="205">
        <v>133230</v>
      </c>
      <c r="G21367" s="205" t="s">
        <v>287</v>
      </c>
      <c r="H21367" s="207" t="s">
        <v>178</v>
      </c>
      <c r="I21367" s="207" t="s">
        <v>241</v>
      </c>
      <c r="J21367" s="207">
        <v>-137</v>
      </c>
      <c r="K21367" s="79" t="str">
        <f>IFERROR(IFERROR(VLOOKUP(I21367,'DE-PARA'!B:D,3,0),VLOOKUP(I21367,'DE-PARA'!C:D,2,0)),"NÃO ENCONTRADO")</f>
        <v>Materiais</v>
      </c>
      <c r="L21367" s="56" t="str">
        <f>VLOOKUP(K21367,'Base -Receita-Despesa'!$B:$AS,1,FALSE)</f>
        <v>Materiais</v>
      </c>
    </row>
    <row r="21368" spans="1:12" x14ac:dyDescent="0.3">
      <c r="A21368" s="286" t="str">
        <f t="shared" si="668"/>
        <v>2020</v>
      </c>
      <c r="B21368" s="205" t="s">
        <v>691</v>
      </c>
      <c r="C21368" s="205" t="s">
        <v>692</v>
      </c>
      <c r="D21368" s="72" t="str">
        <f t="shared" si="667"/>
        <v>nov/2020</v>
      </c>
      <c r="E21368" s="206">
        <v>44155</v>
      </c>
      <c r="F21368" s="205">
        <v>135031</v>
      </c>
      <c r="G21368" s="205" t="s">
        <v>287</v>
      </c>
      <c r="H21368" s="207" t="s">
        <v>178</v>
      </c>
      <c r="I21368" s="207" t="s">
        <v>241</v>
      </c>
      <c r="J21368" s="208">
        <v>-4891</v>
      </c>
      <c r="K21368" s="79" t="str">
        <f>IFERROR(IFERROR(VLOOKUP(I21368,'DE-PARA'!B:D,3,0),VLOOKUP(I21368,'DE-PARA'!C:D,2,0)),"NÃO ENCONTRADO")</f>
        <v>Materiais</v>
      </c>
      <c r="L21368" s="56" t="str">
        <f>VLOOKUP(K21368,'Base -Receita-Despesa'!$B:$AS,1,FALSE)</f>
        <v>Materiais</v>
      </c>
    </row>
    <row r="21369" spans="1:12" x14ac:dyDescent="0.3">
      <c r="A21369" s="286" t="str">
        <f t="shared" si="668"/>
        <v>2020</v>
      </c>
      <c r="B21369" s="205" t="s">
        <v>691</v>
      </c>
      <c r="C21369" s="205" t="s">
        <v>692</v>
      </c>
      <c r="D21369" s="72" t="str">
        <f t="shared" si="667"/>
        <v>nov/2020</v>
      </c>
      <c r="E21369" s="206">
        <v>44155</v>
      </c>
      <c r="F21369" s="205">
        <v>135098</v>
      </c>
      <c r="G21369" s="205" t="s">
        <v>287</v>
      </c>
      <c r="H21369" s="207" t="s">
        <v>178</v>
      </c>
      <c r="I21369" s="207" t="s">
        <v>240</v>
      </c>
      <c r="J21369" s="208">
        <v>-15960</v>
      </c>
      <c r="K21369" s="79" t="str">
        <f>IFERROR(IFERROR(VLOOKUP(I21369,'DE-PARA'!B:D,3,0),VLOOKUP(I21369,'DE-PARA'!C:D,2,0)),"NÃO ENCONTRADO")</f>
        <v>Materiais</v>
      </c>
      <c r="L21369" s="56" t="str">
        <f>VLOOKUP(K21369,'Base -Receita-Despesa'!$B:$AS,1,FALSE)</f>
        <v>Materiais</v>
      </c>
    </row>
    <row r="21370" spans="1:12" x14ac:dyDescent="0.3">
      <c r="A21370" s="286" t="str">
        <f t="shared" si="668"/>
        <v>2020</v>
      </c>
      <c r="B21370" s="205" t="s">
        <v>691</v>
      </c>
      <c r="C21370" s="205" t="s">
        <v>692</v>
      </c>
      <c r="D21370" s="72" t="str">
        <f t="shared" si="667"/>
        <v>nov/2020</v>
      </c>
      <c r="E21370" s="206">
        <v>44155</v>
      </c>
      <c r="F21370" s="205">
        <v>134997</v>
      </c>
      <c r="G21370" s="205" t="s">
        <v>287</v>
      </c>
      <c r="H21370" s="207" t="s">
        <v>178</v>
      </c>
      <c r="I21370" s="207" t="s">
        <v>241</v>
      </c>
      <c r="J21370" s="207">
        <v>-374.4</v>
      </c>
      <c r="K21370" s="79" t="str">
        <f>IFERROR(IFERROR(VLOOKUP(I21370,'DE-PARA'!B:D,3,0),VLOOKUP(I21370,'DE-PARA'!C:D,2,0)),"NÃO ENCONTRADO")</f>
        <v>Materiais</v>
      </c>
      <c r="L21370" s="56" t="str">
        <f>VLOOKUP(K21370,'Base -Receita-Despesa'!$B:$AS,1,FALSE)</f>
        <v>Materiais</v>
      </c>
    </row>
    <row r="21371" spans="1:12" x14ac:dyDescent="0.3">
      <c r="A21371" s="286" t="str">
        <f t="shared" si="668"/>
        <v>2020</v>
      </c>
      <c r="B21371" s="205" t="s">
        <v>691</v>
      </c>
      <c r="C21371" s="205" t="s">
        <v>692</v>
      </c>
      <c r="D21371" s="72" t="str">
        <f t="shared" si="667"/>
        <v>nov/2020</v>
      </c>
      <c r="E21371" s="206">
        <v>44155</v>
      </c>
      <c r="F21371" s="205">
        <v>133396</v>
      </c>
      <c r="G21371" s="205" t="s">
        <v>287</v>
      </c>
      <c r="H21371" s="207" t="s">
        <v>178</v>
      </c>
      <c r="I21371" s="207" t="s">
        <v>241</v>
      </c>
      <c r="J21371" s="208">
        <v>-5035</v>
      </c>
      <c r="K21371" s="79" t="str">
        <f>IFERROR(IFERROR(VLOOKUP(I21371,'DE-PARA'!B:D,3,0),VLOOKUP(I21371,'DE-PARA'!C:D,2,0)),"NÃO ENCONTRADO")</f>
        <v>Materiais</v>
      </c>
      <c r="L21371" s="56" t="str">
        <f>VLOOKUP(K21371,'Base -Receita-Despesa'!$B:$AS,1,FALSE)</f>
        <v>Materiais</v>
      </c>
    </row>
    <row r="21372" spans="1:12" x14ac:dyDescent="0.3">
      <c r="A21372" s="286" t="str">
        <f t="shared" si="668"/>
        <v>2020</v>
      </c>
      <c r="B21372" s="205" t="s">
        <v>691</v>
      </c>
      <c r="C21372" s="205" t="s">
        <v>692</v>
      </c>
      <c r="D21372" s="72" t="str">
        <f t="shared" si="667"/>
        <v>nov/2020</v>
      </c>
      <c r="E21372" s="206">
        <v>44155</v>
      </c>
      <c r="F21372" s="205">
        <v>1122</v>
      </c>
      <c r="G21372" s="205" t="s">
        <v>287</v>
      </c>
      <c r="H21372" s="207" t="s">
        <v>2196</v>
      </c>
      <c r="I21372" s="207" t="s">
        <v>146</v>
      </c>
      <c r="J21372" s="208">
        <v>-8000</v>
      </c>
      <c r="K21372" s="79" t="str">
        <f>IFERROR(IFERROR(VLOOKUP(I21372,'DE-PARA'!B:D,3,0),VLOOKUP(I21372,'DE-PARA'!C:D,2,0)),"NÃO ENCONTRADO")</f>
        <v>Serviços</v>
      </c>
      <c r="L21372" s="56" t="str">
        <f>VLOOKUP(K21372,'Base -Receita-Despesa'!$B:$AS,1,FALSE)</f>
        <v>Serviços</v>
      </c>
    </row>
    <row r="21373" spans="1:12" x14ac:dyDescent="0.3">
      <c r="A21373" s="286" t="str">
        <f t="shared" si="668"/>
        <v>2020</v>
      </c>
      <c r="B21373" s="205" t="s">
        <v>691</v>
      </c>
      <c r="C21373" s="205" t="s">
        <v>692</v>
      </c>
      <c r="D21373" s="72" t="str">
        <f t="shared" si="667"/>
        <v>nov/2020</v>
      </c>
      <c r="E21373" s="206">
        <v>44155</v>
      </c>
      <c r="F21373" s="205">
        <v>197216</v>
      </c>
      <c r="G21373" s="205" t="s">
        <v>313</v>
      </c>
      <c r="H21373" s="207" t="s">
        <v>1036</v>
      </c>
      <c r="I21373" s="207" t="s">
        <v>242</v>
      </c>
      <c r="J21373" s="207">
        <v>-333.3</v>
      </c>
      <c r="K21373" s="79" t="str">
        <f>IFERROR(IFERROR(VLOOKUP(I21373,'DE-PARA'!B:D,3,0),VLOOKUP(I21373,'DE-PARA'!C:D,2,0)),"NÃO ENCONTRADO")</f>
        <v>Materiais</v>
      </c>
      <c r="L21373" s="56" t="str">
        <f>VLOOKUP(K21373,'Base -Receita-Despesa'!$B:$AS,1,FALSE)</f>
        <v>Materiais</v>
      </c>
    </row>
    <row r="21374" spans="1:12" x14ac:dyDescent="0.3">
      <c r="A21374" s="286" t="str">
        <f t="shared" si="668"/>
        <v>2020</v>
      </c>
      <c r="B21374" s="205" t="s">
        <v>691</v>
      </c>
      <c r="C21374" s="205" t="s">
        <v>692</v>
      </c>
      <c r="D21374" s="72" t="str">
        <f t="shared" si="667"/>
        <v>nov/2020</v>
      </c>
      <c r="E21374" s="206">
        <v>44155</v>
      </c>
      <c r="F21374" s="205">
        <v>197215</v>
      </c>
      <c r="G21374" s="205" t="s">
        <v>313</v>
      </c>
      <c r="H21374" s="207" t="s">
        <v>1036</v>
      </c>
      <c r="I21374" s="207" t="s">
        <v>243</v>
      </c>
      <c r="J21374" s="208">
        <v>-1107.3900000000001</v>
      </c>
      <c r="K21374" s="79" t="str">
        <f>IFERROR(IFERROR(VLOOKUP(I21374,'DE-PARA'!B:D,3,0),VLOOKUP(I21374,'DE-PARA'!C:D,2,0)),"NÃO ENCONTRADO")</f>
        <v>Materiais</v>
      </c>
      <c r="L21374" s="56" t="str">
        <f>VLOOKUP(K21374,'Base -Receita-Despesa'!$B:$AS,1,FALSE)</f>
        <v>Materiais</v>
      </c>
    </row>
    <row r="21375" spans="1:12" x14ac:dyDescent="0.3">
      <c r="A21375" s="286" t="str">
        <f t="shared" si="668"/>
        <v>2020</v>
      </c>
      <c r="B21375" s="205" t="s">
        <v>691</v>
      </c>
      <c r="C21375" s="205" t="s">
        <v>692</v>
      </c>
      <c r="D21375" s="72" t="str">
        <f t="shared" si="667"/>
        <v>nov/2020</v>
      </c>
      <c r="E21375" s="206">
        <v>44155</v>
      </c>
      <c r="F21375" s="205">
        <v>1358153</v>
      </c>
      <c r="G21375" s="205" t="s">
        <v>287</v>
      </c>
      <c r="H21375" s="207" t="s">
        <v>3084</v>
      </c>
      <c r="I21375" s="207" t="s">
        <v>240</v>
      </c>
      <c r="J21375" s="208">
        <v>-10514.29</v>
      </c>
      <c r="K21375" s="79" t="str">
        <f>IFERROR(IFERROR(VLOOKUP(I21375,'DE-PARA'!B:D,3,0),VLOOKUP(I21375,'DE-PARA'!C:D,2,0)),"NÃO ENCONTRADO")</f>
        <v>Materiais</v>
      </c>
      <c r="L21375" s="56" t="str">
        <f>VLOOKUP(K21375,'Base -Receita-Despesa'!$B:$AS,1,FALSE)</f>
        <v>Materiais</v>
      </c>
    </row>
    <row r="21376" spans="1:12" x14ac:dyDescent="0.3">
      <c r="A21376" s="286" t="str">
        <f t="shared" si="668"/>
        <v>2020</v>
      </c>
      <c r="B21376" s="205" t="s">
        <v>691</v>
      </c>
      <c r="C21376" s="205" t="s">
        <v>692</v>
      </c>
      <c r="D21376" s="72" t="str">
        <f t="shared" si="667"/>
        <v>nov/2020</v>
      </c>
      <c r="E21376" s="206">
        <v>44155</v>
      </c>
      <c r="F21376" s="205">
        <v>1356709</v>
      </c>
      <c r="G21376" s="205" t="s">
        <v>287</v>
      </c>
      <c r="H21376" s="207" t="s">
        <v>3084</v>
      </c>
      <c r="I21376" s="207" t="s">
        <v>240</v>
      </c>
      <c r="J21376" s="207">
        <v>-707.15</v>
      </c>
      <c r="K21376" s="79" t="str">
        <f>IFERROR(IFERROR(VLOOKUP(I21376,'DE-PARA'!B:D,3,0),VLOOKUP(I21376,'DE-PARA'!C:D,2,0)),"NÃO ENCONTRADO")</f>
        <v>Materiais</v>
      </c>
      <c r="L21376" s="56" t="str">
        <f>VLOOKUP(K21376,'Base -Receita-Despesa'!$B:$AS,1,FALSE)</f>
        <v>Materiais</v>
      </c>
    </row>
    <row r="21377" spans="1:12" x14ac:dyDescent="0.3">
      <c r="A21377" s="286" t="str">
        <f t="shared" si="668"/>
        <v>2020</v>
      </c>
      <c r="B21377" s="205" t="s">
        <v>691</v>
      </c>
      <c r="C21377" s="205" t="s">
        <v>692</v>
      </c>
      <c r="D21377" s="72" t="str">
        <f t="shared" si="667"/>
        <v>nov/2020</v>
      </c>
      <c r="E21377" s="206">
        <v>44155</v>
      </c>
      <c r="F21377" s="205">
        <v>1357855</v>
      </c>
      <c r="G21377" s="205" t="s">
        <v>287</v>
      </c>
      <c r="H21377" s="207" t="s">
        <v>3084</v>
      </c>
      <c r="I21377" s="207" t="s">
        <v>240</v>
      </c>
      <c r="J21377" s="208">
        <v>-35550</v>
      </c>
      <c r="K21377" s="79" t="str">
        <f>IFERROR(IFERROR(VLOOKUP(I21377,'DE-PARA'!B:D,3,0),VLOOKUP(I21377,'DE-PARA'!C:D,2,0)),"NÃO ENCONTRADO")</f>
        <v>Materiais</v>
      </c>
      <c r="L21377" s="56" t="str">
        <f>VLOOKUP(K21377,'Base -Receita-Despesa'!$B:$AS,1,FALSE)</f>
        <v>Materiais</v>
      </c>
    </row>
    <row r="21378" spans="1:12" x14ac:dyDescent="0.3">
      <c r="A21378" s="286" t="str">
        <f t="shared" si="668"/>
        <v>2020</v>
      </c>
      <c r="B21378" s="205" t="s">
        <v>691</v>
      </c>
      <c r="C21378" s="205" t="s">
        <v>692</v>
      </c>
      <c r="D21378" s="72" t="str">
        <f t="shared" si="667"/>
        <v>nov/2020</v>
      </c>
      <c r="E21378" s="206">
        <v>44155</v>
      </c>
      <c r="F21378" s="205">
        <v>1264627</v>
      </c>
      <c r="G21378" s="205" t="s">
        <v>287</v>
      </c>
      <c r="H21378" s="207" t="s">
        <v>389</v>
      </c>
      <c r="I21378" s="207" t="s">
        <v>241</v>
      </c>
      <c r="J21378" s="208">
        <v>-2335.8000000000002</v>
      </c>
      <c r="K21378" s="79" t="str">
        <f>IFERROR(IFERROR(VLOOKUP(I21378,'DE-PARA'!B:D,3,0),VLOOKUP(I21378,'DE-PARA'!C:D,2,0)),"NÃO ENCONTRADO")</f>
        <v>Materiais</v>
      </c>
      <c r="L21378" s="56" t="str">
        <f>VLOOKUP(K21378,'Base -Receita-Despesa'!$B:$AS,1,FALSE)</f>
        <v>Materiais</v>
      </c>
    </row>
    <row r="21379" spans="1:12" x14ac:dyDescent="0.3">
      <c r="A21379" s="286" t="str">
        <f t="shared" si="668"/>
        <v>2020</v>
      </c>
      <c r="B21379" s="205" t="s">
        <v>691</v>
      </c>
      <c r="C21379" s="205" t="s">
        <v>692</v>
      </c>
      <c r="D21379" s="72" t="str">
        <f t="shared" si="667"/>
        <v>nov/2020</v>
      </c>
      <c r="E21379" s="206">
        <v>44155</v>
      </c>
      <c r="F21379" s="205">
        <v>1268577</v>
      </c>
      <c r="G21379" s="205" t="s">
        <v>317</v>
      </c>
      <c r="H21379" s="207" t="s">
        <v>389</v>
      </c>
      <c r="I21379" s="207" t="s">
        <v>241</v>
      </c>
      <c r="J21379" s="208">
        <v>-5092.59</v>
      </c>
      <c r="K21379" s="79" t="str">
        <f>IFERROR(IFERROR(VLOOKUP(I21379,'DE-PARA'!B:D,3,0),VLOOKUP(I21379,'DE-PARA'!C:D,2,0)),"NÃO ENCONTRADO")</f>
        <v>Materiais</v>
      </c>
      <c r="L21379" s="56" t="str">
        <f>VLOOKUP(K21379,'Base -Receita-Despesa'!$B:$AS,1,FALSE)</f>
        <v>Materiais</v>
      </c>
    </row>
    <row r="21380" spans="1:12" x14ac:dyDescent="0.3">
      <c r="A21380" s="286" t="str">
        <f t="shared" si="668"/>
        <v>2020</v>
      </c>
      <c r="B21380" s="205" t="s">
        <v>691</v>
      </c>
      <c r="C21380" s="205" t="s">
        <v>692</v>
      </c>
      <c r="D21380" s="72" t="str">
        <f t="shared" ref="D21380:D21443" si="669">TEXT(E21380,"mmm/aaaa")</f>
        <v>nov/2020</v>
      </c>
      <c r="E21380" s="206">
        <v>44155</v>
      </c>
      <c r="F21380" s="205">
        <v>1268578</v>
      </c>
      <c r="G21380" s="205" t="s">
        <v>317</v>
      </c>
      <c r="H21380" s="207" t="s">
        <v>389</v>
      </c>
      <c r="I21380" s="207" t="s">
        <v>241</v>
      </c>
      <c r="J21380" s="208">
        <v>-5464.94</v>
      </c>
      <c r="K21380" s="79" t="str">
        <f>IFERROR(IFERROR(VLOOKUP(I21380,'DE-PARA'!B:D,3,0),VLOOKUP(I21380,'DE-PARA'!C:D,2,0)),"NÃO ENCONTRADO")</f>
        <v>Materiais</v>
      </c>
      <c r="L21380" s="56" t="str">
        <f>VLOOKUP(K21380,'Base -Receita-Despesa'!$B:$AS,1,FALSE)</f>
        <v>Materiais</v>
      </c>
    </row>
    <row r="21381" spans="1:12" x14ac:dyDescent="0.3">
      <c r="A21381" s="286" t="str">
        <f t="shared" si="668"/>
        <v>2020</v>
      </c>
      <c r="B21381" s="205" t="s">
        <v>691</v>
      </c>
      <c r="C21381" s="205" t="s">
        <v>692</v>
      </c>
      <c r="D21381" s="72" t="str">
        <f t="shared" si="669"/>
        <v>nov/2020</v>
      </c>
      <c r="E21381" s="206">
        <v>44155</v>
      </c>
      <c r="F21381" s="205">
        <v>1249319</v>
      </c>
      <c r="G21381" s="205" t="s">
        <v>293</v>
      </c>
      <c r="H21381" s="207" t="s">
        <v>389</v>
      </c>
      <c r="I21381" s="207" t="s">
        <v>241</v>
      </c>
      <c r="J21381" s="208">
        <v>-1546.03</v>
      </c>
      <c r="K21381" s="79" t="str">
        <f>IFERROR(IFERROR(VLOOKUP(I21381,'DE-PARA'!B:D,3,0),VLOOKUP(I21381,'DE-PARA'!C:D,2,0)),"NÃO ENCONTRADO")</f>
        <v>Materiais</v>
      </c>
      <c r="L21381" s="56" t="str">
        <f>VLOOKUP(K21381,'Base -Receita-Despesa'!$B:$AS,1,FALSE)</f>
        <v>Materiais</v>
      </c>
    </row>
    <row r="21382" spans="1:12" x14ac:dyDescent="0.3">
      <c r="A21382" s="286" t="str">
        <f t="shared" si="668"/>
        <v>2020</v>
      </c>
      <c r="B21382" s="205" t="s">
        <v>691</v>
      </c>
      <c r="C21382" s="205" t="s">
        <v>692</v>
      </c>
      <c r="D21382" s="72" t="str">
        <f t="shared" si="669"/>
        <v>nov/2020</v>
      </c>
      <c r="E21382" s="206">
        <v>44155</v>
      </c>
      <c r="F21382" s="205">
        <v>1242384</v>
      </c>
      <c r="G21382" s="205" t="s">
        <v>293</v>
      </c>
      <c r="H21382" s="207" t="s">
        <v>389</v>
      </c>
      <c r="I21382" s="207" t="s">
        <v>245</v>
      </c>
      <c r="J21382" s="207">
        <v>-574</v>
      </c>
      <c r="K21382" s="79" t="str">
        <f>IFERROR(IFERROR(VLOOKUP(I21382,'DE-PARA'!B:D,3,0),VLOOKUP(I21382,'DE-PARA'!C:D,2,0)),"NÃO ENCONTRADO")</f>
        <v>Materiais</v>
      </c>
      <c r="L21382" s="56" t="str">
        <f>VLOOKUP(K21382,'Base -Receita-Despesa'!$B:$AS,1,FALSE)</f>
        <v>Materiais</v>
      </c>
    </row>
    <row r="21383" spans="1:12" x14ac:dyDescent="0.3">
      <c r="A21383" s="286" t="str">
        <f t="shared" si="668"/>
        <v>2020</v>
      </c>
      <c r="B21383" s="205" t="s">
        <v>691</v>
      </c>
      <c r="C21383" s="205" t="s">
        <v>692</v>
      </c>
      <c r="D21383" s="72" t="str">
        <f t="shared" si="669"/>
        <v>nov/2020</v>
      </c>
      <c r="E21383" s="206">
        <v>44155</v>
      </c>
      <c r="F21383" s="205">
        <v>1261117</v>
      </c>
      <c r="G21383" s="205" t="s">
        <v>313</v>
      </c>
      <c r="H21383" s="207" t="s">
        <v>389</v>
      </c>
      <c r="I21383" s="207" t="s">
        <v>241</v>
      </c>
      <c r="J21383" s="208">
        <v>-5766.84</v>
      </c>
      <c r="K21383" s="79" t="str">
        <f>IFERROR(IFERROR(VLOOKUP(I21383,'DE-PARA'!B:D,3,0),VLOOKUP(I21383,'DE-PARA'!C:D,2,0)),"NÃO ENCONTRADO")</f>
        <v>Materiais</v>
      </c>
      <c r="L21383" s="56" t="str">
        <f>VLOOKUP(K21383,'Base -Receita-Despesa'!$B:$AS,1,FALSE)</f>
        <v>Materiais</v>
      </c>
    </row>
    <row r="21384" spans="1:12" x14ac:dyDescent="0.3">
      <c r="A21384" s="286" t="str">
        <f t="shared" si="668"/>
        <v>2020</v>
      </c>
      <c r="B21384" s="205" t="s">
        <v>691</v>
      </c>
      <c r="C21384" s="205" t="s">
        <v>692</v>
      </c>
      <c r="D21384" s="72" t="str">
        <f t="shared" si="669"/>
        <v>nov/2020</v>
      </c>
      <c r="E21384" s="206">
        <v>44155</v>
      </c>
      <c r="F21384" s="205">
        <v>1261117</v>
      </c>
      <c r="G21384" s="205" t="s">
        <v>293</v>
      </c>
      <c r="H21384" s="207" t="s">
        <v>389</v>
      </c>
      <c r="I21384" s="207" t="s">
        <v>241</v>
      </c>
      <c r="J21384" s="208">
        <v>-5941.6</v>
      </c>
      <c r="K21384" s="79" t="str">
        <f>IFERROR(IFERROR(VLOOKUP(I21384,'DE-PARA'!B:D,3,0),VLOOKUP(I21384,'DE-PARA'!C:D,2,0)),"NÃO ENCONTRADO")</f>
        <v>Materiais</v>
      </c>
      <c r="L21384" s="56" t="str">
        <f>VLOOKUP(K21384,'Base -Receita-Despesa'!$B:$AS,1,FALSE)</f>
        <v>Materiais</v>
      </c>
    </row>
    <row r="21385" spans="1:12" x14ac:dyDescent="0.3">
      <c r="A21385" s="286" t="str">
        <f t="shared" si="668"/>
        <v>2020</v>
      </c>
      <c r="B21385" s="205" t="s">
        <v>691</v>
      </c>
      <c r="C21385" s="205" t="s">
        <v>692</v>
      </c>
      <c r="D21385" s="72" t="str">
        <f t="shared" si="669"/>
        <v>nov/2020</v>
      </c>
      <c r="E21385" s="206">
        <v>44155</v>
      </c>
      <c r="F21385" s="205">
        <v>906770</v>
      </c>
      <c r="G21385" s="205" t="s">
        <v>313</v>
      </c>
      <c r="H21385" s="207" t="s">
        <v>3061</v>
      </c>
      <c r="I21385" s="207" t="s">
        <v>240</v>
      </c>
      <c r="J21385" s="208">
        <v>-2079.9299999999998</v>
      </c>
      <c r="K21385" s="79" t="str">
        <f>IFERROR(IFERROR(VLOOKUP(I21385,'DE-PARA'!B:D,3,0),VLOOKUP(I21385,'DE-PARA'!C:D,2,0)),"NÃO ENCONTRADO")</f>
        <v>Materiais</v>
      </c>
      <c r="L21385" s="56" t="str">
        <f>VLOOKUP(K21385,'Base -Receita-Despesa'!$B:$AS,1,FALSE)</f>
        <v>Materiais</v>
      </c>
    </row>
    <row r="21386" spans="1:12" x14ac:dyDescent="0.3">
      <c r="A21386" s="286" t="str">
        <f t="shared" si="668"/>
        <v>2020</v>
      </c>
      <c r="B21386" s="205" t="s">
        <v>691</v>
      </c>
      <c r="C21386" s="205" t="s">
        <v>692</v>
      </c>
      <c r="D21386" s="72" t="str">
        <f t="shared" si="669"/>
        <v>nov/2020</v>
      </c>
      <c r="E21386" s="206">
        <v>44155</v>
      </c>
      <c r="F21386" s="205">
        <v>907527</v>
      </c>
      <c r="G21386" s="205" t="s">
        <v>313</v>
      </c>
      <c r="H21386" s="207" t="s">
        <v>3061</v>
      </c>
      <c r="I21386" s="207" t="s">
        <v>240</v>
      </c>
      <c r="J21386" s="208">
        <v>-1125</v>
      </c>
      <c r="K21386" s="79" t="str">
        <f>IFERROR(IFERROR(VLOOKUP(I21386,'DE-PARA'!B:D,3,0),VLOOKUP(I21386,'DE-PARA'!C:D,2,0)),"NÃO ENCONTRADO")</f>
        <v>Materiais</v>
      </c>
      <c r="L21386" s="56" t="str">
        <f>VLOOKUP(K21386,'Base -Receita-Despesa'!$B:$AS,1,FALSE)</f>
        <v>Materiais</v>
      </c>
    </row>
    <row r="21387" spans="1:12" x14ac:dyDescent="0.3">
      <c r="A21387" s="286" t="str">
        <f t="shared" si="668"/>
        <v>2020</v>
      </c>
      <c r="B21387" s="205" t="s">
        <v>691</v>
      </c>
      <c r="C21387" s="205" t="s">
        <v>692</v>
      </c>
      <c r="D21387" s="72" t="str">
        <f t="shared" si="669"/>
        <v>nov/2020</v>
      </c>
      <c r="E21387" s="206">
        <v>44155</v>
      </c>
      <c r="F21387" s="205">
        <v>907526</v>
      </c>
      <c r="G21387" s="205" t="s">
        <v>313</v>
      </c>
      <c r="H21387" s="207" t="s">
        <v>3061</v>
      </c>
      <c r="I21387" s="207" t="s">
        <v>241</v>
      </c>
      <c r="J21387" s="208">
        <v>-2213.0700000000002</v>
      </c>
      <c r="K21387" s="79" t="str">
        <f>IFERROR(IFERROR(VLOOKUP(I21387,'DE-PARA'!B:D,3,0),VLOOKUP(I21387,'DE-PARA'!C:D,2,0)),"NÃO ENCONTRADO")</f>
        <v>Materiais</v>
      </c>
      <c r="L21387" s="56" t="str">
        <f>VLOOKUP(K21387,'Base -Receita-Despesa'!$B:$AS,1,FALSE)</f>
        <v>Materiais</v>
      </c>
    </row>
    <row r="21388" spans="1:12" x14ac:dyDescent="0.3">
      <c r="A21388" s="286" t="str">
        <f t="shared" si="668"/>
        <v>2020</v>
      </c>
      <c r="B21388" s="205" t="s">
        <v>691</v>
      </c>
      <c r="C21388" s="205" t="s">
        <v>692</v>
      </c>
      <c r="D21388" s="72" t="str">
        <f t="shared" si="669"/>
        <v>nov/2020</v>
      </c>
      <c r="E21388" s="206">
        <v>44155</v>
      </c>
      <c r="F21388" s="205">
        <v>906766</v>
      </c>
      <c r="G21388" s="205" t="s">
        <v>289</v>
      </c>
      <c r="H21388" s="207" t="s">
        <v>3061</v>
      </c>
      <c r="I21388" s="207" t="s">
        <v>241</v>
      </c>
      <c r="J21388" s="208">
        <v>-1995.68</v>
      </c>
      <c r="K21388" s="79" t="str">
        <f>IFERROR(IFERROR(VLOOKUP(I21388,'DE-PARA'!B:D,3,0),VLOOKUP(I21388,'DE-PARA'!C:D,2,0)),"NÃO ENCONTRADO")</f>
        <v>Materiais</v>
      </c>
      <c r="L21388" s="56" t="str">
        <f>VLOOKUP(K21388,'Base -Receita-Despesa'!$B:$AS,1,FALSE)</f>
        <v>Materiais</v>
      </c>
    </row>
    <row r="21389" spans="1:12" x14ac:dyDescent="0.3">
      <c r="A21389" s="286" t="str">
        <f t="shared" si="668"/>
        <v>2020</v>
      </c>
      <c r="B21389" s="205" t="s">
        <v>691</v>
      </c>
      <c r="C21389" s="205" t="s">
        <v>692</v>
      </c>
      <c r="D21389" s="72" t="str">
        <f t="shared" si="669"/>
        <v>nov/2020</v>
      </c>
      <c r="E21389" s="206">
        <v>44155</v>
      </c>
      <c r="F21389" s="205">
        <v>906770</v>
      </c>
      <c r="G21389" s="205" t="s">
        <v>293</v>
      </c>
      <c r="H21389" s="207" t="s">
        <v>3061</v>
      </c>
      <c r="I21389" s="207" t="s">
        <v>240</v>
      </c>
      <c r="J21389" s="208">
        <v>-2079.92</v>
      </c>
      <c r="K21389" s="79" t="str">
        <f>IFERROR(IFERROR(VLOOKUP(I21389,'DE-PARA'!B:D,3,0),VLOOKUP(I21389,'DE-PARA'!C:D,2,0)),"NÃO ENCONTRADO")</f>
        <v>Materiais</v>
      </c>
      <c r="L21389" s="56" t="str">
        <f>VLOOKUP(K21389,'Base -Receita-Despesa'!$B:$AS,1,FALSE)</f>
        <v>Materiais</v>
      </c>
    </row>
    <row r="21390" spans="1:12" x14ac:dyDescent="0.3">
      <c r="A21390" s="286" t="str">
        <f t="shared" si="668"/>
        <v>2020</v>
      </c>
      <c r="B21390" s="205" t="s">
        <v>691</v>
      </c>
      <c r="C21390" s="205" t="s">
        <v>692</v>
      </c>
      <c r="D21390" s="72" t="str">
        <f t="shared" si="669"/>
        <v>nov/2020</v>
      </c>
      <c r="E21390" s="206">
        <v>44155</v>
      </c>
      <c r="F21390" s="205">
        <v>2052</v>
      </c>
      <c r="G21390" s="205" t="s">
        <v>287</v>
      </c>
      <c r="H21390" s="207" t="s">
        <v>3330</v>
      </c>
      <c r="I21390" s="207" t="s">
        <v>167</v>
      </c>
      <c r="J21390" s="207">
        <v>-970</v>
      </c>
      <c r="K21390" s="79" t="str">
        <f>IFERROR(IFERROR(VLOOKUP(I21390,'DE-PARA'!B:D,3,0),VLOOKUP(I21390,'DE-PARA'!C:D,2,0)),"NÃO ENCONTRADO")</f>
        <v>Materiais</v>
      </c>
      <c r="L21390" s="56" t="str">
        <f>VLOOKUP(K21390,'Base -Receita-Despesa'!$B:$AS,1,FALSE)</f>
        <v>Materiais</v>
      </c>
    </row>
    <row r="21391" spans="1:12" x14ac:dyDescent="0.3">
      <c r="A21391" s="286" t="str">
        <f t="shared" si="668"/>
        <v>2020</v>
      </c>
      <c r="B21391" s="205" t="s">
        <v>691</v>
      </c>
      <c r="C21391" s="205" t="s">
        <v>692</v>
      </c>
      <c r="D21391" s="72" t="str">
        <f t="shared" si="669"/>
        <v>nov/2020</v>
      </c>
      <c r="E21391" s="206">
        <v>44155</v>
      </c>
      <c r="F21391" s="205">
        <v>2053</v>
      </c>
      <c r="G21391" s="205" t="s">
        <v>287</v>
      </c>
      <c r="H21391" s="207" t="s">
        <v>3330</v>
      </c>
      <c r="I21391" s="207" t="s">
        <v>167</v>
      </c>
      <c r="J21391" s="207">
        <v>-522</v>
      </c>
      <c r="K21391" s="79" t="str">
        <f>IFERROR(IFERROR(VLOOKUP(I21391,'DE-PARA'!B:D,3,0),VLOOKUP(I21391,'DE-PARA'!C:D,2,0)),"NÃO ENCONTRADO")</f>
        <v>Materiais</v>
      </c>
      <c r="L21391" s="56" t="str">
        <f>VLOOKUP(K21391,'Base -Receita-Despesa'!$B:$AS,1,FALSE)</f>
        <v>Materiais</v>
      </c>
    </row>
    <row r="21392" spans="1:12" x14ac:dyDescent="0.3">
      <c r="A21392" s="286" t="str">
        <f t="shared" si="668"/>
        <v>2020</v>
      </c>
      <c r="B21392" s="205" t="s">
        <v>691</v>
      </c>
      <c r="C21392" s="205" t="s">
        <v>692</v>
      </c>
      <c r="D21392" s="72" t="str">
        <f t="shared" si="669"/>
        <v>nov/2020</v>
      </c>
      <c r="E21392" s="206">
        <v>44155</v>
      </c>
      <c r="F21392" s="205">
        <v>2051</v>
      </c>
      <c r="G21392" s="205" t="s">
        <v>287</v>
      </c>
      <c r="H21392" s="207" t="s">
        <v>3330</v>
      </c>
      <c r="I21392" s="207" t="s">
        <v>167</v>
      </c>
      <c r="J21392" s="207">
        <v>-35</v>
      </c>
      <c r="K21392" s="79" t="str">
        <f>IFERROR(IFERROR(VLOOKUP(I21392,'DE-PARA'!B:D,3,0),VLOOKUP(I21392,'DE-PARA'!C:D,2,0)),"NÃO ENCONTRADO")</f>
        <v>Materiais</v>
      </c>
      <c r="L21392" s="56" t="str">
        <f>VLOOKUP(K21392,'Base -Receita-Despesa'!$B:$AS,1,FALSE)</f>
        <v>Materiais</v>
      </c>
    </row>
    <row r="21393" spans="1:12" x14ac:dyDescent="0.3">
      <c r="A21393" s="286" t="str">
        <f t="shared" si="668"/>
        <v>2020</v>
      </c>
      <c r="B21393" s="205" t="s">
        <v>691</v>
      </c>
      <c r="C21393" s="205" t="s">
        <v>692</v>
      </c>
      <c r="D21393" s="72" t="str">
        <f t="shared" si="669"/>
        <v>nov/2020</v>
      </c>
      <c r="E21393" s="206">
        <v>44155</v>
      </c>
      <c r="F21393" s="205" t="s">
        <v>210</v>
      </c>
      <c r="G21393" s="205" t="s">
        <v>287</v>
      </c>
      <c r="H21393" s="207" t="s">
        <v>196</v>
      </c>
      <c r="I21393" s="207" t="s">
        <v>130</v>
      </c>
      <c r="J21393" s="207">
        <v>-10</v>
      </c>
      <c r="K21393" s="79" t="str">
        <f>IFERROR(IFERROR(VLOOKUP(I21393,'DE-PARA'!B:D,3,0),VLOOKUP(I21393,'DE-PARA'!C:D,2,0)),"NÃO ENCONTRADO")</f>
        <v>Outras Saídas</v>
      </c>
      <c r="L21393" s="56" t="str">
        <f>VLOOKUP(K21393,'Base -Receita-Despesa'!$B:$AS,1,FALSE)</f>
        <v>Outras Saídas</v>
      </c>
    </row>
    <row r="21394" spans="1:12" x14ac:dyDescent="0.3">
      <c r="A21394" s="286" t="str">
        <f t="shared" si="668"/>
        <v>2020</v>
      </c>
      <c r="B21394" s="205" t="s">
        <v>691</v>
      </c>
      <c r="C21394" s="205" t="s">
        <v>692</v>
      </c>
      <c r="D21394" s="72" t="str">
        <f t="shared" si="669"/>
        <v>nov/2020</v>
      </c>
      <c r="E21394" s="206">
        <v>44155</v>
      </c>
      <c r="F21394" s="205" t="s">
        <v>210</v>
      </c>
      <c r="G21394" s="205" t="s">
        <v>287</v>
      </c>
      <c r="H21394" s="207" t="s">
        <v>196</v>
      </c>
      <c r="I21394" s="207" t="s">
        <v>130</v>
      </c>
      <c r="J21394" s="207">
        <v>-10</v>
      </c>
      <c r="K21394" s="79" t="str">
        <f>IFERROR(IFERROR(VLOOKUP(I21394,'DE-PARA'!B:D,3,0),VLOOKUP(I21394,'DE-PARA'!C:D,2,0)),"NÃO ENCONTRADO")</f>
        <v>Outras Saídas</v>
      </c>
      <c r="L21394" s="56" t="str">
        <f>VLOOKUP(K21394,'Base -Receita-Despesa'!$B:$AS,1,FALSE)</f>
        <v>Outras Saídas</v>
      </c>
    </row>
    <row r="21395" spans="1:12" x14ac:dyDescent="0.3">
      <c r="A21395" s="286" t="str">
        <f t="shared" si="668"/>
        <v>2020</v>
      </c>
      <c r="B21395" s="205" t="s">
        <v>691</v>
      </c>
      <c r="C21395" s="205" t="s">
        <v>692</v>
      </c>
      <c r="D21395" s="72" t="str">
        <f t="shared" si="669"/>
        <v>nov/2020</v>
      </c>
      <c r="E21395" s="206">
        <v>44155</v>
      </c>
      <c r="F21395" s="205" t="s">
        <v>210</v>
      </c>
      <c r="G21395" s="205" t="s">
        <v>287</v>
      </c>
      <c r="H21395" s="207" t="s">
        <v>196</v>
      </c>
      <c r="I21395" s="207" t="s">
        <v>130</v>
      </c>
      <c r="J21395" s="207">
        <v>-10</v>
      </c>
      <c r="K21395" s="79" t="str">
        <f>IFERROR(IFERROR(VLOOKUP(I21395,'DE-PARA'!B:D,3,0),VLOOKUP(I21395,'DE-PARA'!C:D,2,0)),"NÃO ENCONTRADO")</f>
        <v>Outras Saídas</v>
      </c>
      <c r="L21395" s="56" t="str">
        <f>VLOOKUP(K21395,'Base -Receita-Despesa'!$B:$AS,1,FALSE)</f>
        <v>Outras Saídas</v>
      </c>
    </row>
    <row r="21396" spans="1:12" x14ac:dyDescent="0.3">
      <c r="A21396" s="286" t="str">
        <f t="shared" si="668"/>
        <v>2020</v>
      </c>
      <c r="B21396" s="205" t="s">
        <v>691</v>
      </c>
      <c r="C21396" s="205" t="s">
        <v>692</v>
      </c>
      <c r="D21396" s="72" t="str">
        <f t="shared" si="669"/>
        <v>nov/2020</v>
      </c>
      <c r="E21396" s="206">
        <v>44155</v>
      </c>
      <c r="F21396" s="205" t="s">
        <v>210</v>
      </c>
      <c r="G21396" s="205" t="s">
        <v>287</v>
      </c>
      <c r="H21396" s="207" t="s">
        <v>196</v>
      </c>
      <c r="I21396" s="207" t="s">
        <v>130</v>
      </c>
      <c r="J21396" s="207">
        <v>-10</v>
      </c>
      <c r="K21396" s="79" t="str">
        <f>IFERROR(IFERROR(VLOOKUP(I21396,'DE-PARA'!B:D,3,0),VLOOKUP(I21396,'DE-PARA'!C:D,2,0)),"NÃO ENCONTRADO")</f>
        <v>Outras Saídas</v>
      </c>
      <c r="L21396" s="56" t="str">
        <f>VLOOKUP(K21396,'Base -Receita-Despesa'!$B:$AS,1,FALSE)</f>
        <v>Outras Saídas</v>
      </c>
    </row>
    <row r="21397" spans="1:12" x14ac:dyDescent="0.3">
      <c r="A21397" s="286" t="str">
        <f t="shared" si="668"/>
        <v>2020</v>
      </c>
      <c r="B21397" s="205" t="s">
        <v>691</v>
      </c>
      <c r="C21397" s="205" t="s">
        <v>692</v>
      </c>
      <c r="D21397" s="72" t="str">
        <f t="shared" si="669"/>
        <v>nov/2020</v>
      </c>
      <c r="E21397" s="206">
        <v>44155</v>
      </c>
      <c r="F21397" s="205" t="s">
        <v>210</v>
      </c>
      <c r="G21397" s="205" t="s">
        <v>287</v>
      </c>
      <c r="H21397" s="207" t="s">
        <v>196</v>
      </c>
      <c r="I21397" s="207" t="s">
        <v>130</v>
      </c>
      <c r="J21397" s="207">
        <v>-10</v>
      </c>
      <c r="K21397" s="79" t="str">
        <f>IFERROR(IFERROR(VLOOKUP(I21397,'DE-PARA'!B:D,3,0),VLOOKUP(I21397,'DE-PARA'!C:D,2,0)),"NÃO ENCONTRADO")</f>
        <v>Outras Saídas</v>
      </c>
      <c r="L21397" s="56" t="str">
        <f>VLOOKUP(K21397,'Base -Receita-Despesa'!$B:$AS,1,FALSE)</f>
        <v>Outras Saídas</v>
      </c>
    </row>
    <row r="21398" spans="1:12" x14ac:dyDescent="0.3">
      <c r="A21398" s="286" t="str">
        <f t="shared" si="668"/>
        <v>2020</v>
      </c>
      <c r="B21398" s="205" t="s">
        <v>691</v>
      </c>
      <c r="C21398" s="205" t="s">
        <v>692</v>
      </c>
      <c r="D21398" s="72" t="str">
        <f t="shared" si="669"/>
        <v>nov/2020</v>
      </c>
      <c r="E21398" s="206">
        <v>44155</v>
      </c>
      <c r="F21398" s="205" t="s">
        <v>210</v>
      </c>
      <c r="G21398" s="205" t="s">
        <v>287</v>
      </c>
      <c r="H21398" s="207" t="s">
        <v>196</v>
      </c>
      <c r="I21398" s="207" t="s">
        <v>130</v>
      </c>
      <c r="J21398" s="207">
        <v>-10</v>
      </c>
      <c r="K21398" s="79" t="str">
        <f>IFERROR(IFERROR(VLOOKUP(I21398,'DE-PARA'!B:D,3,0),VLOOKUP(I21398,'DE-PARA'!C:D,2,0)),"NÃO ENCONTRADO")</f>
        <v>Outras Saídas</v>
      </c>
      <c r="L21398" s="56" t="str">
        <f>VLOOKUP(K21398,'Base -Receita-Despesa'!$B:$AS,1,FALSE)</f>
        <v>Outras Saídas</v>
      </c>
    </row>
    <row r="21399" spans="1:12" x14ac:dyDescent="0.3">
      <c r="A21399" s="286" t="str">
        <f t="shared" si="668"/>
        <v>2020</v>
      </c>
      <c r="B21399" s="205" t="s">
        <v>691</v>
      </c>
      <c r="C21399" s="205" t="s">
        <v>692</v>
      </c>
      <c r="D21399" s="72" t="str">
        <f t="shared" si="669"/>
        <v>nov/2020</v>
      </c>
      <c r="E21399" s="206">
        <v>44155</v>
      </c>
      <c r="F21399" s="205" t="s">
        <v>210</v>
      </c>
      <c r="G21399" s="205" t="s">
        <v>287</v>
      </c>
      <c r="H21399" s="207" t="s">
        <v>196</v>
      </c>
      <c r="I21399" s="207" t="s">
        <v>130</v>
      </c>
      <c r="J21399" s="207">
        <v>-10</v>
      </c>
      <c r="K21399" s="79" t="str">
        <f>IFERROR(IFERROR(VLOOKUP(I21399,'DE-PARA'!B:D,3,0),VLOOKUP(I21399,'DE-PARA'!C:D,2,0)),"NÃO ENCONTRADO")</f>
        <v>Outras Saídas</v>
      </c>
      <c r="L21399" s="56" t="str">
        <f>VLOOKUP(K21399,'Base -Receita-Despesa'!$B:$AS,1,FALSE)</f>
        <v>Outras Saídas</v>
      </c>
    </row>
    <row r="21400" spans="1:12" x14ac:dyDescent="0.3">
      <c r="A21400" s="286" t="str">
        <f t="shared" si="668"/>
        <v>2020</v>
      </c>
      <c r="B21400" s="205" t="s">
        <v>691</v>
      </c>
      <c r="C21400" s="205" t="s">
        <v>692</v>
      </c>
      <c r="D21400" s="72" t="str">
        <f t="shared" si="669"/>
        <v>nov/2020</v>
      </c>
      <c r="E21400" s="206">
        <v>44155</v>
      </c>
      <c r="F21400" s="205" t="s">
        <v>210</v>
      </c>
      <c r="G21400" s="205" t="s">
        <v>287</v>
      </c>
      <c r="H21400" s="207" t="s">
        <v>196</v>
      </c>
      <c r="I21400" s="207" t="s">
        <v>130</v>
      </c>
      <c r="J21400" s="207">
        <v>-10</v>
      </c>
      <c r="K21400" s="79" t="str">
        <f>IFERROR(IFERROR(VLOOKUP(I21400,'DE-PARA'!B:D,3,0),VLOOKUP(I21400,'DE-PARA'!C:D,2,0)),"NÃO ENCONTRADO")</f>
        <v>Outras Saídas</v>
      </c>
      <c r="L21400" s="56" t="str">
        <f>VLOOKUP(K21400,'Base -Receita-Despesa'!$B:$AS,1,FALSE)</f>
        <v>Outras Saídas</v>
      </c>
    </row>
    <row r="21401" spans="1:12" x14ac:dyDescent="0.3">
      <c r="A21401" s="286" t="str">
        <f t="shared" si="668"/>
        <v>2020</v>
      </c>
      <c r="B21401" s="205" t="s">
        <v>691</v>
      </c>
      <c r="C21401" s="205" t="s">
        <v>692</v>
      </c>
      <c r="D21401" s="72" t="str">
        <f t="shared" si="669"/>
        <v>nov/2020</v>
      </c>
      <c r="E21401" s="206">
        <v>44155</v>
      </c>
      <c r="F21401" s="205" t="s">
        <v>210</v>
      </c>
      <c r="G21401" s="205" t="s">
        <v>287</v>
      </c>
      <c r="H21401" s="207" t="s">
        <v>196</v>
      </c>
      <c r="I21401" s="207" t="s">
        <v>130</v>
      </c>
      <c r="J21401" s="207">
        <v>-10</v>
      </c>
      <c r="K21401" s="79" t="str">
        <f>IFERROR(IFERROR(VLOOKUP(I21401,'DE-PARA'!B:D,3,0),VLOOKUP(I21401,'DE-PARA'!C:D,2,0)),"NÃO ENCONTRADO")</f>
        <v>Outras Saídas</v>
      </c>
      <c r="L21401" s="56" t="str">
        <f>VLOOKUP(K21401,'Base -Receita-Despesa'!$B:$AS,1,FALSE)</f>
        <v>Outras Saídas</v>
      </c>
    </row>
    <row r="21402" spans="1:12" x14ac:dyDescent="0.3">
      <c r="A21402" s="286" t="str">
        <f t="shared" si="668"/>
        <v>2020</v>
      </c>
      <c r="B21402" s="205" t="s">
        <v>691</v>
      </c>
      <c r="C21402" s="205" t="s">
        <v>692</v>
      </c>
      <c r="D21402" s="72" t="str">
        <f t="shared" si="669"/>
        <v>nov/2020</v>
      </c>
      <c r="E21402" s="206">
        <v>44155</v>
      </c>
      <c r="F21402" s="205" t="s">
        <v>210</v>
      </c>
      <c r="G21402" s="205" t="s">
        <v>287</v>
      </c>
      <c r="H21402" s="207" t="s">
        <v>196</v>
      </c>
      <c r="I21402" s="207" t="s">
        <v>130</v>
      </c>
      <c r="J21402" s="207">
        <v>-10</v>
      </c>
      <c r="K21402" s="79" t="str">
        <f>IFERROR(IFERROR(VLOOKUP(I21402,'DE-PARA'!B:D,3,0),VLOOKUP(I21402,'DE-PARA'!C:D,2,0)),"NÃO ENCONTRADO")</f>
        <v>Outras Saídas</v>
      </c>
      <c r="L21402" s="56" t="str">
        <f>VLOOKUP(K21402,'Base -Receita-Despesa'!$B:$AS,1,FALSE)</f>
        <v>Outras Saídas</v>
      </c>
    </row>
    <row r="21403" spans="1:12" x14ac:dyDescent="0.3">
      <c r="A21403" s="286" t="str">
        <f t="shared" si="668"/>
        <v>2020</v>
      </c>
      <c r="B21403" s="205" t="s">
        <v>691</v>
      </c>
      <c r="C21403" s="205" t="s">
        <v>692</v>
      </c>
      <c r="D21403" s="72" t="str">
        <f t="shared" si="669"/>
        <v>nov/2020</v>
      </c>
      <c r="E21403" s="206">
        <v>44155</v>
      </c>
      <c r="F21403" s="205" t="s">
        <v>210</v>
      </c>
      <c r="G21403" s="205" t="s">
        <v>287</v>
      </c>
      <c r="H21403" s="207" t="s">
        <v>196</v>
      </c>
      <c r="I21403" s="207" t="s">
        <v>130</v>
      </c>
      <c r="J21403" s="207">
        <v>-10</v>
      </c>
      <c r="K21403" s="79" t="str">
        <f>IFERROR(IFERROR(VLOOKUP(I21403,'DE-PARA'!B:D,3,0),VLOOKUP(I21403,'DE-PARA'!C:D,2,0)),"NÃO ENCONTRADO")</f>
        <v>Outras Saídas</v>
      </c>
      <c r="L21403" s="56" t="str">
        <f>VLOOKUP(K21403,'Base -Receita-Despesa'!$B:$AS,1,FALSE)</f>
        <v>Outras Saídas</v>
      </c>
    </row>
    <row r="21404" spans="1:12" x14ac:dyDescent="0.3">
      <c r="A21404" s="286" t="str">
        <f t="shared" si="668"/>
        <v>2020</v>
      </c>
      <c r="B21404" s="205" t="s">
        <v>691</v>
      </c>
      <c r="C21404" s="205" t="s">
        <v>692</v>
      </c>
      <c r="D21404" s="72" t="str">
        <f t="shared" si="669"/>
        <v>nov/2020</v>
      </c>
      <c r="E21404" s="206">
        <v>44155</v>
      </c>
      <c r="F21404" s="205" t="s">
        <v>210</v>
      </c>
      <c r="G21404" s="205" t="s">
        <v>287</v>
      </c>
      <c r="H21404" s="207" t="s">
        <v>196</v>
      </c>
      <c r="I21404" s="207" t="s">
        <v>130</v>
      </c>
      <c r="J21404" s="207">
        <v>-10</v>
      </c>
      <c r="K21404" s="79" t="str">
        <f>IFERROR(IFERROR(VLOOKUP(I21404,'DE-PARA'!B:D,3,0),VLOOKUP(I21404,'DE-PARA'!C:D,2,0)),"NÃO ENCONTRADO")</f>
        <v>Outras Saídas</v>
      </c>
      <c r="L21404" s="56" t="str">
        <f>VLOOKUP(K21404,'Base -Receita-Despesa'!$B:$AS,1,FALSE)</f>
        <v>Outras Saídas</v>
      </c>
    </row>
    <row r="21405" spans="1:12" x14ac:dyDescent="0.3">
      <c r="A21405" s="286" t="str">
        <f t="shared" si="668"/>
        <v>2020</v>
      </c>
      <c r="B21405" s="205" t="s">
        <v>691</v>
      </c>
      <c r="C21405" s="205" t="s">
        <v>692</v>
      </c>
      <c r="D21405" s="72" t="str">
        <f t="shared" si="669"/>
        <v>nov/2020</v>
      </c>
      <c r="E21405" s="206">
        <v>44155</v>
      </c>
      <c r="F21405" s="205" t="s">
        <v>210</v>
      </c>
      <c r="G21405" s="205" t="s">
        <v>287</v>
      </c>
      <c r="H21405" s="207" t="s">
        <v>196</v>
      </c>
      <c r="I21405" s="207" t="s">
        <v>130</v>
      </c>
      <c r="J21405" s="207">
        <v>-10</v>
      </c>
      <c r="K21405" s="79" t="str">
        <f>IFERROR(IFERROR(VLOOKUP(I21405,'DE-PARA'!B:D,3,0),VLOOKUP(I21405,'DE-PARA'!C:D,2,0)),"NÃO ENCONTRADO")</f>
        <v>Outras Saídas</v>
      </c>
      <c r="L21405" s="56" t="str">
        <f>VLOOKUP(K21405,'Base -Receita-Despesa'!$B:$AS,1,FALSE)</f>
        <v>Outras Saídas</v>
      </c>
    </row>
    <row r="21406" spans="1:12" x14ac:dyDescent="0.3">
      <c r="A21406" s="286" t="str">
        <f t="shared" si="668"/>
        <v>2020</v>
      </c>
      <c r="B21406" s="205" t="s">
        <v>693</v>
      </c>
      <c r="C21406" s="205" t="s">
        <v>692</v>
      </c>
      <c r="D21406" s="72" t="str">
        <f t="shared" si="669"/>
        <v>nov/2020</v>
      </c>
      <c r="E21406" s="206">
        <v>44158</v>
      </c>
      <c r="F21406" s="205" t="s">
        <v>201</v>
      </c>
      <c r="G21406" s="205" t="s">
        <v>287</v>
      </c>
      <c r="H21406" s="207" t="s">
        <v>1887</v>
      </c>
      <c r="I21406" s="207" t="s">
        <v>123</v>
      </c>
      <c r="J21406" s="208">
        <v>-210678.13</v>
      </c>
      <c r="K21406" s="79" t="str">
        <f>IFERROR(IFERROR(VLOOKUP(I21406,'DE-PARA'!B:D,3,0),VLOOKUP(I21406,'DE-PARA'!C:D,2,0)),"NÃO ENCONTRADO")</f>
        <v>TEV – Transferências Entre Contas (Entradas)</v>
      </c>
      <c r="L21406" s="56" t="str">
        <f>VLOOKUP(K21406,'Base -Receita-Despesa'!$B:$AS,1,FALSE)</f>
        <v>TEV – Transferências Entre Contas (Entradas)</v>
      </c>
    </row>
    <row r="21407" spans="1:12" x14ac:dyDescent="0.3">
      <c r="A21407" s="286" t="str">
        <f t="shared" si="668"/>
        <v>2020</v>
      </c>
      <c r="B21407" s="205" t="s">
        <v>691</v>
      </c>
      <c r="C21407" s="205" t="s">
        <v>692</v>
      </c>
      <c r="D21407" s="72" t="str">
        <f t="shared" si="669"/>
        <v>nov/2020</v>
      </c>
      <c r="E21407" s="206">
        <v>44158</v>
      </c>
      <c r="F21407" s="205" t="s">
        <v>201</v>
      </c>
      <c r="G21407" s="205" t="s">
        <v>287</v>
      </c>
      <c r="H21407" s="207" t="s">
        <v>1887</v>
      </c>
      <c r="I21407" s="207" t="s">
        <v>123</v>
      </c>
      <c r="J21407" s="208">
        <v>210678.13</v>
      </c>
      <c r="K21407" s="79" t="str">
        <f>IFERROR(IFERROR(VLOOKUP(I21407,'DE-PARA'!B:D,3,0),VLOOKUP(I21407,'DE-PARA'!C:D,2,0)),"NÃO ENCONTRADO")</f>
        <v>TEV – Transferências Entre Contas (Entradas)</v>
      </c>
      <c r="L21407" s="56" t="str">
        <f>VLOOKUP(K21407,'Base -Receita-Despesa'!$B:$AS,1,FALSE)</f>
        <v>TEV – Transferências Entre Contas (Entradas)</v>
      </c>
    </row>
    <row r="21408" spans="1:12" x14ac:dyDescent="0.3">
      <c r="A21408" s="286" t="str">
        <f t="shared" si="668"/>
        <v>2020</v>
      </c>
      <c r="B21408" s="205" t="s">
        <v>691</v>
      </c>
      <c r="C21408" s="205" t="s">
        <v>692</v>
      </c>
      <c r="D21408" s="72" t="str">
        <f t="shared" si="669"/>
        <v>nov/2020</v>
      </c>
      <c r="E21408" s="206">
        <v>44158</v>
      </c>
      <c r="F21408" s="205">
        <v>22139</v>
      </c>
      <c r="G21408" s="205" t="s">
        <v>287</v>
      </c>
      <c r="H21408" s="207" t="s">
        <v>3248</v>
      </c>
      <c r="I21408" s="207" t="s">
        <v>253</v>
      </c>
      <c r="J21408" s="208">
        <v>-2549</v>
      </c>
      <c r="K21408" s="79" t="str">
        <f>IFERROR(IFERROR(VLOOKUP(I21408,'DE-PARA'!B:D,3,0),VLOOKUP(I21408,'DE-PARA'!C:D,2,0)),"NÃO ENCONTRADO")</f>
        <v>Materiais</v>
      </c>
      <c r="L21408" s="56" t="str">
        <f>VLOOKUP(K21408,'Base -Receita-Despesa'!$B:$AS,1,FALSE)</f>
        <v>Materiais</v>
      </c>
    </row>
    <row r="21409" spans="1:12" x14ac:dyDescent="0.3">
      <c r="A21409" s="286" t="str">
        <f t="shared" si="668"/>
        <v>2020</v>
      </c>
      <c r="B21409" s="205" t="s">
        <v>691</v>
      </c>
      <c r="C21409" s="205" t="s">
        <v>692</v>
      </c>
      <c r="D21409" s="72" t="str">
        <f t="shared" si="669"/>
        <v>nov/2020</v>
      </c>
      <c r="E21409" s="206">
        <v>44158</v>
      </c>
      <c r="F21409" s="205">
        <v>103</v>
      </c>
      <c r="G21409" s="205" t="s">
        <v>287</v>
      </c>
      <c r="H21409" s="207" t="s">
        <v>3095</v>
      </c>
      <c r="I21409" s="207" t="s">
        <v>236</v>
      </c>
      <c r="J21409" s="208">
        <v>-25000</v>
      </c>
      <c r="K21409" s="79" t="str">
        <f>IFERROR(IFERROR(VLOOKUP(I21409,'DE-PARA'!B:D,3,0),VLOOKUP(I21409,'DE-PARA'!C:D,2,0)),"NÃO ENCONTRADO")</f>
        <v>Pessoal</v>
      </c>
      <c r="L21409" s="56" t="str">
        <f>VLOOKUP(K21409,'Base -Receita-Despesa'!$B:$AS,1,FALSE)</f>
        <v>Pessoal</v>
      </c>
    </row>
    <row r="21410" spans="1:12" x14ac:dyDescent="0.3">
      <c r="A21410" s="286" t="str">
        <f t="shared" si="668"/>
        <v>2020</v>
      </c>
      <c r="B21410" s="205" t="s">
        <v>691</v>
      </c>
      <c r="C21410" s="205" t="s">
        <v>692</v>
      </c>
      <c r="D21410" s="72" t="str">
        <f t="shared" si="669"/>
        <v>nov/2020</v>
      </c>
      <c r="E21410" s="206">
        <v>44158</v>
      </c>
      <c r="F21410" s="205" t="s">
        <v>210</v>
      </c>
      <c r="G21410" s="205" t="s">
        <v>287</v>
      </c>
      <c r="H21410" s="207" t="s">
        <v>196</v>
      </c>
      <c r="I21410" s="207" t="s">
        <v>130</v>
      </c>
      <c r="J21410" s="207">
        <v>-10</v>
      </c>
      <c r="K21410" s="79" t="str">
        <f>IFERROR(IFERROR(VLOOKUP(I21410,'DE-PARA'!B:D,3,0),VLOOKUP(I21410,'DE-PARA'!C:D,2,0)),"NÃO ENCONTRADO")</f>
        <v>Outras Saídas</v>
      </c>
      <c r="L21410" s="56" t="str">
        <f>VLOOKUP(K21410,'Base -Receita-Despesa'!$B:$AS,1,FALSE)</f>
        <v>Outras Saídas</v>
      </c>
    </row>
    <row r="21411" spans="1:12" x14ac:dyDescent="0.3">
      <c r="A21411" s="286" t="str">
        <f t="shared" si="668"/>
        <v>2020</v>
      </c>
      <c r="B21411" s="205" t="s">
        <v>691</v>
      </c>
      <c r="C21411" s="205" t="s">
        <v>692</v>
      </c>
      <c r="D21411" s="72" t="str">
        <f t="shared" si="669"/>
        <v>nov/2020</v>
      </c>
      <c r="E21411" s="206">
        <v>44158</v>
      </c>
      <c r="F21411" s="205" t="s">
        <v>210</v>
      </c>
      <c r="G21411" s="205" t="s">
        <v>287</v>
      </c>
      <c r="H21411" s="207" t="s">
        <v>196</v>
      </c>
      <c r="I21411" s="207" t="s">
        <v>130</v>
      </c>
      <c r="J21411" s="207">
        <v>-10</v>
      </c>
      <c r="K21411" s="79" t="str">
        <f>IFERROR(IFERROR(VLOOKUP(I21411,'DE-PARA'!B:D,3,0),VLOOKUP(I21411,'DE-PARA'!C:D,2,0)),"NÃO ENCONTRADO")</f>
        <v>Outras Saídas</v>
      </c>
      <c r="L21411" s="56" t="str">
        <f>VLOOKUP(K21411,'Base -Receita-Despesa'!$B:$AS,1,FALSE)</f>
        <v>Outras Saídas</v>
      </c>
    </row>
    <row r="21412" spans="1:12" x14ac:dyDescent="0.3">
      <c r="A21412" s="286" t="str">
        <f t="shared" si="668"/>
        <v>2020</v>
      </c>
      <c r="B21412" s="205" t="s">
        <v>691</v>
      </c>
      <c r="C21412" s="205" t="s">
        <v>692</v>
      </c>
      <c r="D21412" s="72" t="str">
        <f t="shared" si="669"/>
        <v>nov/2020</v>
      </c>
      <c r="E21412" s="206">
        <v>44158</v>
      </c>
      <c r="F21412" s="205" t="s">
        <v>127</v>
      </c>
      <c r="G21412" s="205" t="s">
        <v>287</v>
      </c>
      <c r="H21412" s="207" t="s">
        <v>2230</v>
      </c>
      <c r="I21412" s="207" t="s">
        <v>128</v>
      </c>
      <c r="J21412" s="208">
        <v>-1555.33</v>
      </c>
      <c r="K21412" s="79" t="str">
        <f>IFERROR(IFERROR(VLOOKUP(I21412,'DE-PARA'!B:D,3,0),VLOOKUP(I21412,'DE-PARA'!C:D,2,0)),"NÃO ENCONTRADO")</f>
        <v>Pessoal</v>
      </c>
      <c r="L21412" s="56" t="str">
        <f>VLOOKUP(K21412,'Base -Receita-Despesa'!$B:$AS,1,FALSE)</f>
        <v>Pessoal</v>
      </c>
    </row>
    <row r="21413" spans="1:12" x14ac:dyDescent="0.3">
      <c r="A21413" s="286" t="str">
        <f t="shared" si="668"/>
        <v>2020</v>
      </c>
      <c r="B21413" s="205" t="s">
        <v>691</v>
      </c>
      <c r="C21413" s="205" t="s">
        <v>692</v>
      </c>
      <c r="D21413" s="72" t="str">
        <f t="shared" si="669"/>
        <v>nov/2020</v>
      </c>
      <c r="E21413" s="206">
        <v>44158</v>
      </c>
      <c r="F21413" s="205" t="s">
        <v>127</v>
      </c>
      <c r="G21413" s="205" t="s">
        <v>287</v>
      </c>
      <c r="H21413" s="207" t="s">
        <v>2227</v>
      </c>
      <c r="I21413" s="207" t="s">
        <v>128</v>
      </c>
      <c r="J21413" s="208">
        <v>-1722.01</v>
      </c>
      <c r="K21413" s="79" t="str">
        <f>IFERROR(IFERROR(VLOOKUP(I21413,'DE-PARA'!B:D,3,0),VLOOKUP(I21413,'DE-PARA'!C:D,2,0)),"NÃO ENCONTRADO")</f>
        <v>Pessoal</v>
      </c>
      <c r="L21413" s="56" t="str">
        <f>VLOOKUP(K21413,'Base -Receita-Despesa'!$B:$AS,1,FALSE)</f>
        <v>Pessoal</v>
      </c>
    </row>
    <row r="21414" spans="1:12" x14ac:dyDescent="0.3">
      <c r="A21414" s="286" t="str">
        <f t="shared" si="668"/>
        <v>2020</v>
      </c>
      <c r="B21414" s="205" t="s">
        <v>691</v>
      </c>
      <c r="C21414" s="205" t="s">
        <v>692</v>
      </c>
      <c r="D21414" s="72" t="str">
        <f t="shared" si="669"/>
        <v>nov/2020</v>
      </c>
      <c r="E21414" s="206">
        <v>44158</v>
      </c>
      <c r="F21414" s="205" t="s">
        <v>127</v>
      </c>
      <c r="G21414" s="205" t="s">
        <v>287</v>
      </c>
      <c r="H21414" s="207" t="s">
        <v>3331</v>
      </c>
      <c r="I21414" s="207" t="s">
        <v>128</v>
      </c>
      <c r="J21414" s="208">
        <v>-1488.13</v>
      </c>
      <c r="K21414" s="79" t="str">
        <f>IFERROR(IFERROR(VLOOKUP(I21414,'DE-PARA'!B:D,3,0),VLOOKUP(I21414,'DE-PARA'!C:D,2,0)),"NÃO ENCONTRADO")</f>
        <v>Pessoal</v>
      </c>
      <c r="L21414" s="56" t="str">
        <f>VLOOKUP(K21414,'Base -Receita-Despesa'!$B:$AS,1,FALSE)</f>
        <v>Pessoal</v>
      </c>
    </row>
    <row r="21415" spans="1:12" x14ac:dyDescent="0.3">
      <c r="A21415" s="286" t="str">
        <f t="shared" si="668"/>
        <v>2020</v>
      </c>
      <c r="B21415" s="205" t="s">
        <v>691</v>
      </c>
      <c r="C21415" s="205" t="s">
        <v>692</v>
      </c>
      <c r="D21415" s="72" t="str">
        <f t="shared" si="669"/>
        <v>nov/2020</v>
      </c>
      <c r="E21415" s="206">
        <v>44158</v>
      </c>
      <c r="F21415" s="205" t="s">
        <v>127</v>
      </c>
      <c r="G21415" s="205" t="s">
        <v>287</v>
      </c>
      <c r="H21415" s="207" t="s">
        <v>1188</v>
      </c>
      <c r="I21415" s="207" t="s">
        <v>128</v>
      </c>
      <c r="J21415" s="208">
        <v>-2862.1</v>
      </c>
      <c r="K21415" s="79" t="str">
        <f>IFERROR(IFERROR(VLOOKUP(I21415,'DE-PARA'!B:D,3,0),VLOOKUP(I21415,'DE-PARA'!C:D,2,0)),"NÃO ENCONTRADO")</f>
        <v>Pessoal</v>
      </c>
      <c r="L21415" s="56" t="str">
        <f>VLOOKUP(K21415,'Base -Receita-Despesa'!$B:$AS,1,FALSE)</f>
        <v>Pessoal</v>
      </c>
    </row>
    <row r="21416" spans="1:12" x14ac:dyDescent="0.3">
      <c r="A21416" s="286" t="str">
        <f t="shared" si="668"/>
        <v>2020</v>
      </c>
      <c r="B21416" s="205" t="s">
        <v>691</v>
      </c>
      <c r="C21416" s="205" t="s">
        <v>692</v>
      </c>
      <c r="D21416" s="72" t="str">
        <f t="shared" si="669"/>
        <v>nov/2020</v>
      </c>
      <c r="E21416" s="206">
        <v>44158</v>
      </c>
      <c r="F21416" s="205" t="s">
        <v>127</v>
      </c>
      <c r="G21416" s="205" t="s">
        <v>287</v>
      </c>
      <c r="H21416" s="207" t="s">
        <v>2525</v>
      </c>
      <c r="I21416" s="207" t="s">
        <v>128</v>
      </c>
      <c r="J21416" s="208">
        <v>-2802.6</v>
      </c>
      <c r="K21416" s="79" t="str">
        <f>IFERROR(IFERROR(VLOOKUP(I21416,'DE-PARA'!B:D,3,0),VLOOKUP(I21416,'DE-PARA'!C:D,2,0)),"NÃO ENCONTRADO")</f>
        <v>Pessoal</v>
      </c>
      <c r="L21416" s="56" t="str">
        <f>VLOOKUP(K21416,'Base -Receita-Despesa'!$B:$AS,1,FALSE)</f>
        <v>Pessoal</v>
      </c>
    </row>
    <row r="21417" spans="1:12" x14ac:dyDescent="0.3">
      <c r="A21417" s="286" t="str">
        <f t="shared" si="668"/>
        <v>2020</v>
      </c>
      <c r="B21417" s="205" t="s">
        <v>691</v>
      </c>
      <c r="C21417" s="205" t="s">
        <v>692</v>
      </c>
      <c r="D21417" s="72" t="str">
        <f t="shared" si="669"/>
        <v>nov/2020</v>
      </c>
      <c r="E21417" s="206">
        <v>44158</v>
      </c>
      <c r="F21417" s="205" t="s">
        <v>127</v>
      </c>
      <c r="G21417" s="205" t="s">
        <v>287</v>
      </c>
      <c r="H21417" s="207" t="s">
        <v>1417</v>
      </c>
      <c r="I21417" s="207" t="s">
        <v>128</v>
      </c>
      <c r="J21417" s="208">
        <v>-1488.13</v>
      </c>
      <c r="K21417" s="79" t="str">
        <f>IFERROR(IFERROR(VLOOKUP(I21417,'DE-PARA'!B:D,3,0),VLOOKUP(I21417,'DE-PARA'!C:D,2,0)),"NÃO ENCONTRADO")</f>
        <v>Pessoal</v>
      </c>
      <c r="L21417" s="56" t="str">
        <f>VLOOKUP(K21417,'Base -Receita-Despesa'!$B:$AS,1,FALSE)</f>
        <v>Pessoal</v>
      </c>
    </row>
    <row r="21418" spans="1:12" x14ac:dyDescent="0.3">
      <c r="A21418" s="286" t="str">
        <f t="shared" si="668"/>
        <v>2020</v>
      </c>
      <c r="B21418" s="205" t="s">
        <v>691</v>
      </c>
      <c r="C21418" s="205" t="s">
        <v>692</v>
      </c>
      <c r="D21418" s="72" t="str">
        <f t="shared" si="669"/>
        <v>nov/2020</v>
      </c>
      <c r="E21418" s="206">
        <v>44158</v>
      </c>
      <c r="F21418" s="205" t="s">
        <v>127</v>
      </c>
      <c r="G21418" s="205" t="s">
        <v>287</v>
      </c>
      <c r="H21418" s="207" t="s">
        <v>3332</v>
      </c>
      <c r="I21418" s="207" t="s">
        <v>128</v>
      </c>
      <c r="J21418" s="208">
        <v>-2681.75</v>
      </c>
      <c r="K21418" s="79" t="str">
        <f>IFERROR(IFERROR(VLOOKUP(I21418,'DE-PARA'!B:D,3,0),VLOOKUP(I21418,'DE-PARA'!C:D,2,0)),"NÃO ENCONTRADO")</f>
        <v>Pessoal</v>
      </c>
      <c r="L21418" s="56" t="str">
        <f>VLOOKUP(K21418,'Base -Receita-Despesa'!$B:$AS,1,FALSE)</f>
        <v>Pessoal</v>
      </c>
    </row>
    <row r="21419" spans="1:12" x14ac:dyDescent="0.3">
      <c r="A21419" s="286" t="str">
        <f t="shared" si="668"/>
        <v>2020</v>
      </c>
      <c r="B21419" s="205" t="s">
        <v>691</v>
      </c>
      <c r="C21419" s="205" t="s">
        <v>692</v>
      </c>
      <c r="D21419" s="72" t="str">
        <f t="shared" si="669"/>
        <v>nov/2020</v>
      </c>
      <c r="E21419" s="206">
        <v>44158</v>
      </c>
      <c r="F21419" s="205" t="s">
        <v>127</v>
      </c>
      <c r="G21419" s="205" t="s">
        <v>287</v>
      </c>
      <c r="H21419" s="207" t="s">
        <v>3333</v>
      </c>
      <c r="I21419" s="207" t="s">
        <v>128</v>
      </c>
      <c r="J21419" s="208">
        <v>-2048.2399999999998</v>
      </c>
      <c r="K21419" s="79" t="str">
        <f>IFERROR(IFERROR(VLOOKUP(I21419,'DE-PARA'!B:D,3,0),VLOOKUP(I21419,'DE-PARA'!C:D,2,0)),"NÃO ENCONTRADO")</f>
        <v>Pessoal</v>
      </c>
      <c r="L21419" s="56" t="str">
        <f>VLOOKUP(K21419,'Base -Receita-Despesa'!$B:$AS,1,FALSE)</f>
        <v>Pessoal</v>
      </c>
    </row>
    <row r="21420" spans="1:12" x14ac:dyDescent="0.3">
      <c r="A21420" s="286" t="str">
        <f t="shared" si="668"/>
        <v>2020</v>
      </c>
      <c r="B21420" s="205" t="s">
        <v>691</v>
      </c>
      <c r="C21420" s="205" t="s">
        <v>692</v>
      </c>
      <c r="D21420" s="72" t="str">
        <f t="shared" si="669"/>
        <v>nov/2020</v>
      </c>
      <c r="E21420" s="206">
        <v>44158</v>
      </c>
      <c r="F21420" s="205" t="s">
        <v>127</v>
      </c>
      <c r="G21420" s="205" t="s">
        <v>287</v>
      </c>
      <c r="H21420" s="207" t="s">
        <v>695</v>
      </c>
      <c r="I21420" s="207" t="s">
        <v>128</v>
      </c>
      <c r="J21420" s="208">
        <v>-9254.7000000000007</v>
      </c>
      <c r="K21420" s="79" t="str">
        <f>IFERROR(IFERROR(VLOOKUP(I21420,'DE-PARA'!B:D,3,0),VLOOKUP(I21420,'DE-PARA'!C:D,2,0)),"NÃO ENCONTRADO")</f>
        <v>Pessoal</v>
      </c>
      <c r="L21420" s="56" t="str">
        <f>VLOOKUP(K21420,'Base -Receita-Despesa'!$B:$AS,1,FALSE)</f>
        <v>Pessoal</v>
      </c>
    </row>
    <row r="21421" spans="1:12" x14ac:dyDescent="0.3">
      <c r="A21421" s="286" t="str">
        <f t="shared" si="668"/>
        <v>2020</v>
      </c>
      <c r="B21421" s="205" t="s">
        <v>691</v>
      </c>
      <c r="C21421" s="205" t="s">
        <v>692</v>
      </c>
      <c r="D21421" s="72" t="str">
        <f t="shared" si="669"/>
        <v>nov/2020</v>
      </c>
      <c r="E21421" s="206">
        <v>44158</v>
      </c>
      <c r="F21421" s="205" t="s">
        <v>127</v>
      </c>
      <c r="G21421" s="205" t="s">
        <v>287</v>
      </c>
      <c r="H21421" s="207" t="s">
        <v>2527</v>
      </c>
      <c r="I21421" s="207" t="s">
        <v>128</v>
      </c>
      <c r="J21421" s="208">
        <v>-3456.53</v>
      </c>
      <c r="K21421" s="79" t="str">
        <f>IFERROR(IFERROR(VLOOKUP(I21421,'DE-PARA'!B:D,3,0),VLOOKUP(I21421,'DE-PARA'!C:D,2,0)),"NÃO ENCONTRADO")</f>
        <v>Pessoal</v>
      </c>
      <c r="L21421" s="56" t="str">
        <f>VLOOKUP(K21421,'Base -Receita-Despesa'!$B:$AS,1,FALSE)</f>
        <v>Pessoal</v>
      </c>
    </row>
    <row r="21422" spans="1:12" x14ac:dyDescent="0.3">
      <c r="A21422" s="286" t="str">
        <f t="shared" si="668"/>
        <v>2020</v>
      </c>
      <c r="B21422" s="205" t="s">
        <v>691</v>
      </c>
      <c r="C21422" s="205" t="s">
        <v>692</v>
      </c>
      <c r="D21422" s="72" t="str">
        <f t="shared" si="669"/>
        <v>nov/2020</v>
      </c>
      <c r="E21422" s="206">
        <v>44158</v>
      </c>
      <c r="F21422" s="205" t="s">
        <v>127</v>
      </c>
      <c r="G21422" s="205" t="s">
        <v>287</v>
      </c>
      <c r="H21422" s="207" t="s">
        <v>3334</v>
      </c>
      <c r="I21422" s="207" t="s">
        <v>128</v>
      </c>
      <c r="J21422" s="208">
        <v>-2895.79</v>
      </c>
      <c r="K21422" s="79" t="str">
        <f>IFERROR(IFERROR(VLOOKUP(I21422,'DE-PARA'!B:D,3,0),VLOOKUP(I21422,'DE-PARA'!C:D,2,0)),"NÃO ENCONTRADO")</f>
        <v>Pessoal</v>
      </c>
      <c r="L21422" s="56" t="str">
        <f>VLOOKUP(K21422,'Base -Receita-Despesa'!$B:$AS,1,FALSE)</f>
        <v>Pessoal</v>
      </c>
    </row>
    <row r="21423" spans="1:12" x14ac:dyDescent="0.3">
      <c r="A21423" s="286" t="str">
        <f t="shared" si="668"/>
        <v>2020</v>
      </c>
      <c r="B21423" s="205" t="s">
        <v>691</v>
      </c>
      <c r="C21423" s="205" t="s">
        <v>692</v>
      </c>
      <c r="D21423" s="72" t="str">
        <f t="shared" si="669"/>
        <v>nov/2020</v>
      </c>
      <c r="E21423" s="206">
        <v>44158</v>
      </c>
      <c r="F21423" s="205" t="s">
        <v>127</v>
      </c>
      <c r="G21423" s="205" t="s">
        <v>287</v>
      </c>
      <c r="H21423" s="207" t="s">
        <v>1269</v>
      </c>
      <c r="I21423" s="207" t="s">
        <v>128</v>
      </c>
      <c r="J21423" s="207">
        <v>-952.63</v>
      </c>
      <c r="K21423" s="79" t="str">
        <f>IFERROR(IFERROR(VLOOKUP(I21423,'DE-PARA'!B:D,3,0),VLOOKUP(I21423,'DE-PARA'!C:D,2,0)),"NÃO ENCONTRADO")</f>
        <v>Pessoal</v>
      </c>
      <c r="L21423" s="56" t="str">
        <f>VLOOKUP(K21423,'Base -Receita-Despesa'!$B:$AS,1,FALSE)</f>
        <v>Pessoal</v>
      </c>
    </row>
    <row r="21424" spans="1:12" x14ac:dyDescent="0.3">
      <c r="A21424" s="286" t="str">
        <f t="shared" si="668"/>
        <v>2020</v>
      </c>
      <c r="B21424" s="205" t="s">
        <v>691</v>
      </c>
      <c r="C21424" s="205" t="s">
        <v>692</v>
      </c>
      <c r="D21424" s="72" t="str">
        <f t="shared" si="669"/>
        <v>nov/2020</v>
      </c>
      <c r="E21424" s="206">
        <v>44158</v>
      </c>
      <c r="F21424" s="205" t="s">
        <v>127</v>
      </c>
      <c r="G21424" s="205" t="s">
        <v>287</v>
      </c>
      <c r="H21424" s="207" t="s">
        <v>2526</v>
      </c>
      <c r="I21424" s="207" t="s">
        <v>128</v>
      </c>
      <c r="J21424" s="208">
        <v>-3172.17</v>
      </c>
      <c r="K21424" s="79" t="str">
        <f>IFERROR(IFERROR(VLOOKUP(I21424,'DE-PARA'!B:D,3,0),VLOOKUP(I21424,'DE-PARA'!C:D,2,0)),"NÃO ENCONTRADO")</f>
        <v>Pessoal</v>
      </c>
      <c r="L21424" s="56" t="str">
        <f>VLOOKUP(K21424,'Base -Receita-Despesa'!$B:$AS,1,FALSE)</f>
        <v>Pessoal</v>
      </c>
    </row>
    <row r="21425" spans="1:12" x14ac:dyDescent="0.3">
      <c r="A21425" s="286" t="str">
        <f t="shared" si="668"/>
        <v>2020</v>
      </c>
      <c r="B21425" s="205" t="s">
        <v>691</v>
      </c>
      <c r="C21425" s="205" t="s">
        <v>692</v>
      </c>
      <c r="D21425" s="72" t="str">
        <f t="shared" si="669"/>
        <v>nov/2020</v>
      </c>
      <c r="E21425" s="206">
        <v>44158</v>
      </c>
      <c r="F21425" s="205" t="s">
        <v>127</v>
      </c>
      <c r="G21425" s="205" t="s">
        <v>287</v>
      </c>
      <c r="H21425" s="207" t="s">
        <v>2528</v>
      </c>
      <c r="I21425" s="207" t="s">
        <v>128</v>
      </c>
      <c r="J21425" s="208">
        <v>-1569.77</v>
      </c>
      <c r="K21425" s="79" t="str">
        <f>IFERROR(IFERROR(VLOOKUP(I21425,'DE-PARA'!B:D,3,0),VLOOKUP(I21425,'DE-PARA'!C:D,2,0)),"NÃO ENCONTRADO")</f>
        <v>Pessoal</v>
      </c>
      <c r="L21425" s="56" t="str">
        <f>VLOOKUP(K21425,'Base -Receita-Despesa'!$B:$AS,1,FALSE)</f>
        <v>Pessoal</v>
      </c>
    </row>
    <row r="21426" spans="1:12" x14ac:dyDescent="0.3">
      <c r="A21426" s="286" t="str">
        <f t="shared" si="668"/>
        <v>2020</v>
      </c>
      <c r="B21426" s="205" t="s">
        <v>691</v>
      </c>
      <c r="C21426" s="205" t="s">
        <v>692</v>
      </c>
      <c r="D21426" s="72" t="str">
        <f t="shared" si="669"/>
        <v>nov/2020</v>
      </c>
      <c r="E21426" s="206">
        <v>44158</v>
      </c>
      <c r="F21426" s="205" t="s">
        <v>127</v>
      </c>
      <c r="G21426" s="205" t="s">
        <v>287</v>
      </c>
      <c r="H21426" s="207" t="s">
        <v>3335</v>
      </c>
      <c r="I21426" s="207" t="s">
        <v>128</v>
      </c>
      <c r="J21426" s="208">
        <v>-2263.37</v>
      </c>
      <c r="K21426" s="79" t="str">
        <f>IFERROR(IFERROR(VLOOKUP(I21426,'DE-PARA'!B:D,3,0),VLOOKUP(I21426,'DE-PARA'!C:D,2,0)),"NÃO ENCONTRADO")</f>
        <v>Pessoal</v>
      </c>
      <c r="L21426" s="56" t="str">
        <f>VLOOKUP(K21426,'Base -Receita-Despesa'!$B:$AS,1,FALSE)</f>
        <v>Pessoal</v>
      </c>
    </row>
    <row r="21427" spans="1:12" x14ac:dyDescent="0.3">
      <c r="A21427" s="286" t="str">
        <f t="shared" si="668"/>
        <v>2020</v>
      </c>
      <c r="B21427" s="205" t="s">
        <v>691</v>
      </c>
      <c r="C21427" s="205" t="s">
        <v>692</v>
      </c>
      <c r="D21427" s="72" t="str">
        <f t="shared" si="669"/>
        <v>nov/2020</v>
      </c>
      <c r="E21427" s="206">
        <v>44158</v>
      </c>
      <c r="F21427" s="205" t="s">
        <v>210</v>
      </c>
      <c r="G21427" s="205" t="s">
        <v>287</v>
      </c>
      <c r="H21427" s="207" t="s">
        <v>133</v>
      </c>
      <c r="I21427" s="207" t="s">
        <v>130</v>
      </c>
      <c r="J21427" s="207">
        <v>-186.03</v>
      </c>
      <c r="K21427" s="79" t="str">
        <f>IFERROR(IFERROR(VLOOKUP(I21427,'DE-PARA'!B:D,3,0),VLOOKUP(I21427,'DE-PARA'!C:D,2,0)),"NÃO ENCONTRADO")</f>
        <v>Outras Saídas</v>
      </c>
      <c r="L21427" s="56" t="str">
        <f>VLOOKUP(K21427,'Base -Receita-Despesa'!$B:$AS,1,FALSE)</f>
        <v>Outras Saídas</v>
      </c>
    </row>
    <row r="21428" spans="1:12" x14ac:dyDescent="0.3">
      <c r="A21428" s="286" t="str">
        <f t="shared" si="668"/>
        <v>2020</v>
      </c>
      <c r="B21428" s="205" t="s">
        <v>691</v>
      </c>
      <c r="C21428" s="205" t="s">
        <v>692</v>
      </c>
      <c r="D21428" s="72" t="str">
        <f t="shared" si="669"/>
        <v>nov/2020</v>
      </c>
      <c r="E21428" s="206">
        <v>44159</v>
      </c>
      <c r="F21428" s="205">
        <v>5490</v>
      </c>
      <c r="G21428" s="205" t="s">
        <v>287</v>
      </c>
      <c r="H21428" s="207" t="s">
        <v>3336</v>
      </c>
      <c r="I21428" s="207" t="s">
        <v>240</v>
      </c>
      <c r="J21428" s="207">
        <v>-210</v>
      </c>
      <c r="K21428" s="79" t="str">
        <f>IFERROR(IFERROR(VLOOKUP(I21428,'DE-PARA'!B:D,3,0),VLOOKUP(I21428,'DE-PARA'!C:D,2,0)),"NÃO ENCONTRADO")</f>
        <v>Materiais</v>
      </c>
      <c r="L21428" s="56" t="str">
        <f>VLOOKUP(K21428,'Base -Receita-Despesa'!$B:$AS,1,FALSE)</f>
        <v>Materiais</v>
      </c>
    </row>
    <row r="21429" spans="1:12" x14ac:dyDescent="0.3">
      <c r="A21429" s="286" t="str">
        <f t="shared" si="668"/>
        <v>2020</v>
      </c>
      <c r="B21429" s="205" t="s">
        <v>691</v>
      </c>
      <c r="C21429" s="205" t="s">
        <v>692</v>
      </c>
      <c r="D21429" s="72" t="str">
        <f t="shared" si="669"/>
        <v>nov/2020</v>
      </c>
      <c r="E21429" s="206">
        <v>44159</v>
      </c>
      <c r="F21429" s="205">
        <v>5489</v>
      </c>
      <c r="G21429" s="205" t="s">
        <v>287</v>
      </c>
      <c r="H21429" s="207" t="s">
        <v>3336</v>
      </c>
      <c r="I21429" s="207" t="s">
        <v>240</v>
      </c>
      <c r="J21429" s="208">
        <v>-5269.2</v>
      </c>
      <c r="K21429" s="79" t="str">
        <f>IFERROR(IFERROR(VLOOKUP(I21429,'DE-PARA'!B:D,3,0),VLOOKUP(I21429,'DE-PARA'!C:D,2,0)),"NÃO ENCONTRADO")</f>
        <v>Materiais</v>
      </c>
      <c r="L21429" s="56" t="str">
        <f>VLOOKUP(K21429,'Base -Receita-Despesa'!$B:$AS,1,FALSE)</f>
        <v>Materiais</v>
      </c>
    </row>
    <row r="21430" spans="1:12" x14ac:dyDescent="0.3">
      <c r="A21430" s="286" t="str">
        <f t="shared" si="668"/>
        <v>2020</v>
      </c>
      <c r="B21430" s="205" t="s">
        <v>691</v>
      </c>
      <c r="C21430" s="205" t="s">
        <v>692</v>
      </c>
      <c r="D21430" s="72" t="str">
        <f t="shared" si="669"/>
        <v>nov/2020</v>
      </c>
      <c r="E21430" s="206">
        <v>44159</v>
      </c>
      <c r="F21430" s="205">
        <v>84211</v>
      </c>
      <c r="G21430" s="205" t="s">
        <v>287</v>
      </c>
      <c r="H21430" s="207" t="s">
        <v>1365</v>
      </c>
      <c r="I21430" s="207" t="s">
        <v>241</v>
      </c>
      <c r="J21430" s="208">
        <v>-2430</v>
      </c>
      <c r="K21430" s="79" t="str">
        <f>IFERROR(IFERROR(VLOOKUP(I21430,'DE-PARA'!B:D,3,0),VLOOKUP(I21430,'DE-PARA'!C:D,2,0)),"NÃO ENCONTRADO")</f>
        <v>Materiais</v>
      </c>
      <c r="L21430" s="56" t="str">
        <f>VLOOKUP(K21430,'Base -Receita-Despesa'!$B:$AS,1,FALSE)</f>
        <v>Materiais</v>
      </c>
    </row>
    <row r="21431" spans="1:12" x14ac:dyDescent="0.3">
      <c r="A21431" s="286" t="str">
        <f t="shared" ref="A21431:A21464" si="670">IF(K21431="NÃO ENCONTRADO",0,RIGHT(D21431,4))</f>
        <v>2020</v>
      </c>
      <c r="B21431" s="205" t="s">
        <v>691</v>
      </c>
      <c r="C21431" s="205" t="s">
        <v>692</v>
      </c>
      <c r="D21431" s="72" t="str">
        <f t="shared" si="669"/>
        <v>nov/2020</v>
      </c>
      <c r="E21431" s="206">
        <v>44159</v>
      </c>
      <c r="F21431" s="205">
        <v>12922</v>
      </c>
      <c r="G21431" s="205" t="s">
        <v>287</v>
      </c>
      <c r="H21431" s="207" t="s">
        <v>3271</v>
      </c>
      <c r="I21431" s="207" t="s">
        <v>253</v>
      </c>
      <c r="J21431" s="207">
        <v>-143.36000000000001</v>
      </c>
      <c r="K21431" s="79" t="str">
        <f>IFERROR(IFERROR(VLOOKUP(I21431,'DE-PARA'!B:D,3,0),VLOOKUP(I21431,'DE-PARA'!C:D,2,0)),"NÃO ENCONTRADO")</f>
        <v>Materiais</v>
      </c>
      <c r="L21431" s="56" t="str">
        <f>VLOOKUP(K21431,'Base -Receita-Despesa'!$B:$AS,1,FALSE)</f>
        <v>Materiais</v>
      </c>
    </row>
    <row r="21432" spans="1:12" x14ac:dyDescent="0.3">
      <c r="A21432" s="286" t="str">
        <f t="shared" si="670"/>
        <v>2020</v>
      </c>
      <c r="B21432" s="205" t="s">
        <v>691</v>
      </c>
      <c r="C21432" s="205" t="s">
        <v>692</v>
      </c>
      <c r="D21432" s="72" t="str">
        <f t="shared" si="669"/>
        <v>nov/2020</v>
      </c>
      <c r="E21432" s="206">
        <v>44159</v>
      </c>
      <c r="F21432" s="205">
        <v>12923</v>
      </c>
      <c r="G21432" s="205" t="s">
        <v>287</v>
      </c>
      <c r="H21432" s="207" t="s">
        <v>3271</v>
      </c>
      <c r="I21432" s="207" t="s">
        <v>253</v>
      </c>
      <c r="J21432" s="207">
        <v>-349.9</v>
      </c>
      <c r="K21432" s="79" t="str">
        <f>IFERROR(IFERROR(VLOOKUP(I21432,'DE-PARA'!B:D,3,0),VLOOKUP(I21432,'DE-PARA'!C:D,2,0)),"NÃO ENCONTRADO")</f>
        <v>Materiais</v>
      </c>
      <c r="L21432" s="56" t="str">
        <f>VLOOKUP(K21432,'Base -Receita-Despesa'!$B:$AS,1,FALSE)</f>
        <v>Materiais</v>
      </c>
    </row>
    <row r="21433" spans="1:12" x14ac:dyDescent="0.3">
      <c r="A21433" s="286" t="str">
        <f t="shared" si="670"/>
        <v>2020</v>
      </c>
      <c r="B21433" s="205" t="s">
        <v>691</v>
      </c>
      <c r="C21433" s="205" t="s">
        <v>692</v>
      </c>
      <c r="D21433" s="72" t="str">
        <f t="shared" si="669"/>
        <v>nov/2020</v>
      </c>
      <c r="E21433" s="206">
        <v>44159</v>
      </c>
      <c r="F21433" s="205">
        <v>12732</v>
      </c>
      <c r="G21433" s="205" t="s">
        <v>287</v>
      </c>
      <c r="H21433" s="207" t="s">
        <v>3271</v>
      </c>
      <c r="I21433" s="207" t="s">
        <v>253</v>
      </c>
      <c r="J21433" s="207">
        <v>-294.2</v>
      </c>
      <c r="K21433" s="79" t="str">
        <f>IFERROR(IFERROR(VLOOKUP(I21433,'DE-PARA'!B:D,3,0),VLOOKUP(I21433,'DE-PARA'!C:D,2,0)),"NÃO ENCONTRADO")</f>
        <v>Materiais</v>
      </c>
      <c r="L21433" s="56" t="str">
        <f>VLOOKUP(K21433,'Base -Receita-Despesa'!$B:$AS,1,FALSE)</f>
        <v>Materiais</v>
      </c>
    </row>
    <row r="21434" spans="1:12" x14ac:dyDescent="0.3">
      <c r="A21434" s="286" t="str">
        <f t="shared" si="670"/>
        <v>2020</v>
      </c>
      <c r="B21434" s="205" t="s">
        <v>691</v>
      </c>
      <c r="C21434" s="205" t="s">
        <v>692</v>
      </c>
      <c r="D21434" s="72" t="str">
        <f t="shared" si="669"/>
        <v>nov/2020</v>
      </c>
      <c r="E21434" s="206">
        <v>44159</v>
      </c>
      <c r="F21434" s="205">
        <v>126433</v>
      </c>
      <c r="G21434" s="205" t="s">
        <v>287</v>
      </c>
      <c r="H21434" s="207" t="s">
        <v>1714</v>
      </c>
      <c r="I21434" s="207" t="s">
        <v>134</v>
      </c>
      <c r="J21434" s="208">
        <v>-7113.43</v>
      </c>
      <c r="K21434" s="79" t="str">
        <f>IFERROR(IFERROR(VLOOKUP(I21434,'DE-PARA'!B:D,3,0),VLOOKUP(I21434,'DE-PARA'!C:D,2,0)),"NÃO ENCONTRADO")</f>
        <v>Serviços</v>
      </c>
      <c r="L21434" s="56" t="str">
        <f>VLOOKUP(K21434,'Base -Receita-Despesa'!$B:$AS,1,FALSE)</f>
        <v>Serviços</v>
      </c>
    </row>
    <row r="21435" spans="1:12" x14ac:dyDescent="0.3">
      <c r="A21435" s="286" t="str">
        <f t="shared" si="670"/>
        <v>2020</v>
      </c>
      <c r="B21435" s="205" t="s">
        <v>691</v>
      </c>
      <c r="C21435" s="205" t="s">
        <v>692</v>
      </c>
      <c r="D21435" s="72" t="str">
        <f t="shared" si="669"/>
        <v>nov/2020</v>
      </c>
      <c r="E21435" s="206">
        <v>44159</v>
      </c>
      <c r="F21435" s="205" t="s">
        <v>210</v>
      </c>
      <c r="G21435" s="205" t="s">
        <v>287</v>
      </c>
      <c r="H21435" s="207" t="s">
        <v>196</v>
      </c>
      <c r="I21435" s="207" t="s">
        <v>130</v>
      </c>
      <c r="J21435" s="207">
        <v>-10</v>
      </c>
      <c r="K21435" s="79" t="str">
        <f>IFERROR(IFERROR(VLOOKUP(I21435,'DE-PARA'!B:D,3,0),VLOOKUP(I21435,'DE-PARA'!C:D,2,0)),"NÃO ENCONTRADO")</f>
        <v>Outras Saídas</v>
      </c>
      <c r="L21435" s="56" t="str">
        <f>VLOOKUP(K21435,'Base -Receita-Despesa'!$B:$AS,1,FALSE)</f>
        <v>Outras Saídas</v>
      </c>
    </row>
    <row r="21436" spans="1:12" x14ac:dyDescent="0.3">
      <c r="A21436" s="286" t="str">
        <f t="shared" si="670"/>
        <v>2020</v>
      </c>
      <c r="B21436" s="205" t="s">
        <v>691</v>
      </c>
      <c r="C21436" s="205" t="s">
        <v>692</v>
      </c>
      <c r="D21436" s="72" t="str">
        <f t="shared" si="669"/>
        <v>nov/2020</v>
      </c>
      <c r="E21436" s="206">
        <v>44159</v>
      </c>
      <c r="F21436" s="205" t="s">
        <v>210</v>
      </c>
      <c r="G21436" s="205" t="s">
        <v>287</v>
      </c>
      <c r="H21436" s="207" t="s">
        <v>196</v>
      </c>
      <c r="I21436" s="207" t="s">
        <v>130</v>
      </c>
      <c r="J21436" s="207">
        <v>-10</v>
      </c>
      <c r="K21436" s="79" t="str">
        <f>IFERROR(IFERROR(VLOOKUP(I21436,'DE-PARA'!B:D,3,0),VLOOKUP(I21436,'DE-PARA'!C:D,2,0)),"NÃO ENCONTRADO")</f>
        <v>Outras Saídas</v>
      </c>
      <c r="L21436" s="56" t="str">
        <f>VLOOKUP(K21436,'Base -Receita-Despesa'!$B:$AS,1,FALSE)</f>
        <v>Outras Saídas</v>
      </c>
    </row>
    <row r="21437" spans="1:12" x14ac:dyDescent="0.3">
      <c r="A21437" s="286" t="str">
        <f t="shared" si="670"/>
        <v>2020</v>
      </c>
      <c r="B21437" s="205" t="s">
        <v>691</v>
      </c>
      <c r="C21437" s="205" t="s">
        <v>692</v>
      </c>
      <c r="D21437" s="72" t="str">
        <f t="shared" si="669"/>
        <v>nov/2020</v>
      </c>
      <c r="E21437" s="206">
        <v>44159</v>
      </c>
      <c r="F21437" s="205" t="s">
        <v>210</v>
      </c>
      <c r="G21437" s="205" t="s">
        <v>287</v>
      </c>
      <c r="H21437" s="207" t="s">
        <v>196</v>
      </c>
      <c r="I21437" s="207" t="s">
        <v>130</v>
      </c>
      <c r="J21437" s="207">
        <v>-10</v>
      </c>
      <c r="K21437" s="79" t="str">
        <f>IFERROR(IFERROR(VLOOKUP(I21437,'DE-PARA'!B:D,3,0),VLOOKUP(I21437,'DE-PARA'!C:D,2,0)),"NÃO ENCONTRADO")</f>
        <v>Outras Saídas</v>
      </c>
      <c r="L21437" s="56" t="str">
        <f>VLOOKUP(K21437,'Base -Receita-Despesa'!$B:$AS,1,FALSE)</f>
        <v>Outras Saídas</v>
      </c>
    </row>
    <row r="21438" spans="1:12" x14ac:dyDescent="0.3">
      <c r="A21438" s="286" t="str">
        <f t="shared" si="670"/>
        <v>2020</v>
      </c>
      <c r="B21438" s="205" t="s">
        <v>691</v>
      </c>
      <c r="C21438" s="205" t="s">
        <v>692</v>
      </c>
      <c r="D21438" s="72" t="str">
        <f t="shared" si="669"/>
        <v>nov/2020</v>
      </c>
      <c r="E21438" s="206">
        <v>44159</v>
      </c>
      <c r="F21438" s="205" t="s">
        <v>210</v>
      </c>
      <c r="G21438" s="205" t="s">
        <v>287</v>
      </c>
      <c r="H21438" s="207" t="s">
        <v>196</v>
      </c>
      <c r="I21438" s="207" t="s">
        <v>130</v>
      </c>
      <c r="J21438" s="207">
        <v>-10</v>
      </c>
      <c r="K21438" s="79" t="str">
        <f>IFERROR(IFERROR(VLOOKUP(I21438,'DE-PARA'!B:D,3,0),VLOOKUP(I21438,'DE-PARA'!C:D,2,0)),"NÃO ENCONTRADO")</f>
        <v>Outras Saídas</v>
      </c>
      <c r="L21438" s="56" t="str">
        <f>VLOOKUP(K21438,'Base -Receita-Despesa'!$B:$AS,1,FALSE)</f>
        <v>Outras Saídas</v>
      </c>
    </row>
    <row r="21439" spans="1:12" x14ac:dyDescent="0.3">
      <c r="A21439" s="286" t="str">
        <f t="shared" si="670"/>
        <v>2020</v>
      </c>
      <c r="B21439" s="205" t="s">
        <v>691</v>
      </c>
      <c r="C21439" s="205" t="s">
        <v>692</v>
      </c>
      <c r="D21439" s="72" t="str">
        <f t="shared" si="669"/>
        <v>nov/2020</v>
      </c>
      <c r="E21439" s="206">
        <v>44159</v>
      </c>
      <c r="F21439" s="205" t="s">
        <v>210</v>
      </c>
      <c r="G21439" s="205" t="s">
        <v>287</v>
      </c>
      <c r="H21439" s="207" t="s">
        <v>196</v>
      </c>
      <c r="I21439" s="207" t="s">
        <v>130</v>
      </c>
      <c r="J21439" s="207">
        <v>-10</v>
      </c>
      <c r="K21439" s="79" t="str">
        <f>IFERROR(IFERROR(VLOOKUP(I21439,'DE-PARA'!B:D,3,0),VLOOKUP(I21439,'DE-PARA'!C:D,2,0)),"NÃO ENCONTRADO")</f>
        <v>Outras Saídas</v>
      </c>
      <c r="L21439" s="56" t="str">
        <f>VLOOKUP(K21439,'Base -Receita-Despesa'!$B:$AS,1,FALSE)</f>
        <v>Outras Saídas</v>
      </c>
    </row>
    <row r="21440" spans="1:12" x14ac:dyDescent="0.3">
      <c r="A21440" s="286" t="str">
        <f t="shared" si="670"/>
        <v>2020</v>
      </c>
      <c r="B21440" s="205" t="s">
        <v>691</v>
      </c>
      <c r="C21440" s="205" t="s">
        <v>692</v>
      </c>
      <c r="D21440" s="72" t="str">
        <f t="shared" si="669"/>
        <v>nov/2020</v>
      </c>
      <c r="E21440" s="206">
        <v>44160</v>
      </c>
      <c r="F21440" s="205" t="s">
        <v>1670</v>
      </c>
      <c r="G21440" s="205" t="s">
        <v>287</v>
      </c>
      <c r="H21440" s="207" t="s">
        <v>3337</v>
      </c>
      <c r="I21440" s="207" t="s">
        <v>126</v>
      </c>
      <c r="J21440" s="207">
        <v>-975.1</v>
      </c>
      <c r="K21440" s="79" t="str">
        <f>IFERROR(IFERROR(VLOOKUP(I21440,'DE-PARA'!B:D,3,0),VLOOKUP(I21440,'DE-PARA'!C:D,2,0)),"NÃO ENCONTRADO")</f>
        <v>Rescisões Trabalhistas</v>
      </c>
      <c r="L21440" s="56" t="str">
        <f>VLOOKUP(K21440,'Base -Receita-Despesa'!$B:$AS,1,FALSE)</f>
        <v>Rescisões Trabalhistas</v>
      </c>
    </row>
    <row r="21441" spans="1:12" x14ac:dyDescent="0.3">
      <c r="A21441" s="286" t="str">
        <f t="shared" si="670"/>
        <v>2020</v>
      </c>
      <c r="B21441" s="205" t="s">
        <v>691</v>
      </c>
      <c r="C21441" s="205" t="s">
        <v>692</v>
      </c>
      <c r="D21441" s="72" t="str">
        <f t="shared" si="669"/>
        <v>nov/2020</v>
      </c>
      <c r="E21441" s="206">
        <v>44160</v>
      </c>
      <c r="F21441" s="205">
        <v>146750</v>
      </c>
      <c r="G21441" s="205" t="s">
        <v>287</v>
      </c>
      <c r="H21441" s="207" t="s">
        <v>3338</v>
      </c>
      <c r="I21441" s="207" t="s">
        <v>240</v>
      </c>
      <c r="J21441" s="208">
        <v>-3506.42</v>
      </c>
      <c r="K21441" s="79" t="str">
        <f>IFERROR(IFERROR(VLOOKUP(I21441,'DE-PARA'!B:D,3,0),VLOOKUP(I21441,'DE-PARA'!C:D,2,0)),"NÃO ENCONTRADO")</f>
        <v>Materiais</v>
      </c>
      <c r="L21441" s="56" t="str">
        <f>VLOOKUP(K21441,'Base -Receita-Despesa'!$B:$AS,1,FALSE)</f>
        <v>Materiais</v>
      </c>
    </row>
    <row r="21442" spans="1:12" x14ac:dyDescent="0.3">
      <c r="A21442" s="286" t="str">
        <f t="shared" si="670"/>
        <v>2020</v>
      </c>
      <c r="B21442" s="205" t="s">
        <v>691</v>
      </c>
      <c r="C21442" s="205" t="s">
        <v>692</v>
      </c>
      <c r="D21442" s="72" t="str">
        <f t="shared" si="669"/>
        <v>nov/2020</v>
      </c>
      <c r="E21442" s="206">
        <v>44160</v>
      </c>
      <c r="F21442" s="205">
        <v>807</v>
      </c>
      <c r="G21442" s="205" t="s">
        <v>287</v>
      </c>
      <c r="H21442" s="207" t="s">
        <v>3059</v>
      </c>
      <c r="I21442" s="207" t="s">
        <v>235</v>
      </c>
      <c r="J21442" s="208">
        <v>-34797</v>
      </c>
      <c r="K21442" s="79" t="str">
        <f>IFERROR(IFERROR(VLOOKUP(I21442,'DE-PARA'!B:D,3,0),VLOOKUP(I21442,'DE-PARA'!C:D,2,0)),"NÃO ENCONTRADO")</f>
        <v>Pessoal</v>
      </c>
      <c r="L21442" s="56" t="str">
        <f>VLOOKUP(K21442,'Base -Receita-Despesa'!$B:$AS,1,FALSE)</f>
        <v>Pessoal</v>
      </c>
    </row>
    <row r="21443" spans="1:12" x14ac:dyDescent="0.3">
      <c r="A21443" s="286" t="str">
        <f t="shared" si="670"/>
        <v>2020</v>
      </c>
      <c r="B21443" s="205" t="s">
        <v>691</v>
      </c>
      <c r="C21443" s="205" t="s">
        <v>692</v>
      </c>
      <c r="D21443" s="72" t="str">
        <f t="shared" si="669"/>
        <v>nov/2020</v>
      </c>
      <c r="E21443" s="206">
        <v>44160</v>
      </c>
      <c r="F21443" s="205" t="s">
        <v>172</v>
      </c>
      <c r="G21443" s="205" t="s">
        <v>287</v>
      </c>
      <c r="H21443" s="207" t="s">
        <v>3337</v>
      </c>
      <c r="I21443" s="207" t="s">
        <v>126</v>
      </c>
      <c r="J21443" s="208">
        <v>-5631.42</v>
      </c>
      <c r="K21443" s="79" t="str">
        <f>IFERROR(IFERROR(VLOOKUP(I21443,'DE-PARA'!B:D,3,0),VLOOKUP(I21443,'DE-PARA'!C:D,2,0)),"NÃO ENCONTRADO")</f>
        <v>Rescisões Trabalhistas</v>
      </c>
      <c r="L21443" s="56" t="str">
        <f>VLOOKUP(K21443,'Base -Receita-Despesa'!$B:$AS,1,FALSE)</f>
        <v>Rescisões Trabalhistas</v>
      </c>
    </row>
    <row r="21444" spans="1:12" x14ac:dyDescent="0.3">
      <c r="A21444" s="286" t="str">
        <f t="shared" si="670"/>
        <v>2020</v>
      </c>
      <c r="B21444" s="205" t="s">
        <v>691</v>
      </c>
      <c r="C21444" s="205" t="s">
        <v>692</v>
      </c>
      <c r="D21444" s="72" t="str">
        <f t="shared" ref="D21444:D21464" si="671">TEXT(E21444,"mmm/aaaa")</f>
        <v>nov/2020</v>
      </c>
      <c r="E21444" s="206">
        <v>44160</v>
      </c>
      <c r="F21444" s="205" t="s">
        <v>172</v>
      </c>
      <c r="G21444" s="205" t="s">
        <v>287</v>
      </c>
      <c r="H21444" s="207" t="s">
        <v>755</v>
      </c>
      <c r="I21444" s="207" t="s">
        <v>126</v>
      </c>
      <c r="J21444" s="208">
        <v>-4182.34</v>
      </c>
      <c r="K21444" s="79" t="str">
        <f>IFERROR(IFERROR(VLOOKUP(I21444,'DE-PARA'!B:D,3,0),VLOOKUP(I21444,'DE-PARA'!C:D,2,0)),"NÃO ENCONTRADO")</f>
        <v>Rescisões Trabalhistas</v>
      </c>
      <c r="L21444" s="56" t="str">
        <f>VLOOKUP(K21444,'Base -Receita-Despesa'!$B:$AS,1,FALSE)</f>
        <v>Rescisões Trabalhistas</v>
      </c>
    </row>
    <row r="21445" spans="1:12" x14ac:dyDescent="0.3">
      <c r="A21445" s="286" t="str">
        <f t="shared" si="670"/>
        <v>2020</v>
      </c>
      <c r="B21445" s="205" t="s">
        <v>691</v>
      </c>
      <c r="C21445" s="205" t="s">
        <v>692</v>
      </c>
      <c r="D21445" s="72" t="str">
        <f t="shared" si="671"/>
        <v>nov/2020</v>
      </c>
      <c r="E21445" s="206">
        <v>44160</v>
      </c>
      <c r="F21445" s="205" t="s">
        <v>210</v>
      </c>
      <c r="G21445" s="205" t="s">
        <v>287</v>
      </c>
      <c r="H21445" s="207" t="s">
        <v>196</v>
      </c>
      <c r="I21445" s="207" t="s">
        <v>130</v>
      </c>
      <c r="J21445" s="207">
        <v>-10</v>
      </c>
      <c r="K21445" s="79" t="str">
        <f>IFERROR(IFERROR(VLOOKUP(I21445,'DE-PARA'!B:D,3,0),VLOOKUP(I21445,'DE-PARA'!C:D,2,0)),"NÃO ENCONTRADO")</f>
        <v>Outras Saídas</v>
      </c>
      <c r="L21445" s="56" t="str">
        <f>VLOOKUP(K21445,'Base -Receita-Despesa'!$B:$AS,1,FALSE)</f>
        <v>Outras Saídas</v>
      </c>
    </row>
    <row r="21446" spans="1:12" x14ac:dyDescent="0.3">
      <c r="A21446" s="286" t="str">
        <f t="shared" si="670"/>
        <v>2020</v>
      </c>
      <c r="B21446" s="205" t="s">
        <v>691</v>
      </c>
      <c r="C21446" s="205" t="s">
        <v>692</v>
      </c>
      <c r="D21446" s="72" t="str">
        <f t="shared" si="671"/>
        <v>nov/2020</v>
      </c>
      <c r="E21446" s="206">
        <v>44160</v>
      </c>
      <c r="F21446" s="205" t="s">
        <v>210</v>
      </c>
      <c r="G21446" s="205" t="s">
        <v>287</v>
      </c>
      <c r="H21446" s="207" t="s">
        <v>196</v>
      </c>
      <c r="I21446" s="207" t="s">
        <v>130</v>
      </c>
      <c r="J21446" s="207">
        <v>-10</v>
      </c>
      <c r="K21446" s="79" t="str">
        <f>IFERROR(IFERROR(VLOOKUP(I21446,'DE-PARA'!B:D,3,0),VLOOKUP(I21446,'DE-PARA'!C:D,2,0)),"NÃO ENCONTRADO")</f>
        <v>Outras Saídas</v>
      </c>
      <c r="L21446" s="56" t="str">
        <f>VLOOKUP(K21446,'Base -Receita-Despesa'!$B:$AS,1,FALSE)</f>
        <v>Outras Saídas</v>
      </c>
    </row>
    <row r="21447" spans="1:12" x14ac:dyDescent="0.3">
      <c r="A21447" s="286" t="str">
        <f t="shared" si="670"/>
        <v>2020</v>
      </c>
      <c r="B21447" s="205" t="s">
        <v>691</v>
      </c>
      <c r="C21447" s="205" t="s">
        <v>692</v>
      </c>
      <c r="D21447" s="72" t="str">
        <f t="shared" si="671"/>
        <v>nov/2020</v>
      </c>
      <c r="E21447" s="206">
        <v>44160</v>
      </c>
      <c r="F21447" s="205" t="s">
        <v>210</v>
      </c>
      <c r="G21447" s="205" t="s">
        <v>287</v>
      </c>
      <c r="H21447" s="207" t="s">
        <v>196</v>
      </c>
      <c r="I21447" s="207" t="s">
        <v>130</v>
      </c>
      <c r="J21447" s="207">
        <v>-10</v>
      </c>
      <c r="K21447" s="79" t="str">
        <f>IFERROR(IFERROR(VLOOKUP(I21447,'DE-PARA'!B:D,3,0),VLOOKUP(I21447,'DE-PARA'!C:D,2,0)),"NÃO ENCONTRADO")</f>
        <v>Outras Saídas</v>
      </c>
      <c r="L21447" s="56" t="str">
        <f>VLOOKUP(K21447,'Base -Receita-Despesa'!$B:$AS,1,FALSE)</f>
        <v>Outras Saídas</v>
      </c>
    </row>
    <row r="21448" spans="1:12" x14ac:dyDescent="0.3">
      <c r="A21448" s="286" t="str">
        <f t="shared" si="670"/>
        <v>2020</v>
      </c>
      <c r="B21448" s="205" t="s">
        <v>691</v>
      </c>
      <c r="C21448" s="205" t="s">
        <v>692</v>
      </c>
      <c r="D21448" s="72" t="str">
        <f t="shared" si="671"/>
        <v>nov/2020</v>
      </c>
      <c r="E21448" s="206">
        <v>44160</v>
      </c>
      <c r="F21448" s="205" t="s">
        <v>210</v>
      </c>
      <c r="G21448" s="205" t="s">
        <v>287</v>
      </c>
      <c r="H21448" s="207" t="s">
        <v>133</v>
      </c>
      <c r="I21448" s="207" t="s">
        <v>130</v>
      </c>
      <c r="J21448" s="207">
        <v>-23.85</v>
      </c>
      <c r="K21448" s="79" t="str">
        <f>IFERROR(IFERROR(VLOOKUP(I21448,'DE-PARA'!B:D,3,0),VLOOKUP(I21448,'DE-PARA'!C:D,2,0)),"NÃO ENCONTRADO")</f>
        <v>Outras Saídas</v>
      </c>
      <c r="L21448" s="56" t="str">
        <f>VLOOKUP(K21448,'Base -Receita-Despesa'!$B:$AS,1,FALSE)</f>
        <v>Outras Saídas</v>
      </c>
    </row>
    <row r="21449" spans="1:12" x14ac:dyDescent="0.3">
      <c r="A21449" s="286" t="str">
        <f t="shared" si="670"/>
        <v>2020</v>
      </c>
      <c r="B21449" s="205" t="s">
        <v>691</v>
      </c>
      <c r="C21449" s="205" t="s">
        <v>692</v>
      </c>
      <c r="D21449" s="72" t="str">
        <f t="shared" si="671"/>
        <v>nov/2020</v>
      </c>
      <c r="E21449" s="206">
        <v>44161</v>
      </c>
      <c r="F21449" s="205">
        <v>10</v>
      </c>
      <c r="G21449" s="205" t="s">
        <v>287</v>
      </c>
      <c r="H21449" s="207" t="s">
        <v>3156</v>
      </c>
      <c r="I21449" s="207" t="s">
        <v>236</v>
      </c>
      <c r="J21449" s="208">
        <v>-25000</v>
      </c>
      <c r="K21449" s="79" t="str">
        <f>IFERROR(IFERROR(VLOOKUP(I21449,'DE-PARA'!B:D,3,0),VLOOKUP(I21449,'DE-PARA'!C:D,2,0)),"NÃO ENCONTRADO")</f>
        <v>Pessoal</v>
      </c>
      <c r="L21449" s="56" t="str">
        <f>VLOOKUP(K21449,'Base -Receita-Despesa'!$B:$AS,1,FALSE)</f>
        <v>Pessoal</v>
      </c>
    </row>
    <row r="21450" spans="1:12" x14ac:dyDescent="0.3">
      <c r="A21450" s="286" t="str">
        <f t="shared" si="670"/>
        <v>2020</v>
      </c>
      <c r="B21450" s="205" t="s">
        <v>691</v>
      </c>
      <c r="C21450" s="205" t="s">
        <v>692</v>
      </c>
      <c r="D21450" s="72" t="str">
        <f t="shared" si="671"/>
        <v>nov/2020</v>
      </c>
      <c r="E21450" s="206">
        <v>44161</v>
      </c>
      <c r="F21450" s="205">
        <v>198754</v>
      </c>
      <c r="G21450" s="205" t="s">
        <v>287</v>
      </c>
      <c r="H21450" s="207" t="s">
        <v>648</v>
      </c>
      <c r="I21450" s="207" t="s">
        <v>253</v>
      </c>
      <c r="J21450" s="207">
        <v>-298.02999999999997</v>
      </c>
      <c r="K21450" s="79" t="str">
        <f>IFERROR(IFERROR(VLOOKUP(I21450,'DE-PARA'!B:D,3,0),VLOOKUP(I21450,'DE-PARA'!C:D,2,0)),"NÃO ENCONTRADO")</f>
        <v>Materiais</v>
      </c>
      <c r="L21450" s="56" t="str">
        <f>VLOOKUP(K21450,'Base -Receita-Despesa'!$B:$AS,1,FALSE)</f>
        <v>Materiais</v>
      </c>
    </row>
    <row r="21451" spans="1:12" x14ac:dyDescent="0.3">
      <c r="A21451" s="286" t="str">
        <f t="shared" si="670"/>
        <v>2020</v>
      </c>
      <c r="B21451" s="205" t="s">
        <v>691</v>
      </c>
      <c r="C21451" s="205" t="s">
        <v>692</v>
      </c>
      <c r="D21451" s="72" t="str">
        <f t="shared" si="671"/>
        <v>nov/2020</v>
      </c>
      <c r="E21451" s="206">
        <v>44161</v>
      </c>
      <c r="F21451" s="205" t="s">
        <v>210</v>
      </c>
      <c r="G21451" s="205" t="s">
        <v>287</v>
      </c>
      <c r="H21451" s="207" t="s">
        <v>196</v>
      </c>
      <c r="I21451" s="207" t="s">
        <v>130</v>
      </c>
      <c r="J21451" s="207">
        <v>-10</v>
      </c>
      <c r="K21451" s="79" t="str">
        <f>IFERROR(IFERROR(VLOOKUP(I21451,'DE-PARA'!B:D,3,0),VLOOKUP(I21451,'DE-PARA'!C:D,2,0)),"NÃO ENCONTRADO")</f>
        <v>Outras Saídas</v>
      </c>
      <c r="L21451" s="56" t="str">
        <f>VLOOKUP(K21451,'Base -Receita-Despesa'!$B:$AS,1,FALSE)</f>
        <v>Outras Saídas</v>
      </c>
    </row>
    <row r="21452" spans="1:12" x14ac:dyDescent="0.3">
      <c r="A21452" s="286" t="str">
        <f t="shared" si="670"/>
        <v>2020</v>
      </c>
      <c r="B21452" s="205" t="s">
        <v>691</v>
      </c>
      <c r="C21452" s="205" t="s">
        <v>692</v>
      </c>
      <c r="D21452" s="72" t="str">
        <f t="shared" si="671"/>
        <v>nov/2020</v>
      </c>
      <c r="E21452" s="206">
        <v>44161</v>
      </c>
      <c r="F21452" s="205" t="s">
        <v>210</v>
      </c>
      <c r="G21452" s="205" t="s">
        <v>287</v>
      </c>
      <c r="H21452" s="207" t="s">
        <v>196</v>
      </c>
      <c r="I21452" s="207" t="s">
        <v>130</v>
      </c>
      <c r="J21452" s="207">
        <v>-10</v>
      </c>
      <c r="K21452" s="79" t="str">
        <f>IFERROR(IFERROR(VLOOKUP(I21452,'DE-PARA'!B:D,3,0),VLOOKUP(I21452,'DE-PARA'!C:D,2,0)),"NÃO ENCONTRADO")</f>
        <v>Outras Saídas</v>
      </c>
      <c r="L21452" s="56" t="str">
        <f>VLOOKUP(K21452,'Base -Receita-Despesa'!$B:$AS,1,FALSE)</f>
        <v>Outras Saídas</v>
      </c>
    </row>
    <row r="21453" spans="1:12" x14ac:dyDescent="0.3">
      <c r="A21453" s="286" t="str">
        <f t="shared" si="670"/>
        <v>2020</v>
      </c>
      <c r="B21453" s="205" t="s">
        <v>691</v>
      </c>
      <c r="C21453" s="205" t="s">
        <v>692</v>
      </c>
      <c r="D21453" s="72" t="str">
        <f t="shared" si="671"/>
        <v>nov/2020</v>
      </c>
      <c r="E21453" s="206">
        <v>44162</v>
      </c>
      <c r="F21453" s="205">
        <v>240</v>
      </c>
      <c r="G21453" s="205" t="s">
        <v>287</v>
      </c>
      <c r="H21453" s="207" t="s">
        <v>3339</v>
      </c>
      <c r="I21453" s="207" t="s">
        <v>235</v>
      </c>
      <c r="J21453" s="208">
        <v>-241321.34</v>
      </c>
      <c r="K21453" s="79" t="str">
        <f>IFERROR(IFERROR(VLOOKUP(I21453,'DE-PARA'!B:D,3,0),VLOOKUP(I21453,'DE-PARA'!C:D,2,0)),"NÃO ENCONTRADO")</f>
        <v>Pessoal</v>
      </c>
      <c r="L21453" s="56" t="str">
        <f>VLOOKUP(K21453,'Base -Receita-Despesa'!$B:$AS,1,FALSE)</f>
        <v>Pessoal</v>
      </c>
    </row>
    <row r="21454" spans="1:12" x14ac:dyDescent="0.3">
      <c r="A21454" s="286" t="str">
        <f t="shared" si="670"/>
        <v>2020</v>
      </c>
      <c r="B21454" s="205" t="s">
        <v>691</v>
      </c>
      <c r="C21454" s="205" t="s">
        <v>692</v>
      </c>
      <c r="D21454" s="72" t="str">
        <f t="shared" si="671"/>
        <v>nov/2020</v>
      </c>
      <c r="E21454" s="206">
        <v>44162</v>
      </c>
      <c r="F21454" s="205">
        <v>80802</v>
      </c>
      <c r="G21454" s="205" t="s">
        <v>287</v>
      </c>
      <c r="H21454" s="207" t="s">
        <v>3291</v>
      </c>
      <c r="I21454" s="207" t="s">
        <v>240</v>
      </c>
      <c r="J21454" s="208">
        <v>-1483.08</v>
      </c>
      <c r="K21454" s="79" t="str">
        <f>IFERROR(IFERROR(VLOOKUP(I21454,'DE-PARA'!B:D,3,0),VLOOKUP(I21454,'DE-PARA'!C:D,2,0)),"NÃO ENCONTRADO")</f>
        <v>Materiais</v>
      </c>
      <c r="L21454" s="56" t="str">
        <f>VLOOKUP(K21454,'Base -Receita-Despesa'!$B:$AS,1,FALSE)</f>
        <v>Materiais</v>
      </c>
    </row>
    <row r="21455" spans="1:12" x14ac:dyDescent="0.3">
      <c r="A21455" s="286" t="str">
        <f t="shared" si="670"/>
        <v>2020</v>
      </c>
      <c r="B21455" s="205" t="s">
        <v>691</v>
      </c>
      <c r="C21455" s="205" t="s">
        <v>692</v>
      </c>
      <c r="D21455" s="72" t="str">
        <f t="shared" si="671"/>
        <v>nov/2020</v>
      </c>
      <c r="E21455" s="206">
        <v>44162</v>
      </c>
      <c r="F21455" s="205">
        <v>82439</v>
      </c>
      <c r="G21455" s="205" t="s">
        <v>287</v>
      </c>
      <c r="H21455" s="207" t="s">
        <v>3291</v>
      </c>
      <c r="I21455" s="207" t="s">
        <v>241</v>
      </c>
      <c r="J21455" s="207">
        <v>-689.9</v>
      </c>
      <c r="K21455" s="79" t="str">
        <f>IFERROR(IFERROR(VLOOKUP(I21455,'DE-PARA'!B:D,3,0),VLOOKUP(I21455,'DE-PARA'!C:D,2,0)),"NÃO ENCONTRADO")</f>
        <v>Materiais</v>
      </c>
      <c r="L21455" s="56" t="str">
        <f>VLOOKUP(K21455,'Base -Receita-Despesa'!$B:$AS,1,FALSE)</f>
        <v>Materiais</v>
      </c>
    </row>
    <row r="21456" spans="1:12" x14ac:dyDescent="0.3">
      <c r="A21456" s="286" t="str">
        <f t="shared" si="670"/>
        <v>2020</v>
      </c>
      <c r="B21456" s="205" t="s">
        <v>691</v>
      </c>
      <c r="C21456" s="205" t="s">
        <v>692</v>
      </c>
      <c r="D21456" s="72" t="str">
        <f t="shared" si="671"/>
        <v>nov/2020</v>
      </c>
      <c r="E21456" s="206">
        <v>44162</v>
      </c>
      <c r="F21456" s="205">
        <v>82438</v>
      </c>
      <c r="G21456" s="205" t="s">
        <v>287</v>
      </c>
      <c r="H21456" s="207" t="s">
        <v>3291</v>
      </c>
      <c r="I21456" s="207" t="s">
        <v>241</v>
      </c>
      <c r="J21456" s="208">
        <v>-1400.79</v>
      </c>
      <c r="K21456" s="79" t="str">
        <f>IFERROR(IFERROR(VLOOKUP(I21456,'DE-PARA'!B:D,3,0),VLOOKUP(I21456,'DE-PARA'!C:D,2,0)),"NÃO ENCONTRADO")</f>
        <v>Materiais</v>
      </c>
      <c r="L21456" s="56" t="str">
        <f>VLOOKUP(K21456,'Base -Receita-Despesa'!$B:$AS,1,FALSE)</f>
        <v>Materiais</v>
      </c>
    </row>
    <row r="21457" spans="1:12" x14ac:dyDescent="0.3">
      <c r="A21457" s="286" t="str">
        <f t="shared" si="670"/>
        <v>2020</v>
      </c>
      <c r="B21457" s="205" t="s">
        <v>691</v>
      </c>
      <c r="C21457" s="205" t="s">
        <v>692</v>
      </c>
      <c r="D21457" s="72" t="str">
        <f t="shared" si="671"/>
        <v>nov/2020</v>
      </c>
      <c r="E21457" s="206">
        <v>44162</v>
      </c>
      <c r="F21457" s="205">
        <v>81054</v>
      </c>
      <c r="G21457" s="205" t="s">
        <v>287</v>
      </c>
      <c r="H21457" s="207" t="s">
        <v>3291</v>
      </c>
      <c r="I21457" s="207" t="s">
        <v>240</v>
      </c>
      <c r="J21457" s="208">
        <v>-8319</v>
      </c>
      <c r="K21457" s="79" t="str">
        <f>IFERROR(IFERROR(VLOOKUP(I21457,'DE-PARA'!B:D,3,0),VLOOKUP(I21457,'DE-PARA'!C:D,2,0)),"NÃO ENCONTRADO")</f>
        <v>Materiais</v>
      </c>
      <c r="L21457" s="56" t="str">
        <f>VLOOKUP(K21457,'Base -Receita-Despesa'!$B:$AS,1,FALSE)</f>
        <v>Materiais</v>
      </c>
    </row>
    <row r="21458" spans="1:12" x14ac:dyDescent="0.3">
      <c r="A21458" s="286" t="str">
        <f t="shared" si="670"/>
        <v>2020</v>
      </c>
      <c r="B21458" s="205" t="s">
        <v>691</v>
      </c>
      <c r="C21458" s="205" t="s">
        <v>692</v>
      </c>
      <c r="D21458" s="72" t="str">
        <f t="shared" si="671"/>
        <v>nov/2020</v>
      </c>
      <c r="E21458" s="206">
        <v>44162</v>
      </c>
      <c r="F21458" s="205" t="s">
        <v>3340</v>
      </c>
      <c r="G21458" s="205" t="s">
        <v>287</v>
      </c>
      <c r="H21458" s="207" t="s">
        <v>3291</v>
      </c>
      <c r="I21458" s="207" t="s">
        <v>189</v>
      </c>
      <c r="J21458" s="208">
        <v>-2107.23</v>
      </c>
      <c r="K21458" s="79" t="str">
        <f>IFERROR(IFERROR(VLOOKUP(I21458,'DE-PARA'!B:D,3,0),VLOOKUP(I21458,'DE-PARA'!C:D,2,0)),"NÃO ENCONTRADO")</f>
        <v>Outras Saídas</v>
      </c>
      <c r="L21458" s="56" t="str">
        <f>VLOOKUP(K21458,'Base -Receita-Despesa'!$B:$AS,1,FALSE)</f>
        <v>Outras Saídas</v>
      </c>
    </row>
    <row r="21459" spans="1:12" x14ac:dyDescent="0.3">
      <c r="A21459" s="286" t="str">
        <f t="shared" si="670"/>
        <v>2020</v>
      </c>
      <c r="B21459" s="205" t="s">
        <v>691</v>
      </c>
      <c r="C21459" s="205" t="s">
        <v>692</v>
      </c>
      <c r="D21459" s="72" t="str">
        <f t="shared" si="671"/>
        <v>nov/2020</v>
      </c>
      <c r="E21459" s="206">
        <v>44162</v>
      </c>
      <c r="F21459" s="205" t="s">
        <v>201</v>
      </c>
      <c r="G21459" s="205" t="s">
        <v>287</v>
      </c>
      <c r="H21459" s="207" t="s">
        <v>1887</v>
      </c>
      <c r="I21459" s="207" t="s">
        <v>123</v>
      </c>
      <c r="J21459" s="208">
        <v>-100000</v>
      </c>
      <c r="K21459" s="79" t="str">
        <f>IFERROR(IFERROR(VLOOKUP(I21459,'DE-PARA'!B:D,3,0),VLOOKUP(I21459,'DE-PARA'!C:D,2,0)),"NÃO ENCONTRADO")</f>
        <v>TEV – Transferências Entre Contas (Entradas)</v>
      </c>
      <c r="L21459" s="56" t="str">
        <f>VLOOKUP(K21459,'Base -Receita-Despesa'!$B:$AS,1,FALSE)</f>
        <v>TEV – Transferências Entre Contas (Entradas)</v>
      </c>
    </row>
    <row r="21460" spans="1:12" x14ac:dyDescent="0.3">
      <c r="A21460" s="286" t="str">
        <f t="shared" si="670"/>
        <v>2020</v>
      </c>
      <c r="B21460" s="205" t="s">
        <v>691</v>
      </c>
      <c r="C21460" s="205" t="s">
        <v>692</v>
      </c>
      <c r="D21460" s="72" t="str">
        <f t="shared" si="671"/>
        <v>nov/2020</v>
      </c>
      <c r="E21460" s="206">
        <v>44162</v>
      </c>
      <c r="F21460" s="205" t="s">
        <v>210</v>
      </c>
      <c r="G21460" s="205" t="s">
        <v>287</v>
      </c>
      <c r="H21460" s="207" t="s">
        <v>196</v>
      </c>
      <c r="I21460" s="207" t="s">
        <v>130</v>
      </c>
      <c r="J21460" s="207">
        <v>-10</v>
      </c>
      <c r="K21460" s="79" t="str">
        <f>IFERROR(IFERROR(VLOOKUP(I21460,'DE-PARA'!B:D,3,0),VLOOKUP(I21460,'DE-PARA'!C:D,2,0)),"NÃO ENCONTRADO")</f>
        <v>Outras Saídas</v>
      </c>
      <c r="L21460" s="56" t="str">
        <f>VLOOKUP(K21460,'Base -Receita-Despesa'!$B:$AS,1,FALSE)</f>
        <v>Outras Saídas</v>
      </c>
    </row>
    <row r="21461" spans="1:12" x14ac:dyDescent="0.3">
      <c r="A21461" s="286" t="str">
        <f t="shared" si="670"/>
        <v>2020</v>
      </c>
      <c r="B21461" s="205" t="s">
        <v>691</v>
      </c>
      <c r="C21461" s="205" t="s">
        <v>692</v>
      </c>
      <c r="D21461" s="72" t="str">
        <f t="shared" si="671"/>
        <v>nov/2020</v>
      </c>
      <c r="E21461" s="206">
        <v>44162</v>
      </c>
      <c r="F21461" s="205" t="s">
        <v>210</v>
      </c>
      <c r="G21461" s="205" t="s">
        <v>287</v>
      </c>
      <c r="H21461" s="207" t="s">
        <v>196</v>
      </c>
      <c r="I21461" s="207" t="s">
        <v>130</v>
      </c>
      <c r="J21461" s="207">
        <v>-10</v>
      </c>
      <c r="K21461" s="79" t="str">
        <f>IFERROR(IFERROR(VLOOKUP(I21461,'DE-PARA'!B:D,3,0),VLOOKUP(I21461,'DE-PARA'!C:D,2,0)),"NÃO ENCONTRADO")</f>
        <v>Outras Saídas</v>
      </c>
      <c r="L21461" s="56" t="str">
        <f>VLOOKUP(K21461,'Base -Receita-Despesa'!$B:$AS,1,FALSE)</f>
        <v>Outras Saídas</v>
      </c>
    </row>
    <row r="21462" spans="1:12" x14ac:dyDescent="0.3">
      <c r="A21462" s="286" t="str">
        <f t="shared" si="670"/>
        <v>2020</v>
      </c>
      <c r="B21462" s="205" t="s">
        <v>691</v>
      </c>
      <c r="C21462" s="205" t="s">
        <v>692</v>
      </c>
      <c r="D21462" s="72" t="str">
        <f t="shared" si="671"/>
        <v>nov/2020</v>
      </c>
      <c r="E21462" s="206">
        <v>44165</v>
      </c>
      <c r="F21462" s="205" t="s">
        <v>211</v>
      </c>
      <c r="G21462" s="205" t="s">
        <v>287</v>
      </c>
      <c r="H21462" s="207" t="s">
        <v>3341</v>
      </c>
      <c r="I21462" s="207" t="s">
        <v>139</v>
      </c>
      <c r="J21462" s="207">
        <v>27.92</v>
      </c>
      <c r="K21462" s="79" t="str">
        <f>IFERROR(IFERROR(VLOOKUP(I21462,'DE-PARA'!B:D,3,0),VLOOKUP(I21462,'DE-PARA'!C:D,2,0)),"NÃO ENCONTRADO")</f>
        <v>Outras Saídas</v>
      </c>
      <c r="L21462" s="56" t="str">
        <f>VLOOKUP(K21462,'Base -Receita-Despesa'!$B:$AS,1,FALSE)</f>
        <v>Outras Saídas</v>
      </c>
    </row>
    <row r="21463" spans="1:12" x14ac:dyDescent="0.3">
      <c r="A21463" s="286" t="str">
        <f t="shared" si="670"/>
        <v>2020</v>
      </c>
      <c r="B21463" s="205" t="s">
        <v>691</v>
      </c>
      <c r="C21463" s="205" t="s">
        <v>692</v>
      </c>
      <c r="D21463" s="72" t="str">
        <f t="shared" si="671"/>
        <v>nov/2020</v>
      </c>
      <c r="E21463" s="206">
        <v>44165</v>
      </c>
      <c r="F21463" s="205" t="s">
        <v>210</v>
      </c>
      <c r="G21463" s="205" t="s">
        <v>287</v>
      </c>
      <c r="H21463" s="207" t="s">
        <v>193</v>
      </c>
      <c r="I21463" s="207" t="s">
        <v>130</v>
      </c>
      <c r="J21463" s="207">
        <v>-36.5</v>
      </c>
      <c r="K21463" s="79" t="str">
        <f>IFERROR(IFERROR(VLOOKUP(I21463,'DE-PARA'!B:D,3,0),VLOOKUP(I21463,'DE-PARA'!C:D,2,0)),"NÃO ENCONTRADO")</f>
        <v>Outras Saídas</v>
      </c>
      <c r="L21463" s="56" t="str">
        <f>VLOOKUP(K21463,'Base -Receita-Despesa'!$B:$AS,1,FALSE)</f>
        <v>Outras Saídas</v>
      </c>
    </row>
    <row r="21464" spans="1:12" x14ac:dyDescent="0.3">
      <c r="A21464" s="286" t="str">
        <f t="shared" si="670"/>
        <v>2020</v>
      </c>
      <c r="B21464" s="205" t="s">
        <v>691</v>
      </c>
      <c r="C21464" s="205" t="s">
        <v>692</v>
      </c>
      <c r="D21464" s="72" t="str">
        <f t="shared" si="671"/>
        <v>nov/2020</v>
      </c>
      <c r="E21464" s="206">
        <v>44165</v>
      </c>
      <c r="F21464" s="205" t="s">
        <v>3154</v>
      </c>
      <c r="G21464" s="205" t="s">
        <v>287</v>
      </c>
      <c r="H21464" s="207" t="s">
        <v>3342</v>
      </c>
      <c r="I21464" s="207" t="s">
        <v>230</v>
      </c>
      <c r="J21464" s="207">
        <v>0.68</v>
      </c>
      <c r="K21464" s="79" t="str">
        <f>IFERROR(IFERROR(VLOOKUP(I21464,'DE-PARA'!B:D,3,0),VLOOKUP(I21464,'DE-PARA'!C:D,2,0)),"NÃO ENCONTRADO")</f>
        <v>Rendimentos sobre Aplicações Financeiras</v>
      </c>
      <c r="L21464" s="56" t="str">
        <f>VLOOKUP(K21464,'Base -Receita-Despesa'!$B:$AS,1,FALSE)</f>
        <v>Rendimentos sobre Aplicações Financeiras</v>
      </c>
    </row>
  </sheetData>
  <autoFilter ref="B3:L21464" xr:uid="{00000000-0009-0000-0000-000004000000}">
    <sortState xmlns:xlrd2="http://schemas.microsoft.com/office/spreadsheetml/2017/richdata2" ref="B4:L21464">
      <sortCondition ref="E3:E21464"/>
    </sortState>
  </autoFilter>
  <conditionalFormatting sqref="K4:K21464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I21465:I1048576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6"/>
      <c r="G2" s="396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7"/>
      <c r="G3" s="397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7"/>
      <c r="G4" s="397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7"/>
      <c r="G5" s="397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7"/>
      <c r="G6" s="397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7"/>
      <c r="G7" s="397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7"/>
      <c r="G8" s="397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7"/>
      <c r="G9" s="397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7"/>
      <c r="G10" s="397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7"/>
      <c r="G11" s="397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7"/>
      <c r="G12" s="397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7"/>
      <c r="G13" s="397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7"/>
      <c r="G14" s="397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630</v>
      </c>
      <c r="D3" s="82" t="s">
        <v>112</v>
      </c>
      <c r="J3" s="398" t="s">
        <v>37</v>
      </c>
    </row>
    <row r="4" spans="2:10" ht="12" x14ac:dyDescent="0.3">
      <c r="B4" s="83"/>
      <c r="C4" s="83"/>
      <c r="D4" s="84"/>
      <c r="J4" s="398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224</v>
      </c>
      <c r="C7" s="87"/>
      <c r="D7" s="84"/>
      <c r="J7" s="1" t="s">
        <v>53</v>
      </c>
    </row>
    <row r="8" spans="2:10" x14ac:dyDescent="0.3">
      <c r="B8" s="88" t="s">
        <v>225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226</v>
      </c>
      <c r="C10" s="90"/>
      <c r="D10" s="84"/>
      <c r="J10" s="1" t="s">
        <v>56</v>
      </c>
    </row>
    <row r="11" spans="2:10" x14ac:dyDescent="0.3">
      <c r="B11" s="91" t="s">
        <v>227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228</v>
      </c>
      <c r="C12" s="92"/>
      <c r="D12" s="84" t="str">
        <f>J16</f>
        <v>Repasses Contrato de Gestão</v>
      </c>
    </row>
    <row r="13" spans="2:10" x14ac:dyDescent="0.3">
      <c r="B13" s="91" t="s">
        <v>229</v>
      </c>
      <c r="C13" s="91" t="s">
        <v>590</v>
      </c>
      <c r="D13" s="84" t="s">
        <v>84</v>
      </c>
      <c r="J13" s="4" t="s">
        <v>58</v>
      </c>
    </row>
    <row r="14" spans="2:10" ht="13.2" x14ac:dyDescent="0.3">
      <c r="B14" s="91" t="s">
        <v>230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231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232</v>
      </c>
      <c r="C17" s="93"/>
      <c r="D17" s="84"/>
      <c r="J17" s="61" t="s">
        <v>62</v>
      </c>
    </row>
    <row r="18" spans="2:10" x14ac:dyDescent="0.3">
      <c r="B18" s="94" t="s">
        <v>233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234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222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235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236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237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238</v>
      </c>
      <c r="C34" s="95"/>
      <c r="D34" s="84"/>
      <c r="J34" s="63" t="s">
        <v>78</v>
      </c>
    </row>
    <row r="35" spans="2:10" x14ac:dyDescent="0.3">
      <c r="B35" s="285" t="s">
        <v>239</v>
      </c>
      <c r="C35" s="96"/>
      <c r="D35" s="84"/>
      <c r="J35" s="63" t="s">
        <v>79</v>
      </c>
    </row>
    <row r="36" spans="2:10" x14ac:dyDescent="0.3">
      <c r="B36" s="91" t="s">
        <v>240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241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242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243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244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245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246</v>
      </c>
      <c r="C43" s="96"/>
      <c r="D43" s="84"/>
      <c r="J43" s="1" t="s">
        <v>86</v>
      </c>
    </row>
    <row r="44" spans="2:10" x14ac:dyDescent="0.3">
      <c r="B44" s="91" t="s">
        <v>247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248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249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250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251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252</v>
      </c>
      <c r="C51" s="91"/>
      <c r="D51" s="84" t="str">
        <f t="shared" si="2"/>
        <v>Materiais</v>
      </c>
    </row>
    <row r="52" spans="2:10" x14ac:dyDescent="0.3">
      <c r="B52" s="91" t="s">
        <v>253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254</v>
      </c>
      <c r="C54" s="95"/>
      <c r="D54" s="84"/>
      <c r="J54" s="1" t="s">
        <v>96</v>
      </c>
    </row>
    <row r="55" spans="2:10" x14ac:dyDescent="0.3">
      <c r="B55" s="285" t="s">
        <v>255</v>
      </c>
      <c r="C55" s="96"/>
      <c r="D55" s="84"/>
      <c r="J55" s="1" t="s">
        <v>97</v>
      </c>
    </row>
    <row r="56" spans="2:10" x14ac:dyDescent="0.3">
      <c r="B56" s="92" t="s">
        <v>256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257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258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259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260</v>
      </c>
      <c r="C60" s="92" t="s">
        <v>588</v>
      </c>
      <c r="D60" s="84" t="str">
        <f t="shared" si="3"/>
        <v>Serviços</v>
      </c>
    </row>
    <row r="61" spans="2:10" x14ac:dyDescent="0.3">
      <c r="B61" s="92" t="s">
        <v>261</v>
      </c>
      <c r="C61" s="92" t="s">
        <v>589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262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263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264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265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266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267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2300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268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269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270</v>
      </c>
      <c r="C85" s="92" t="s">
        <v>1937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271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272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273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274</v>
      </c>
      <c r="C100" s="95"/>
      <c r="D100" s="84"/>
    </row>
    <row r="101" spans="2:10" x14ac:dyDescent="0.3">
      <c r="B101" s="92" t="s">
        <v>275</v>
      </c>
      <c r="C101" s="92"/>
      <c r="D101" s="84" t="s">
        <v>10</v>
      </c>
      <c r="J101" s="5"/>
    </row>
    <row r="102" spans="2:10" x14ac:dyDescent="0.3">
      <c r="B102" s="92" t="s">
        <v>276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292</v>
      </c>
      <c r="C105" s="89"/>
      <c r="D105" s="84" t="s">
        <v>631</v>
      </c>
      <c r="J105" s="5"/>
    </row>
    <row r="106" spans="2:10" x14ac:dyDescent="0.3">
      <c r="B106" s="92" t="s">
        <v>202</v>
      </c>
      <c r="C106" s="89"/>
      <c r="D106" s="84" t="s">
        <v>632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205</v>
      </c>
      <c r="C110" s="89"/>
      <c r="D110" s="84" t="s">
        <v>72</v>
      </c>
      <c r="G110" s="101"/>
      <c r="J110" s="5"/>
    </row>
    <row r="111" spans="2:10" x14ac:dyDescent="0.3">
      <c r="B111" s="90" t="s">
        <v>219</v>
      </c>
      <c r="C111" s="90"/>
      <c r="D111" s="84" t="s">
        <v>84</v>
      </c>
      <c r="G111" s="100" t="s">
        <v>103</v>
      </c>
    </row>
    <row r="112" spans="2:10" x14ac:dyDescent="0.3">
      <c r="B112" s="90" t="s">
        <v>277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225</v>
      </c>
      <c r="C114" s="97"/>
      <c r="D114" s="84"/>
    </row>
    <row r="115" spans="2:10" x14ac:dyDescent="0.3">
      <c r="B115" s="97" t="s">
        <v>278</v>
      </c>
      <c r="C115" s="97"/>
      <c r="D115" s="84"/>
    </row>
    <row r="116" spans="2:10" x14ac:dyDescent="0.3">
      <c r="B116" s="97" t="s">
        <v>279</v>
      </c>
      <c r="C116" s="97"/>
      <c r="D116" s="84"/>
    </row>
    <row r="117" spans="2:10" x14ac:dyDescent="0.3">
      <c r="B117" s="98" t="s">
        <v>280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DOCID-2020503232-2446204</_dlc_DocId>
    <_dlc_DocIdUrl xmlns="c1178b72-d3f5-4356-be28-21acd058a982">
      <Url>https://ibghorg.sharepoint.com/documentos/_layouts/15/DocIdRedir.aspx?ID=DOCID-2020503232-2446204</Url>
      <Description>DOCID-2020503232-2446204</Description>
    </_dlc_DocIdUrl>
  </documentManagement>
</p:properties>
</file>

<file path=customXml/itemProps1.xml><?xml version="1.0" encoding="utf-8"?>
<ds:datastoreItem xmlns:ds="http://schemas.openxmlformats.org/officeDocument/2006/customXml" ds:itemID="{FE6FE3A3-D2BE-41F7-A333-DBC70CBA4E71}"/>
</file>

<file path=customXml/itemProps2.xml><?xml version="1.0" encoding="utf-8"?>
<ds:datastoreItem xmlns:ds="http://schemas.openxmlformats.org/officeDocument/2006/customXml" ds:itemID="{0A625D22-0ADE-41C0-B1A8-2A8442FBCF20}"/>
</file>

<file path=customXml/itemProps3.xml><?xml version="1.0" encoding="utf-8"?>
<ds:datastoreItem xmlns:ds="http://schemas.openxmlformats.org/officeDocument/2006/customXml" ds:itemID="{044B05A5-9D01-468D-A06C-60E38F80921D}"/>
</file>

<file path=customXml/itemProps4.xml><?xml version="1.0" encoding="utf-8"?>
<ds:datastoreItem xmlns:ds="http://schemas.openxmlformats.org/officeDocument/2006/customXml" ds:itemID="{26C96C18-F05C-4A16-B369-BC1373F00E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ad83902a-aa60-4dd7-8f55-f06e970a6088</vt:lpwstr>
  </property>
</Properties>
</file>